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enrique Oliveira\Desktop\model\"/>
    </mc:Choice>
  </mc:AlternateContent>
  <xr:revisionPtr revIDLastSave="0" documentId="13_ncr:1_{AF012FA8-81EB-41B8-8DF0-8B50F1415B00}" xr6:coauthVersionLast="45" xr6:coauthVersionMax="45" xr10:uidLastSave="{00000000-0000-0000-0000-000000000000}"/>
  <bookViews>
    <workbookView xWindow="810" yWindow="-120" windowWidth="19800" windowHeight="11760" firstSheet="4" activeTab="6" xr2:uid="{00000000-000D-0000-FFFF-FFFF00000000}"/>
  </bookViews>
  <sheets>
    <sheet name="LSTM" sheetId="1" r:id="rId1"/>
    <sheet name="SVM" sheetId="7" r:id="rId2"/>
    <sheet name="SVM Table" sheetId="8" r:id="rId3"/>
    <sheet name="Logi" sheetId="13" r:id="rId4"/>
    <sheet name="Dec_Tree" sheetId="14" r:id="rId5"/>
    <sheet name="Sheet1" sheetId="19" r:id="rId6"/>
    <sheet name="Sheet16" sheetId="16" r:id="rId7"/>
    <sheet name="table" sheetId="2" r:id="rId8"/>
    <sheet name="List" sheetId="3" r:id="rId9"/>
    <sheet name="Sheet15" sheetId="15" r:id="rId10"/>
    <sheet name="Sheet2" sheetId="18" r:id="rId11"/>
  </sheets>
  <definedNames>
    <definedName name="_xlnm._FilterDatabase" localSheetId="6" hidden="1">Sheet16!$Q$1:$Q$195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2" l="1"/>
  <c r="AC25" i="2"/>
  <c r="AC5" i="2"/>
  <c r="AC6" i="2"/>
  <c r="AC24" i="2" s="1"/>
  <c r="AC23" i="2"/>
  <c r="AC22" i="2"/>
  <c r="AC21" i="2"/>
  <c r="AC20" i="2"/>
  <c r="AC19" i="2"/>
  <c r="AC18" i="2"/>
  <c r="AC17" i="2"/>
  <c r="AC16" i="2"/>
  <c r="AC15" i="2"/>
  <c r="AC13" i="2"/>
  <c r="AC12" i="2"/>
  <c r="AC9" i="2"/>
  <c r="AC8" i="2"/>
  <c r="AC14" i="2"/>
  <c r="AC4" i="2"/>
  <c r="O5" i="16" l="1"/>
  <c r="M7" i="16"/>
  <c r="M6" i="16"/>
  <c r="K10" i="16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3" i="13"/>
  <c r="K6" i="13"/>
  <c r="M7" i="13"/>
  <c r="L6" i="13"/>
  <c r="L7" i="13" s="1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3" i="16"/>
  <c r="AB5" i="2"/>
  <c r="Z5" i="2"/>
  <c r="AA5" i="2"/>
  <c r="Y5" i="2"/>
  <c r="T23" i="2"/>
  <c r="U23" i="2"/>
  <c r="V23" i="2"/>
  <c r="S23" i="2"/>
  <c r="T24" i="2"/>
  <c r="U24" i="2"/>
  <c r="V24" i="2"/>
  <c r="S24" i="2"/>
  <c r="T22" i="2"/>
  <c r="U22" i="2"/>
  <c r="V22" i="2"/>
  <c r="S22" i="2"/>
  <c r="S21" i="2"/>
  <c r="T21" i="2"/>
  <c r="U21" i="2"/>
  <c r="V21" i="2"/>
  <c r="T19" i="2"/>
  <c r="U19" i="2"/>
  <c r="V19" i="2"/>
  <c r="T20" i="2"/>
  <c r="U20" i="2"/>
  <c r="V20" i="2"/>
  <c r="S20" i="2"/>
  <c r="S19" i="2"/>
  <c r="T17" i="2"/>
  <c r="U17" i="2"/>
  <c r="V17" i="2"/>
  <c r="T18" i="2"/>
  <c r="U18" i="2"/>
  <c r="V18" i="2"/>
  <c r="S18" i="2"/>
  <c r="S17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T10" i="2"/>
  <c r="U10" i="2"/>
  <c r="V10" i="2"/>
  <c r="S10" i="2"/>
  <c r="S9" i="2"/>
  <c r="T9" i="2"/>
  <c r="U9" i="2"/>
  <c r="V9" i="2"/>
  <c r="T8" i="2"/>
  <c r="U8" i="2"/>
  <c r="V8" i="2"/>
  <c r="S8" i="2"/>
  <c r="S7" i="2"/>
  <c r="T7" i="2"/>
  <c r="U7" i="2"/>
  <c r="V7" i="2"/>
  <c r="T6" i="2"/>
  <c r="U6" i="2"/>
  <c r="V6" i="2"/>
  <c r="S6" i="2"/>
  <c r="T5" i="2"/>
  <c r="U5" i="2"/>
  <c r="V5" i="2"/>
  <c r="S5" i="2"/>
  <c r="S4" i="2"/>
  <c r="T4" i="2"/>
  <c r="U4" i="2"/>
  <c r="V4" i="2"/>
  <c r="T3" i="2"/>
  <c r="U3" i="2"/>
  <c r="V3" i="2"/>
  <c r="S3" i="2"/>
  <c r="K3" i="2"/>
  <c r="L3" i="2"/>
  <c r="U4" i="15"/>
  <c r="T4" i="15"/>
  <c r="S4" i="15"/>
  <c r="R4" i="15"/>
  <c r="U6" i="15"/>
  <c r="T6" i="15"/>
  <c r="S6" i="15"/>
  <c r="R6" i="15"/>
  <c r="E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3" i="15"/>
  <c r="C3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4" i="15"/>
  <c r="K10" i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4" i="15"/>
  <c r="B195" i="16"/>
  <c r="C195" i="16" s="1"/>
  <c r="C194" i="16"/>
  <c r="B194" i="16"/>
  <c r="B193" i="16"/>
  <c r="C193" i="16" s="1"/>
  <c r="C192" i="16"/>
  <c r="B192" i="16"/>
  <c r="B191" i="16"/>
  <c r="C191" i="16" s="1"/>
  <c r="C190" i="16"/>
  <c r="B190" i="16"/>
  <c r="B189" i="16"/>
  <c r="C189" i="16" s="1"/>
  <c r="C188" i="16"/>
  <c r="B188" i="16"/>
  <c r="B187" i="16"/>
  <c r="C187" i="16" s="1"/>
  <c r="C186" i="16"/>
  <c r="B186" i="16"/>
  <c r="B185" i="16"/>
  <c r="C185" i="16" s="1"/>
  <c r="B184" i="16"/>
  <c r="C184" i="16" s="1"/>
  <c r="B183" i="16"/>
  <c r="C183" i="16" s="1"/>
  <c r="C182" i="16"/>
  <c r="B182" i="16"/>
  <c r="B181" i="16"/>
  <c r="C181" i="16" s="1"/>
  <c r="B180" i="16"/>
  <c r="C180" i="16" s="1"/>
  <c r="B179" i="16"/>
  <c r="C179" i="16" s="1"/>
  <c r="C178" i="16"/>
  <c r="B178" i="16"/>
  <c r="B177" i="16"/>
  <c r="C177" i="16" s="1"/>
  <c r="B176" i="16"/>
  <c r="C176" i="16" s="1"/>
  <c r="B175" i="16"/>
  <c r="C175" i="16" s="1"/>
  <c r="C174" i="16"/>
  <c r="B174" i="16"/>
  <c r="B173" i="16"/>
  <c r="C173" i="16" s="1"/>
  <c r="B172" i="16"/>
  <c r="C172" i="16" s="1"/>
  <c r="B171" i="16"/>
  <c r="C171" i="16" s="1"/>
  <c r="C170" i="16"/>
  <c r="B170" i="16"/>
  <c r="B169" i="16"/>
  <c r="C169" i="16" s="1"/>
  <c r="B168" i="16"/>
  <c r="C168" i="16" s="1"/>
  <c r="B167" i="16"/>
  <c r="C167" i="16" s="1"/>
  <c r="C166" i="16"/>
  <c r="B166" i="16"/>
  <c r="B165" i="16"/>
  <c r="C165" i="16" s="1"/>
  <c r="B164" i="16"/>
  <c r="C164" i="16" s="1"/>
  <c r="B163" i="16"/>
  <c r="C163" i="16" s="1"/>
  <c r="C162" i="16"/>
  <c r="B162" i="16"/>
  <c r="B161" i="16"/>
  <c r="C161" i="16" s="1"/>
  <c r="B160" i="16"/>
  <c r="C160" i="16" s="1"/>
  <c r="B159" i="16"/>
  <c r="C159" i="16" s="1"/>
  <c r="C158" i="16"/>
  <c r="B158" i="16"/>
  <c r="B157" i="16"/>
  <c r="C157" i="16" s="1"/>
  <c r="B156" i="16"/>
  <c r="C156" i="16" s="1"/>
  <c r="B155" i="16"/>
  <c r="C155" i="16" s="1"/>
  <c r="C154" i="16"/>
  <c r="B154" i="16"/>
  <c r="B153" i="16"/>
  <c r="C153" i="16" s="1"/>
  <c r="B152" i="16"/>
  <c r="C152" i="16" s="1"/>
  <c r="B151" i="16"/>
  <c r="C151" i="16" s="1"/>
  <c r="C150" i="16"/>
  <c r="B150" i="16"/>
  <c r="B149" i="16"/>
  <c r="C149" i="16" s="1"/>
  <c r="B148" i="16"/>
  <c r="C148" i="16" s="1"/>
  <c r="B147" i="16"/>
  <c r="C147" i="16" s="1"/>
  <c r="C146" i="16"/>
  <c r="B146" i="16"/>
  <c r="B145" i="16"/>
  <c r="C145" i="16" s="1"/>
  <c r="B144" i="16"/>
  <c r="C144" i="16" s="1"/>
  <c r="B143" i="16"/>
  <c r="C143" i="16" s="1"/>
  <c r="C142" i="16"/>
  <c r="B142" i="16"/>
  <c r="B141" i="16"/>
  <c r="C141" i="16" s="1"/>
  <c r="B140" i="16"/>
  <c r="C140" i="16" s="1"/>
  <c r="B139" i="16"/>
  <c r="C139" i="16" s="1"/>
  <c r="C138" i="16"/>
  <c r="B138" i="16"/>
  <c r="B137" i="16"/>
  <c r="C137" i="16" s="1"/>
  <c r="B136" i="16"/>
  <c r="C136" i="16" s="1"/>
  <c r="B135" i="16"/>
  <c r="C135" i="16" s="1"/>
  <c r="C134" i="16"/>
  <c r="B134" i="16"/>
  <c r="B133" i="16"/>
  <c r="C133" i="16" s="1"/>
  <c r="B132" i="16"/>
  <c r="C132" i="16" s="1"/>
  <c r="B131" i="16"/>
  <c r="C131" i="16" s="1"/>
  <c r="C130" i="16"/>
  <c r="B130" i="16"/>
  <c r="B129" i="16"/>
  <c r="C129" i="16" s="1"/>
  <c r="B128" i="16"/>
  <c r="C128" i="16" s="1"/>
  <c r="B127" i="16"/>
  <c r="C127" i="16" s="1"/>
  <c r="C126" i="16"/>
  <c r="B126" i="16"/>
  <c r="B125" i="16"/>
  <c r="C125" i="16" s="1"/>
  <c r="B124" i="16"/>
  <c r="C124" i="16" s="1"/>
  <c r="B123" i="16"/>
  <c r="C123" i="16" s="1"/>
  <c r="C122" i="16"/>
  <c r="B122" i="16"/>
  <c r="B121" i="16"/>
  <c r="C121" i="16" s="1"/>
  <c r="B120" i="16"/>
  <c r="C120" i="16" s="1"/>
  <c r="B119" i="16"/>
  <c r="C119" i="16" s="1"/>
  <c r="C118" i="16"/>
  <c r="B118" i="16"/>
  <c r="B117" i="16"/>
  <c r="C117" i="16" s="1"/>
  <c r="B116" i="16"/>
  <c r="C116" i="16" s="1"/>
  <c r="C115" i="16"/>
  <c r="B115" i="16"/>
  <c r="C114" i="16"/>
  <c r="B114" i="16"/>
  <c r="B113" i="16"/>
  <c r="C113" i="16" s="1"/>
  <c r="B112" i="16"/>
  <c r="C112" i="16" s="1"/>
  <c r="C111" i="16"/>
  <c r="B111" i="16"/>
  <c r="C110" i="16"/>
  <c r="B110" i="16"/>
  <c r="B109" i="16"/>
  <c r="C109" i="16" s="1"/>
  <c r="C108" i="16"/>
  <c r="B108" i="16"/>
  <c r="C107" i="16"/>
  <c r="B107" i="16"/>
  <c r="C106" i="16"/>
  <c r="B106" i="16"/>
  <c r="B105" i="16"/>
  <c r="C105" i="16" s="1"/>
  <c r="C104" i="16"/>
  <c r="B104" i="16"/>
  <c r="B103" i="16"/>
  <c r="C103" i="16" s="1"/>
  <c r="B102" i="16"/>
  <c r="C102" i="16" s="1"/>
  <c r="B101" i="16"/>
  <c r="C101" i="16" s="1"/>
  <c r="C100" i="16"/>
  <c r="B100" i="16"/>
  <c r="B99" i="16"/>
  <c r="C99" i="16" s="1"/>
  <c r="B98" i="16"/>
  <c r="C98" i="16" s="1"/>
  <c r="B97" i="16"/>
  <c r="C97" i="16" s="1"/>
  <c r="C96" i="16"/>
  <c r="B96" i="16"/>
  <c r="B95" i="16"/>
  <c r="C95" i="16" s="1"/>
  <c r="B94" i="16"/>
  <c r="C94" i="16" s="1"/>
  <c r="B93" i="16"/>
  <c r="C93" i="16" s="1"/>
  <c r="C92" i="16"/>
  <c r="B92" i="16"/>
  <c r="B91" i="16"/>
  <c r="C91" i="16" s="1"/>
  <c r="B90" i="16"/>
  <c r="C90" i="16" s="1"/>
  <c r="B89" i="16"/>
  <c r="C89" i="16" s="1"/>
  <c r="C88" i="16"/>
  <c r="B88" i="16"/>
  <c r="B87" i="16"/>
  <c r="C87" i="16" s="1"/>
  <c r="B86" i="16"/>
  <c r="C86" i="16" s="1"/>
  <c r="B85" i="16"/>
  <c r="C85" i="16" s="1"/>
  <c r="C84" i="16"/>
  <c r="B84" i="16"/>
  <c r="B83" i="16"/>
  <c r="C83" i="16" s="1"/>
  <c r="B82" i="16"/>
  <c r="C82" i="16" s="1"/>
  <c r="B81" i="16"/>
  <c r="C81" i="16" s="1"/>
  <c r="C80" i="16"/>
  <c r="B80" i="16"/>
  <c r="B79" i="16"/>
  <c r="C79" i="16" s="1"/>
  <c r="B78" i="16"/>
  <c r="C78" i="16" s="1"/>
  <c r="B77" i="16"/>
  <c r="C77" i="16" s="1"/>
  <c r="C76" i="16"/>
  <c r="B76" i="16"/>
  <c r="B75" i="16"/>
  <c r="C75" i="16" s="1"/>
  <c r="B74" i="16"/>
  <c r="C74" i="16" s="1"/>
  <c r="B73" i="16"/>
  <c r="C73" i="16" s="1"/>
  <c r="C72" i="16"/>
  <c r="B72" i="16"/>
  <c r="B71" i="16"/>
  <c r="C71" i="16" s="1"/>
  <c r="B70" i="16"/>
  <c r="C70" i="16" s="1"/>
  <c r="B69" i="16"/>
  <c r="C69" i="16" s="1"/>
  <c r="C68" i="16"/>
  <c r="B68" i="16"/>
  <c r="B67" i="16"/>
  <c r="C67" i="16" s="1"/>
  <c r="B66" i="16"/>
  <c r="C66" i="16" s="1"/>
  <c r="B65" i="16"/>
  <c r="C65" i="16" s="1"/>
  <c r="C64" i="16"/>
  <c r="B64" i="16"/>
  <c r="B63" i="16"/>
  <c r="C63" i="16" s="1"/>
  <c r="B62" i="16"/>
  <c r="C62" i="16" s="1"/>
  <c r="B61" i="16"/>
  <c r="C61" i="16" s="1"/>
  <c r="C60" i="16"/>
  <c r="B60" i="16"/>
  <c r="B59" i="16"/>
  <c r="C59" i="16" s="1"/>
  <c r="B58" i="16"/>
  <c r="C58" i="16" s="1"/>
  <c r="B57" i="16"/>
  <c r="C57" i="16" s="1"/>
  <c r="C56" i="16"/>
  <c r="B56" i="16"/>
  <c r="B55" i="16"/>
  <c r="C55" i="16" s="1"/>
  <c r="B54" i="16"/>
  <c r="C54" i="16" s="1"/>
  <c r="B53" i="16"/>
  <c r="C53" i="16" s="1"/>
  <c r="C52" i="16"/>
  <c r="B52" i="16"/>
  <c r="B51" i="16"/>
  <c r="C51" i="16" s="1"/>
  <c r="B50" i="16"/>
  <c r="C50" i="16" s="1"/>
  <c r="B49" i="16"/>
  <c r="C49" i="16" s="1"/>
  <c r="B48" i="16"/>
  <c r="C48" i="16" s="1"/>
  <c r="C47" i="16"/>
  <c r="B47" i="16"/>
  <c r="B46" i="16"/>
  <c r="C46" i="16" s="1"/>
  <c r="B45" i="16"/>
  <c r="C45" i="16" s="1"/>
  <c r="B44" i="16"/>
  <c r="C44" i="16" s="1"/>
  <c r="C43" i="16"/>
  <c r="B43" i="16"/>
  <c r="B42" i="16"/>
  <c r="C42" i="16" s="1"/>
  <c r="B41" i="16"/>
  <c r="C41" i="16" s="1"/>
  <c r="B40" i="16"/>
  <c r="C40" i="16" s="1"/>
  <c r="C39" i="16"/>
  <c r="B39" i="16"/>
  <c r="B38" i="16"/>
  <c r="C38" i="16" s="1"/>
  <c r="B37" i="16"/>
  <c r="C37" i="16" s="1"/>
  <c r="B36" i="16"/>
  <c r="C36" i="16" s="1"/>
  <c r="C35" i="16"/>
  <c r="B35" i="16"/>
  <c r="B34" i="16"/>
  <c r="C34" i="16" s="1"/>
  <c r="B33" i="16"/>
  <c r="C33" i="16" s="1"/>
  <c r="B32" i="16"/>
  <c r="C32" i="16" s="1"/>
  <c r="C31" i="16"/>
  <c r="B31" i="16"/>
  <c r="B30" i="16"/>
  <c r="C30" i="16" s="1"/>
  <c r="B29" i="16"/>
  <c r="C29" i="16" s="1"/>
  <c r="B28" i="16"/>
  <c r="C28" i="16" s="1"/>
  <c r="C27" i="16"/>
  <c r="B27" i="16"/>
  <c r="B26" i="16"/>
  <c r="C26" i="16" s="1"/>
  <c r="B25" i="16"/>
  <c r="C25" i="16" s="1"/>
  <c r="B24" i="16"/>
  <c r="C24" i="16" s="1"/>
  <c r="C23" i="16"/>
  <c r="B23" i="16"/>
  <c r="B22" i="16"/>
  <c r="C22" i="16" s="1"/>
  <c r="B21" i="16"/>
  <c r="C21" i="16" s="1"/>
  <c r="B20" i="16"/>
  <c r="C20" i="16" s="1"/>
  <c r="C19" i="16"/>
  <c r="B19" i="16"/>
  <c r="B18" i="16"/>
  <c r="C18" i="16" s="1"/>
  <c r="B17" i="16"/>
  <c r="C17" i="16" s="1"/>
  <c r="B16" i="16"/>
  <c r="C16" i="16" s="1"/>
  <c r="C15" i="16"/>
  <c r="B15" i="16"/>
  <c r="B14" i="16"/>
  <c r="C14" i="16" s="1"/>
  <c r="B13" i="16"/>
  <c r="C13" i="16" s="1"/>
  <c r="B12" i="16"/>
  <c r="C12" i="16" s="1"/>
  <c r="C11" i="16"/>
  <c r="B11" i="16"/>
  <c r="B10" i="16"/>
  <c r="C10" i="16" s="1"/>
  <c r="C9" i="16"/>
  <c r="B9" i="16"/>
  <c r="C8" i="16"/>
  <c r="B8" i="16"/>
  <c r="C7" i="16"/>
  <c r="B7" i="16"/>
  <c r="B6" i="16"/>
  <c r="C6" i="16" s="1"/>
  <c r="C5" i="16"/>
  <c r="B5" i="16"/>
  <c r="L4" i="16"/>
  <c r="B4" i="16"/>
  <c r="C4" i="16" s="1"/>
  <c r="L3" i="16"/>
  <c r="M3" i="16" s="1"/>
  <c r="C3" i="16"/>
  <c r="L6" i="16" s="1"/>
  <c r="B3" i="16"/>
  <c r="L7" i="16" l="1"/>
  <c r="D12" i="16"/>
  <c r="F3" i="16"/>
  <c r="D5" i="16"/>
  <c r="D28" i="16"/>
  <c r="D44" i="16"/>
  <c r="D4" i="16"/>
  <c r="D47" i="16"/>
  <c r="D46" i="16"/>
  <c r="D43" i="16"/>
  <c r="D42" i="16"/>
  <c r="D39" i="16"/>
  <c r="D34" i="16"/>
  <c r="D31" i="16"/>
  <c r="D30" i="16"/>
  <c r="D22" i="16"/>
  <c r="D19" i="16"/>
  <c r="D18" i="16"/>
  <c r="D15" i="16"/>
  <c r="D14" i="16"/>
  <c r="D11" i="16"/>
  <c r="D38" i="16"/>
  <c r="D35" i="16"/>
  <c r="D27" i="16"/>
  <c r="D26" i="16"/>
  <c r="D23" i="16"/>
  <c r="D3" i="16"/>
  <c r="D6" i="16"/>
  <c r="D8" i="16"/>
  <c r="D16" i="16"/>
  <c r="D32" i="16"/>
  <c r="D48" i="16"/>
  <c r="D20" i="16"/>
  <c r="D36" i="16"/>
  <c r="D7" i="16"/>
  <c r="D24" i="16"/>
  <c r="D40" i="16"/>
  <c r="D53" i="16"/>
  <c r="D13" i="16"/>
  <c r="D17" i="16"/>
  <c r="D21" i="16"/>
  <c r="D33" i="16"/>
  <c r="D41" i="16"/>
  <c r="D45" i="16"/>
  <c r="D49" i="16"/>
  <c r="D67" i="16"/>
  <c r="D73" i="16"/>
  <c r="D86" i="16"/>
  <c r="D99" i="16"/>
  <c r="D127" i="16"/>
  <c r="D159" i="16"/>
  <c r="D55" i="16"/>
  <c r="D61" i="16"/>
  <c r="D77" i="16"/>
  <c r="D87" i="16"/>
  <c r="D93" i="16"/>
  <c r="D115" i="16"/>
  <c r="D147" i="16"/>
  <c r="D163" i="16"/>
  <c r="D179" i="16"/>
  <c r="D10" i="16"/>
  <c r="D51" i="16"/>
  <c r="D59" i="16"/>
  <c r="D62" i="16"/>
  <c r="D65" i="16"/>
  <c r="D75" i="16"/>
  <c r="D78" i="16"/>
  <c r="D81" i="16"/>
  <c r="D91" i="16"/>
  <c r="D94" i="16"/>
  <c r="D97" i="16"/>
  <c r="D9" i="16"/>
  <c r="D25" i="16"/>
  <c r="D29" i="16"/>
  <c r="D37" i="16"/>
  <c r="D57" i="16"/>
  <c r="D70" i="16"/>
  <c r="D83" i="16"/>
  <c r="D89" i="16"/>
  <c r="D102" i="16"/>
  <c r="D143" i="16"/>
  <c r="D175" i="16"/>
  <c r="D58" i="16"/>
  <c r="D71" i="16"/>
  <c r="D74" i="16"/>
  <c r="D90" i="16"/>
  <c r="D103" i="16"/>
  <c r="D131" i="16"/>
  <c r="D193" i="16"/>
  <c r="D185" i="16"/>
  <c r="D174" i="16"/>
  <c r="D158" i="16"/>
  <c r="D142" i="16"/>
  <c r="D126" i="16"/>
  <c r="D191" i="16"/>
  <c r="D109" i="16"/>
  <c r="D105" i="16"/>
  <c r="D189" i="16"/>
  <c r="D187" i="16"/>
  <c r="D171" i="16"/>
  <c r="D155" i="16"/>
  <c r="D139" i="16"/>
  <c r="D123" i="16"/>
  <c r="D182" i="16"/>
  <c r="D166" i="16"/>
  <c r="D150" i="16"/>
  <c r="D134" i="16"/>
  <c r="D118" i="16"/>
  <c r="D178" i="16"/>
  <c r="D170" i="16"/>
  <c r="D162" i="16"/>
  <c r="D154" i="16"/>
  <c r="D146" i="16"/>
  <c r="D138" i="16"/>
  <c r="D130" i="16"/>
  <c r="D122" i="16"/>
  <c r="D113" i="16"/>
  <c r="D111" i="16"/>
  <c r="D110" i="16"/>
  <c r="D107" i="16"/>
  <c r="D106" i="16"/>
  <c r="D100" i="16"/>
  <c r="D96" i="16"/>
  <c r="D92" i="16"/>
  <c r="D88" i="16"/>
  <c r="D84" i="16"/>
  <c r="D80" i="16"/>
  <c r="D76" i="16"/>
  <c r="D72" i="16"/>
  <c r="D68" i="16"/>
  <c r="D64" i="16"/>
  <c r="D60" i="16"/>
  <c r="D56" i="16"/>
  <c r="D50" i="16"/>
  <c r="D52" i="16"/>
  <c r="D54" i="16"/>
  <c r="D63" i="16"/>
  <c r="D66" i="16"/>
  <c r="D69" i="16"/>
  <c r="D79" i="16"/>
  <c r="D82" i="16"/>
  <c r="D85" i="16"/>
  <c r="D95" i="16"/>
  <c r="D98" i="16"/>
  <c r="D101" i="16"/>
  <c r="D114" i="16"/>
  <c r="D129" i="16"/>
  <c r="D145" i="16"/>
  <c r="D161" i="16"/>
  <c r="D177" i="16"/>
  <c r="D112" i="16"/>
  <c r="D117" i="16"/>
  <c r="D121" i="16"/>
  <c r="D133" i="16"/>
  <c r="D137" i="16"/>
  <c r="D149" i="16"/>
  <c r="D153" i="16"/>
  <c r="D165" i="16"/>
  <c r="D169" i="16"/>
  <c r="D181" i="16"/>
  <c r="D119" i="16"/>
  <c r="D135" i="16"/>
  <c r="D151" i="16"/>
  <c r="D167" i="16"/>
  <c r="D183" i="16"/>
  <c r="D104" i="16"/>
  <c r="D108" i="16"/>
  <c r="D116" i="16"/>
  <c r="D120" i="16"/>
  <c r="D124" i="16"/>
  <c r="D128" i="16"/>
  <c r="D136" i="16"/>
  <c r="D140" i="16"/>
  <c r="D144" i="16"/>
  <c r="D152" i="16"/>
  <c r="D156" i="16"/>
  <c r="D160" i="16"/>
  <c r="D168" i="16"/>
  <c r="D172" i="16"/>
  <c r="D176" i="16"/>
  <c r="D184" i="16"/>
  <c r="D125" i="16"/>
  <c r="D132" i="16"/>
  <c r="D141" i="16"/>
  <c r="D148" i="16"/>
  <c r="D157" i="16"/>
  <c r="D164" i="16"/>
  <c r="D173" i="16"/>
  <c r="D180" i="16"/>
  <c r="D186" i="16"/>
  <c r="D190" i="16"/>
  <c r="D194" i="16"/>
  <c r="D188" i="16"/>
  <c r="D192" i="16"/>
  <c r="D195" i="16"/>
  <c r="L23" i="2"/>
  <c r="L21" i="2"/>
  <c r="O5" i="14"/>
  <c r="L16" i="2"/>
  <c r="L15" i="2"/>
  <c r="L17" i="2"/>
  <c r="L18" i="2" s="1"/>
  <c r="L20" i="2"/>
  <c r="L19" i="2"/>
  <c r="L14" i="2"/>
  <c r="L13" i="2"/>
  <c r="K13" i="2"/>
  <c r="L12" i="2"/>
  <c r="L11" i="2"/>
  <c r="L10" i="2"/>
  <c r="L9" i="2"/>
  <c r="L8" i="2"/>
  <c r="K8" i="2"/>
  <c r="L6" i="2"/>
  <c r="L7" i="2" s="1"/>
  <c r="K5" i="2"/>
  <c r="L5" i="2"/>
  <c r="L4" i="2"/>
  <c r="K4" i="2"/>
  <c r="B195" i="14"/>
  <c r="C195" i="14" s="1"/>
  <c r="C194" i="14"/>
  <c r="B194" i="14"/>
  <c r="C193" i="14"/>
  <c r="B193" i="14"/>
  <c r="B192" i="14"/>
  <c r="C192" i="14" s="1"/>
  <c r="B191" i="14"/>
  <c r="C191" i="14" s="1"/>
  <c r="C190" i="14"/>
  <c r="B190" i="14"/>
  <c r="C189" i="14"/>
  <c r="B189" i="14"/>
  <c r="B188" i="14"/>
  <c r="C188" i="14" s="1"/>
  <c r="C187" i="14"/>
  <c r="B187" i="14"/>
  <c r="C186" i="14"/>
  <c r="B186" i="14"/>
  <c r="C185" i="14"/>
  <c r="B185" i="14"/>
  <c r="B184" i="14"/>
  <c r="C184" i="14" s="1"/>
  <c r="C183" i="14"/>
  <c r="B183" i="14"/>
  <c r="C182" i="14"/>
  <c r="B182" i="14"/>
  <c r="C181" i="14"/>
  <c r="B181" i="14"/>
  <c r="B180" i="14"/>
  <c r="C180" i="14" s="1"/>
  <c r="C179" i="14"/>
  <c r="B179" i="14"/>
  <c r="C178" i="14"/>
  <c r="B178" i="14"/>
  <c r="C177" i="14"/>
  <c r="B177" i="14"/>
  <c r="B176" i="14"/>
  <c r="C176" i="14" s="1"/>
  <c r="C175" i="14"/>
  <c r="B175" i="14"/>
  <c r="C174" i="14"/>
  <c r="B174" i="14"/>
  <c r="C173" i="14"/>
  <c r="B173" i="14"/>
  <c r="B172" i="14"/>
  <c r="C172" i="14" s="1"/>
  <c r="C171" i="14"/>
  <c r="B171" i="14"/>
  <c r="C170" i="14"/>
  <c r="B170" i="14"/>
  <c r="C169" i="14"/>
  <c r="B169" i="14"/>
  <c r="B168" i="14"/>
  <c r="C168" i="14" s="1"/>
  <c r="C167" i="14"/>
  <c r="B167" i="14"/>
  <c r="C166" i="14"/>
  <c r="B166" i="14"/>
  <c r="C165" i="14"/>
  <c r="B165" i="14"/>
  <c r="B164" i="14"/>
  <c r="C164" i="14" s="1"/>
  <c r="C163" i="14"/>
  <c r="B163" i="14"/>
  <c r="C162" i="14"/>
  <c r="B162" i="14"/>
  <c r="C161" i="14"/>
  <c r="B161" i="14"/>
  <c r="B160" i="14"/>
  <c r="C160" i="14" s="1"/>
  <c r="C159" i="14"/>
  <c r="B159" i="14"/>
  <c r="C158" i="14"/>
  <c r="B158" i="14"/>
  <c r="C157" i="14"/>
  <c r="B157" i="14"/>
  <c r="B156" i="14"/>
  <c r="C156" i="14" s="1"/>
  <c r="C155" i="14"/>
  <c r="B155" i="14"/>
  <c r="C154" i="14"/>
  <c r="B154" i="14"/>
  <c r="C153" i="14"/>
  <c r="B153" i="14"/>
  <c r="B152" i="14"/>
  <c r="C152" i="14" s="1"/>
  <c r="C151" i="14"/>
  <c r="B151" i="14"/>
  <c r="C150" i="14"/>
  <c r="B150" i="14"/>
  <c r="C149" i="14"/>
  <c r="B149" i="14"/>
  <c r="B148" i="14"/>
  <c r="C148" i="14" s="1"/>
  <c r="C147" i="14"/>
  <c r="B147" i="14"/>
  <c r="C146" i="14"/>
  <c r="B146" i="14"/>
  <c r="C145" i="14"/>
  <c r="B145" i="14"/>
  <c r="B144" i="14"/>
  <c r="C144" i="14" s="1"/>
  <c r="C143" i="14"/>
  <c r="B143" i="14"/>
  <c r="C142" i="14"/>
  <c r="B142" i="14"/>
  <c r="C141" i="14"/>
  <c r="B141" i="14"/>
  <c r="B140" i="14"/>
  <c r="C140" i="14" s="1"/>
  <c r="C139" i="14"/>
  <c r="B139" i="14"/>
  <c r="C138" i="14"/>
  <c r="B138" i="14"/>
  <c r="C137" i="14"/>
  <c r="B137" i="14"/>
  <c r="B136" i="14"/>
  <c r="C136" i="14" s="1"/>
  <c r="C135" i="14"/>
  <c r="B135" i="14"/>
  <c r="C134" i="14"/>
  <c r="B134" i="14"/>
  <c r="C133" i="14"/>
  <c r="B133" i="14"/>
  <c r="B132" i="14"/>
  <c r="C132" i="14" s="1"/>
  <c r="C131" i="14"/>
  <c r="B131" i="14"/>
  <c r="C130" i="14"/>
  <c r="B130" i="14"/>
  <c r="C129" i="14"/>
  <c r="B129" i="14"/>
  <c r="B128" i="14"/>
  <c r="C128" i="14" s="1"/>
  <c r="C127" i="14"/>
  <c r="B127" i="14"/>
  <c r="C126" i="14"/>
  <c r="B126" i="14"/>
  <c r="C125" i="14"/>
  <c r="B125" i="14"/>
  <c r="B124" i="14"/>
  <c r="C124" i="14" s="1"/>
  <c r="C123" i="14"/>
  <c r="B123" i="14"/>
  <c r="C122" i="14"/>
  <c r="B122" i="14"/>
  <c r="C121" i="14"/>
  <c r="B121" i="14"/>
  <c r="B120" i="14"/>
  <c r="C120" i="14" s="1"/>
  <c r="C119" i="14"/>
  <c r="B119" i="14"/>
  <c r="C118" i="14"/>
  <c r="B118" i="14"/>
  <c r="C117" i="14"/>
  <c r="B117" i="14"/>
  <c r="B116" i="14"/>
  <c r="C116" i="14" s="1"/>
  <c r="C115" i="14"/>
  <c r="B115" i="14"/>
  <c r="C114" i="14"/>
  <c r="B114" i="14"/>
  <c r="C113" i="14"/>
  <c r="B113" i="14"/>
  <c r="B112" i="14"/>
  <c r="C112" i="14" s="1"/>
  <c r="C111" i="14"/>
  <c r="B111" i="14"/>
  <c r="B110" i="14"/>
  <c r="C110" i="14" s="1"/>
  <c r="B109" i="14"/>
  <c r="C109" i="14" s="1"/>
  <c r="B108" i="14"/>
  <c r="C108" i="14" s="1"/>
  <c r="C107" i="14"/>
  <c r="B107" i="14"/>
  <c r="B106" i="14"/>
  <c r="C106" i="14" s="1"/>
  <c r="B105" i="14"/>
  <c r="C105" i="14" s="1"/>
  <c r="B104" i="14"/>
  <c r="C104" i="14" s="1"/>
  <c r="C103" i="14"/>
  <c r="B103" i="14"/>
  <c r="B102" i="14"/>
  <c r="C102" i="14" s="1"/>
  <c r="B101" i="14"/>
  <c r="C101" i="14" s="1"/>
  <c r="B100" i="14"/>
  <c r="C100" i="14" s="1"/>
  <c r="C99" i="14"/>
  <c r="B99" i="14"/>
  <c r="B98" i="14"/>
  <c r="C98" i="14" s="1"/>
  <c r="B97" i="14"/>
  <c r="C97" i="14" s="1"/>
  <c r="B96" i="14"/>
  <c r="C96" i="14" s="1"/>
  <c r="C95" i="14"/>
  <c r="B95" i="14"/>
  <c r="B94" i="14"/>
  <c r="C94" i="14" s="1"/>
  <c r="B93" i="14"/>
  <c r="C93" i="14" s="1"/>
  <c r="B92" i="14"/>
  <c r="C92" i="14" s="1"/>
  <c r="C91" i="14"/>
  <c r="B91" i="14"/>
  <c r="B90" i="14"/>
  <c r="C90" i="14" s="1"/>
  <c r="B89" i="14"/>
  <c r="C89" i="14" s="1"/>
  <c r="B88" i="14"/>
  <c r="C88" i="14" s="1"/>
  <c r="C87" i="14"/>
  <c r="B87" i="14"/>
  <c r="B86" i="14"/>
  <c r="C86" i="14" s="1"/>
  <c r="B85" i="14"/>
  <c r="C85" i="14" s="1"/>
  <c r="C84" i="14"/>
  <c r="B84" i="14"/>
  <c r="B83" i="14"/>
  <c r="C83" i="14" s="1"/>
  <c r="B82" i="14"/>
  <c r="C82" i="14" s="1"/>
  <c r="B81" i="14"/>
  <c r="C81" i="14" s="1"/>
  <c r="C80" i="14"/>
  <c r="B80" i="14"/>
  <c r="B79" i="14"/>
  <c r="C79" i="14" s="1"/>
  <c r="B78" i="14"/>
  <c r="C78" i="14" s="1"/>
  <c r="B77" i="14"/>
  <c r="C77" i="14" s="1"/>
  <c r="C76" i="14"/>
  <c r="B76" i="14"/>
  <c r="B75" i="14"/>
  <c r="C75" i="14" s="1"/>
  <c r="B74" i="14"/>
  <c r="C74" i="14" s="1"/>
  <c r="B73" i="14"/>
  <c r="C73" i="14" s="1"/>
  <c r="C72" i="14"/>
  <c r="B72" i="14"/>
  <c r="B71" i="14"/>
  <c r="C71" i="14" s="1"/>
  <c r="B70" i="14"/>
  <c r="C70" i="14" s="1"/>
  <c r="B69" i="14"/>
  <c r="C69" i="14" s="1"/>
  <c r="C68" i="14"/>
  <c r="B68" i="14"/>
  <c r="B67" i="14"/>
  <c r="C67" i="14" s="1"/>
  <c r="B66" i="14"/>
  <c r="C66" i="14" s="1"/>
  <c r="B65" i="14"/>
  <c r="C65" i="14" s="1"/>
  <c r="C64" i="14"/>
  <c r="B64" i="14"/>
  <c r="B63" i="14"/>
  <c r="C63" i="14" s="1"/>
  <c r="B62" i="14"/>
  <c r="C62" i="14" s="1"/>
  <c r="B61" i="14"/>
  <c r="C61" i="14" s="1"/>
  <c r="C60" i="14"/>
  <c r="B60" i="14"/>
  <c r="B59" i="14"/>
  <c r="C59" i="14" s="1"/>
  <c r="B58" i="14"/>
  <c r="C58" i="14" s="1"/>
  <c r="B57" i="14"/>
  <c r="C57" i="14" s="1"/>
  <c r="C56" i="14"/>
  <c r="B56" i="14"/>
  <c r="B55" i="14"/>
  <c r="C55" i="14" s="1"/>
  <c r="B54" i="14"/>
  <c r="C54" i="14" s="1"/>
  <c r="B53" i="14"/>
  <c r="C53" i="14" s="1"/>
  <c r="C52" i="14"/>
  <c r="B52" i="14"/>
  <c r="B51" i="14"/>
  <c r="C51" i="14" s="1"/>
  <c r="B50" i="14"/>
  <c r="C50" i="14" s="1"/>
  <c r="B49" i="14"/>
  <c r="C49" i="14" s="1"/>
  <c r="C48" i="14"/>
  <c r="B48" i="14"/>
  <c r="B47" i="14"/>
  <c r="C47" i="14" s="1"/>
  <c r="C46" i="14"/>
  <c r="B46" i="14"/>
  <c r="C45" i="14"/>
  <c r="B45" i="14"/>
  <c r="B44" i="14"/>
  <c r="C44" i="14" s="1"/>
  <c r="B43" i="14"/>
  <c r="C43" i="14" s="1"/>
  <c r="C42" i="14"/>
  <c r="B42" i="14"/>
  <c r="B41" i="14"/>
  <c r="C41" i="14" s="1"/>
  <c r="B40" i="14"/>
  <c r="C40" i="14" s="1"/>
  <c r="B39" i="14"/>
  <c r="C39" i="14" s="1"/>
  <c r="C38" i="14"/>
  <c r="B38" i="14"/>
  <c r="B37" i="14"/>
  <c r="C37" i="14" s="1"/>
  <c r="B36" i="14"/>
  <c r="C36" i="14" s="1"/>
  <c r="B35" i="14"/>
  <c r="C35" i="14" s="1"/>
  <c r="C34" i="14"/>
  <c r="B34" i="14"/>
  <c r="C33" i="14"/>
  <c r="B33" i="14"/>
  <c r="B32" i="14"/>
  <c r="C32" i="14" s="1"/>
  <c r="B31" i="14"/>
  <c r="C31" i="14" s="1"/>
  <c r="C30" i="14"/>
  <c r="B30" i="14"/>
  <c r="C29" i="14"/>
  <c r="B29" i="14"/>
  <c r="B28" i="14"/>
  <c r="C28" i="14" s="1"/>
  <c r="B27" i="14"/>
  <c r="C27" i="14" s="1"/>
  <c r="C26" i="14"/>
  <c r="B26" i="14"/>
  <c r="C25" i="14"/>
  <c r="B25" i="14"/>
  <c r="B24" i="14"/>
  <c r="C24" i="14" s="1"/>
  <c r="C23" i="14"/>
  <c r="B23" i="14"/>
  <c r="C22" i="14"/>
  <c r="B22" i="14"/>
  <c r="C21" i="14"/>
  <c r="B21" i="14"/>
  <c r="B20" i="14"/>
  <c r="C20" i="14" s="1"/>
  <c r="B19" i="14"/>
  <c r="C19" i="14" s="1"/>
  <c r="C18" i="14"/>
  <c r="B18" i="14"/>
  <c r="B17" i="14"/>
  <c r="C17" i="14" s="1"/>
  <c r="B16" i="14"/>
  <c r="C16" i="14" s="1"/>
  <c r="B15" i="14"/>
  <c r="C15" i="14" s="1"/>
  <c r="C14" i="14"/>
  <c r="D14" i="14" s="1"/>
  <c r="B14" i="14"/>
  <c r="B13" i="14"/>
  <c r="C13" i="14" s="1"/>
  <c r="B12" i="14"/>
  <c r="C12" i="14" s="1"/>
  <c r="B11" i="14"/>
  <c r="C11" i="14" s="1"/>
  <c r="D11" i="14" s="1"/>
  <c r="K10" i="14"/>
  <c r="C10" i="14"/>
  <c r="B10" i="14"/>
  <c r="B9" i="14"/>
  <c r="C9" i="14" s="1"/>
  <c r="C8" i="14"/>
  <c r="B8" i="14"/>
  <c r="B7" i="14"/>
  <c r="C7" i="14" s="1"/>
  <c r="C6" i="14"/>
  <c r="D6" i="14" s="1"/>
  <c r="B6" i="14"/>
  <c r="B5" i="14"/>
  <c r="C5" i="14" s="1"/>
  <c r="L4" i="14"/>
  <c r="C4" i="14"/>
  <c r="D4" i="14" s="1"/>
  <c r="B4" i="14"/>
  <c r="L3" i="14"/>
  <c r="M3" i="14" s="1"/>
  <c r="B3" i="14"/>
  <c r="C3" i="14" s="1"/>
  <c r="K23" i="2"/>
  <c r="K21" i="2"/>
  <c r="K20" i="2"/>
  <c r="K19" i="2"/>
  <c r="K17" i="2"/>
  <c r="K18" i="2" s="1"/>
  <c r="K16" i="2"/>
  <c r="K14" i="2"/>
  <c r="K12" i="2"/>
  <c r="K11" i="2"/>
  <c r="K10" i="2"/>
  <c r="K9" i="2"/>
  <c r="K7" i="2"/>
  <c r="K6" i="2"/>
  <c r="B195" i="13"/>
  <c r="C195" i="13" s="1"/>
  <c r="C194" i="13"/>
  <c r="B194" i="13"/>
  <c r="C193" i="13"/>
  <c r="B193" i="13"/>
  <c r="C192" i="13"/>
  <c r="B192" i="13"/>
  <c r="B191" i="13"/>
  <c r="C191" i="13" s="1"/>
  <c r="C190" i="13"/>
  <c r="B190" i="13"/>
  <c r="C189" i="13"/>
  <c r="B189" i="13"/>
  <c r="C188" i="13"/>
  <c r="B188" i="13"/>
  <c r="B187" i="13"/>
  <c r="C187" i="13" s="1"/>
  <c r="C186" i="13"/>
  <c r="B186" i="13"/>
  <c r="C185" i="13"/>
  <c r="B185" i="13"/>
  <c r="C184" i="13"/>
  <c r="B184" i="13"/>
  <c r="B183" i="13"/>
  <c r="C183" i="13" s="1"/>
  <c r="B182" i="13"/>
  <c r="C182" i="13" s="1"/>
  <c r="C181" i="13"/>
  <c r="B181" i="13"/>
  <c r="C180" i="13"/>
  <c r="B180" i="13"/>
  <c r="B179" i="13"/>
  <c r="C179" i="13" s="1"/>
  <c r="B178" i="13"/>
  <c r="C178" i="13" s="1"/>
  <c r="C177" i="13"/>
  <c r="B177" i="13"/>
  <c r="C176" i="13"/>
  <c r="B176" i="13"/>
  <c r="B175" i="13"/>
  <c r="C175" i="13" s="1"/>
  <c r="C174" i="13"/>
  <c r="B174" i="13"/>
  <c r="C173" i="13"/>
  <c r="B173" i="13"/>
  <c r="C172" i="13"/>
  <c r="B172" i="13"/>
  <c r="B171" i="13"/>
  <c r="C171" i="13" s="1"/>
  <c r="C170" i="13"/>
  <c r="B170" i="13"/>
  <c r="C169" i="13"/>
  <c r="B169" i="13"/>
  <c r="C168" i="13"/>
  <c r="B168" i="13"/>
  <c r="B167" i="13"/>
  <c r="C167" i="13" s="1"/>
  <c r="B166" i="13"/>
  <c r="C166" i="13" s="1"/>
  <c r="C165" i="13"/>
  <c r="B165" i="13"/>
  <c r="C164" i="13"/>
  <c r="B164" i="13"/>
  <c r="B163" i="13"/>
  <c r="C163" i="13" s="1"/>
  <c r="B162" i="13"/>
  <c r="C162" i="13" s="1"/>
  <c r="C161" i="13"/>
  <c r="B161" i="13"/>
  <c r="B160" i="13"/>
  <c r="C160" i="13" s="1"/>
  <c r="B159" i="13"/>
  <c r="C159" i="13" s="1"/>
  <c r="B158" i="13"/>
  <c r="C158" i="13" s="1"/>
  <c r="C157" i="13"/>
  <c r="B157" i="13"/>
  <c r="B156" i="13"/>
  <c r="C156" i="13" s="1"/>
  <c r="B155" i="13"/>
  <c r="C155" i="13" s="1"/>
  <c r="B154" i="13"/>
  <c r="C154" i="13" s="1"/>
  <c r="C153" i="13"/>
  <c r="B153" i="13"/>
  <c r="B152" i="13"/>
  <c r="C152" i="13" s="1"/>
  <c r="B151" i="13"/>
  <c r="C151" i="13" s="1"/>
  <c r="B150" i="13"/>
  <c r="C150" i="13" s="1"/>
  <c r="C149" i="13"/>
  <c r="B149" i="13"/>
  <c r="B148" i="13"/>
  <c r="C148" i="13" s="1"/>
  <c r="B147" i="13"/>
  <c r="C147" i="13" s="1"/>
  <c r="B146" i="13"/>
  <c r="C146" i="13" s="1"/>
  <c r="C145" i="13"/>
  <c r="B145" i="13"/>
  <c r="B144" i="13"/>
  <c r="C144" i="13" s="1"/>
  <c r="B143" i="13"/>
  <c r="C143" i="13" s="1"/>
  <c r="B142" i="13"/>
  <c r="C142" i="13" s="1"/>
  <c r="C141" i="13"/>
  <c r="B141" i="13"/>
  <c r="B140" i="13"/>
  <c r="C140" i="13" s="1"/>
  <c r="B139" i="13"/>
  <c r="C139" i="13" s="1"/>
  <c r="B138" i="13"/>
  <c r="C138" i="13" s="1"/>
  <c r="C137" i="13"/>
  <c r="B137" i="13"/>
  <c r="B136" i="13"/>
  <c r="C136" i="13" s="1"/>
  <c r="B135" i="13"/>
  <c r="C135" i="13" s="1"/>
  <c r="B134" i="13"/>
  <c r="C134" i="13" s="1"/>
  <c r="C133" i="13"/>
  <c r="B133" i="13"/>
  <c r="B132" i="13"/>
  <c r="C132" i="13" s="1"/>
  <c r="B131" i="13"/>
  <c r="C131" i="13" s="1"/>
  <c r="B130" i="13"/>
  <c r="C130" i="13" s="1"/>
  <c r="C129" i="13"/>
  <c r="B129" i="13"/>
  <c r="B128" i="13"/>
  <c r="C128" i="13" s="1"/>
  <c r="B127" i="13"/>
  <c r="C127" i="13" s="1"/>
  <c r="B126" i="13"/>
  <c r="C126" i="13" s="1"/>
  <c r="C125" i="13"/>
  <c r="B125" i="13"/>
  <c r="B124" i="13"/>
  <c r="C124" i="13" s="1"/>
  <c r="B123" i="13"/>
  <c r="C123" i="13" s="1"/>
  <c r="B122" i="13"/>
  <c r="C122" i="13" s="1"/>
  <c r="C121" i="13"/>
  <c r="B121" i="13"/>
  <c r="B120" i="13"/>
  <c r="C120" i="13" s="1"/>
  <c r="B119" i="13"/>
  <c r="C119" i="13" s="1"/>
  <c r="B118" i="13"/>
  <c r="C118" i="13" s="1"/>
  <c r="C117" i="13"/>
  <c r="B117" i="13"/>
  <c r="B116" i="13"/>
  <c r="C116" i="13" s="1"/>
  <c r="B115" i="13"/>
  <c r="C115" i="13" s="1"/>
  <c r="B114" i="13"/>
  <c r="C114" i="13" s="1"/>
  <c r="C113" i="13"/>
  <c r="B113" i="13"/>
  <c r="B112" i="13"/>
  <c r="C112" i="13" s="1"/>
  <c r="B111" i="13"/>
  <c r="C111" i="13" s="1"/>
  <c r="C110" i="13"/>
  <c r="B110" i="13"/>
  <c r="B109" i="13"/>
  <c r="C109" i="13" s="1"/>
  <c r="C108" i="13"/>
  <c r="B108" i="13"/>
  <c r="C107" i="13"/>
  <c r="B107" i="13"/>
  <c r="B106" i="13"/>
  <c r="C106" i="13" s="1"/>
  <c r="B105" i="13"/>
  <c r="C105" i="13" s="1"/>
  <c r="C104" i="13"/>
  <c r="B104" i="13"/>
  <c r="C103" i="13"/>
  <c r="B103" i="13"/>
  <c r="B102" i="13"/>
  <c r="C102" i="13" s="1"/>
  <c r="C101" i="13"/>
  <c r="B101" i="13"/>
  <c r="C100" i="13"/>
  <c r="B100" i="13"/>
  <c r="C99" i="13"/>
  <c r="B99" i="13"/>
  <c r="B98" i="13"/>
  <c r="C98" i="13" s="1"/>
  <c r="B97" i="13"/>
  <c r="C97" i="13" s="1"/>
  <c r="C96" i="13"/>
  <c r="B96" i="13"/>
  <c r="C95" i="13"/>
  <c r="B95" i="13"/>
  <c r="B94" i="13"/>
  <c r="C94" i="13" s="1"/>
  <c r="B93" i="13"/>
  <c r="C93" i="13" s="1"/>
  <c r="C92" i="13"/>
  <c r="B92" i="13"/>
  <c r="C91" i="13"/>
  <c r="B91" i="13"/>
  <c r="B90" i="13"/>
  <c r="C90" i="13" s="1"/>
  <c r="B89" i="13"/>
  <c r="C89" i="13" s="1"/>
  <c r="C88" i="13"/>
  <c r="B88" i="13"/>
  <c r="C87" i="13"/>
  <c r="B87" i="13"/>
  <c r="B86" i="13"/>
  <c r="C86" i="13" s="1"/>
  <c r="C85" i="13"/>
  <c r="B85" i="13"/>
  <c r="C84" i="13"/>
  <c r="B84" i="13"/>
  <c r="C83" i="13"/>
  <c r="B83" i="13"/>
  <c r="B82" i="13"/>
  <c r="C82" i="13" s="1"/>
  <c r="B81" i="13"/>
  <c r="C81" i="13" s="1"/>
  <c r="C80" i="13"/>
  <c r="B80" i="13"/>
  <c r="C79" i="13"/>
  <c r="B79" i="13"/>
  <c r="B78" i="13"/>
  <c r="C78" i="13" s="1"/>
  <c r="B77" i="13"/>
  <c r="C77" i="13" s="1"/>
  <c r="C76" i="13"/>
  <c r="B76" i="13"/>
  <c r="C75" i="13"/>
  <c r="B75" i="13"/>
  <c r="B74" i="13"/>
  <c r="C74" i="13" s="1"/>
  <c r="C73" i="13"/>
  <c r="B73" i="13"/>
  <c r="C72" i="13"/>
  <c r="B72" i="13"/>
  <c r="C71" i="13"/>
  <c r="B71" i="13"/>
  <c r="B70" i="13"/>
  <c r="C70" i="13" s="1"/>
  <c r="B69" i="13"/>
  <c r="C69" i="13" s="1"/>
  <c r="B68" i="13"/>
  <c r="C68" i="13" s="1"/>
  <c r="B67" i="13"/>
  <c r="C67" i="13" s="1"/>
  <c r="C66" i="13"/>
  <c r="B66" i="13"/>
  <c r="B65" i="13"/>
  <c r="C65" i="13" s="1"/>
  <c r="B64" i="13"/>
  <c r="C64" i="13" s="1"/>
  <c r="B63" i="13"/>
  <c r="C63" i="13" s="1"/>
  <c r="C62" i="13"/>
  <c r="B62" i="13"/>
  <c r="B61" i="13"/>
  <c r="C61" i="13" s="1"/>
  <c r="B60" i="13"/>
  <c r="C60" i="13" s="1"/>
  <c r="B59" i="13"/>
  <c r="C59" i="13" s="1"/>
  <c r="C58" i="13"/>
  <c r="B58" i="13"/>
  <c r="B57" i="13"/>
  <c r="C57" i="13" s="1"/>
  <c r="B56" i="13"/>
  <c r="C56" i="13" s="1"/>
  <c r="B55" i="13"/>
  <c r="C55" i="13" s="1"/>
  <c r="C54" i="13"/>
  <c r="B54" i="13"/>
  <c r="B53" i="13"/>
  <c r="C53" i="13" s="1"/>
  <c r="B52" i="13"/>
  <c r="C52" i="13" s="1"/>
  <c r="B51" i="13"/>
  <c r="C51" i="13" s="1"/>
  <c r="C50" i="13"/>
  <c r="B50" i="13"/>
  <c r="B49" i="13"/>
  <c r="C49" i="13" s="1"/>
  <c r="B48" i="13"/>
  <c r="C48" i="13" s="1"/>
  <c r="B47" i="13"/>
  <c r="C47" i="13" s="1"/>
  <c r="C46" i="13"/>
  <c r="B46" i="13"/>
  <c r="B45" i="13"/>
  <c r="C45" i="13" s="1"/>
  <c r="B44" i="13"/>
  <c r="C44" i="13" s="1"/>
  <c r="B43" i="13"/>
  <c r="C43" i="13" s="1"/>
  <c r="C42" i="13"/>
  <c r="B42" i="13"/>
  <c r="B41" i="13"/>
  <c r="C41" i="13" s="1"/>
  <c r="B40" i="13"/>
  <c r="C40" i="13" s="1"/>
  <c r="B39" i="13"/>
  <c r="C39" i="13" s="1"/>
  <c r="C38" i="13"/>
  <c r="B38" i="13"/>
  <c r="B37" i="13"/>
  <c r="C37" i="13" s="1"/>
  <c r="B36" i="13"/>
  <c r="C36" i="13" s="1"/>
  <c r="B35" i="13"/>
  <c r="C35" i="13" s="1"/>
  <c r="C34" i="13"/>
  <c r="B34" i="13"/>
  <c r="B33" i="13"/>
  <c r="C33" i="13" s="1"/>
  <c r="B32" i="13"/>
  <c r="C32" i="13" s="1"/>
  <c r="B31" i="13"/>
  <c r="C31" i="13" s="1"/>
  <c r="C30" i="13"/>
  <c r="B30" i="13"/>
  <c r="B29" i="13"/>
  <c r="C29" i="13" s="1"/>
  <c r="B28" i="13"/>
  <c r="C28" i="13" s="1"/>
  <c r="B27" i="13"/>
  <c r="C27" i="13" s="1"/>
  <c r="C26" i="13"/>
  <c r="B26" i="13"/>
  <c r="B25" i="13"/>
  <c r="C25" i="13" s="1"/>
  <c r="B24" i="13"/>
  <c r="C24" i="13" s="1"/>
  <c r="B23" i="13"/>
  <c r="C23" i="13" s="1"/>
  <c r="C22" i="13"/>
  <c r="B22" i="13"/>
  <c r="B21" i="13"/>
  <c r="C21" i="13" s="1"/>
  <c r="B20" i="13"/>
  <c r="C20" i="13" s="1"/>
  <c r="B19" i="13"/>
  <c r="C19" i="13" s="1"/>
  <c r="C18" i="13"/>
  <c r="B18" i="13"/>
  <c r="B17" i="13"/>
  <c r="C17" i="13" s="1"/>
  <c r="B16" i="13"/>
  <c r="C16" i="13" s="1"/>
  <c r="B15" i="13"/>
  <c r="C15" i="13" s="1"/>
  <c r="C14" i="13"/>
  <c r="B14" i="13"/>
  <c r="B13" i="13"/>
  <c r="C13" i="13" s="1"/>
  <c r="B12" i="13"/>
  <c r="C12" i="13" s="1"/>
  <c r="B11" i="13"/>
  <c r="C11" i="13" s="1"/>
  <c r="K10" i="13"/>
  <c r="C10" i="13"/>
  <c r="B10" i="13"/>
  <c r="B9" i="13"/>
  <c r="C9" i="13" s="1"/>
  <c r="D9" i="13" s="1"/>
  <c r="B8" i="13"/>
  <c r="C8" i="13" s="1"/>
  <c r="B7" i="13"/>
  <c r="C7" i="13" s="1"/>
  <c r="C6" i="13"/>
  <c r="B6" i="13"/>
  <c r="B5" i="13"/>
  <c r="C5" i="13" s="1"/>
  <c r="L4" i="13"/>
  <c r="C4" i="13"/>
  <c r="D4" i="13" s="1"/>
  <c r="B4" i="13"/>
  <c r="L3" i="13"/>
  <c r="M3" i="13" s="1"/>
  <c r="B3" i="13"/>
  <c r="C3" i="13" s="1"/>
  <c r="I3" i="8"/>
  <c r="I6" i="8"/>
  <c r="I10" i="8"/>
  <c r="I12" i="8"/>
  <c r="I17" i="8"/>
  <c r="I21" i="8"/>
  <c r="I22" i="8"/>
  <c r="I23" i="8" s="1"/>
  <c r="B3" i="7"/>
  <c r="C3" i="7"/>
  <c r="E3" i="7"/>
  <c r="L3" i="7"/>
  <c r="M3" i="7" s="1"/>
  <c r="B4" i="7"/>
  <c r="C4" i="7" s="1"/>
  <c r="L4" i="7"/>
  <c r="B5" i="7"/>
  <c r="C5" i="7" s="1"/>
  <c r="B6" i="7"/>
  <c r="C6" i="7" s="1"/>
  <c r="B7" i="7"/>
  <c r="C7" i="7"/>
  <c r="B8" i="7"/>
  <c r="C8" i="7" s="1"/>
  <c r="B9" i="7"/>
  <c r="C9" i="7"/>
  <c r="B10" i="7"/>
  <c r="C10" i="7" s="1"/>
  <c r="K10" i="7"/>
  <c r="B11" i="7"/>
  <c r="C11" i="7" s="1"/>
  <c r="B12" i="7"/>
  <c r="C12" i="7"/>
  <c r="B13" i="7"/>
  <c r="C13" i="7"/>
  <c r="B14" i="7"/>
  <c r="C14" i="7"/>
  <c r="B15" i="7"/>
  <c r="C15" i="7" s="1"/>
  <c r="B16" i="7"/>
  <c r="C16" i="7"/>
  <c r="B17" i="7"/>
  <c r="C17" i="7"/>
  <c r="B18" i="7"/>
  <c r="C18" i="7"/>
  <c r="B19" i="7"/>
  <c r="C19" i="7" s="1"/>
  <c r="B20" i="7"/>
  <c r="C20" i="7"/>
  <c r="B21" i="7"/>
  <c r="C21" i="7"/>
  <c r="B22" i="7"/>
  <c r="C22" i="7"/>
  <c r="B23" i="7"/>
  <c r="C23" i="7" s="1"/>
  <c r="B24" i="7"/>
  <c r="C24" i="7"/>
  <c r="B25" i="7"/>
  <c r="C25" i="7"/>
  <c r="B26" i="7"/>
  <c r="C26" i="7"/>
  <c r="B27" i="7"/>
  <c r="C27" i="7" s="1"/>
  <c r="B28" i="7"/>
  <c r="C28" i="7"/>
  <c r="B29" i="7"/>
  <c r="C29" i="7"/>
  <c r="B30" i="7"/>
  <c r="C30" i="7"/>
  <c r="B31" i="7"/>
  <c r="C31" i="7" s="1"/>
  <c r="B32" i="7"/>
  <c r="C32" i="7"/>
  <c r="B33" i="7"/>
  <c r="C33" i="7"/>
  <c r="B34" i="7"/>
  <c r="C34" i="7"/>
  <c r="B35" i="7"/>
  <c r="C35" i="7" s="1"/>
  <c r="B36" i="7"/>
  <c r="C36" i="7"/>
  <c r="B37" i="7"/>
  <c r="C37" i="7"/>
  <c r="B38" i="7"/>
  <c r="C38" i="7"/>
  <c r="B39" i="7"/>
  <c r="C39" i="7" s="1"/>
  <c r="B40" i="7"/>
  <c r="C40" i="7"/>
  <c r="B41" i="7"/>
  <c r="C41" i="7"/>
  <c r="B42" i="7"/>
  <c r="C42" i="7"/>
  <c r="B43" i="7"/>
  <c r="C43" i="7" s="1"/>
  <c r="B44" i="7"/>
  <c r="C44" i="7"/>
  <c r="B45" i="7"/>
  <c r="C45" i="7"/>
  <c r="B46" i="7"/>
  <c r="C46" i="7"/>
  <c r="B47" i="7"/>
  <c r="C47" i="7" s="1"/>
  <c r="B48" i="7"/>
  <c r="C48" i="7"/>
  <c r="B49" i="7"/>
  <c r="C49" i="7"/>
  <c r="B50" i="7"/>
  <c r="C50" i="7"/>
  <c r="B51" i="7"/>
  <c r="C51" i="7" s="1"/>
  <c r="B52" i="7"/>
  <c r="C52" i="7"/>
  <c r="B53" i="7"/>
  <c r="C53" i="7"/>
  <c r="B54" i="7"/>
  <c r="C54" i="7"/>
  <c r="B55" i="7"/>
  <c r="C55" i="7" s="1"/>
  <c r="B56" i="7"/>
  <c r="C56" i="7"/>
  <c r="B57" i="7"/>
  <c r="C57" i="7"/>
  <c r="B58" i="7"/>
  <c r="C58" i="7"/>
  <c r="B59" i="7"/>
  <c r="C59" i="7" s="1"/>
  <c r="B60" i="7"/>
  <c r="C60" i="7"/>
  <c r="B61" i="7"/>
  <c r="C61" i="7"/>
  <c r="B62" i="7"/>
  <c r="C62" i="7"/>
  <c r="B63" i="7"/>
  <c r="C63" i="7" s="1"/>
  <c r="B64" i="7"/>
  <c r="C64" i="7"/>
  <c r="B65" i="7"/>
  <c r="C65" i="7"/>
  <c r="B66" i="7"/>
  <c r="C66" i="7"/>
  <c r="B67" i="7"/>
  <c r="C67" i="7" s="1"/>
  <c r="B68" i="7"/>
  <c r="C68" i="7"/>
  <c r="B69" i="7"/>
  <c r="C69" i="7"/>
  <c r="B70" i="7"/>
  <c r="C70" i="7"/>
  <c r="B71" i="7"/>
  <c r="C71" i="7" s="1"/>
  <c r="B72" i="7"/>
  <c r="C72" i="7"/>
  <c r="B73" i="7"/>
  <c r="C73" i="7"/>
  <c r="B74" i="7"/>
  <c r="C74" i="7"/>
  <c r="B75" i="7"/>
  <c r="C75" i="7" s="1"/>
  <c r="B76" i="7"/>
  <c r="C76" i="7"/>
  <c r="B77" i="7"/>
  <c r="C77" i="7"/>
  <c r="B78" i="7"/>
  <c r="C78" i="7"/>
  <c r="B79" i="7"/>
  <c r="C79" i="7" s="1"/>
  <c r="B80" i="7"/>
  <c r="C80" i="7"/>
  <c r="B81" i="7"/>
  <c r="C81" i="7"/>
  <c r="B82" i="7"/>
  <c r="C82" i="7"/>
  <c r="B83" i="7"/>
  <c r="C83" i="7" s="1"/>
  <c r="B84" i="7"/>
  <c r="C84" i="7"/>
  <c r="B85" i="7"/>
  <c r="C85" i="7"/>
  <c r="B86" i="7"/>
  <c r="C86" i="7"/>
  <c r="B87" i="7"/>
  <c r="C87" i="7"/>
  <c r="B88" i="7"/>
  <c r="C88" i="7" s="1"/>
  <c r="B89" i="7"/>
  <c r="C89" i="7" s="1"/>
  <c r="B90" i="7"/>
  <c r="C90" i="7"/>
  <c r="B91" i="7"/>
  <c r="C91" i="7"/>
  <c r="B92" i="7"/>
  <c r="C92" i="7" s="1"/>
  <c r="B93" i="7"/>
  <c r="C93" i="7" s="1"/>
  <c r="B94" i="7"/>
  <c r="C94" i="7"/>
  <c r="B95" i="7"/>
  <c r="C95" i="7" s="1"/>
  <c r="B96" i="7"/>
  <c r="C96" i="7" s="1"/>
  <c r="B97" i="7"/>
  <c r="C97" i="7" s="1"/>
  <c r="B98" i="7"/>
  <c r="C98" i="7"/>
  <c r="B99" i="7"/>
  <c r="C99" i="7" s="1"/>
  <c r="B100" i="7"/>
  <c r="C100" i="7" s="1"/>
  <c r="B101" i="7"/>
  <c r="C101" i="7" s="1"/>
  <c r="B102" i="7"/>
  <c r="C102" i="7"/>
  <c r="B103" i="7"/>
  <c r="C103" i="7" s="1"/>
  <c r="B104" i="7"/>
  <c r="C104" i="7" s="1"/>
  <c r="B105" i="7"/>
  <c r="C105" i="7" s="1"/>
  <c r="B106" i="7"/>
  <c r="C106" i="7"/>
  <c r="B107" i="7"/>
  <c r="C107" i="7" s="1"/>
  <c r="B108" i="7"/>
  <c r="C108" i="7" s="1"/>
  <c r="B109" i="7"/>
  <c r="C109" i="7" s="1"/>
  <c r="B110" i="7"/>
  <c r="C110" i="7"/>
  <c r="B111" i="7"/>
  <c r="C111" i="7" s="1"/>
  <c r="B112" i="7"/>
  <c r="C112" i="7" s="1"/>
  <c r="B113" i="7"/>
  <c r="C113" i="7" s="1"/>
  <c r="B114" i="7"/>
  <c r="C114" i="7"/>
  <c r="B115" i="7"/>
  <c r="C115" i="7" s="1"/>
  <c r="B116" i="7"/>
  <c r="C116" i="7" s="1"/>
  <c r="B117" i="7"/>
  <c r="C117" i="7" s="1"/>
  <c r="B118" i="7"/>
  <c r="C118" i="7"/>
  <c r="B119" i="7"/>
  <c r="C119" i="7" s="1"/>
  <c r="B120" i="7"/>
  <c r="C120" i="7" s="1"/>
  <c r="B121" i="7"/>
  <c r="C121" i="7" s="1"/>
  <c r="B122" i="7"/>
  <c r="C122" i="7"/>
  <c r="B123" i="7"/>
  <c r="C123" i="7" s="1"/>
  <c r="B124" i="7"/>
  <c r="C124" i="7" s="1"/>
  <c r="B125" i="7"/>
  <c r="C125" i="7" s="1"/>
  <c r="B126" i="7"/>
  <c r="C126" i="7"/>
  <c r="B127" i="7"/>
  <c r="C127" i="7" s="1"/>
  <c r="D127" i="7" s="1"/>
  <c r="B128" i="7"/>
  <c r="C128" i="7" s="1"/>
  <c r="B129" i="7"/>
  <c r="C129" i="7" s="1"/>
  <c r="B130" i="7"/>
  <c r="C130" i="7"/>
  <c r="B131" i="7"/>
  <c r="C131" i="7" s="1"/>
  <c r="B132" i="7"/>
  <c r="C132" i="7" s="1"/>
  <c r="B133" i="7"/>
  <c r="C133" i="7" s="1"/>
  <c r="B134" i="7"/>
  <c r="C134" i="7"/>
  <c r="B135" i="7"/>
  <c r="C135" i="7" s="1"/>
  <c r="D138" i="7" s="1"/>
  <c r="B136" i="7"/>
  <c r="C136" i="7" s="1"/>
  <c r="B137" i="7"/>
  <c r="C137" i="7" s="1"/>
  <c r="B138" i="7"/>
  <c r="C138" i="7"/>
  <c r="B139" i="7"/>
  <c r="C139" i="7" s="1"/>
  <c r="B140" i="7"/>
  <c r="C140" i="7" s="1"/>
  <c r="D134" i="7" s="1"/>
  <c r="B141" i="7"/>
  <c r="C141" i="7" s="1"/>
  <c r="B142" i="7"/>
  <c r="C142" i="7"/>
  <c r="B143" i="7"/>
  <c r="C143" i="7" s="1"/>
  <c r="D143" i="7" s="1"/>
  <c r="B144" i="7"/>
  <c r="C144" i="7" s="1"/>
  <c r="B145" i="7"/>
  <c r="C145" i="7" s="1"/>
  <c r="B146" i="7"/>
  <c r="C146" i="7" s="1"/>
  <c r="B147" i="7"/>
  <c r="C147" i="7"/>
  <c r="B148" i="7"/>
  <c r="C148" i="7"/>
  <c r="B149" i="7"/>
  <c r="C149" i="7" s="1"/>
  <c r="B150" i="7"/>
  <c r="C150" i="7" s="1"/>
  <c r="B151" i="7"/>
  <c r="C151" i="7"/>
  <c r="B152" i="7"/>
  <c r="C152" i="7"/>
  <c r="B153" i="7"/>
  <c r="C153" i="7" s="1"/>
  <c r="B154" i="7"/>
  <c r="C154" i="7" s="1"/>
  <c r="B155" i="7"/>
  <c r="C155" i="7"/>
  <c r="B156" i="7"/>
  <c r="C156" i="7"/>
  <c r="B157" i="7"/>
  <c r="C157" i="7" s="1"/>
  <c r="D155" i="7" s="1"/>
  <c r="B158" i="7"/>
  <c r="C158" i="7" s="1"/>
  <c r="B159" i="7"/>
  <c r="C159" i="7"/>
  <c r="B160" i="7"/>
  <c r="C160" i="7"/>
  <c r="B161" i="7"/>
  <c r="C161" i="7" s="1"/>
  <c r="D158" i="7" s="1"/>
  <c r="B162" i="7"/>
  <c r="C162" i="7" s="1"/>
  <c r="B163" i="7"/>
  <c r="C163" i="7"/>
  <c r="B164" i="7"/>
  <c r="C164" i="7"/>
  <c r="B165" i="7"/>
  <c r="C165" i="7" s="1"/>
  <c r="D159" i="7" s="1"/>
  <c r="B166" i="7"/>
  <c r="C166" i="7" s="1"/>
  <c r="D166" i="7"/>
  <c r="B167" i="7"/>
  <c r="C167" i="7"/>
  <c r="B168" i="7"/>
  <c r="C168" i="7"/>
  <c r="B169" i="7"/>
  <c r="C169" i="7" s="1"/>
  <c r="D163" i="7" s="1"/>
  <c r="B170" i="7"/>
  <c r="C170" i="7" s="1"/>
  <c r="B171" i="7"/>
  <c r="C171" i="7"/>
  <c r="B172" i="7"/>
  <c r="C172" i="7"/>
  <c r="B173" i="7"/>
  <c r="C173" i="7" s="1"/>
  <c r="D170" i="7" s="1"/>
  <c r="B174" i="7"/>
  <c r="C174" i="7" s="1"/>
  <c r="B175" i="7"/>
  <c r="C175" i="7"/>
  <c r="B176" i="7"/>
  <c r="C176" i="7"/>
  <c r="B177" i="7"/>
  <c r="C177" i="7" s="1"/>
  <c r="D171" i="7" s="1"/>
  <c r="B178" i="7"/>
  <c r="C178" i="7" s="1"/>
  <c r="B179" i="7"/>
  <c r="C179" i="7"/>
  <c r="B180" i="7"/>
  <c r="C180" i="7"/>
  <c r="B181" i="7"/>
  <c r="C181" i="7" s="1"/>
  <c r="D175" i="7" s="1"/>
  <c r="B182" i="7"/>
  <c r="C182" i="7" s="1"/>
  <c r="B183" i="7"/>
  <c r="C183" i="7"/>
  <c r="B184" i="7"/>
  <c r="C184" i="7"/>
  <c r="B185" i="7"/>
  <c r="C185" i="7" s="1"/>
  <c r="D179" i="7" s="1"/>
  <c r="B186" i="7"/>
  <c r="C186" i="7" s="1"/>
  <c r="B187" i="7"/>
  <c r="C187" i="7"/>
  <c r="D187" i="7"/>
  <c r="B188" i="7"/>
  <c r="C188" i="7"/>
  <c r="B189" i="7"/>
  <c r="C189" i="7" s="1"/>
  <c r="D189" i="7" s="1"/>
  <c r="B190" i="7"/>
  <c r="C190" i="7" s="1"/>
  <c r="D190" i="7"/>
  <c r="B191" i="7"/>
  <c r="C191" i="7"/>
  <c r="D191" i="7"/>
  <c r="B192" i="7"/>
  <c r="C192" i="7"/>
  <c r="D192" i="7" s="1"/>
  <c r="B193" i="7"/>
  <c r="C193" i="7"/>
  <c r="B194" i="7"/>
  <c r="C194" i="7" s="1"/>
  <c r="B195" i="7"/>
  <c r="C195" i="7"/>
  <c r="D195" i="7" s="1"/>
  <c r="I23" i="2"/>
  <c r="I21" i="2"/>
  <c r="I20" i="2"/>
  <c r="I19" i="2"/>
  <c r="I17" i="2"/>
  <c r="I18" i="2" s="1"/>
  <c r="I11" i="2"/>
  <c r="O5" i="1"/>
  <c r="M7" i="1"/>
  <c r="L6" i="1"/>
  <c r="I7" i="2"/>
  <c r="B3" i="1"/>
  <c r="L4" i="1"/>
  <c r="L3" i="1"/>
  <c r="M3" i="1" s="1"/>
  <c r="L22" i="2" l="1"/>
  <c r="K24" i="2"/>
  <c r="K22" i="2"/>
  <c r="L24" i="2"/>
  <c r="F4" i="16"/>
  <c r="D5" i="14"/>
  <c r="D13" i="14"/>
  <c r="D19" i="14"/>
  <c r="D34" i="14"/>
  <c r="D17" i="14"/>
  <c r="D22" i="14"/>
  <c r="D27" i="14"/>
  <c r="D35" i="14"/>
  <c r="D38" i="14"/>
  <c r="D39" i="14"/>
  <c r="D193" i="14"/>
  <c r="D190" i="14"/>
  <c r="D184" i="14"/>
  <c r="D182" i="14"/>
  <c r="D176" i="14"/>
  <c r="D174" i="14"/>
  <c r="D168" i="14"/>
  <c r="D166" i="14"/>
  <c r="D160" i="14"/>
  <c r="D158" i="14"/>
  <c r="D152" i="14"/>
  <c r="D150" i="14"/>
  <c r="D144" i="14"/>
  <c r="D142" i="14"/>
  <c r="D136" i="14"/>
  <c r="D134" i="14"/>
  <c r="D128" i="14"/>
  <c r="D126" i="14"/>
  <c r="D120" i="14"/>
  <c r="D118" i="14"/>
  <c r="D112" i="14"/>
  <c r="M7" i="14"/>
  <c r="E3" i="14"/>
  <c r="D186" i="14"/>
  <c r="D180" i="14"/>
  <c r="D178" i="14"/>
  <c r="D172" i="14"/>
  <c r="D170" i="14"/>
  <c r="D164" i="14"/>
  <c r="D162" i="14"/>
  <c r="D156" i="14"/>
  <c r="D154" i="14"/>
  <c r="D148" i="14"/>
  <c r="D146" i="14"/>
  <c r="D140" i="14"/>
  <c r="D138" i="14"/>
  <c r="D132" i="14"/>
  <c r="D130" i="14"/>
  <c r="D124" i="14"/>
  <c r="D122" i="14"/>
  <c r="D116" i="14"/>
  <c r="D114" i="14"/>
  <c r="D181" i="14"/>
  <c r="D149" i="14"/>
  <c r="D117" i="14"/>
  <c r="D84" i="14"/>
  <c r="D26" i="14"/>
  <c r="D25" i="14"/>
  <c r="D10" i="14"/>
  <c r="D3" i="14"/>
  <c r="D165" i="14"/>
  <c r="D133" i="14"/>
  <c r="D79" i="14"/>
  <c r="D45" i="14"/>
  <c r="D33" i="14"/>
  <c r="D189" i="14"/>
  <c r="D157" i="14"/>
  <c r="D125" i="14"/>
  <c r="D21" i="14"/>
  <c r="M6" i="14"/>
  <c r="L6" i="14"/>
  <c r="L7" i="14" s="1"/>
  <c r="D173" i="14"/>
  <c r="D141" i="14"/>
  <c r="D83" i="14"/>
  <c r="D80" i="14"/>
  <c r="D41" i="14"/>
  <c r="D30" i="14"/>
  <c r="D29" i="14"/>
  <c r="D7" i="14"/>
  <c r="D15" i="14"/>
  <c r="D18" i="14"/>
  <c r="D31" i="14"/>
  <c r="D37" i="14"/>
  <c r="D8" i="14"/>
  <c r="D23" i="14"/>
  <c r="D32" i="14"/>
  <c r="D47" i="14"/>
  <c r="D50" i="14"/>
  <c r="D53" i="14"/>
  <c r="D56" i="14"/>
  <c r="D63" i="14"/>
  <c r="D66" i="14"/>
  <c r="D69" i="14"/>
  <c r="D72" i="14"/>
  <c r="D85" i="14"/>
  <c r="D93" i="14"/>
  <c r="D137" i="14"/>
  <c r="D169" i="14"/>
  <c r="D20" i="14"/>
  <c r="D54" i="14"/>
  <c r="D9" i="14"/>
  <c r="D24" i="14"/>
  <c r="D42" i="14"/>
  <c r="D48" i="14"/>
  <c r="D55" i="14"/>
  <c r="D58" i="14"/>
  <c r="D61" i="14"/>
  <c r="D64" i="14"/>
  <c r="D71" i="14"/>
  <c r="D74" i="14"/>
  <c r="D77" i="14"/>
  <c r="D82" i="14"/>
  <c r="D91" i="14"/>
  <c r="D107" i="14"/>
  <c r="D121" i="14"/>
  <c r="D153" i="14"/>
  <c r="D185" i="14"/>
  <c r="D12" i="14"/>
  <c r="D16" i="14"/>
  <c r="D36" i="14"/>
  <c r="D40" i="14"/>
  <c r="D44" i="14"/>
  <c r="D51" i="14"/>
  <c r="D57" i="14"/>
  <c r="D60" i="14"/>
  <c r="D67" i="14"/>
  <c r="D70" i="14"/>
  <c r="D73" i="14"/>
  <c r="D76" i="14"/>
  <c r="D81" i="14"/>
  <c r="D86" i="14"/>
  <c r="D102" i="14"/>
  <c r="D129" i="14"/>
  <c r="D161" i="14"/>
  <c r="D28" i="14"/>
  <c r="D43" i="14"/>
  <c r="D46" i="14"/>
  <c r="D49" i="14"/>
  <c r="D52" i="14"/>
  <c r="D59" i="14"/>
  <c r="D62" i="14"/>
  <c r="D65" i="14"/>
  <c r="D68" i="14"/>
  <c r="D75" i="14"/>
  <c r="D78" i="14"/>
  <c r="D100" i="14"/>
  <c r="D108" i="14"/>
  <c r="D113" i="14"/>
  <c r="D145" i="14"/>
  <c r="D177" i="14"/>
  <c r="D88" i="14"/>
  <c r="D90" i="14"/>
  <c r="D95" i="14"/>
  <c r="D97" i="14"/>
  <c r="D104" i="14"/>
  <c r="D106" i="14"/>
  <c r="D92" i="14"/>
  <c r="D94" i="14"/>
  <c r="D99" i="14"/>
  <c r="D101" i="14"/>
  <c r="D110" i="14"/>
  <c r="D194" i="14"/>
  <c r="D87" i="14"/>
  <c r="D89" i="14"/>
  <c r="D96" i="14"/>
  <c r="D98" i="14"/>
  <c r="D103" i="14"/>
  <c r="D105" i="14"/>
  <c r="D111" i="14"/>
  <c r="D115" i="14"/>
  <c r="D119" i="14"/>
  <c r="D123" i="14"/>
  <c r="D127" i="14"/>
  <c r="D131" i="14"/>
  <c r="D135" i="14"/>
  <c r="D139" i="14"/>
  <c r="D143" i="14"/>
  <c r="D147" i="14"/>
  <c r="D151" i="14"/>
  <c r="D155" i="14"/>
  <c r="D159" i="14"/>
  <c r="D163" i="14"/>
  <c r="D167" i="14"/>
  <c r="D171" i="14"/>
  <c r="D175" i="14"/>
  <c r="D179" i="14"/>
  <c r="D183" i="14"/>
  <c r="D187" i="14"/>
  <c r="D191" i="14"/>
  <c r="D109" i="14"/>
  <c r="D192" i="14"/>
  <c r="D195" i="14"/>
  <c r="D188" i="14"/>
  <c r="D192" i="13"/>
  <c r="D188" i="13"/>
  <c r="D193" i="13"/>
  <c r="D173" i="13"/>
  <c r="D172" i="13"/>
  <c r="D184" i="13"/>
  <c r="D168" i="13"/>
  <c r="D189" i="13"/>
  <c r="D157" i="13"/>
  <c r="D156" i="13"/>
  <c r="D141" i="13"/>
  <c r="D140" i="13"/>
  <c r="D125" i="13"/>
  <c r="D124" i="13"/>
  <c r="D103" i="13"/>
  <c r="D87" i="13"/>
  <c r="D71" i="13"/>
  <c r="D176" i="13"/>
  <c r="D99" i="13"/>
  <c r="D79" i="13"/>
  <c r="D76" i="13"/>
  <c r="D75" i="13"/>
  <c r="D177" i="13"/>
  <c r="D164" i="13"/>
  <c r="D152" i="13"/>
  <c r="D136" i="13"/>
  <c r="D120" i="13"/>
  <c r="D83" i="13"/>
  <c r="E3" i="13"/>
  <c r="D161" i="13"/>
  <c r="D160" i="13"/>
  <c r="D153" i="13"/>
  <c r="D149" i="13"/>
  <c r="D148" i="13"/>
  <c r="D145" i="13"/>
  <c r="D144" i="13"/>
  <c r="D137" i="13"/>
  <c r="D133" i="13"/>
  <c r="D132" i="13"/>
  <c r="D129" i="13"/>
  <c r="D128" i="13"/>
  <c r="D121" i="13"/>
  <c r="D117" i="13"/>
  <c r="D116" i="13"/>
  <c r="D113" i="13"/>
  <c r="D112" i="13"/>
  <c r="D108" i="13"/>
  <c r="D107" i="13"/>
  <c r="D96" i="13"/>
  <c r="D91" i="13"/>
  <c r="D6" i="13"/>
  <c r="D3" i="13"/>
  <c r="D180" i="13"/>
  <c r="D95" i="13"/>
  <c r="D29" i="13"/>
  <c r="D25" i="13"/>
  <c r="D21" i="13"/>
  <c r="D17" i="13"/>
  <c r="D92" i="13"/>
  <c r="M6" i="13"/>
  <c r="D70" i="13"/>
  <c r="D13" i="13"/>
  <c r="D7" i="13"/>
  <c r="D10" i="13"/>
  <c r="D5" i="13"/>
  <c r="D8" i="13"/>
  <c r="D35" i="13"/>
  <c r="D42" i="13"/>
  <c r="D58" i="13"/>
  <c r="D12" i="13"/>
  <c r="D24" i="13"/>
  <c r="D28" i="13"/>
  <c r="D39" i="13"/>
  <c r="D41" i="13"/>
  <c r="D46" i="13"/>
  <c r="D48" i="13"/>
  <c r="D55" i="13"/>
  <c r="D57" i="13"/>
  <c r="D64" i="13"/>
  <c r="D84" i="13"/>
  <c r="D104" i="13"/>
  <c r="D179" i="13"/>
  <c r="D14" i="13"/>
  <c r="D18" i="13"/>
  <c r="D22" i="13"/>
  <c r="D26" i="13"/>
  <c r="D30" i="13"/>
  <c r="D34" i="13"/>
  <c r="D36" i="13"/>
  <c r="D43" i="13"/>
  <c r="D45" i="13"/>
  <c r="D50" i="13"/>
  <c r="D52" i="13"/>
  <c r="D59" i="13"/>
  <c r="D61" i="13"/>
  <c r="D66" i="13"/>
  <c r="D68" i="13"/>
  <c r="D89" i="13"/>
  <c r="D100" i="13"/>
  <c r="D105" i="13"/>
  <c r="D165" i="13"/>
  <c r="D37" i="13"/>
  <c r="D44" i="13"/>
  <c r="D51" i="13"/>
  <c r="D53" i="13"/>
  <c r="D60" i="13"/>
  <c r="D67" i="13"/>
  <c r="D73" i="13"/>
  <c r="D77" i="13"/>
  <c r="D81" i="13"/>
  <c r="D101" i="13"/>
  <c r="D109" i="13"/>
  <c r="D191" i="13"/>
  <c r="D16" i="13"/>
  <c r="D20" i="13"/>
  <c r="D32" i="13"/>
  <c r="D62" i="13"/>
  <c r="D11" i="13"/>
  <c r="D15" i="13"/>
  <c r="D19" i="13"/>
  <c r="D23" i="13"/>
  <c r="D27" i="13"/>
  <c r="D31" i="13"/>
  <c r="D33" i="13"/>
  <c r="D38" i="13"/>
  <c r="D40" i="13"/>
  <c r="D47" i="13"/>
  <c r="D49" i="13"/>
  <c r="D54" i="13"/>
  <c r="D56" i="13"/>
  <c r="D63" i="13"/>
  <c r="D65" i="13"/>
  <c r="D69" i="13"/>
  <c r="D80" i="13"/>
  <c r="D93" i="13"/>
  <c r="D86" i="13"/>
  <c r="D97" i="13"/>
  <c r="D110" i="13"/>
  <c r="D126" i="13"/>
  <c r="D142" i="13"/>
  <c r="D158" i="13"/>
  <c r="D170" i="13"/>
  <c r="D183" i="13"/>
  <c r="D185" i="13"/>
  <c r="D72" i="13"/>
  <c r="D78" i="13"/>
  <c r="D82" i="13"/>
  <c r="D102" i="13"/>
  <c r="D111" i="13"/>
  <c r="D114" i="13"/>
  <c r="D118" i="13"/>
  <c r="D127" i="13"/>
  <c r="D130" i="13"/>
  <c r="D134" i="13"/>
  <c r="D143" i="13"/>
  <c r="D146" i="13"/>
  <c r="D150" i="13"/>
  <c r="D159" i="13"/>
  <c r="D162" i="13"/>
  <c r="D166" i="13"/>
  <c r="D174" i="13"/>
  <c r="D181" i="13"/>
  <c r="D85" i="13"/>
  <c r="D88" i="13"/>
  <c r="D94" i="13"/>
  <c r="D98" i="13"/>
  <c r="D115" i="13"/>
  <c r="D123" i="13"/>
  <c r="D131" i="13"/>
  <c r="D139" i="13"/>
  <c r="D147" i="13"/>
  <c r="D155" i="13"/>
  <c r="D163" i="13"/>
  <c r="D167" i="13"/>
  <c r="D169" i="13"/>
  <c r="D182" i="13"/>
  <c r="D186" i="13"/>
  <c r="D194" i="13"/>
  <c r="D74" i="13"/>
  <c r="D90" i="13"/>
  <c r="D106" i="13"/>
  <c r="D119" i="13"/>
  <c r="D122" i="13"/>
  <c r="D135" i="13"/>
  <c r="D138" i="13"/>
  <c r="D151" i="13"/>
  <c r="D154" i="13"/>
  <c r="D178" i="13"/>
  <c r="D171" i="13"/>
  <c r="D187" i="13"/>
  <c r="D195" i="13"/>
  <c r="D175" i="13"/>
  <c r="D190" i="13"/>
  <c r="D183" i="7"/>
  <c r="D167" i="7"/>
  <c r="D162" i="7"/>
  <c r="D193" i="7"/>
  <c r="D184" i="7"/>
  <c r="D176" i="7"/>
  <c r="D168" i="7"/>
  <c r="D160" i="7"/>
  <c r="D156" i="7"/>
  <c r="D148" i="7"/>
  <c r="D139" i="7"/>
  <c r="D137" i="7"/>
  <c r="D132" i="7"/>
  <c r="D123" i="7"/>
  <c r="D120" i="7"/>
  <c r="D113" i="7"/>
  <c r="D111" i="7"/>
  <c r="D104" i="7"/>
  <c r="D97" i="7"/>
  <c r="D95" i="7"/>
  <c r="D122" i="7"/>
  <c r="D118" i="7"/>
  <c r="D89" i="7"/>
  <c r="D86" i="7"/>
  <c r="D81" i="7"/>
  <c r="D65" i="7"/>
  <c r="D49" i="7"/>
  <c r="D33" i="7"/>
  <c r="D47" i="7"/>
  <c r="D43" i="7"/>
  <c r="D185" i="7"/>
  <c r="D182" i="7"/>
  <c r="D177" i="7"/>
  <c r="D174" i="7"/>
  <c r="D194" i="7"/>
  <c r="D188" i="7"/>
  <c r="D180" i="7"/>
  <c r="D172" i="7"/>
  <c r="D164" i="7"/>
  <c r="D152" i="7"/>
  <c r="D144" i="7"/>
  <c r="D135" i="7"/>
  <c r="D133" i="7"/>
  <c r="D130" i="7"/>
  <c r="D128" i="7"/>
  <c r="D116" i="7"/>
  <c r="D109" i="7"/>
  <c r="D107" i="7"/>
  <c r="D100" i="7"/>
  <c r="D93" i="7"/>
  <c r="D69" i="7"/>
  <c r="D53" i="7"/>
  <c r="D37" i="7"/>
  <c r="D55" i="7"/>
  <c r="D51" i="7"/>
  <c r="D153" i="7"/>
  <c r="D150" i="7"/>
  <c r="D149" i="7"/>
  <c r="D147" i="7"/>
  <c r="D146" i="7"/>
  <c r="D145" i="7"/>
  <c r="D142" i="7"/>
  <c r="D140" i="7"/>
  <c r="D131" i="7"/>
  <c r="D129" i="7"/>
  <c r="D126" i="7"/>
  <c r="D124" i="7"/>
  <c r="D121" i="7"/>
  <c r="D119" i="7"/>
  <c r="D112" i="7"/>
  <c r="D105" i="7"/>
  <c r="D103" i="7"/>
  <c r="D96" i="7"/>
  <c r="D90" i="7"/>
  <c r="D73" i="7"/>
  <c r="D57" i="7"/>
  <c r="D41" i="7"/>
  <c r="D28" i="7"/>
  <c r="D31" i="7"/>
  <c r="D186" i="7"/>
  <c r="D181" i="7"/>
  <c r="D178" i="7"/>
  <c r="D173" i="7"/>
  <c r="D169" i="7"/>
  <c r="D165" i="7"/>
  <c r="D161" i="7"/>
  <c r="D157" i="7"/>
  <c r="D154" i="7"/>
  <c r="D151" i="7"/>
  <c r="D141" i="7"/>
  <c r="D136" i="7"/>
  <c r="D125" i="7"/>
  <c r="D117" i="7"/>
  <c r="D115" i="7"/>
  <c r="D108" i="7"/>
  <c r="D101" i="7"/>
  <c r="D99" i="7"/>
  <c r="D77" i="7"/>
  <c r="D61" i="7"/>
  <c r="D45" i="7"/>
  <c r="D29" i="7"/>
  <c r="D39" i="7"/>
  <c r="D35" i="7"/>
  <c r="D91" i="7"/>
  <c r="D87" i="7"/>
  <c r="D84" i="7"/>
  <c r="D83" i="7"/>
  <c r="D80" i="7"/>
  <c r="D79" i="7"/>
  <c r="D76" i="7"/>
  <c r="D75" i="7"/>
  <c r="D72" i="7"/>
  <c r="D71" i="7"/>
  <c r="D68" i="7"/>
  <c r="D67" i="7"/>
  <c r="D64" i="7"/>
  <c r="D63" i="7"/>
  <c r="D60" i="7"/>
  <c r="D59" i="7"/>
  <c r="D56" i="7"/>
  <c r="D52" i="7"/>
  <c r="D48" i="7"/>
  <c r="D44" i="7"/>
  <c r="D40" i="7"/>
  <c r="D36" i="7"/>
  <c r="D32" i="7"/>
  <c r="D110" i="7"/>
  <c r="D102" i="7"/>
  <c r="D94" i="7"/>
  <c r="D85" i="7"/>
  <c r="D26" i="7"/>
  <c r="D24" i="7"/>
  <c r="D22" i="7"/>
  <c r="D20" i="7"/>
  <c r="D18" i="7"/>
  <c r="D16" i="7"/>
  <c r="D14" i="7"/>
  <c r="D12" i="7"/>
  <c r="D7" i="7"/>
  <c r="D5" i="7"/>
  <c r="D114" i="7"/>
  <c r="D106" i="7"/>
  <c r="D98" i="7"/>
  <c r="D92" i="7"/>
  <c r="D88" i="7"/>
  <c r="M7" i="7"/>
  <c r="D9" i="7"/>
  <c r="D10" i="7"/>
  <c r="D82" i="7"/>
  <c r="D78" i="7"/>
  <c r="D74" i="7"/>
  <c r="D70" i="7"/>
  <c r="D66" i="7"/>
  <c r="D62" i="7"/>
  <c r="D58" i="7"/>
  <c r="D54" i="7"/>
  <c r="D50" i="7"/>
  <c r="D46" i="7"/>
  <c r="D42" i="7"/>
  <c r="D38" i="7"/>
  <c r="D34" i="7"/>
  <c r="D30" i="7"/>
  <c r="D27" i="7"/>
  <c r="D25" i="7"/>
  <c r="D23" i="7"/>
  <c r="D21" i="7"/>
  <c r="D19" i="7"/>
  <c r="D17" i="7"/>
  <c r="D15" i="7"/>
  <c r="D13" i="7"/>
  <c r="D11" i="7"/>
  <c r="D8" i="7"/>
  <c r="F3" i="7"/>
  <c r="E4" i="7"/>
  <c r="D6" i="7"/>
  <c r="L6" i="7"/>
  <c r="L7" i="7" s="1"/>
  <c r="D4" i="7"/>
  <c r="M6" i="7"/>
  <c r="D3" i="7"/>
  <c r="L7" i="1"/>
  <c r="I4" i="2"/>
  <c r="F5" i="16" l="1"/>
  <c r="E4" i="14"/>
  <c r="F3" i="14"/>
  <c r="E4" i="13"/>
  <c r="F3" i="13"/>
  <c r="E5" i="7"/>
  <c r="F4" i="7"/>
  <c r="I22" i="2"/>
  <c r="F6" i="16" l="1"/>
  <c r="F4" i="14"/>
  <c r="E5" i="14"/>
  <c r="F4" i="13"/>
  <c r="E5" i="13"/>
  <c r="F5" i="7"/>
  <c r="E6" i="7"/>
  <c r="F7" i="16" l="1"/>
  <c r="F5" i="14"/>
  <c r="E6" i="14"/>
  <c r="F5" i="13"/>
  <c r="E6" i="13"/>
  <c r="F6" i="7"/>
  <c r="E7" i="7"/>
  <c r="F8" i="16" l="1"/>
  <c r="F6" i="14"/>
  <c r="E7" i="14"/>
  <c r="F6" i="13"/>
  <c r="E7" i="13"/>
  <c r="F7" i="7"/>
  <c r="E8" i="7"/>
  <c r="F9" i="16" l="1"/>
  <c r="E8" i="14"/>
  <c r="F7" i="14"/>
  <c r="E8" i="13"/>
  <c r="F7" i="13"/>
  <c r="F8" i="7"/>
  <c r="E9" i="7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F10" i="16" l="1"/>
  <c r="E9" i="14"/>
  <c r="F8" i="14"/>
  <c r="F8" i="13"/>
  <c r="E9" i="13"/>
  <c r="F9" i="7"/>
  <c r="E10" i="7"/>
  <c r="D194" i="1"/>
  <c r="D190" i="1"/>
  <c r="D186" i="1"/>
  <c r="D174" i="1"/>
  <c r="D162" i="1"/>
  <c r="D150" i="1"/>
  <c r="D138" i="1"/>
  <c r="D126" i="1"/>
  <c r="D114" i="1"/>
  <c r="D106" i="1"/>
  <c r="D90" i="1"/>
  <c r="D82" i="1"/>
  <c r="D66" i="1"/>
  <c r="D54" i="1"/>
  <c r="D42" i="1"/>
  <c r="D30" i="1"/>
  <c r="D18" i="1"/>
  <c r="D6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0" i="1"/>
  <c r="D3" i="1"/>
  <c r="M6" i="1"/>
  <c r="I13" i="2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78" i="1"/>
  <c r="D166" i="1"/>
  <c r="D154" i="1"/>
  <c r="D142" i="1"/>
  <c r="D130" i="1"/>
  <c r="D118" i="1"/>
  <c r="D102" i="1"/>
  <c r="D94" i="1"/>
  <c r="D78" i="1"/>
  <c r="D70" i="1"/>
  <c r="D58" i="1"/>
  <c r="D46" i="1"/>
  <c r="D34" i="1"/>
  <c r="D22" i="1"/>
  <c r="D14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E3" i="1"/>
  <c r="F11" i="16" l="1"/>
  <c r="E10" i="14"/>
  <c r="F9" i="14"/>
  <c r="E10" i="13"/>
  <c r="F9" i="13"/>
  <c r="F10" i="7"/>
  <c r="E11" i="7"/>
  <c r="F3" i="1"/>
  <c r="E4" i="1"/>
  <c r="I24" i="2"/>
  <c r="F12" i="16" l="1"/>
  <c r="E11" i="14"/>
  <c r="F10" i="14"/>
  <c r="E11" i="13"/>
  <c r="F10" i="13"/>
  <c r="F11" i="7"/>
  <c r="E12" i="7"/>
  <c r="F4" i="1"/>
  <c r="E5" i="1"/>
  <c r="F13" i="16" l="1"/>
  <c r="E12" i="14"/>
  <c r="F11" i="14"/>
  <c r="F11" i="13"/>
  <c r="E12" i="13"/>
  <c r="F12" i="7"/>
  <c r="E13" i="7"/>
  <c r="E6" i="1"/>
  <c r="F5" i="1"/>
  <c r="F14" i="16" l="1"/>
  <c r="F12" i="14"/>
  <c r="E13" i="14"/>
  <c r="E13" i="13"/>
  <c r="F12" i="13"/>
  <c r="E14" i="7"/>
  <c r="F13" i="7"/>
  <c r="E7" i="1"/>
  <c r="F6" i="1"/>
  <c r="F15" i="16" l="1"/>
  <c r="E14" i="14"/>
  <c r="F13" i="14"/>
  <c r="E14" i="13"/>
  <c r="F13" i="13"/>
  <c r="E15" i="7"/>
  <c r="F14" i="7"/>
  <c r="E8" i="1"/>
  <c r="F7" i="1"/>
  <c r="F16" i="16" l="1"/>
  <c r="E15" i="14"/>
  <c r="F14" i="14"/>
  <c r="E15" i="13"/>
  <c r="F14" i="13"/>
  <c r="F15" i="7"/>
  <c r="E16" i="7"/>
  <c r="E9" i="1"/>
  <c r="F8" i="1"/>
  <c r="F17" i="16" l="1"/>
  <c r="E16" i="14"/>
  <c r="F15" i="14"/>
  <c r="F15" i="13"/>
  <c r="E16" i="13"/>
  <c r="F16" i="7"/>
  <c r="E17" i="7"/>
  <c r="E10" i="1"/>
  <c r="F9" i="1"/>
  <c r="F18" i="16" l="1"/>
  <c r="F16" i="14"/>
  <c r="E17" i="14"/>
  <c r="E17" i="13"/>
  <c r="F16" i="13"/>
  <c r="E18" i="7"/>
  <c r="F17" i="7"/>
  <c r="E11" i="1"/>
  <c r="F10" i="1"/>
  <c r="F19" i="16" l="1"/>
  <c r="E18" i="14"/>
  <c r="F17" i="14"/>
  <c r="E18" i="13"/>
  <c r="F17" i="13"/>
  <c r="E19" i="7"/>
  <c r="F18" i="7"/>
  <c r="E12" i="1"/>
  <c r="F11" i="1"/>
  <c r="F20" i="16" l="1"/>
  <c r="E19" i="14"/>
  <c r="F18" i="14"/>
  <c r="E19" i="13"/>
  <c r="F18" i="13"/>
  <c r="F19" i="7"/>
  <c r="E20" i="7"/>
  <c r="E13" i="1"/>
  <c r="F12" i="1"/>
  <c r="F21" i="16" l="1"/>
  <c r="E20" i="14"/>
  <c r="F19" i="14"/>
  <c r="E20" i="13"/>
  <c r="F19" i="13"/>
  <c r="F20" i="7"/>
  <c r="E21" i="7"/>
  <c r="E14" i="1"/>
  <c r="F13" i="1"/>
  <c r="F22" i="16" l="1"/>
  <c r="E21" i="14"/>
  <c r="F20" i="14"/>
  <c r="E21" i="13"/>
  <c r="F20" i="13"/>
  <c r="E22" i="7"/>
  <c r="F21" i="7"/>
  <c r="E15" i="1"/>
  <c r="F14" i="1"/>
  <c r="F23" i="16" l="1"/>
  <c r="E22" i="14"/>
  <c r="F21" i="14"/>
  <c r="E22" i="13"/>
  <c r="F21" i="13"/>
  <c r="E23" i="7"/>
  <c r="F22" i="7"/>
  <c r="E16" i="1"/>
  <c r="F15" i="1"/>
  <c r="F24" i="16" l="1"/>
  <c r="E23" i="14"/>
  <c r="F22" i="14"/>
  <c r="E23" i="13"/>
  <c r="F22" i="13"/>
  <c r="F23" i="7"/>
  <c r="E24" i="7"/>
  <c r="E17" i="1"/>
  <c r="F16" i="1"/>
  <c r="F25" i="16" l="1"/>
  <c r="E24" i="14"/>
  <c r="F23" i="14"/>
  <c r="E24" i="13"/>
  <c r="F23" i="13"/>
  <c r="F24" i="7"/>
  <c r="E25" i="7"/>
  <c r="E18" i="1"/>
  <c r="F17" i="1"/>
  <c r="F26" i="16" l="1"/>
  <c r="E25" i="14"/>
  <c r="F24" i="14"/>
  <c r="E25" i="13"/>
  <c r="F24" i="13"/>
  <c r="E26" i="7"/>
  <c r="F25" i="7"/>
  <c r="E19" i="1"/>
  <c r="F18" i="1"/>
  <c r="F27" i="16" l="1"/>
  <c r="E26" i="14"/>
  <c r="F25" i="14"/>
  <c r="E26" i="13"/>
  <c r="F25" i="13"/>
  <c r="E27" i="7"/>
  <c r="F26" i="7"/>
  <c r="E20" i="1"/>
  <c r="F19" i="1"/>
  <c r="F28" i="16" l="1"/>
  <c r="E27" i="14"/>
  <c r="F26" i="14"/>
  <c r="E27" i="13"/>
  <c r="F26" i="13"/>
  <c r="F27" i="7"/>
  <c r="E28" i="7"/>
  <c r="E21" i="1"/>
  <c r="F20" i="1"/>
  <c r="F29" i="16" l="1"/>
  <c r="F27" i="14"/>
  <c r="E28" i="14"/>
  <c r="E28" i="13"/>
  <c r="F27" i="13"/>
  <c r="F28" i="7"/>
  <c r="E29" i="7"/>
  <c r="E22" i="1"/>
  <c r="F21" i="1"/>
  <c r="F30" i="16" l="1"/>
  <c r="E29" i="14"/>
  <c r="F28" i="14"/>
  <c r="E29" i="13"/>
  <c r="F28" i="13"/>
  <c r="F29" i="7"/>
  <c r="E30" i="7"/>
  <c r="E23" i="1"/>
  <c r="F22" i="1"/>
  <c r="F31" i="16" l="1"/>
  <c r="E30" i="14"/>
  <c r="F29" i="14"/>
  <c r="E30" i="13"/>
  <c r="F29" i="13"/>
  <c r="F30" i="7"/>
  <c r="E31" i="7"/>
  <c r="E24" i="1"/>
  <c r="F23" i="1"/>
  <c r="F32" i="16" l="1"/>
  <c r="E31" i="14"/>
  <c r="F30" i="14"/>
  <c r="E31" i="13"/>
  <c r="F30" i="13"/>
  <c r="F31" i="7"/>
  <c r="E32" i="7"/>
  <c r="E25" i="1"/>
  <c r="F24" i="1"/>
  <c r="F33" i="16" l="1"/>
  <c r="F31" i="14"/>
  <c r="E32" i="14"/>
  <c r="E32" i="13"/>
  <c r="F31" i="13"/>
  <c r="F32" i="7"/>
  <c r="E33" i="7"/>
  <c r="E26" i="1"/>
  <c r="F25" i="1"/>
  <c r="F34" i="16" l="1"/>
  <c r="E33" i="14"/>
  <c r="F32" i="14"/>
  <c r="E33" i="13"/>
  <c r="F32" i="13"/>
  <c r="F33" i="7"/>
  <c r="E34" i="7"/>
  <c r="E27" i="1"/>
  <c r="F26" i="1"/>
  <c r="F35" i="16" l="1"/>
  <c r="E34" i="14"/>
  <c r="F33" i="14"/>
  <c r="E34" i="13"/>
  <c r="F33" i="13"/>
  <c r="F34" i="7"/>
  <c r="E35" i="7"/>
  <c r="E28" i="1"/>
  <c r="F27" i="1"/>
  <c r="F36" i="16" l="1"/>
  <c r="E35" i="14"/>
  <c r="F34" i="14"/>
  <c r="E35" i="13"/>
  <c r="F34" i="13"/>
  <c r="F35" i="7"/>
  <c r="E36" i="7"/>
  <c r="E29" i="1"/>
  <c r="F28" i="1"/>
  <c r="F37" i="16" l="1"/>
  <c r="E36" i="14"/>
  <c r="F35" i="14"/>
  <c r="E36" i="13"/>
  <c r="F35" i="13"/>
  <c r="F36" i="7"/>
  <c r="E37" i="7"/>
  <c r="E30" i="1"/>
  <c r="F29" i="1"/>
  <c r="F38" i="16" l="1"/>
  <c r="F36" i="14"/>
  <c r="E37" i="14"/>
  <c r="E37" i="13"/>
  <c r="F36" i="13"/>
  <c r="F37" i="7"/>
  <c r="E38" i="7"/>
  <c r="E31" i="1"/>
  <c r="F30" i="1"/>
  <c r="F39" i="16" l="1"/>
  <c r="E38" i="14"/>
  <c r="F37" i="14"/>
  <c r="F37" i="13"/>
  <c r="E38" i="13"/>
  <c r="F38" i="7"/>
  <c r="E39" i="7"/>
  <c r="E32" i="1"/>
  <c r="F31" i="1"/>
  <c r="F40" i="16" l="1"/>
  <c r="E39" i="14"/>
  <c r="F38" i="14"/>
  <c r="E39" i="13"/>
  <c r="F38" i="13"/>
  <c r="F39" i="7"/>
  <c r="E40" i="7"/>
  <c r="E33" i="1"/>
  <c r="F32" i="1"/>
  <c r="F41" i="16" l="1"/>
  <c r="E40" i="14"/>
  <c r="F39" i="14"/>
  <c r="E40" i="13"/>
  <c r="F39" i="13"/>
  <c r="F40" i="7"/>
  <c r="E41" i="7"/>
  <c r="E34" i="1"/>
  <c r="F33" i="1"/>
  <c r="F42" i="16" l="1"/>
  <c r="E41" i="14"/>
  <c r="F40" i="14"/>
  <c r="E41" i="13"/>
  <c r="F40" i="13"/>
  <c r="F41" i="7"/>
  <c r="E42" i="7"/>
  <c r="E35" i="1"/>
  <c r="F34" i="1"/>
  <c r="F43" i="16" l="1"/>
  <c r="E42" i="14"/>
  <c r="F41" i="14"/>
  <c r="E42" i="13"/>
  <c r="F41" i="13"/>
  <c r="F42" i="7"/>
  <c r="E43" i="7"/>
  <c r="E36" i="1"/>
  <c r="F35" i="1"/>
  <c r="F44" i="16" l="1"/>
  <c r="E43" i="14"/>
  <c r="F42" i="14"/>
  <c r="E43" i="13"/>
  <c r="F42" i="13"/>
  <c r="F43" i="7"/>
  <c r="E44" i="7"/>
  <c r="E37" i="1"/>
  <c r="F36" i="1"/>
  <c r="F45" i="16" l="1"/>
  <c r="E44" i="14"/>
  <c r="F43" i="14"/>
  <c r="E44" i="13"/>
  <c r="F43" i="13"/>
  <c r="F44" i="7"/>
  <c r="E45" i="7"/>
  <c r="E38" i="1"/>
  <c r="F37" i="1"/>
  <c r="F46" i="16" l="1"/>
  <c r="E45" i="14"/>
  <c r="F44" i="14"/>
  <c r="E45" i="13"/>
  <c r="F44" i="13"/>
  <c r="F45" i="7"/>
  <c r="E46" i="7"/>
  <c r="E39" i="1"/>
  <c r="F38" i="1"/>
  <c r="F47" i="16" l="1"/>
  <c r="E46" i="14"/>
  <c r="F45" i="14"/>
  <c r="F45" i="13"/>
  <c r="E46" i="13"/>
  <c r="F46" i="7"/>
  <c r="E47" i="7"/>
  <c r="E40" i="1"/>
  <c r="F39" i="1"/>
  <c r="F48" i="16" l="1"/>
  <c r="F46" i="14"/>
  <c r="E47" i="14"/>
  <c r="E47" i="13"/>
  <c r="F46" i="13"/>
  <c r="F47" i="7"/>
  <c r="E48" i="7"/>
  <c r="E41" i="1"/>
  <c r="F40" i="1"/>
  <c r="F49" i="16" l="1"/>
  <c r="E48" i="14"/>
  <c r="F47" i="14"/>
  <c r="E48" i="13"/>
  <c r="F47" i="13"/>
  <c r="F48" i="7"/>
  <c r="E49" i="7"/>
  <c r="E42" i="1"/>
  <c r="F41" i="1"/>
  <c r="F50" i="16" l="1"/>
  <c r="E49" i="14"/>
  <c r="F48" i="14"/>
  <c r="E49" i="13"/>
  <c r="F48" i="13"/>
  <c r="F49" i="7"/>
  <c r="E50" i="7"/>
  <c r="E43" i="1"/>
  <c r="F42" i="1"/>
  <c r="F51" i="16" l="1"/>
  <c r="F49" i="14"/>
  <c r="E50" i="14"/>
  <c r="E50" i="13"/>
  <c r="F49" i="13"/>
  <c r="F50" i="7"/>
  <c r="E51" i="7"/>
  <c r="E44" i="1"/>
  <c r="F43" i="1"/>
  <c r="F52" i="16" l="1"/>
  <c r="F50" i="14"/>
  <c r="E51" i="14"/>
  <c r="E51" i="13"/>
  <c r="F50" i="13"/>
  <c r="F51" i="7"/>
  <c r="E52" i="7"/>
  <c r="E45" i="1"/>
  <c r="F44" i="1"/>
  <c r="F53" i="16" l="1"/>
  <c r="E52" i="14"/>
  <c r="F51" i="14"/>
  <c r="E52" i="13"/>
  <c r="F51" i="13"/>
  <c r="F52" i="7"/>
  <c r="E53" i="7"/>
  <c r="E46" i="1"/>
  <c r="F45" i="1"/>
  <c r="F54" i="16" l="1"/>
  <c r="E53" i="14"/>
  <c r="F52" i="14"/>
  <c r="E53" i="13"/>
  <c r="F52" i="13"/>
  <c r="F53" i="7"/>
  <c r="E54" i="7"/>
  <c r="E47" i="1"/>
  <c r="F46" i="1"/>
  <c r="F55" i="16" l="1"/>
  <c r="F53" i="14"/>
  <c r="E54" i="14"/>
  <c r="E54" i="13"/>
  <c r="F53" i="13"/>
  <c r="F54" i="7"/>
  <c r="E55" i="7"/>
  <c r="E48" i="1"/>
  <c r="F47" i="1"/>
  <c r="F56" i="16" l="1"/>
  <c r="F54" i="14"/>
  <c r="E55" i="14"/>
  <c r="E55" i="13"/>
  <c r="F54" i="13"/>
  <c r="F55" i="7"/>
  <c r="E56" i="7"/>
  <c r="E49" i="1"/>
  <c r="F48" i="1"/>
  <c r="F57" i="16" l="1"/>
  <c r="E56" i="14"/>
  <c r="F55" i="14"/>
  <c r="E56" i="13"/>
  <c r="F55" i="13"/>
  <c r="F56" i="7"/>
  <c r="E57" i="7"/>
  <c r="E50" i="1"/>
  <c r="F49" i="1"/>
  <c r="F58" i="16" l="1"/>
  <c r="E57" i="14"/>
  <c r="F56" i="14"/>
  <c r="E57" i="13"/>
  <c r="F56" i="13"/>
  <c r="F57" i="7"/>
  <c r="E58" i="7"/>
  <c r="E51" i="1"/>
  <c r="F50" i="1"/>
  <c r="F59" i="16" l="1"/>
  <c r="F57" i="14"/>
  <c r="E58" i="14"/>
  <c r="F57" i="13"/>
  <c r="E58" i="13"/>
  <c r="F58" i="7"/>
  <c r="E59" i="7"/>
  <c r="E52" i="1"/>
  <c r="F51" i="1"/>
  <c r="F60" i="16" l="1"/>
  <c r="F58" i="14"/>
  <c r="E59" i="14"/>
  <c r="E59" i="13"/>
  <c r="F58" i="13"/>
  <c r="F59" i="7"/>
  <c r="E60" i="7"/>
  <c r="E53" i="1"/>
  <c r="F52" i="1"/>
  <c r="F61" i="16" l="1"/>
  <c r="E60" i="14"/>
  <c r="F59" i="14"/>
  <c r="E60" i="13"/>
  <c r="F59" i="13"/>
  <c r="F60" i="7"/>
  <c r="E61" i="7"/>
  <c r="E54" i="1"/>
  <c r="F53" i="1"/>
  <c r="F62" i="16" l="1"/>
  <c r="E61" i="14"/>
  <c r="F60" i="14"/>
  <c r="E61" i="13"/>
  <c r="F60" i="13"/>
  <c r="F61" i="7"/>
  <c r="E62" i="7"/>
  <c r="E55" i="1"/>
  <c r="F54" i="1"/>
  <c r="F63" i="16" l="1"/>
  <c r="F61" i="14"/>
  <c r="E62" i="14"/>
  <c r="F61" i="13"/>
  <c r="E62" i="13"/>
  <c r="F62" i="7"/>
  <c r="E63" i="7"/>
  <c r="E56" i="1"/>
  <c r="F55" i="1"/>
  <c r="F64" i="16" l="1"/>
  <c r="F62" i="14"/>
  <c r="E63" i="14"/>
  <c r="E63" i="13"/>
  <c r="F62" i="13"/>
  <c r="F63" i="7"/>
  <c r="E64" i="7"/>
  <c r="E57" i="1"/>
  <c r="F56" i="1"/>
  <c r="F65" i="16" l="1"/>
  <c r="E64" i="14"/>
  <c r="F63" i="14"/>
  <c r="E64" i="13"/>
  <c r="F63" i="13"/>
  <c r="F64" i="7"/>
  <c r="E65" i="7"/>
  <c r="E58" i="1"/>
  <c r="F57" i="1"/>
  <c r="F66" i="16" l="1"/>
  <c r="E65" i="14"/>
  <c r="F64" i="14"/>
  <c r="E65" i="13"/>
  <c r="F64" i="13"/>
  <c r="F65" i="7"/>
  <c r="E66" i="7"/>
  <c r="E59" i="1"/>
  <c r="F58" i="1"/>
  <c r="F67" i="16" l="1"/>
  <c r="F65" i="14"/>
  <c r="E66" i="14"/>
  <c r="E66" i="13"/>
  <c r="F65" i="13"/>
  <c r="F66" i="7"/>
  <c r="E67" i="7"/>
  <c r="E60" i="1"/>
  <c r="F59" i="1"/>
  <c r="F68" i="16" l="1"/>
  <c r="F66" i="14"/>
  <c r="E67" i="14"/>
  <c r="E67" i="13"/>
  <c r="F66" i="13"/>
  <c r="F67" i="7"/>
  <c r="E68" i="7"/>
  <c r="E61" i="1"/>
  <c r="F60" i="1"/>
  <c r="F69" i="16" l="1"/>
  <c r="E68" i="14"/>
  <c r="F67" i="14"/>
  <c r="E68" i="13"/>
  <c r="F67" i="13"/>
  <c r="F68" i="7"/>
  <c r="E69" i="7"/>
  <c r="E62" i="1"/>
  <c r="F61" i="1"/>
  <c r="F70" i="16" l="1"/>
  <c r="E69" i="14"/>
  <c r="F68" i="14"/>
  <c r="E69" i="13"/>
  <c r="F68" i="13"/>
  <c r="F69" i="7"/>
  <c r="E70" i="7"/>
  <c r="E63" i="1"/>
  <c r="F62" i="1"/>
  <c r="F71" i="16" l="1"/>
  <c r="F69" i="14"/>
  <c r="E70" i="14"/>
  <c r="E70" i="13"/>
  <c r="F69" i="13"/>
  <c r="F70" i="7"/>
  <c r="E71" i="7"/>
  <c r="E64" i="1"/>
  <c r="F63" i="1"/>
  <c r="F72" i="16" l="1"/>
  <c r="F70" i="14"/>
  <c r="E71" i="14"/>
  <c r="F70" i="13"/>
  <c r="E71" i="13"/>
  <c r="F71" i="7"/>
  <c r="E72" i="7"/>
  <c r="E65" i="1"/>
  <c r="F64" i="1"/>
  <c r="F73" i="16" l="1"/>
  <c r="E72" i="14"/>
  <c r="F71" i="14"/>
  <c r="E72" i="13"/>
  <c r="F71" i="13"/>
  <c r="F72" i="7"/>
  <c r="E73" i="7"/>
  <c r="E66" i="1"/>
  <c r="F65" i="1"/>
  <c r="F74" i="16" l="1"/>
  <c r="E73" i="14"/>
  <c r="F72" i="14"/>
  <c r="E73" i="13"/>
  <c r="F72" i="13"/>
  <c r="F73" i="7"/>
  <c r="E74" i="7"/>
  <c r="E67" i="1"/>
  <c r="F66" i="1"/>
  <c r="F75" i="16" l="1"/>
  <c r="F73" i="14"/>
  <c r="E74" i="14"/>
  <c r="E74" i="13"/>
  <c r="F73" i="13"/>
  <c r="F74" i="7"/>
  <c r="E75" i="7"/>
  <c r="E68" i="1"/>
  <c r="F67" i="1"/>
  <c r="F76" i="16" l="1"/>
  <c r="F74" i="14"/>
  <c r="E75" i="14"/>
  <c r="F74" i="13"/>
  <c r="E75" i="13"/>
  <c r="F75" i="7"/>
  <c r="E76" i="7"/>
  <c r="E69" i="1"/>
  <c r="F68" i="1"/>
  <c r="F77" i="16" l="1"/>
  <c r="E76" i="14"/>
  <c r="F75" i="14"/>
  <c r="E76" i="13"/>
  <c r="F75" i="13"/>
  <c r="F76" i="7"/>
  <c r="E77" i="7"/>
  <c r="E70" i="1"/>
  <c r="F69" i="1"/>
  <c r="F78" i="16" l="1"/>
  <c r="E77" i="14"/>
  <c r="F76" i="14"/>
  <c r="E77" i="13"/>
  <c r="F76" i="13"/>
  <c r="F77" i="7"/>
  <c r="E78" i="7"/>
  <c r="E71" i="1"/>
  <c r="F70" i="1"/>
  <c r="F79" i="16" l="1"/>
  <c r="F77" i="14"/>
  <c r="E78" i="14"/>
  <c r="F77" i="13"/>
  <c r="E78" i="13"/>
  <c r="F78" i="7"/>
  <c r="E79" i="7"/>
  <c r="E72" i="1"/>
  <c r="F71" i="1"/>
  <c r="F80" i="16" l="1"/>
  <c r="F78" i="14"/>
  <c r="E79" i="14"/>
  <c r="F78" i="13"/>
  <c r="E79" i="13"/>
  <c r="F79" i="7"/>
  <c r="E80" i="7"/>
  <c r="E73" i="1"/>
  <c r="F72" i="1"/>
  <c r="F81" i="16" l="1"/>
  <c r="E80" i="14"/>
  <c r="F79" i="14"/>
  <c r="E80" i="13"/>
  <c r="F79" i="13"/>
  <c r="F80" i="7"/>
  <c r="E81" i="7"/>
  <c r="E74" i="1"/>
  <c r="F73" i="1"/>
  <c r="F82" i="16" l="1"/>
  <c r="E81" i="14"/>
  <c r="F80" i="14"/>
  <c r="E81" i="13"/>
  <c r="F80" i="13"/>
  <c r="F81" i="7"/>
  <c r="E82" i="7"/>
  <c r="E75" i="1"/>
  <c r="F74" i="1"/>
  <c r="F83" i="16" l="1"/>
  <c r="F81" i="14"/>
  <c r="E82" i="14"/>
  <c r="E82" i="13"/>
  <c r="F81" i="13"/>
  <c r="F82" i="7"/>
  <c r="E83" i="7"/>
  <c r="E76" i="1"/>
  <c r="F75" i="1"/>
  <c r="F84" i="16" l="1"/>
  <c r="F82" i="14"/>
  <c r="E83" i="14"/>
  <c r="E83" i="13"/>
  <c r="F82" i="13"/>
  <c r="F83" i="7"/>
  <c r="E84" i="7"/>
  <c r="E77" i="1"/>
  <c r="F76" i="1"/>
  <c r="F85" i="16" l="1"/>
  <c r="E84" i="14"/>
  <c r="F83" i="14"/>
  <c r="E84" i="13"/>
  <c r="F83" i="13"/>
  <c r="F84" i="7"/>
  <c r="E85" i="7"/>
  <c r="E78" i="1"/>
  <c r="F77" i="1"/>
  <c r="F86" i="16" l="1"/>
  <c r="E85" i="14"/>
  <c r="F84" i="14"/>
  <c r="E85" i="13"/>
  <c r="F84" i="13"/>
  <c r="F85" i="7"/>
  <c r="E86" i="7"/>
  <c r="E79" i="1"/>
  <c r="F78" i="1"/>
  <c r="F87" i="16" l="1"/>
  <c r="E86" i="14"/>
  <c r="F85" i="14"/>
  <c r="E86" i="13"/>
  <c r="F85" i="13"/>
  <c r="F86" i="7"/>
  <c r="E87" i="7"/>
  <c r="E80" i="1"/>
  <c r="F79" i="1"/>
  <c r="F88" i="16" l="1"/>
  <c r="F86" i="14"/>
  <c r="E87" i="14"/>
  <c r="F86" i="13"/>
  <c r="E87" i="13"/>
  <c r="F87" i="7"/>
  <c r="E88" i="7"/>
  <c r="E81" i="1"/>
  <c r="F80" i="1"/>
  <c r="F89" i="16" l="1"/>
  <c r="E88" i="14"/>
  <c r="F87" i="14"/>
  <c r="E88" i="13"/>
  <c r="F87" i="13"/>
  <c r="E89" i="7"/>
  <c r="F88" i="7"/>
  <c r="E82" i="1"/>
  <c r="F81" i="1"/>
  <c r="F90" i="16" l="1"/>
  <c r="E89" i="14"/>
  <c r="F88" i="14"/>
  <c r="E89" i="13"/>
  <c r="F88" i="13"/>
  <c r="F89" i="7"/>
  <c r="E90" i="7"/>
  <c r="E83" i="1"/>
  <c r="F82" i="1"/>
  <c r="F91" i="16" l="1"/>
  <c r="E90" i="14"/>
  <c r="F89" i="14"/>
  <c r="F89" i="13"/>
  <c r="E90" i="13"/>
  <c r="F90" i="7"/>
  <c r="E91" i="7"/>
  <c r="E84" i="1"/>
  <c r="F83" i="1"/>
  <c r="F92" i="16" l="1"/>
  <c r="F90" i="14"/>
  <c r="E91" i="14"/>
  <c r="E91" i="13"/>
  <c r="F90" i="13"/>
  <c r="F91" i="7"/>
  <c r="E92" i="7"/>
  <c r="E85" i="1"/>
  <c r="F84" i="1"/>
  <c r="F93" i="16" l="1"/>
  <c r="E92" i="14"/>
  <c r="F91" i="14"/>
  <c r="E92" i="13"/>
  <c r="F91" i="13"/>
  <c r="E93" i="7"/>
  <c r="F92" i="7"/>
  <c r="E86" i="1"/>
  <c r="F85" i="1"/>
  <c r="F94" i="16" l="1"/>
  <c r="E93" i="14"/>
  <c r="F92" i="14"/>
  <c r="E93" i="13"/>
  <c r="F92" i="13"/>
  <c r="E94" i="7"/>
  <c r="F93" i="7"/>
  <c r="E87" i="1"/>
  <c r="F86" i="1"/>
  <c r="F95" i="16" l="1"/>
  <c r="E94" i="14"/>
  <c r="F93" i="14"/>
  <c r="F93" i="13"/>
  <c r="E94" i="13"/>
  <c r="F94" i="7"/>
  <c r="E95" i="7"/>
  <c r="E88" i="1"/>
  <c r="F87" i="1"/>
  <c r="F96" i="16" l="1"/>
  <c r="F94" i="14"/>
  <c r="E95" i="14"/>
  <c r="E95" i="13"/>
  <c r="F94" i="13"/>
  <c r="E96" i="7"/>
  <c r="F95" i="7"/>
  <c r="E89" i="1"/>
  <c r="F88" i="1"/>
  <c r="F97" i="16" l="1"/>
  <c r="E96" i="14"/>
  <c r="F95" i="14"/>
  <c r="E96" i="13"/>
  <c r="F95" i="13"/>
  <c r="E97" i="7"/>
  <c r="F96" i="7"/>
  <c r="E90" i="1"/>
  <c r="F89" i="1"/>
  <c r="F98" i="16" l="1"/>
  <c r="E97" i="14"/>
  <c r="F96" i="14"/>
  <c r="E97" i="13"/>
  <c r="F96" i="13"/>
  <c r="F97" i="7"/>
  <c r="E98" i="7"/>
  <c r="E91" i="1"/>
  <c r="F90" i="1"/>
  <c r="F99" i="16" l="1"/>
  <c r="E98" i="14"/>
  <c r="F97" i="14"/>
  <c r="F97" i="13"/>
  <c r="E98" i="13"/>
  <c r="F98" i="7"/>
  <c r="E99" i="7"/>
  <c r="E92" i="1"/>
  <c r="F91" i="1"/>
  <c r="F100" i="16" l="1"/>
  <c r="E99" i="14"/>
  <c r="F98" i="14"/>
  <c r="E99" i="13"/>
  <c r="F98" i="13"/>
  <c r="E100" i="7"/>
  <c r="F99" i="7"/>
  <c r="E93" i="1"/>
  <c r="F92" i="1"/>
  <c r="F101" i="16" l="1"/>
  <c r="E100" i="14"/>
  <c r="F99" i="14"/>
  <c r="E100" i="13"/>
  <c r="F99" i="13"/>
  <c r="E101" i="7"/>
  <c r="F100" i="7"/>
  <c r="E94" i="1"/>
  <c r="F93" i="1"/>
  <c r="F102" i="16" l="1"/>
  <c r="E101" i="14"/>
  <c r="F100" i="14"/>
  <c r="E101" i="13"/>
  <c r="F100" i="13"/>
  <c r="E102" i="7"/>
  <c r="F101" i="7"/>
  <c r="E95" i="1"/>
  <c r="F94" i="1"/>
  <c r="F103" i="16" l="1"/>
  <c r="E102" i="14"/>
  <c r="F101" i="14"/>
  <c r="E102" i="13"/>
  <c r="F101" i="13"/>
  <c r="F102" i="7"/>
  <c r="E103" i="7"/>
  <c r="E96" i="1"/>
  <c r="F95" i="1"/>
  <c r="F104" i="16" l="1"/>
  <c r="F102" i="14"/>
  <c r="E103" i="14"/>
  <c r="F102" i="13"/>
  <c r="E103" i="13"/>
  <c r="E104" i="7"/>
  <c r="F103" i="7"/>
  <c r="E97" i="1"/>
  <c r="F96" i="1"/>
  <c r="F105" i="16" l="1"/>
  <c r="E104" i="14"/>
  <c r="F103" i="14"/>
  <c r="E104" i="13"/>
  <c r="F103" i="13"/>
  <c r="E105" i="7"/>
  <c r="F104" i="7"/>
  <c r="E98" i="1"/>
  <c r="F97" i="1"/>
  <c r="F106" i="16" l="1"/>
  <c r="E105" i="14"/>
  <c r="F104" i="14"/>
  <c r="E105" i="13"/>
  <c r="F104" i="13"/>
  <c r="E106" i="7"/>
  <c r="F105" i="7"/>
  <c r="E99" i="1"/>
  <c r="F98" i="1"/>
  <c r="F107" i="16" l="1"/>
  <c r="E106" i="14"/>
  <c r="F105" i="14"/>
  <c r="F105" i="13"/>
  <c r="E106" i="13"/>
  <c r="F106" i="7"/>
  <c r="E107" i="7"/>
  <c r="E100" i="1"/>
  <c r="F99" i="1"/>
  <c r="F108" i="16" l="1"/>
  <c r="E107" i="14"/>
  <c r="F106" i="14"/>
  <c r="E107" i="13"/>
  <c r="F106" i="13"/>
  <c r="E108" i="7"/>
  <c r="F107" i="7"/>
  <c r="E101" i="1"/>
  <c r="F100" i="1"/>
  <c r="F109" i="16" l="1"/>
  <c r="E108" i="14"/>
  <c r="F107" i="14"/>
  <c r="E108" i="13"/>
  <c r="F107" i="13"/>
  <c r="E109" i="7"/>
  <c r="F108" i="7"/>
  <c r="E102" i="1"/>
  <c r="F101" i="1"/>
  <c r="F110" i="16" l="1"/>
  <c r="F108" i="14"/>
  <c r="E109" i="14"/>
  <c r="E109" i="13"/>
  <c r="F108" i="13"/>
  <c r="E110" i="7"/>
  <c r="F109" i="7"/>
  <c r="E103" i="1"/>
  <c r="F102" i="1"/>
  <c r="F111" i="16" l="1"/>
  <c r="E110" i="14"/>
  <c r="F109" i="14"/>
  <c r="E110" i="13"/>
  <c r="F109" i="13"/>
  <c r="F110" i="7"/>
  <c r="E111" i="7"/>
  <c r="E104" i="1"/>
  <c r="F103" i="1"/>
  <c r="F112" i="16" l="1"/>
  <c r="F110" i="14"/>
  <c r="E111" i="14"/>
  <c r="F110" i="13"/>
  <c r="E111" i="13"/>
  <c r="E112" i="7"/>
  <c r="F111" i="7"/>
  <c r="E105" i="1"/>
  <c r="F104" i="1"/>
  <c r="F113" i="16" l="1"/>
  <c r="F111" i="14"/>
  <c r="E112" i="14"/>
  <c r="F111" i="13"/>
  <c r="E112" i="13"/>
  <c r="E113" i="7"/>
  <c r="F112" i="7"/>
  <c r="E106" i="1"/>
  <c r="F105" i="1"/>
  <c r="F114" i="16" l="1"/>
  <c r="E113" i="14"/>
  <c r="F112" i="14"/>
  <c r="E113" i="13"/>
  <c r="F112" i="13"/>
  <c r="F113" i="7"/>
  <c r="E114" i="7"/>
  <c r="E107" i="1"/>
  <c r="F106" i="1"/>
  <c r="F115" i="16" l="1"/>
  <c r="E114" i="14"/>
  <c r="F113" i="14"/>
  <c r="E114" i="13"/>
  <c r="F113" i="13"/>
  <c r="F114" i="7"/>
  <c r="E115" i="7"/>
  <c r="E108" i="1"/>
  <c r="F107" i="1"/>
  <c r="F116" i="16" l="1"/>
  <c r="F114" i="14"/>
  <c r="E115" i="14"/>
  <c r="F114" i="13"/>
  <c r="E115" i="13"/>
  <c r="E116" i="7"/>
  <c r="F115" i="7"/>
  <c r="E109" i="1"/>
  <c r="F108" i="1"/>
  <c r="F117" i="16" l="1"/>
  <c r="F115" i="14"/>
  <c r="E116" i="14"/>
  <c r="F115" i="13"/>
  <c r="E116" i="13"/>
  <c r="E117" i="7"/>
  <c r="F116" i="7"/>
  <c r="E110" i="1"/>
  <c r="F109" i="1"/>
  <c r="F118" i="16" l="1"/>
  <c r="E117" i="14"/>
  <c r="F116" i="14"/>
  <c r="E117" i="13"/>
  <c r="F116" i="13"/>
  <c r="E118" i="7"/>
  <c r="F117" i="7"/>
  <c r="E111" i="1"/>
  <c r="F110" i="1"/>
  <c r="F119" i="16" l="1"/>
  <c r="E118" i="14"/>
  <c r="F117" i="14"/>
  <c r="E118" i="13"/>
  <c r="F117" i="13"/>
  <c r="F118" i="7"/>
  <c r="E119" i="7"/>
  <c r="E112" i="1"/>
  <c r="F111" i="1"/>
  <c r="F120" i="16" l="1"/>
  <c r="F118" i="14"/>
  <c r="E119" i="14"/>
  <c r="F118" i="13"/>
  <c r="E119" i="13"/>
  <c r="E120" i="7"/>
  <c r="F119" i="7"/>
  <c r="E113" i="1"/>
  <c r="F112" i="1"/>
  <c r="F121" i="16" l="1"/>
  <c r="F119" i="14"/>
  <c r="E120" i="14"/>
  <c r="F119" i="13"/>
  <c r="E120" i="13"/>
  <c r="E121" i="7"/>
  <c r="F120" i="7"/>
  <c r="E114" i="1"/>
  <c r="F113" i="1"/>
  <c r="F122" i="16" l="1"/>
  <c r="E121" i="14"/>
  <c r="F120" i="14"/>
  <c r="E121" i="13"/>
  <c r="F120" i="13"/>
  <c r="E122" i="7"/>
  <c r="F121" i="7"/>
  <c r="E115" i="1"/>
  <c r="F114" i="1"/>
  <c r="F123" i="16" l="1"/>
  <c r="E122" i="14"/>
  <c r="F121" i="14"/>
  <c r="E122" i="13"/>
  <c r="F121" i="13"/>
  <c r="F122" i="7"/>
  <c r="E123" i="7"/>
  <c r="E116" i="1"/>
  <c r="F115" i="1"/>
  <c r="F124" i="16" l="1"/>
  <c r="F122" i="14"/>
  <c r="E123" i="14"/>
  <c r="F122" i="13"/>
  <c r="E123" i="13"/>
  <c r="F123" i="7"/>
  <c r="E124" i="7"/>
  <c r="E117" i="1"/>
  <c r="F116" i="1"/>
  <c r="F125" i="16" l="1"/>
  <c r="F123" i="14"/>
  <c r="E124" i="14"/>
  <c r="F123" i="13"/>
  <c r="E124" i="13"/>
  <c r="E125" i="7"/>
  <c r="F124" i="7"/>
  <c r="E118" i="1"/>
  <c r="F117" i="1"/>
  <c r="F126" i="16" l="1"/>
  <c r="E125" i="14"/>
  <c r="F124" i="14"/>
  <c r="E125" i="13"/>
  <c r="F124" i="13"/>
  <c r="F125" i="7"/>
  <c r="E126" i="7"/>
  <c r="E119" i="1"/>
  <c r="F118" i="1"/>
  <c r="F127" i="16" l="1"/>
  <c r="E126" i="14"/>
  <c r="F125" i="14"/>
  <c r="E126" i="13"/>
  <c r="F125" i="13"/>
  <c r="F126" i="7"/>
  <c r="E127" i="7"/>
  <c r="E120" i="1"/>
  <c r="F119" i="1"/>
  <c r="F128" i="16" l="1"/>
  <c r="F126" i="14"/>
  <c r="E127" i="14"/>
  <c r="F126" i="13"/>
  <c r="E127" i="13"/>
  <c r="F127" i="7"/>
  <c r="E128" i="7"/>
  <c r="E121" i="1"/>
  <c r="F120" i="1"/>
  <c r="F129" i="16" l="1"/>
  <c r="F127" i="14"/>
  <c r="E128" i="14"/>
  <c r="F127" i="13"/>
  <c r="E128" i="13"/>
  <c r="F128" i="7"/>
  <c r="E129" i="7"/>
  <c r="E122" i="1"/>
  <c r="F121" i="1"/>
  <c r="F130" i="16" l="1"/>
  <c r="E129" i="14"/>
  <c r="F128" i="14"/>
  <c r="E129" i="13"/>
  <c r="F128" i="13"/>
  <c r="F129" i="7"/>
  <c r="E130" i="7"/>
  <c r="E123" i="1"/>
  <c r="F122" i="1"/>
  <c r="F131" i="16" l="1"/>
  <c r="E130" i="14"/>
  <c r="F129" i="14"/>
  <c r="E130" i="13"/>
  <c r="F129" i="13"/>
  <c r="F130" i="7"/>
  <c r="E131" i="7"/>
  <c r="E124" i="1"/>
  <c r="F123" i="1"/>
  <c r="F132" i="16" l="1"/>
  <c r="F130" i="14"/>
  <c r="E131" i="14"/>
  <c r="F130" i="13"/>
  <c r="E131" i="13"/>
  <c r="E132" i="7"/>
  <c r="F131" i="7"/>
  <c r="E125" i="1"/>
  <c r="F124" i="1"/>
  <c r="F133" i="16" l="1"/>
  <c r="F131" i="14"/>
  <c r="E132" i="14"/>
  <c r="F131" i="13"/>
  <c r="E132" i="13"/>
  <c r="F132" i="7"/>
  <c r="E133" i="7"/>
  <c r="E126" i="1"/>
  <c r="F125" i="1"/>
  <c r="F134" i="16" l="1"/>
  <c r="E133" i="14"/>
  <c r="F132" i="14"/>
  <c r="E133" i="13"/>
  <c r="F132" i="13"/>
  <c r="F133" i="7"/>
  <c r="E134" i="7"/>
  <c r="E127" i="1"/>
  <c r="F126" i="1"/>
  <c r="F135" i="16" l="1"/>
  <c r="E134" i="14"/>
  <c r="F133" i="14"/>
  <c r="E134" i="13"/>
  <c r="F133" i="13"/>
  <c r="F134" i="7"/>
  <c r="E135" i="7"/>
  <c r="E128" i="1"/>
  <c r="F127" i="1"/>
  <c r="F136" i="16" l="1"/>
  <c r="F134" i="14"/>
  <c r="E135" i="14"/>
  <c r="F134" i="13"/>
  <c r="E135" i="13"/>
  <c r="E136" i="7"/>
  <c r="F135" i="7"/>
  <c r="E129" i="1"/>
  <c r="F128" i="1"/>
  <c r="F137" i="16" l="1"/>
  <c r="F135" i="14"/>
  <c r="E136" i="14"/>
  <c r="F135" i="13"/>
  <c r="E136" i="13"/>
  <c r="E137" i="7"/>
  <c r="F136" i="7"/>
  <c r="E130" i="1"/>
  <c r="F129" i="1"/>
  <c r="F138" i="16" l="1"/>
  <c r="E137" i="14"/>
  <c r="F136" i="14"/>
  <c r="E137" i="13"/>
  <c r="F136" i="13"/>
  <c r="F137" i="7"/>
  <c r="E138" i="7"/>
  <c r="E131" i="1"/>
  <c r="F130" i="1"/>
  <c r="F139" i="16" l="1"/>
  <c r="E138" i="14"/>
  <c r="F137" i="14"/>
  <c r="E138" i="13"/>
  <c r="F137" i="13"/>
  <c r="F138" i="7"/>
  <c r="E139" i="7"/>
  <c r="E132" i="1"/>
  <c r="F131" i="1"/>
  <c r="F140" i="16" l="1"/>
  <c r="F138" i="14"/>
  <c r="E139" i="14"/>
  <c r="F138" i="13"/>
  <c r="E139" i="13"/>
  <c r="F139" i="7"/>
  <c r="E140" i="7"/>
  <c r="E133" i="1"/>
  <c r="F132" i="1"/>
  <c r="F141" i="16" l="1"/>
  <c r="F139" i="14"/>
  <c r="E140" i="14"/>
  <c r="F139" i="13"/>
  <c r="E140" i="13"/>
  <c r="E141" i="7"/>
  <c r="F140" i="7"/>
  <c r="E134" i="1"/>
  <c r="F133" i="1"/>
  <c r="F142" i="16" l="1"/>
  <c r="E141" i="14"/>
  <c r="F140" i="14"/>
  <c r="E141" i="13"/>
  <c r="F140" i="13"/>
  <c r="F141" i="7"/>
  <c r="E142" i="7"/>
  <c r="E135" i="1"/>
  <c r="F134" i="1"/>
  <c r="F143" i="16" l="1"/>
  <c r="E142" i="14"/>
  <c r="F141" i="14"/>
  <c r="E142" i="13"/>
  <c r="F141" i="13"/>
  <c r="F142" i="7"/>
  <c r="E143" i="7"/>
  <c r="E136" i="1"/>
  <c r="F135" i="1"/>
  <c r="F144" i="16" l="1"/>
  <c r="F142" i="14"/>
  <c r="E143" i="14"/>
  <c r="F142" i="13"/>
  <c r="E143" i="13"/>
  <c r="F143" i="7"/>
  <c r="E144" i="7"/>
  <c r="E137" i="1"/>
  <c r="F136" i="1"/>
  <c r="F145" i="16" l="1"/>
  <c r="F143" i="14"/>
  <c r="E144" i="14"/>
  <c r="F143" i="13"/>
  <c r="E144" i="13"/>
  <c r="F144" i="7"/>
  <c r="E145" i="7"/>
  <c r="E138" i="1"/>
  <c r="F137" i="1"/>
  <c r="F146" i="16" l="1"/>
  <c r="E145" i="14"/>
  <c r="F144" i="14"/>
  <c r="E145" i="13"/>
  <c r="F144" i="13"/>
  <c r="E146" i="7"/>
  <c r="F145" i="7"/>
  <c r="E139" i="1"/>
  <c r="F138" i="1"/>
  <c r="F147" i="16" l="1"/>
  <c r="E146" i="14"/>
  <c r="F145" i="14"/>
  <c r="E146" i="13"/>
  <c r="F145" i="13"/>
  <c r="F146" i="7"/>
  <c r="E147" i="7"/>
  <c r="E140" i="1"/>
  <c r="F139" i="1"/>
  <c r="F148" i="16" l="1"/>
  <c r="F146" i="14"/>
  <c r="E147" i="14"/>
  <c r="F146" i="13"/>
  <c r="E147" i="13"/>
  <c r="F147" i="7"/>
  <c r="E148" i="7"/>
  <c r="E141" i="1"/>
  <c r="F140" i="1"/>
  <c r="F149" i="16" l="1"/>
  <c r="F147" i="14"/>
  <c r="E148" i="14"/>
  <c r="F147" i="13"/>
  <c r="E148" i="13"/>
  <c r="F148" i="7"/>
  <c r="E149" i="7"/>
  <c r="E142" i="1"/>
  <c r="F141" i="1"/>
  <c r="F150" i="16" l="1"/>
  <c r="E149" i="14"/>
  <c r="F148" i="14"/>
  <c r="E149" i="13"/>
  <c r="F148" i="13"/>
  <c r="E150" i="7"/>
  <c r="F149" i="7"/>
  <c r="E143" i="1"/>
  <c r="F142" i="1"/>
  <c r="F151" i="16" l="1"/>
  <c r="E150" i="14"/>
  <c r="F149" i="14"/>
  <c r="E150" i="13"/>
  <c r="F149" i="13"/>
  <c r="F150" i="7"/>
  <c r="E151" i="7"/>
  <c r="E144" i="1"/>
  <c r="F143" i="1"/>
  <c r="F152" i="16" l="1"/>
  <c r="F150" i="14"/>
  <c r="E151" i="14"/>
  <c r="F150" i="13"/>
  <c r="E151" i="13"/>
  <c r="F151" i="7"/>
  <c r="E152" i="7"/>
  <c r="E145" i="1"/>
  <c r="F144" i="1"/>
  <c r="F153" i="16" l="1"/>
  <c r="F151" i="14"/>
  <c r="E152" i="14"/>
  <c r="F151" i="13"/>
  <c r="E152" i="13"/>
  <c r="F152" i="7"/>
  <c r="E153" i="7"/>
  <c r="E146" i="1"/>
  <c r="F145" i="1"/>
  <c r="F154" i="16" l="1"/>
  <c r="E153" i="14"/>
  <c r="F152" i="14"/>
  <c r="E153" i="13"/>
  <c r="F152" i="13"/>
  <c r="E154" i="7"/>
  <c r="F153" i="7"/>
  <c r="E147" i="1"/>
  <c r="F146" i="1"/>
  <c r="F155" i="16" l="1"/>
  <c r="E154" i="14"/>
  <c r="F153" i="14"/>
  <c r="E154" i="13"/>
  <c r="F153" i="13"/>
  <c r="F154" i="7"/>
  <c r="E155" i="7"/>
  <c r="E148" i="1"/>
  <c r="F147" i="1"/>
  <c r="F156" i="16" l="1"/>
  <c r="F154" i="14"/>
  <c r="E155" i="14"/>
  <c r="F154" i="13"/>
  <c r="E155" i="13"/>
  <c r="F155" i="7"/>
  <c r="E156" i="7"/>
  <c r="E149" i="1"/>
  <c r="F148" i="1"/>
  <c r="F157" i="16" l="1"/>
  <c r="F155" i="14"/>
  <c r="E156" i="14"/>
  <c r="F155" i="13"/>
  <c r="E156" i="13"/>
  <c r="F156" i="7"/>
  <c r="E157" i="7"/>
  <c r="E150" i="1"/>
  <c r="F149" i="1"/>
  <c r="F158" i="16" l="1"/>
  <c r="E157" i="14"/>
  <c r="F156" i="14"/>
  <c r="E157" i="13"/>
  <c r="F156" i="13"/>
  <c r="E158" i="7"/>
  <c r="F157" i="7"/>
  <c r="E151" i="1"/>
  <c r="F150" i="1"/>
  <c r="F159" i="16" l="1"/>
  <c r="E158" i="14"/>
  <c r="F157" i="14"/>
  <c r="E158" i="13"/>
  <c r="F157" i="13"/>
  <c r="F158" i="7"/>
  <c r="E159" i="7"/>
  <c r="E152" i="1"/>
  <c r="F151" i="1"/>
  <c r="F160" i="16" l="1"/>
  <c r="F158" i="14"/>
  <c r="E159" i="14"/>
  <c r="F158" i="13"/>
  <c r="E159" i="13"/>
  <c r="F159" i="7"/>
  <c r="E160" i="7"/>
  <c r="E153" i="1"/>
  <c r="F152" i="1"/>
  <c r="F161" i="16" l="1"/>
  <c r="F159" i="14"/>
  <c r="E160" i="14"/>
  <c r="F159" i="13"/>
  <c r="E160" i="13"/>
  <c r="F160" i="7"/>
  <c r="E161" i="7"/>
  <c r="E154" i="1"/>
  <c r="F153" i="1"/>
  <c r="F162" i="16" l="1"/>
  <c r="E161" i="14"/>
  <c r="F160" i="14"/>
  <c r="E161" i="13"/>
  <c r="F160" i="13"/>
  <c r="E162" i="7"/>
  <c r="F161" i="7"/>
  <c r="E155" i="1"/>
  <c r="F154" i="1"/>
  <c r="F163" i="16" l="1"/>
  <c r="E162" i="14"/>
  <c r="F161" i="14"/>
  <c r="E162" i="13"/>
  <c r="F161" i="13"/>
  <c r="F162" i="7"/>
  <c r="E163" i="7"/>
  <c r="E156" i="1"/>
  <c r="F155" i="1"/>
  <c r="F164" i="16" l="1"/>
  <c r="F162" i="14"/>
  <c r="E163" i="14"/>
  <c r="F162" i="13"/>
  <c r="E163" i="13"/>
  <c r="F163" i="7"/>
  <c r="E164" i="7"/>
  <c r="E157" i="1"/>
  <c r="F156" i="1"/>
  <c r="F165" i="16" l="1"/>
  <c r="F163" i="14"/>
  <c r="E164" i="14"/>
  <c r="E164" i="13"/>
  <c r="F163" i="13"/>
  <c r="F164" i="7"/>
  <c r="E165" i="7"/>
  <c r="E158" i="1"/>
  <c r="F157" i="1"/>
  <c r="F166" i="16" l="1"/>
  <c r="E165" i="14"/>
  <c r="F164" i="14"/>
  <c r="E165" i="13"/>
  <c r="F164" i="13"/>
  <c r="E166" i="7"/>
  <c r="F165" i="7"/>
  <c r="E159" i="1"/>
  <c r="F158" i="1"/>
  <c r="F167" i="16" l="1"/>
  <c r="E166" i="14"/>
  <c r="F165" i="14"/>
  <c r="E166" i="13"/>
  <c r="F165" i="13"/>
  <c r="F166" i="7"/>
  <c r="E167" i="7"/>
  <c r="E160" i="1"/>
  <c r="F159" i="1"/>
  <c r="F168" i="16" l="1"/>
  <c r="F166" i="14"/>
  <c r="E167" i="14"/>
  <c r="E167" i="13"/>
  <c r="F166" i="13"/>
  <c r="F167" i="7"/>
  <c r="E168" i="7"/>
  <c r="E161" i="1"/>
  <c r="F160" i="1"/>
  <c r="F169" i="16" l="1"/>
  <c r="F167" i="14"/>
  <c r="E168" i="14"/>
  <c r="E168" i="13"/>
  <c r="F167" i="13"/>
  <c r="F168" i="7"/>
  <c r="E169" i="7"/>
  <c r="E162" i="1"/>
  <c r="F161" i="1"/>
  <c r="F170" i="16" l="1"/>
  <c r="E169" i="14"/>
  <c r="F168" i="14"/>
  <c r="E169" i="13"/>
  <c r="F168" i="13"/>
  <c r="E170" i="7"/>
  <c r="F169" i="7"/>
  <c r="E163" i="1"/>
  <c r="F162" i="1"/>
  <c r="F171" i="16" l="1"/>
  <c r="E170" i="14"/>
  <c r="F169" i="14"/>
  <c r="E170" i="13"/>
  <c r="F169" i="13"/>
  <c r="F170" i="7"/>
  <c r="E171" i="7"/>
  <c r="E164" i="1"/>
  <c r="F163" i="1"/>
  <c r="F172" i="16" l="1"/>
  <c r="F170" i="14"/>
  <c r="E171" i="14"/>
  <c r="E171" i="13"/>
  <c r="F170" i="13"/>
  <c r="F171" i="7"/>
  <c r="E172" i="7"/>
  <c r="E165" i="1"/>
  <c r="F164" i="1"/>
  <c r="F173" i="16" l="1"/>
  <c r="F171" i="14"/>
  <c r="E172" i="14"/>
  <c r="F171" i="13"/>
  <c r="E172" i="13"/>
  <c r="F172" i="7"/>
  <c r="E173" i="7"/>
  <c r="E166" i="1"/>
  <c r="F165" i="1"/>
  <c r="F174" i="16" l="1"/>
  <c r="E173" i="14"/>
  <c r="F172" i="14"/>
  <c r="E173" i="13"/>
  <c r="F172" i="13"/>
  <c r="E174" i="7"/>
  <c r="F173" i="7"/>
  <c r="E167" i="1"/>
  <c r="F166" i="1"/>
  <c r="F175" i="16" l="1"/>
  <c r="E174" i="14"/>
  <c r="F173" i="14"/>
  <c r="E174" i="13"/>
  <c r="F173" i="13"/>
  <c r="F174" i="7"/>
  <c r="E175" i="7"/>
  <c r="E168" i="1"/>
  <c r="F167" i="1"/>
  <c r="F176" i="16" l="1"/>
  <c r="F174" i="14"/>
  <c r="E175" i="14"/>
  <c r="F174" i="13"/>
  <c r="E175" i="13"/>
  <c r="F175" i="7"/>
  <c r="E176" i="7"/>
  <c r="E169" i="1"/>
  <c r="F168" i="1"/>
  <c r="F177" i="16" l="1"/>
  <c r="F175" i="14"/>
  <c r="E176" i="14"/>
  <c r="E176" i="13"/>
  <c r="F175" i="13"/>
  <c r="F176" i="7"/>
  <c r="E177" i="7"/>
  <c r="E170" i="1"/>
  <c r="F169" i="1"/>
  <c r="F178" i="16" l="1"/>
  <c r="E177" i="14"/>
  <c r="F176" i="14"/>
  <c r="E177" i="13"/>
  <c r="F176" i="13"/>
  <c r="E178" i="7"/>
  <c r="F177" i="7"/>
  <c r="E171" i="1"/>
  <c r="F170" i="1"/>
  <c r="F179" i="16" l="1"/>
  <c r="E178" i="14"/>
  <c r="F177" i="14"/>
  <c r="E178" i="13"/>
  <c r="F177" i="13"/>
  <c r="F178" i="7"/>
  <c r="E179" i="7"/>
  <c r="E172" i="1"/>
  <c r="F171" i="1"/>
  <c r="F180" i="16" l="1"/>
  <c r="F178" i="14"/>
  <c r="E179" i="14"/>
  <c r="F178" i="13"/>
  <c r="E179" i="13"/>
  <c r="F179" i="7"/>
  <c r="E180" i="7"/>
  <c r="E173" i="1"/>
  <c r="F172" i="1"/>
  <c r="F181" i="16" l="1"/>
  <c r="F179" i="14"/>
  <c r="E180" i="14"/>
  <c r="E180" i="13"/>
  <c r="F179" i="13"/>
  <c r="F180" i="7"/>
  <c r="E181" i="7"/>
  <c r="E174" i="1"/>
  <c r="F173" i="1"/>
  <c r="F182" i="16" l="1"/>
  <c r="E181" i="14"/>
  <c r="F180" i="14"/>
  <c r="E181" i="13"/>
  <c r="F180" i="13"/>
  <c r="E182" i="7"/>
  <c r="F181" i="7"/>
  <c r="E175" i="1"/>
  <c r="F174" i="1"/>
  <c r="F183" i="16" l="1"/>
  <c r="E182" i="14"/>
  <c r="F181" i="14"/>
  <c r="E182" i="13"/>
  <c r="F181" i="13"/>
  <c r="F182" i="7"/>
  <c r="E183" i="7"/>
  <c r="E176" i="1"/>
  <c r="F175" i="1"/>
  <c r="F184" i="16" l="1"/>
  <c r="F182" i="14"/>
  <c r="E183" i="14"/>
  <c r="E183" i="13"/>
  <c r="F182" i="13"/>
  <c r="F183" i="7"/>
  <c r="E184" i="7"/>
  <c r="E177" i="1"/>
  <c r="F176" i="1"/>
  <c r="F185" i="16" l="1"/>
  <c r="F183" i="14"/>
  <c r="E184" i="14"/>
  <c r="E184" i="13"/>
  <c r="F183" i="13"/>
  <c r="F184" i="7"/>
  <c r="E185" i="7"/>
  <c r="E178" i="1"/>
  <c r="F177" i="1"/>
  <c r="F186" i="16" l="1"/>
  <c r="E185" i="14"/>
  <c r="F184" i="14"/>
  <c r="E185" i="13"/>
  <c r="F184" i="13"/>
  <c r="E186" i="7"/>
  <c r="F185" i="7"/>
  <c r="E179" i="1"/>
  <c r="F178" i="1"/>
  <c r="F187" i="16" l="1"/>
  <c r="E186" i="14"/>
  <c r="F185" i="14"/>
  <c r="E186" i="13"/>
  <c r="F185" i="13"/>
  <c r="F186" i="7"/>
  <c r="E187" i="7"/>
  <c r="E180" i="1"/>
  <c r="F179" i="1"/>
  <c r="F188" i="16" l="1"/>
  <c r="F186" i="14"/>
  <c r="E187" i="14"/>
  <c r="E187" i="13"/>
  <c r="F186" i="13"/>
  <c r="F187" i="7"/>
  <c r="E188" i="7"/>
  <c r="E181" i="1"/>
  <c r="F180" i="1"/>
  <c r="F189" i="16" l="1"/>
  <c r="F187" i="14"/>
  <c r="E188" i="14"/>
  <c r="F187" i="13"/>
  <c r="E188" i="13"/>
  <c r="F188" i="7"/>
  <c r="E189" i="7"/>
  <c r="E182" i="1"/>
  <c r="F181" i="1"/>
  <c r="F190" i="16" l="1"/>
  <c r="E189" i="14"/>
  <c r="F188" i="14"/>
  <c r="E189" i="13"/>
  <c r="F188" i="13"/>
  <c r="E190" i="7"/>
  <c r="F189" i="7"/>
  <c r="E183" i="1"/>
  <c r="F182" i="1"/>
  <c r="F191" i="16" l="1"/>
  <c r="E190" i="14"/>
  <c r="F189" i="14"/>
  <c r="E190" i="13"/>
  <c r="F189" i="13"/>
  <c r="F190" i="7"/>
  <c r="E191" i="7"/>
  <c r="E184" i="1"/>
  <c r="F183" i="1"/>
  <c r="F192" i="16" l="1"/>
  <c r="E191" i="14"/>
  <c r="F190" i="14"/>
  <c r="E191" i="13"/>
  <c r="F190" i="13"/>
  <c r="F191" i="7"/>
  <c r="E192" i="7"/>
  <c r="E185" i="1"/>
  <c r="F184" i="1"/>
  <c r="F193" i="16" l="1"/>
  <c r="F191" i="14"/>
  <c r="E192" i="14"/>
  <c r="F191" i="13"/>
  <c r="E192" i="13"/>
  <c r="E193" i="7"/>
  <c r="F192" i="7"/>
  <c r="E186" i="1"/>
  <c r="F185" i="1"/>
  <c r="F195" i="16" l="1"/>
  <c r="F194" i="16"/>
  <c r="E193" i="14"/>
  <c r="F192" i="14"/>
  <c r="E193" i="13"/>
  <c r="F192" i="13"/>
  <c r="E194" i="7"/>
  <c r="F193" i="7"/>
  <c r="E187" i="1"/>
  <c r="F186" i="1"/>
  <c r="E194" i="14" l="1"/>
  <c r="F193" i="14"/>
  <c r="E194" i="13"/>
  <c r="F193" i="13"/>
  <c r="F194" i="7"/>
  <c r="E195" i="7"/>
  <c r="F195" i="7" s="1"/>
  <c r="O5" i="7" s="1"/>
  <c r="E188" i="1"/>
  <c r="F187" i="1"/>
  <c r="E195" i="14" l="1"/>
  <c r="F195" i="14" s="1"/>
  <c r="F194" i="14"/>
  <c r="E195" i="13"/>
  <c r="F195" i="13" s="1"/>
  <c r="F194" i="13"/>
  <c r="E189" i="1"/>
  <c r="F188" i="1"/>
  <c r="O5" i="13" l="1"/>
  <c r="E190" i="1"/>
  <c r="F189" i="1"/>
  <c r="E191" i="1" l="1"/>
  <c r="F190" i="1"/>
  <c r="E192" i="1" l="1"/>
  <c r="F191" i="1"/>
  <c r="E193" i="1" l="1"/>
  <c r="F192" i="1"/>
  <c r="E194" i="1" l="1"/>
  <c r="F193" i="1"/>
  <c r="E195" i="1" l="1"/>
  <c r="F195" i="1" s="1"/>
  <c r="F194" i="1"/>
</calcChain>
</file>

<file path=xl/sharedStrings.xml><?xml version="1.0" encoding="utf-8"?>
<sst xmlns="http://schemas.openxmlformats.org/spreadsheetml/2006/main" count="529" uniqueCount="309">
  <si>
    <t>T. Cost</t>
  </si>
  <si>
    <t>Cumulative returns</t>
  </si>
  <si>
    <t>Returns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</si>
  <si>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</si>
  <si>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</si>
  <si>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</si>
  <si>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</si>
  <si>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</si>
  <si>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</si>
  <si>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</si>
  <si>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</si>
  <si>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</si>
  <si>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</si>
  <si>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</si>
  <si>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</si>
  <si>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</si>
  <si>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</si>
  <si>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</si>
  <si>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</si>
  <si>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Level(95,0%)</t>
  </si>
  <si>
    <t>Annualized Volatility</t>
  </si>
  <si>
    <t>Quartile 1</t>
  </si>
  <si>
    <t>Quartile 3</t>
  </si>
  <si>
    <t>5 % VaR</t>
  </si>
  <si>
    <t>Profit order ratio</t>
  </si>
  <si>
    <t>Loss order ratio</t>
  </si>
  <si>
    <t>Mean Return of Profit Orders</t>
  </si>
  <si>
    <t>Mean Return of Loss Orders</t>
  </si>
  <si>
    <t>Sharpe Ratio</t>
  </si>
  <si>
    <t>Sortino Ratio</t>
  </si>
  <si>
    <t>sorted returns</t>
  </si>
  <si>
    <t>count</t>
  </si>
  <si>
    <t>Rank</t>
  </si>
  <si>
    <t>5% CVaR</t>
  </si>
  <si>
    <t>rf</t>
  </si>
  <si>
    <t>Downside Deviation</t>
  </si>
  <si>
    <t>LSTM</t>
  </si>
  <si>
    <t>SVM</t>
  </si>
  <si>
    <t>Mean Daily Return</t>
  </si>
  <si>
    <t>Annualized Return</t>
  </si>
  <si>
    <t>Max Drawdown</t>
  </si>
  <si>
    <t>Logi Reg</t>
  </si>
  <si>
    <t>DT</t>
  </si>
  <si>
    <t>Date</t>
  </si>
  <si>
    <t>CCMIX</t>
  </si>
  <si>
    <t>RF</t>
  </si>
  <si>
    <t>April 20 2020 4:00 PM EDT</t>
  </si>
  <si>
    <t>April 21 2020 4:00 PM EDT</t>
  </si>
  <si>
    <t>April 22 2020 4:00 PM EDT</t>
  </si>
  <si>
    <t>April 23 2020 4:00 PM EDT</t>
  </si>
  <si>
    <t>April 24 2020 4:00 PM EDT</t>
  </si>
  <si>
    <t>April 25 2020 4:00 PM EDT</t>
  </si>
  <si>
    <t>April 26 2020 4:00 PM EDT</t>
  </si>
  <si>
    <t>April 27 2020 4:00 PM EDT</t>
  </si>
  <si>
    <t>April 28 2020 4:00 PM EDT</t>
  </si>
  <si>
    <t>April 29 2020 4:00 PM EDT</t>
  </si>
  <si>
    <t>April 30 2020 4:00 PM EDT</t>
  </si>
  <si>
    <t>May 01 2020 4:00 PM EDT</t>
  </si>
  <si>
    <t>May 02 2020 4:00 PM EDT</t>
  </si>
  <si>
    <t>May 03 2020 4:00 PM EDT</t>
  </si>
  <si>
    <t>May 04 2020 4:00 PM EDT</t>
  </si>
  <si>
    <t>May 05 2020 4:00 PM EDT</t>
  </si>
  <si>
    <t>May 06 2020 4:00 PM EDT</t>
  </si>
  <si>
    <t>May 07 2020 4:00 PM EDT</t>
  </si>
  <si>
    <t>May 08 2020 4:00 PM EDT</t>
  </si>
  <si>
    <t>May 09 2020 4:00 PM EDT</t>
  </si>
  <si>
    <t>May 10 2020 4:00 PM EDT</t>
  </si>
  <si>
    <t>May 11 2020 4:00 PM EDT</t>
  </si>
  <si>
    <t>May 12 2020 4:00 PM EDT</t>
  </si>
  <si>
    <t>May 13 2020 4:00 PM EDT</t>
  </si>
  <si>
    <t>May 14 2020 4:00 PM EDT</t>
  </si>
  <si>
    <t>May 15 2020 4:00 PM EDT</t>
  </si>
  <si>
    <t>May 16 2020 4:00 PM EDT</t>
  </si>
  <si>
    <t>May 17 2020 4:00 PM EDT</t>
  </si>
  <si>
    <t>May 18 2020 4:00 PM EDT</t>
  </si>
  <si>
    <t>May 19 2020 4:00 PM EDT</t>
  </si>
  <si>
    <t>May 20 2020 4:00 PM EDT</t>
  </si>
  <si>
    <t>May 21 2020 4:00 PM EDT</t>
  </si>
  <si>
    <t>May 22 2020 4:00 PM EDT</t>
  </si>
  <si>
    <t>May 23 2020 4:00 PM EDT</t>
  </si>
  <si>
    <t>May 24 2020 4:00 PM EDT</t>
  </si>
  <si>
    <t>May 25 2020 4:00 PM EDT</t>
  </si>
  <si>
    <t>May 26 2020 4:00 PM EDT</t>
  </si>
  <si>
    <t>May 27 2020 4:00 PM EDT</t>
  </si>
  <si>
    <t>May 28 2020 4:00 PM EDT</t>
  </si>
  <si>
    <t>May 29 2020 4:00 PM EDT</t>
  </si>
  <si>
    <t>May 30 2020 4:00 PM EDT</t>
  </si>
  <si>
    <t>May 31 2020 4:00 PM EDT</t>
  </si>
  <si>
    <t>June 01 2020 4:00 PM EDT</t>
  </si>
  <si>
    <t>June 02 2020 4:00 PM EDT</t>
  </si>
  <si>
    <t>June 03 2020 4:00 PM EDT</t>
  </si>
  <si>
    <t>June 04 2020 4:00 PM EDT</t>
  </si>
  <si>
    <t>June 05 2020 4:00 PM EDT</t>
  </si>
  <si>
    <t>June 06 2020 4:00 PM EDT</t>
  </si>
  <si>
    <t>June 07 2020 4:00 PM EDT</t>
  </si>
  <si>
    <t>June 08 2020 4:00 PM EDT</t>
  </si>
  <si>
    <t>June 09 2020 4:00 PM EDT</t>
  </si>
  <si>
    <t>June 10 2020 4:00 PM EDT</t>
  </si>
  <si>
    <t>June 11 2020 4:00 PM EDT</t>
  </si>
  <si>
    <t>June 12 2020 4:00 PM EDT</t>
  </si>
  <si>
    <t>June 13 2020 4:00 PM EDT</t>
  </si>
  <si>
    <t>June 14 2020 4:00 PM EDT</t>
  </si>
  <si>
    <t>June 15 2020 4:00 PM EDT</t>
  </si>
  <si>
    <t>June 16 2020 4:00 PM EDT</t>
  </si>
  <si>
    <t>June 17 2020 4:00 PM EDT</t>
  </si>
  <si>
    <t>June 18 2020 4:00 PM EDT</t>
  </si>
  <si>
    <t>June 19 2020 4:00 PM EDT</t>
  </si>
  <si>
    <t>June 20 2020 4:00 PM EDT</t>
  </si>
  <si>
    <t>June 21 2020 4:00 PM EDT</t>
  </si>
  <si>
    <t>June 22 2020 4:00 PM EDT</t>
  </si>
  <si>
    <t>June 23 2020 4:00 PM EDT</t>
  </si>
  <si>
    <t>June 24 2020 4:00 PM EDT</t>
  </si>
  <si>
    <t>June 25 2020 4:00 PM EDT</t>
  </si>
  <si>
    <t>June 26 2020 4:00 PM EDT</t>
  </si>
  <si>
    <t>June 27 2020 4:00 PM EDT</t>
  </si>
  <si>
    <t>June 28 2020 4:00 PM EDT</t>
  </si>
  <si>
    <t>June 29 2020 4:00 PM EDT</t>
  </si>
  <si>
    <t>June 30 2020 4:00 PM EDT</t>
  </si>
  <si>
    <t>July 01 2020 4:00 PM EDT</t>
  </si>
  <si>
    <t>July 02 2020 4:00 PM EDT</t>
  </si>
  <si>
    <t>July 03 2020 4:00 PM EDT</t>
  </si>
  <si>
    <t>July 04 2020 4:00 PM EDT</t>
  </si>
  <si>
    <t>July 05 2020 4:00 PM EDT</t>
  </si>
  <si>
    <t>July 06 2020 4:00 PM EDT</t>
  </si>
  <si>
    <t>July 07 2020 4:00 PM EDT</t>
  </si>
  <si>
    <t>July 08 2020 4:00 PM EDT</t>
  </si>
  <si>
    <t>July 09 2020 4:00 PM EDT</t>
  </si>
  <si>
    <t>July 10 2020 4:00 PM EDT</t>
  </si>
  <si>
    <t>July 11 2020 4:00 PM EDT</t>
  </si>
  <si>
    <t>July 12 2020 4:00 PM EDT</t>
  </si>
  <si>
    <t>July 13 2020 4:00 PM EDT</t>
  </si>
  <si>
    <t>July 14 2020 4:00 PM EDT</t>
  </si>
  <si>
    <t>July 15 2020 4:00 PM EDT</t>
  </si>
  <si>
    <t>July 16 2020 4:00 PM EDT</t>
  </si>
  <si>
    <t>July 17 2020 4:00 PM EDT</t>
  </si>
  <si>
    <t>July 18 2020 4:00 PM EDT</t>
  </si>
  <si>
    <t>July 19 2020 4:00 PM EDT</t>
  </si>
  <si>
    <t>July 20 2020 4:00 PM EDT</t>
  </si>
  <si>
    <t>July 21 2020 4:00 PM EDT</t>
  </si>
  <si>
    <t>July 22 2020 4:00 PM EDT</t>
  </si>
  <si>
    <t>July 23 2020 4:00 PM EDT</t>
  </si>
  <si>
    <t>July 24 2020 4:00 PM EDT</t>
  </si>
  <si>
    <t>July 25 2020 4:00 PM EDT</t>
  </si>
  <si>
    <t>July 26 2020 4:00 PM EDT</t>
  </si>
  <si>
    <t>July 27 2020 4:00 PM EDT</t>
  </si>
  <si>
    <t>July 28 2020 4:00 PM EDT</t>
  </si>
  <si>
    <t>July 29 2020 4:00 PM EDT</t>
  </si>
  <si>
    <t>July 30 2020 4:00 PM EDT</t>
  </si>
  <si>
    <t>July 31 2020 4:00 PM EDT</t>
  </si>
  <si>
    <t>August 01 2020 4:00 PM EDT</t>
  </si>
  <si>
    <t>August 02 2020 4:00 PM EDT</t>
  </si>
  <si>
    <t>August 03 2020 4:00 PM EDT</t>
  </si>
  <si>
    <t>August 04 2020 4:00 PM EDT</t>
  </si>
  <si>
    <t>August 05 2020 4:00 PM EDT</t>
  </si>
  <si>
    <t>August 06 2020 4:00 PM EDT</t>
  </si>
  <si>
    <t>August 07 2020 4:00 PM EDT</t>
  </si>
  <si>
    <t>August 08 2020 4:00 PM EDT</t>
  </si>
  <si>
    <t>August 09 2020 4:00 PM EDT</t>
  </si>
  <si>
    <t>August 10 2020 4:00 PM EDT</t>
  </si>
  <si>
    <t>August 11 2020 4:00 PM EDT</t>
  </si>
  <si>
    <t>August 12 2020 4:00 PM EDT</t>
  </si>
  <si>
    <t>August 13 2020 4:00 PM EDT</t>
  </si>
  <si>
    <t>August 14 2020 4:00 PM EDT</t>
  </si>
  <si>
    <t>August 15 2020 4:00 PM EDT</t>
  </si>
  <si>
    <t>August 16 2020 4:00 PM EDT</t>
  </si>
  <si>
    <t>August 17 2020 4:00 PM EDT</t>
  </si>
  <si>
    <t>August 18 2020 4:00 PM EDT</t>
  </si>
  <si>
    <t>August 19 2020 4:00 PM EDT</t>
  </si>
  <si>
    <t>August 20 2020 4:00 PM EDT</t>
  </si>
  <si>
    <t>August 21 2020 4:00 PM EDT</t>
  </si>
  <si>
    <t>August 22 2020 4:00 PM EDT</t>
  </si>
  <si>
    <t>August 23 2020 4:00 PM EDT</t>
  </si>
  <si>
    <t>August 24 2020 4:00 PM EDT</t>
  </si>
  <si>
    <t>August 25 2020 4:00 PM EDT</t>
  </si>
  <si>
    <t>August 26 2020 4:00 PM EDT</t>
  </si>
  <si>
    <t>August 27 2020 4:00 PM EDT</t>
  </si>
  <si>
    <t>August 28 2020 4:00 PM EDT</t>
  </si>
  <si>
    <t>August 29 2020 4:00 PM EDT</t>
  </si>
  <si>
    <t>August 30 2020 4:00 PM EDT</t>
  </si>
  <si>
    <t>August 31 2020 4:00 PM EDT</t>
  </si>
  <si>
    <t>September 01 2020 4:00 PM EDT</t>
  </si>
  <si>
    <t>September 02 2020 4:00 PM EDT</t>
  </si>
  <si>
    <t>September 03 2020 4:00 PM EDT</t>
  </si>
  <si>
    <t>September 04 2020 4:00 PM EDT</t>
  </si>
  <si>
    <t>September 05 2020 4:00 PM EDT</t>
  </si>
  <si>
    <t>September 06 2020 4:00 PM EDT</t>
  </si>
  <si>
    <t>September 07 2020 4:00 PM EDT</t>
  </si>
  <si>
    <t>September 08 2020 4:00 PM EDT</t>
  </si>
  <si>
    <t>September 09 2020 4:00 PM EDT</t>
  </si>
  <si>
    <t>September 10 2020 4:00 PM EDT</t>
  </si>
  <si>
    <t>September 11 2020 4:00 PM EDT</t>
  </si>
  <si>
    <t>September 12 2020 4:00 PM EDT</t>
  </si>
  <si>
    <t>September 13 2020 4:00 PM EDT</t>
  </si>
  <si>
    <t>September 14 2020 4:00 PM EDT</t>
  </si>
  <si>
    <t>September 15 2020 4:00 PM EDT</t>
  </si>
  <si>
    <t>September 16 2020 4:00 PM EDT</t>
  </si>
  <si>
    <t>September 17 2020 4:00 PM EDT</t>
  </si>
  <si>
    <t>September 18 2020 4:00 PM EDT</t>
  </si>
  <si>
    <t>September 19 2020 4:00 PM EDT</t>
  </si>
  <si>
    <t>September 20 2020 4:00 PM EDT</t>
  </si>
  <si>
    <t>September 21 2020 4:00 PM EDT</t>
  </si>
  <si>
    <t>September 22 2020 4:00 PM EDT</t>
  </si>
  <si>
    <t>September 23 2020 4:00 PM EDT</t>
  </si>
  <si>
    <t>September 24 2020 4:00 PM EDT</t>
  </si>
  <si>
    <t>September 25 2020 4:00 PM EDT</t>
  </si>
  <si>
    <t>September 26 2020 4:00 PM EDT</t>
  </si>
  <si>
    <t>September 27 2020 4:00 PM EDT</t>
  </si>
  <si>
    <t>September 28 2020 4:00 PM EDT</t>
  </si>
  <si>
    <t>September 29 2020 4:00 PM EDT</t>
  </si>
  <si>
    <t>September 30 2020 4:00 PM EDT</t>
  </si>
  <si>
    <t>October 01 2020 4:00 PM EDT</t>
  </si>
  <si>
    <t>October 02 2020 4:00 PM EDT</t>
  </si>
  <si>
    <t>October 03 2020 4:00 PM EDT</t>
  </si>
  <si>
    <t>October 04 2020 4:00 PM EDT</t>
  </si>
  <si>
    <t>October 05 2020 4:00 PM EDT</t>
  </si>
  <si>
    <t>October 06 2020 4:00 PM EDT</t>
  </si>
  <si>
    <t>October 07 2020 4:00 PM EDT</t>
  </si>
  <si>
    <t>October 08 2020 4:00 PM EDT</t>
  </si>
  <si>
    <t>October 09 2020 4:00 PM EDT</t>
  </si>
  <si>
    <t>October 10 2020 4:00 PM EDT</t>
  </si>
  <si>
    <t>October 11 2020 4:00 PM EDT</t>
  </si>
  <si>
    <t>October 12 2020 4:00 PM EDT</t>
  </si>
  <si>
    <t>October 13 2020 4:00 PM EDT</t>
  </si>
  <si>
    <t>October 14 2020 4:00 PM EDT</t>
  </si>
  <si>
    <t>October 15 2020 4:00 PM EDT</t>
  </si>
  <si>
    <t>October 16 2020 4:00 PM EDT</t>
  </si>
  <si>
    <t>October 17 2020 4:00 PM EDT</t>
  </si>
  <si>
    <t>October 18 2020 4:00 PM EDT</t>
  </si>
  <si>
    <t>October 19 2020 4:00 PM EDT</t>
  </si>
  <si>
    <t>October 20 2020 4:00 PM EDT</t>
  </si>
  <si>
    <t>October 21 2020 4:00 PM EDT</t>
  </si>
  <si>
    <t>October 22 2020 4:00 PM EDT</t>
  </si>
  <si>
    <t>October 23 2020 4:00 PM EDT</t>
  </si>
  <si>
    <t>October 24 2020 4:00 PM EDT</t>
  </si>
  <si>
    <t>October 25 2020 4:00 PM EDT</t>
  </si>
  <si>
    <t>October 26 2020 4:00 PM EDT</t>
  </si>
  <si>
    <t>October 27 2020 4:00 PM EDT</t>
  </si>
  <si>
    <t>October 28 2020 4:00 PM EDT</t>
  </si>
  <si>
    <t>October 29 2020 4:00 PM EDT</t>
  </si>
  <si>
    <t>October 30 2020 4:00 PM EDT</t>
  </si>
  <si>
    <t>Mrk return</t>
  </si>
  <si>
    <t>Mrk excess return</t>
  </si>
  <si>
    <t>Logi</t>
  </si>
  <si>
    <t>DC</t>
  </si>
  <si>
    <t>LSTM excess returns</t>
  </si>
  <si>
    <t>SVM excess returns</t>
  </si>
  <si>
    <t>Logi excess returns</t>
  </si>
  <si>
    <t>DC excess returns</t>
  </si>
  <si>
    <t>April 19 2020 4:00 PM EDT</t>
  </si>
  <si>
    <t>Observations</t>
  </si>
  <si>
    <t>df</t>
  </si>
  <si>
    <t>t Stat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</si>
  <si>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</si>
  <si>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</si>
  <si>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</si>
  <si>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</si>
  <si>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</si>
  <si>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</si>
  <si>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</si>
  <si>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</si>
  <si>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</si>
  <si>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</si>
  <si>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</si>
  <si>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</si>
  <si>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</si>
  <si>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</si>
  <si>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</si>
  <si>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</si>
  <si>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</si>
  <si>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</si>
  <si>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</si>
  <si>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</si>
  <si>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X Variable 1</t>
  </si>
  <si>
    <t>R^2</t>
  </si>
  <si>
    <t>Beta</t>
  </si>
  <si>
    <t>(0,716)</t>
  </si>
  <si>
    <t>(0,625)</t>
  </si>
  <si>
    <t>(0,657)</t>
  </si>
  <si>
    <t>(0,275)</t>
  </si>
  <si>
    <t>(0,132)</t>
  </si>
  <si>
    <t>(0,002)</t>
  </si>
  <si>
    <t>(0,919)</t>
  </si>
  <si>
    <t>(0,034)</t>
  </si>
  <si>
    <t>Alpha (%)</t>
  </si>
  <si>
    <t>Mean Daily Return (%)</t>
  </si>
  <si>
    <t>Annualized Return (%)</t>
  </si>
  <si>
    <t>Standard Deviation (%)</t>
  </si>
  <si>
    <t>Annualized Volatility (%)</t>
  </si>
  <si>
    <t>Minimum (%)</t>
  </si>
  <si>
    <t>Quartile 1 (%)</t>
  </si>
  <si>
    <t>Median (%)</t>
  </si>
  <si>
    <t>Quartile 3 (%)</t>
  </si>
  <si>
    <t>Maximum (%)</t>
  </si>
  <si>
    <t>5 % VaR (%)</t>
  </si>
  <si>
    <t>5% CVaR (%)</t>
  </si>
  <si>
    <t>Mean Return of Profit Orders (%)</t>
  </si>
  <si>
    <t>Mean Return of Loss Orders (%)</t>
  </si>
  <si>
    <t>Max Drawdown (%)</t>
  </si>
  <si>
    <t>Downside Deviation (%)</t>
  </si>
  <si>
    <t>Trading performance of the models and benchmarks</t>
  </si>
  <si>
    <t>LR</t>
  </si>
  <si>
    <t>CAPM results of the models and benchmarks</t>
  </si>
  <si>
    <t>Test set metrics</t>
  </si>
  <si>
    <t>Accuracy (%)</t>
  </si>
  <si>
    <t>Precision (%)</t>
  </si>
  <si>
    <t>Recall (%)</t>
  </si>
  <si>
    <t>F1-Score (%)</t>
  </si>
  <si>
    <t>date</t>
  </si>
  <si>
    <t>B&amp;H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</si>
</sst>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000"/>
    <numFmt numFmtId="166" formatCode="0.000"/>
    <numFmt numFmtId="167" formatCode="0.0E+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10" fontId="0" fillId="0" borderId="0" xfId="1" quotePrefix="1" applyNumberFormat="1" applyFont="1"/>
    <xf numFmtId="10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6" fontId="0" fillId="0" borderId="0" xfId="1" applyNumberFormat="1" applyFont="1" applyFill="1" applyBorder="1" applyAlignment="1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 vertical="top"/>
    </xf>
    <xf numFmtId="0" fontId="0" fillId="0" borderId="3" xfId="0" applyBorder="1"/>
    <xf numFmtId="166" fontId="0" fillId="0" borderId="0" xfId="0" applyNumberFormat="1"/>
    <xf numFmtId="0" fontId="3" fillId="0" borderId="4" xfId="0" applyFont="1" applyBorder="1" applyAlignment="1">
      <alignment horizontal="centerContinuous"/>
    </xf>
    <xf numFmtId="165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3" fillId="0" borderId="4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6" fontId="6" fillId="0" borderId="0" xfId="0" quotePrefix="1" applyNumberFormat="1" applyFont="1" applyBorder="1" applyAlignment="1">
      <alignment horizontal="center" vertical="center"/>
    </xf>
    <xf numFmtId="166" fontId="6" fillId="0" borderId="0" xfId="1" quotePrefix="1" applyNumberFormat="1" applyFont="1" applyFill="1" applyBorder="1" applyAlignment="1">
      <alignment horizontal="center" vertical="center"/>
    </xf>
    <xf numFmtId="166" fontId="6" fillId="0" borderId="0" xfId="0" quotePrefix="1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returns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Buy and 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Sheet16!$E$2:$E$195</c:f>
              <c:numCache>
                <c:formatCode>General</c:formatCode>
                <c:ptCount val="194"/>
                <c:pt idx="0">
                  <c:v>1</c:v>
                </c:pt>
                <c:pt idx="1">
                  <c:v>1.0412056489262373</c:v>
                </c:pt>
                <c:pt idx="2">
                  <c:v>1.0925580648926239</c:v>
                </c:pt>
                <c:pt idx="3">
                  <c:v>1.0963235294117648</c:v>
                </c:pt>
                <c:pt idx="4">
                  <c:v>1.1011335784313725</c:v>
                </c:pt>
                <c:pt idx="5">
                  <c:v>1.1242997198879552</c:v>
                </c:pt>
                <c:pt idx="6">
                  <c:v>1.1364627100840339</c:v>
                </c:pt>
                <c:pt idx="7">
                  <c:v>1.1314615429505137</c:v>
                </c:pt>
                <c:pt idx="8">
                  <c:v>1.2829350490196081</c:v>
                </c:pt>
                <c:pt idx="9">
                  <c:v>1.2583814775910367</c:v>
                </c:pt>
                <c:pt idx="10">
                  <c:v>1.2881390056022413</c:v>
                </c:pt>
                <c:pt idx="11">
                  <c:v>1.3109214519140993</c:v>
                </c:pt>
                <c:pt idx="12">
                  <c:v>1.2998876633986933</c:v>
                </c:pt>
                <c:pt idx="13">
                  <c:v>1.2960332049486467</c:v>
                </c:pt>
                <c:pt idx="14">
                  <c:v>1.317225431839403</c:v>
                </c:pt>
                <c:pt idx="15">
                  <c:v>1.3359491713352012</c:v>
                </c:pt>
                <c:pt idx="16">
                  <c:v>1.4596273926237167</c:v>
                </c:pt>
                <c:pt idx="17">
                  <c:v>1.4311974789915969</c:v>
                </c:pt>
                <c:pt idx="18">
                  <c:v>1.3913996848739496</c:v>
                </c:pt>
                <c:pt idx="19">
                  <c:v>1.2736140289449114</c:v>
                </c:pt>
                <c:pt idx="20">
                  <c:v>1.2506419234360411</c:v>
                </c:pt>
                <c:pt idx="21">
                  <c:v>1.2869718720821661</c:v>
                </c:pt>
                <c:pt idx="22">
                  <c:v>1.3598943744164331</c:v>
                </c:pt>
                <c:pt idx="23">
                  <c:v>1.4290587068160596</c:v>
                </c:pt>
                <c:pt idx="24">
                  <c:v>1.3585580065359475</c:v>
                </c:pt>
                <c:pt idx="25">
                  <c:v>1.3689250700280109</c:v>
                </c:pt>
                <c:pt idx="26">
                  <c:v>1.41172531512605</c:v>
                </c:pt>
                <c:pt idx="27">
                  <c:v>1.4193102240896356</c:v>
                </c:pt>
                <c:pt idx="28">
                  <c:v>1.4270964635854337</c:v>
                </c:pt>
                <c:pt idx="29">
                  <c:v>1.3873438958916897</c:v>
                </c:pt>
                <c:pt idx="30">
                  <c:v>1.3215073529411763</c:v>
                </c:pt>
                <c:pt idx="31">
                  <c:v>1.3376575630252101</c:v>
                </c:pt>
                <c:pt idx="32">
                  <c:v>1.3395424836601308</c:v>
                </c:pt>
                <c:pt idx="33">
                  <c:v>1.2712651727357611</c:v>
                </c:pt>
                <c:pt idx="34">
                  <c:v>1.2983353758169933</c:v>
                </c:pt>
                <c:pt idx="35">
                  <c:v>1.290327380952381</c:v>
                </c:pt>
                <c:pt idx="36">
                  <c:v>1.3435136554621849</c:v>
                </c:pt>
                <c:pt idx="37">
                  <c:v>1.3976715686274512</c:v>
                </c:pt>
                <c:pt idx="38">
                  <c:v>1.3748628618113914</c:v>
                </c:pt>
                <c:pt idx="39">
                  <c:v>1.4151975373482728</c:v>
                </c:pt>
                <c:pt idx="40">
                  <c:v>1.3784488795518208</c:v>
                </c:pt>
                <c:pt idx="41">
                  <c:v>1.4905753968253967</c:v>
                </c:pt>
                <c:pt idx="42">
                  <c:v>1.3892477824463116</c:v>
                </c:pt>
                <c:pt idx="43">
                  <c:v>1.4104910714285714</c:v>
                </c:pt>
                <c:pt idx="44">
                  <c:v>1.4279951563958917</c:v>
                </c:pt>
                <c:pt idx="45">
                  <c:v>1.4024874533146592</c:v>
                </c:pt>
                <c:pt idx="46">
                  <c:v>1.4110206582633056</c:v>
                </c:pt>
                <c:pt idx="47">
                  <c:v>1.4224614845938379</c:v>
                </c:pt>
                <c:pt idx="48">
                  <c:v>1.4270410247432308</c:v>
                </c:pt>
                <c:pt idx="49">
                  <c:v>1.426734652194211</c:v>
                </c:pt>
                <c:pt idx="50">
                  <c:v>1.4434582166199814</c:v>
                </c:pt>
                <c:pt idx="51">
                  <c:v>1.3521475256769375</c:v>
                </c:pt>
                <c:pt idx="52">
                  <c:v>1.3807437558356677</c:v>
                </c:pt>
                <c:pt idx="53">
                  <c:v>1.3823237628384688</c:v>
                </c:pt>
                <c:pt idx="54">
                  <c:v>1.3604662698412699</c:v>
                </c:pt>
                <c:pt idx="55">
                  <c:v>1.3754464285714287</c:v>
                </c:pt>
                <c:pt idx="56">
                  <c:v>1.3898007119514473</c:v>
                </c:pt>
                <c:pt idx="57">
                  <c:v>1.3797735760971055</c:v>
                </c:pt>
                <c:pt idx="58">
                  <c:v>1.3679009103641455</c:v>
                </c:pt>
                <c:pt idx="59">
                  <c:v>1.3570713702147525</c:v>
                </c:pt>
                <c:pt idx="60">
                  <c:v>1.3649247198879553</c:v>
                </c:pt>
                <c:pt idx="61">
                  <c:v>1.3547706582633054</c:v>
                </c:pt>
                <c:pt idx="62">
                  <c:v>1.4137896825396827</c:v>
                </c:pt>
                <c:pt idx="63">
                  <c:v>1.4039974323062561</c:v>
                </c:pt>
                <c:pt idx="64">
                  <c:v>1.3547371031746034</c:v>
                </c:pt>
                <c:pt idx="65">
                  <c:v>1.3485512955182075</c:v>
                </c:pt>
                <c:pt idx="66">
                  <c:v>1.335699696545285</c:v>
                </c:pt>
                <c:pt idx="67">
                  <c:v>1.3133841036414566</c:v>
                </c:pt>
                <c:pt idx="68">
                  <c:v>1.3295459850606912</c:v>
                </c:pt>
                <c:pt idx="69">
                  <c:v>1.3399349323062562</c:v>
                </c:pt>
                <c:pt idx="70">
                  <c:v>1.3328956582633056</c:v>
                </c:pt>
                <c:pt idx="71">
                  <c:v>1.3480348389355743</c:v>
                </c:pt>
                <c:pt idx="72">
                  <c:v>1.3263786764705885</c:v>
                </c:pt>
                <c:pt idx="73">
                  <c:v>1.3223433123249302</c:v>
                </c:pt>
                <c:pt idx="74">
                  <c:v>1.3332326680672271</c:v>
                </c:pt>
                <c:pt idx="75">
                  <c:v>1.3238780929038283</c:v>
                </c:pt>
                <c:pt idx="76">
                  <c:v>1.3631112861811392</c:v>
                </c:pt>
                <c:pt idx="77">
                  <c:v>1.3500729458450049</c:v>
                </c:pt>
                <c:pt idx="78">
                  <c:v>1.3765289449112981</c:v>
                </c:pt>
                <c:pt idx="79">
                  <c:v>1.3475942460317463</c:v>
                </c:pt>
                <c:pt idx="80">
                  <c:v>1.3554869864612513</c:v>
                </c:pt>
                <c:pt idx="81">
                  <c:v>1.347309757236228</c:v>
                </c:pt>
                <c:pt idx="82">
                  <c:v>1.3572843720821666</c:v>
                </c:pt>
                <c:pt idx="83">
                  <c:v>1.347589869281046</c:v>
                </c:pt>
                <c:pt idx="84">
                  <c:v>1.350510620915033</c:v>
                </c:pt>
                <c:pt idx="85">
                  <c:v>1.3407679738562095</c:v>
                </c:pt>
                <c:pt idx="86">
                  <c:v>1.3320071778711489</c:v>
                </c:pt>
                <c:pt idx="87">
                  <c:v>1.3355348389355746</c:v>
                </c:pt>
                <c:pt idx="88">
                  <c:v>1.3386802637721757</c:v>
                </c:pt>
                <c:pt idx="89">
                  <c:v>1.3440811741363217</c:v>
                </c:pt>
                <c:pt idx="90">
                  <c:v>1.3365210667600376</c:v>
                </c:pt>
                <c:pt idx="91">
                  <c:v>1.370526960784314</c:v>
                </c:pt>
                <c:pt idx="92">
                  <c:v>1.3912494164332405</c:v>
                </c:pt>
                <c:pt idx="93">
                  <c:v>1.4024918300653599</c:v>
                </c:pt>
                <c:pt idx="94">
                  <c:v>1.3934421685340808</c:v>
                </c:pt>
                <c:pt idx="95">
                  <c:v>1.4168023459383758</c:v>
                </c:pt>
                <c:pt idx="96">
                  <c:v>1.4503092903828203</c:v>
                </c:pt>
                <c:pt idx="97">
                  <c:v>1.6119441526610649</c:v>
                </c:pt>
                <c:pt idx="98">
                  <c:v>1.5952132936507941</c:v>
                </c:pt>
                <c:pt idx="99">
                  <c:v>1.6208741830065365</c:v>
                </c:pt>
                <c:pt idx="100">
                  <c:v>1.6217247315592909</c:v>
                </c:pt>
                <c:pt idx="101">
                  <c:v>1.6561070261437916</c:v>
                </c:pt>
                <c:pt idx="102">
                  <c:v>1.7229910714285721</c:v>
                </c:pt>
                <c:pt idx="103">
                  <c:v>1.6148080065359485</c:v>
                </c:pt>
                <c:pt idx="104">
                  <c:v>1.638820319794585</c:v>
                </c:pt>
                <c:pt idx="105">
                  <c:v>1.6335550887021482</c:v>
                </c:pt>
                <c:pt idx="106">
                  <c:v>1.7152121265172739</c:v>
                </c:pt>
                <c:pt idx="107">
                  <c:v>1.7177127100840339</c:v>
                </c:pt>
                <c:pt idx="108">
                  <c:v>1.6932948179271714</c:v>
                </c:pt>
                <c:pt idx="109">
                  <c:v>1.7178717320261443</c:v>
                </c:pt>
                <c:pt idx="110">
                  <c:v>1.7052521008403367</c:v>
                </c:pt>
                <c:pt idx="111">
                  <c:v>1.7360717203548091</c:v>
                </c:pt>
                <c:pt idx="112">
                  <c:v>1.661491888422036</c:v>
                </c:pt>
                <c:pt idx="113">
                  <c:v>1.6874489379084971</c:v>
                </c:pt>
                <c:pt idx="114">
                  <c:v>1.7209310807656402</c:v>
                </c:pt>
                <c:pt idx="115">
                  <c:v>1.7184582166199818</c:v>
                </c:pt>
                <c:pt idx="116">
                  <c:v>1.7301645658263312</c:v>
                </c:pt>
                <c:pt idx="117">
                  <c:v>1.7388597105508878</c:v>
                </c:pt>
                <c:pt idx="118">
                  <c:v>1.7950892857142866</c:v>
                </c:pt>
                <c:pt idx="119">
                  <c:v>1.7434056956115789</c:v>
                </c:pt>
                <c:pt idx="120">
                  <c:v>1.7155214169000943</c:v>
                </c:pt>
                <c:pt idx="121">
                  <c:v>1.7308969421101783</c:v>
                </c:pt>
                <c:pt idx="122">
                  <c:v>1.6820173902894497</c:v>
                </c:pt>
                <c:pt idx="123">
                  <c:v>1.7029834850606917</c:v>
                </c:pt>
                <c:pt idx="124">
                  <c:v>1.6996396475256776</c:v>
                </c:pt>
                <c:pt idx="125">
                  <c:v>1.7147890406162474</c:v>
                </c:pt>
                <c:pt idx="126">
                  <c:v>1.6522117180205425</c:v>
                </c:pt>
                <c:pt idx="127">
                  <c:v>1.6723958333333342</c:v>
                </c:pt>
                <c:pt idx="128">
                  <c:v>1.6529616013071902</c:v>
                </c:pt>
                <c:pt idx="129">
                  <c:v>1.6828606442577039</c:v>
                </c:pt>
                <c:pt idx="130">
                  <c:v>1.674006477591037</c:v>
                </c:pt>
                <c:pt idx="131">
                  <c:v>1.7092684990662939</c:v>
                </c:pt>
                <c:pt idx="132">
                  <c:v>1.700367647058824</c:v>
                </c:pt>
                <c:pt idx="133">
                  <c:v>1.7396446078431378</c:v>
                </c:pt>
                <c:pt idx="134">
                  <c:v>1.6625058356676008</c:v>
                </c:pt>
                <c:pt idx="135">
                  <c:v>1.4840861344537821</c:v>
                </c:pt>
                <c:pt idx="136">
                  <c:v>1.5294613678804863</c:v>
                </c:pt>
                <c:pt idx="137">
                  <c:v>1.4834792250233433</c:v>
                </c:pt>
                <c:pt idx="138">
                  <c:v>1.496536531279179</c:v>
                </c:pt>
                <c:pt idx="139">
                  <c:v>1.5136262838468726</c:v>
                </c:pt>
                <c:pt idx="140">
                  <c:v>1.4772540266106449</c:v>
                </c:pt>
                <c:pt idx="141">
                  <c:v>1.4916783380018679</c:v>
                </c:pt>
                <c:pt idx="142">
                  <c:v>1.5089913048552761</c:v>
                </c:pt>
                <c:pt idx="143">
                  <c:v>1.5164580415499542</c:v>
                </c:pt>
                <c:pt idx="144">
                  <c:v>1.5240604575163408</c:v>
                </c:pt>
                <c:pt idx="145">
                  <c:v>1.5080473856209158</c:v>
                </c:pt>
                <c:pt idx="146">
                  <c:v>1.5581159547152201</c:v>
                </c:pt>
                <c:pt idx="147">
                  <c:v>1.5732595121381892</c:v>
                </c:pt>
                <c:pt idx="148">
                  <c:v>1.5989160247432312</c:v>
                </c:pt>
                <c:pt idx="149">
                  <c:v>1.5965817577030819</c:v>
                </c:pt>
                <c:pt idx="150">
                  <c:v>1.5956932773109249</c:v>
                </c:pt>
                <c:pt idx="151">
                  <c:v>1.616479925303455</c:v>
                </c:pt>
                <c:pt idx="152">
                  <c:v>1.5932670985060693</c:v>
                </c:pt>
                <c:pt idx="153">
                  <c:v>1.5197274743230627</c:v>
                </c:pt>
                <c:pt idx="154">
                  <c:v>1.5364043534080301</c:v>
                </c:pt>
                <c:pt idx="155">
                  <c:v>1.4932160364145661</c:v>
                </c:pt>
                <c:pt idx="156">
                  <c:v>1.5668782096171805</c:v>
                </c:pt>
                <c:pt idx="157">
                  <c:v>1.5596594887955186</c:v>
                </c:pt>
                <c:pt idx="158">
                  <c:v>1.565417833800187</c:v>
                </c:pt>
                <c:pt idx="159">
                  <c:v>1.5724498132586371</c:v>
                </c:pt>
                <c:pt idx="160">
                  <c:v>1.5603918650793651</c:v>
                </c:pt>
                <c:pt idx="161">
                  <c:v>1.5815724206349209</c:v>
                </c:pt>
                <c:pt idx="162">
                  <c:v>1.5726584383753504</c:v>
                </c:pt>
                <c:pt idx="163">
                  <c:v>1.5490239845938378</c:v>
                </c:pt>
                <c:pt idx="164">
                  <c:v>1.5425303454715225</c:v>
                </c:pt>
                <c:pt idx="165">
                  <c:v>1.5393980508870218</c:v>
                </c:pt>
                <c:pt idx="166">
                  <c:v>1.5568262721755375</c:v>
                </c:pt>
                <c:pt idx="167">
                  <c:v>1.5749007936507939</c:v>
                </c:pt>
                <c:pt idx="168">
                  <c:v>1.546839985994398</c:v>
                </c:pt>
                <c:pt idx="169">
                  <c:v>1.5567329014939311</c:v>
                </c:pt>
                <c:pt idx="170">
                  <c:v>1.5950469771241833</c:v>
                </c:pt>
                <c:pt idx="171">
                  <c:v>1.6131346288515409</c:v>
                </c:pt>
                <c:pt idx="172">
                  <c:v>1.6485031512605046</c:v>
                </c:pt>
                <c:pt idx="173">
                  <c:v>1.6593735410831003</c:v>
                </c:pt>
                <c:pt idx="174">
                  <c:v>1.6829277544351076</c:v>
                </c:pt>
                <c:pt idx="175">
                  <c:v>1.6672823295985062</c:v>
                </c:pt>
                <c:pt idx="176">
                  <c:v>1.6672064659197015</c:v>
                </c:pt>
                <c:pt idx="177">
                  <c:v>1.6791170634920636</c:v>
                </c:pt>
                <c:pt idx="178">
                  <c:v>1.6527996615312792</c:v>
                </c:pt>
                <c:pt idx="179">
                  <c:v>1.6584806839402426</c:v>
                </c:pt>
                <c:pt idx="180">
                  <c:v>1.679826097105509</c:v>
                </c:pt>
                <c:pt idx="181">
                  <c:v>1.7157519257703084</c:v>
                </c:pt>
                <c:pt idx="182">
                  <c:v>1.739587710084034</c:v>
                </c:pt>
                <c:pt idx="183">
                  <c:v>1.8685807656395896</c:v>
                </c:pt>
                <c:pt idx="184">
                  <c:v>1.8946982959850613</c:v>
                </c:pt>
                <c:pt idx="185">
                  <c:v>1.8874139239028951</c:v>
                </c:pt>
                <c:pt idx="186">
                  <c:v>1.9150093370681613</c:v>
                </c:pt>
                <c:pt idx="187">
                  <c:v>1.903157096171803</c:v>
                </c:pt>
                <c:pt idx="188">
                  <c:v>1.9066278594771253</c:v>
                </c:pt>
                <c:pt idx="189">
                  <c:v>2.0123891223155939</c:v>
                </c:pt>
                <c:pt idx="190">
                  <c:v>1.937594829598507</c:v>
                </c:pt>
                <c:pt idx="191">
                  <c:v>1.9637021475256782</c:v>
                </c:pt>
                <c:pt idx="192">
                  <c:v>1.9799705298786194</c:v>
                </c:pt>
                <c:pt idx="193">
                  <c:v>2.0140070611577978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0-43BF-853F-2664A89336FF}"/>
            </c:ext>
          </c:extLst>
        </c:ser>
        <c:ser>
          <c:idx val="1"/>
          <c:order val="1"/>
          <c:tx>
            <c:v>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LSTM!$E$2:$E$195</c:f>
              <c:numCache>
                <c:formatCode>General</c:formatCode>
                <c:ptCount val="194"/>
                <c:pt idx="0">
                  <c:v>1</c:v>
                </c:pt>
                <c:pt idx="1">
                  <c:v>0.99260448904728193</c:v>
                </c:pt>
                <c:pt idx="2">
                  <c:v>1.0331210416305163</c:v>
                </c:pt>
                <c:pt idx="3">
                  <c:v>0.97893559199798741</c:v>
                </c:pt>
                <c:pt idx="4">
                  <c:v>0.98105508003026454</c:v>
                </c:pt>
                <c:pt idx="5">
                  <c:v>0.99332873652614451</c:v>
                </c:pt>
                <c:pt idx="6">
                  <c:v>1.0165327791963625</c:v>
                </c:pt>
                <c:pt idx="7">
                  <c:v>1.0159419311683644</c:v>
                </c:pt>
                <c:pt idx="8">
                  <c:v>1.0166325656786113</c:v>
                </c:pt>
                <c:pt idx="9">
                  <c:v>1.1570237731549038</c:v>
                </c:pt>
                <c:pt idx="10">
                  <c:v>1.1430057281193777</c:v>
                </c:pt>
                <c:pt idx="11">
                  <c:v>1.1584053465690567</c:v>
                </c:pt>
                <c:pt idx="12">
                  <c:v>1.1190745489349807</c:v>
                </c:pt>
                <c:pt idx="13">
                  <c:v>1.0796950839080766</c:v>
                </c:pt>
                <c:pt idx="14">
                  <c:v>1.09055801733779</c:v>
                </c:pt>
                <c:pt idx="15">
                  <c:v>1.0845938043419703</c:v>
                </c:pt>
                <c:pt idx="16">
                  <c:v>1.1132118322205187</c:v>
                </c:pt>
                <c:pt idx="17">
                  <c:v>1.0109439850430775</c:v>
                </c:pt>
                <c:pt idx="18">
                  <c:v>0.9948633535940834</c:v>
                </c:pt>
                <c:pt idx="19">
                  <c:v>1.1111137532419779</c:v>
                </c:pt>
                <c:pt idx="20">
                  <c:v>1.1038512723015221</c:v>
                </c:pt>
                <c:pt idx="21">
                  <c:v>1.1232001183209956</c:v>
                </c:pt>
                <c:pt idx="22">
                  <c:v>1.0803555762902255</c:v>
                </c:pt>
                <c:pt idx="23">
                  <c:v>1.0348161899275963</c:v>
                </c:pt>
                <c:pt idx="24">
                  <c:v>1.0851696150827561</c:v>
                </c:pt>
                <c:pt idx="25">
                  <c:v>1.0424871625541343</c:v>
                </c:pt>
                <c:pt idx="26">
                  <c:v>1.0518457935830516</c:v>
                </c:pt>
                <c:pt idx="27">
                  <c:v>1.0838060177609903</c:v>
                </c:pt>
                <c:pt idx="28">
                  <c:v>1.0679481856666695</c:v>
                </c:pt>
                <c:pt idx="29">
                  <c:v>1.0797188167946983</c:v>
                </c:pt>
                <c:pt idx="30">
                  <c:v>1.0579395787696728</c:v>
                </c:pt>
                <c:pt idx="31">
                  <c:v>0.99806302199794028</c:v>
                </c:pt>
                <c:pt idx="32">
                  <c:v>1.0229477303498182</c:v>
                </c:pt>
                <c:pt idx="33">
                  <c:v>1.0172210687828109</c:v>
                </c:pt>
                <c:pt idx="34">
                  <c:v>0.97329172197919256</c:v>
                </c:pt>
                <c:pt idx="35">
                  <c:v>0.97849999388485098</c:v>
                </c:pt>
                <c:pt idx="36">
                  <c:v>0.98077285278712534</c:v>
                </c:pt>
                <c:pt idx="37">
                  <c:v>1.0229352748907103</c:v>
                </c:pt>
                <c:pt idx="38">
                  <c:v>1.0488693377646496</c:v>
                </c:pt>
                <c:pt idx="39">
                  <c:v>1.0335025269069202</c:v>
                </c:pt>
                <c:pt idx="40">
                  <c:v>1.0642360634828283</c:v>
                </c:pt>
                <c:pt idx="41">
                  <c:v>1.0456494460257677</c:v>
                </c:pt>
                <c:pt idx="42">
                  <c:v>1.1217080018329699</c:v>
                </c:pt>
                <c:pt idx="43">
                  <c:v>1.046024542650047</c:v>
                </c:pt>
                <c:pt idx="44">
                  <c:v>1.0590351634412514</c:v>
                </c:pt>
                <c:pt idx="45">
                  <c:v>1.0779005450904402</c:v>
                </c:pt>
                <c:pt idx="46">
                  <c:v>1.0536639614828316</c:v>
                </c:pt>
                <c:pt idx="47">
                  <c:v>1.0620054690344849</c:v>
                </c:pt>
                <c:pt idx="48">
                  <c:v>1.0723913653522128</c:v>
                </c:pt>
                <c:pt idx="49">
                  <c:v>1.064936728079096</c:v>
                </c:pt>
                <c:pt idx="50">
                  <c:v>1.0726704060791474</c:v>
                </c:pt>
                <c:pt idx="51">
                  <c:v>1.0848159867647555</c:v>
                </c:pt>
                <c:pt idx="52">
                  <c:v>1.0191137963350616</c:v>
                </c:pt>
                <c:pt idx="53">
                  <c:v>1.0339648364713834</c:v>
                </c:pt>
                <c:pt idx="54">
                  <c:v>1.0342807945552053</c:v>
                </c:pt>
                <c:pt idx="55">
                  <c:v>1.0199411240955059</c:v>
                </c:pt>
                <c:pt idx="56">
                  <c:v>1.0266521846611385</c:v>
                </c:pt>
                <c:pt idx="57">
                  <c:v>1.035404380546382</c:v>
                </c:pt>
                <c:pt idx="58">
                  <c:v>1.0294686297550242</c:v>
                </c:pt>
                <c:pt idx="59">
                  <c:v>1.0215427606989973</c:v>
                </c:pt>
                <c:pt idx="60">
                  <c:v>1.0134630820734296</c:v>
                </c:pt>
                <c:pt idx="61">
                  <c:v>1.0202062328019728</c:v>
                </c:pt>
                <c:pt idx="62">
                  <c:v>1.0146094504572758</c:v>
                </c:pt>
                <c:pt idx="63">
                  <c:v>1.05222435242875</c:v>
                </c:pt>
                <c:pt idx="64">
                  <c:v>1.0477034744856821</c:v>
                </c:pt>
                <c:pt idx="65">
                  <c:v>1.0070517238663359</c:v>
                </c:pt>
                <c:pt idx="66">
                  <c:v>1.0088797240963125</c:v>
                </c:pt>
                <c:pt idx="67">
                  <c:v>0.99290332666479131</c:v>
                </c:pt>
                <c:pt idx="68">
                  <c:v>0.97465272181328</c:v>
                </c:pt>
                <c:pt idx="69">
                  <c:v>0.9899323126063676</c:v>
                </c:pt>
                <c:pt idx="70">
                  <c:v>0.9953809620926628</c:v>
                </c:pt>
                <c:pt idx="71">
                  <c:v>0.98955903235908804</c:v>
                </c:pt>
                <c:pt idx="72">
                  <c:v>1.0008951304708626</c:v>
                </c:pt>
                <c:pt idx="73">
                  <c:v>0.98577899963545057</c:v>
                </c:pt>
                <c:pt idx="74">
                  <c:v>0.98261715664924465</c:v>
                </c:pt>
                <c:pt idx="75">
                  <c:v>0.98902070781609308</c:v>
                </c:pt>
                <c:pt idx="76">
                  <c:v>0.98114653652787009</c:v>
                </c:pt>
                <c:pt idx="77">
                  <c:v>1.0089543969937096</c:v>
                </c:pt>
                <c:pt idx="78">
                  <c:v>0.99909739540998144</c:v>
                </c:pt>
                <c:pt idx="79">
                  <c:v>1.0171550975722752</c:v>
                </c:pt>
                <c:pt idx="80">
                  <c:v>0.99481831350458738</c:v>
                </c:pt>
                <c:pt idx="81">
                  <c:v>1.0013139371942179</c:v>
                </c:pt>
                <c:pt idx="82">
                  <c:v>0.99815819693145302</c:v>
                </c:pt>
                <c:pt idx="83">
                  <c:v>0.99979506474422575</c:v>
                </c:pt>
                <c:pt idx="84">
                  <c:v>0.99334229892602621</c:v>
                </c:pt>
                <c:pt idx="85">
                  <c:v>0.99741607076406769</c:v>
                </c:pt>
                <c:pt idx="86">
                  <c:v>0.99116218167107062</c:v>
                </c:pt>
                <c:pt idx="87">
                  <c:v>0.98083614382048623</c:v>
                </c:pt>
                <c:pt idx="88">
                  <c:v>0.98429593735830967</c:v>
                </c:pt>
                <c:pt idx="89">
                  <c:v>0.98675825069165257</c:v>
                </c:pt>
                <c:pt idx="90">
                  <c:v>0.98752690596375481</c:v>
                </c:pt>
                <c:pt idx="91">
                  <c:v>0.98503896349056985</c:v>
                </c:pt>
                <c:pt idx="92">
                  <c:v>1.0051043335977452</c:v>
                </c:pt>
                <c:pt idx="93">
                  <c:v>1.0218854365645511</c:v>
                </c:pt>
                <c:pt idx="94">
                  <c:v>1.0288587512030198</c:v>
                </c:pt>
                <c:pt idx="95">
                  <c:v>1.0235167125890239</c:v>
                </c:pt>
                <c:pt idx="96">
                  <c:v>1.0388899060028838</c:v>
                </c:pt>
                <c:pt idx="97">
                  <c:v>1.0691327365058383</c:v>
                </c:pt>
                <c:pt idx="98">
                  <c:v>1.19630947510904</c:v>
                </c:pt>
                <c:pt idx="99">
                  <c:v>1.1647015896640174</c:v>
                </c:pt>
                <c:pt idx="100">
                  <c:v>1.1385007245682452</c:v>
                </c:pt>
                <c:pt idx="101">
                  <c:v>1.1449113519169316</c:v>
                </c:pt>
                <c:pt idx="102">
                  <c:v>1.1231638848775569</c:v>
                </c:pt>
                <c:pt idx="103">
                  <c:v>1.0693608043044129</c:v>
                </c:pt>
                <c:pt idx="104">
                  <c:v>1.1294758835069454</c:v>
                </c:pt>
                <c:pt idx="105">
                  <c:v>1.1050319182145194</c:v>
                </c:pt>
                <c:pt idx="106">
                  <c:v>1.1225573775223106</c:v>
                </c:pt>
                <c:pt idx="107">
                  <c:v>1.0658601959092855</c:v>
                </c:pt>
                <c:pt idx="108">
                  <c:v>1.0599448306524106</c:v>
                </c:pt>
                <c:pt idx="109">
                  <c:v>1.0759175152338096</c:v>
                </c:pt>
                <c:pt idx="110">
                  <c:v>1.0608972862155361</c:v>
                </c:pt>
                <c:pt idx="111">
                  <c:v>1.0621309582541607</c:v>
                </c:pt>
                <c:pt idx="112">
                  <c:v>1.0494457097418501</c:v>
                </c:pt>
                <c:pt idx="113">
                  <c:v>1.0976914439401333</c:v>
                </c:pt>
                <c:pt idx="114">
                  <c:v>1.0676377166979347</c:v>
                </c:pt>
                <c:pt idx="115">
                  <c:v>1.054512733293552</c:v>
                </c:pt>
                <c:pt idx="116">
                  <c:v>1.0399331533065139</c:v>
                </c:pt>
                <c:pt idx="117">
                  <c:v>1.0494035170509917</c:v>
                </c:pt>
                <c:pt idx="118">
                  <c:v>1.0456823603871999</c:v>
                </c:pt>
                <c:pt idx="119">
                  <c:v>1.0013729230634207</c:v>
                </c:pt>
                <c:pt idx="120">
                  <c:v>1.0297102871986203</c:v>
                </c:pt>
                <c:pt idx="121">
                  <c:v>1.0462447017194676</c:v>
                </c:pt>
                <c:pt idx="122">
                  <c:v>1.0417437257327598</c:v>
                </c:pt>
                <c:pt idx="123">
                  <c:v>1.0788534474120326</c:v>
                </c:pt>
                <c:pt idx="124">
                  <c:v>1.0556286850730776</c:v>
                </c:pt>
                <c:pt idx="125">
                  <c:v>1.0566185107011332</c:v>
                </c:pt>
                <c:pt idx="126">
                  <c:v>1.046241583178223</c:v>
                </c:pt>
                <c:pt idx="127">
                  <c:v>1.0865380403580993</c:v>
                </c:pt>
                <c:pt idx="128">
                  <c:v>1.0693564086640068</c:v>
                </c:pt>
                <c:pt idx="129">
                  <c:v>1.0786396352537271</c:v>
                </c:pt>
                <c:pt idx="130">
                  <c:v>1.0642771570378697</c:v>
                </c:pt>
                <c:pt idx="131">
                  <c:v>1.0624111406154306</c:v>
                </c:pt>
                <c:pt idx="132">
                  <c:v>1.0442778143812195</c:v>
                </c:pt>
                <c:pt idx="133">
                  <c:v>1.0517930297366913</c:v>
                </c:pt>
                <c:pt idx="134">
                  <c:v>1.0252932784580036</c:v>
                </c:pt>
                <c:pt idx="135">
                  <c:v>1.0660919724967872</c:v>
                </c:pt>
                <c:pt idx="136">
                  <c:v>1.1687030986992351</c:v>
                </c:pt>
                <c:pt idx="137">
                  <c:v>1.1490490022597191</c:v>
                </c:pt>
                <c:pt idx="138">
                  <c:v>1.1194317885574918</c:v>
                </c:pt>
                <c:pt idx="139">
                  <c:v>1.1261638030075143</c:v>
                </c:pt>
                <c:pt idx="140">
                  <c:v>1.1299269403066667</c:v>
                </c:pt>
                <c:pt idx="141">
                  <c:v>1.1065925110819763</c:v>
                </c:pt>
                <c:pt idx="142">
                  <c:v>1.1236712135751257</c:v>
                </c:pt>
                <c:pt idx="143">
                  <c:v>1.1304510617345638</c:v>
                </c:pt>
                <c:pt idx="144">
                  <c:v>1.1303633823036103</c:v>
                </c:pt>
                <c:pt idx="145">
                  <c:v>1.1394994467743076</c:v>
                </c:pt>
                <c:pt idx="146">
                  <c:v>1.1214047139182493</c:v>
                </c:pt>
                <c:pt idx="147">
                  <c:v>1.1649533796870979</c:v>
                </c:pt>
                <c:pt idx="148">
                  <c:v>1.1683647384550309</c:v>
                </c:pt>
                <c:pt idx="149">
                  <c:v>1.1984966179730607</c:v>
                </c:pt>
                <c:pt idx="150">
                  <c:v>1.1878387235563641</c:v>
                </c:pt>
                <c:pt idx="151">
                  <c:v>1.1948960620426792</c:v>
                </c:pt>
                <c:pt idx="152">
                  <c:v>1.2029376495733359</c:v>
                </c:pt>
                <c:pt idx="153">
                  <c:v>1.1915647771277571</c:v>
                </c:pt>
                <c:pt idx="154">
                  <c:v>1.1363638594785537</c:v>
                </c:pt>
                <c:pt idx="155">
                  <c:v>1.1418534562420151</c:v>
                </c:pt>
                <c:pt idx="156">
                  <c:v>1.1172253175284033</c:v>
                </c:pt>
                <c:pt idx="157">
                  <c:v>1.1624733337391104</c:v>
                </c:pt>
                <c:pt idx="158">
                  <c:v>1.1560386619474279</c:v>
                </c:pt>
                <c:pt idx="159">
                  <c:v>1.1685011477148828</c:v>
                </c:pt>
                <c:pt idx="160">
                  <c:v>1.1802289483671566</c:v>
                </c:pt>
                <c:pt idx="161">
                  <c:v>1.1595247611521515</c:v>
                </c:pt>
                <c:pt idx="162">
                  <c:v>1.1701508623873105</c:v>
                </c:pt>
                <c:pt idx="163">
                  <c:v>1.1669938388737078</c:v>
                </c:pt>
                <c:pt idx="164">
                  <c:v>1.145519407630653</c:v>
                </c:pt>
                <c:pt idx="165">
                  <c:v>1.1403107869556897</c:v>
                </c:pt>
                <c:pt idx="166">
                  <c:v>1.139784945739609</c:v>
                </c:pt>
                <c:pt idx="167">
                  <c:v>1.156356065459343</c:v>
                </c:pt>
                <c:pt idx="168">
                  <c:v>1.1610784344479037</c:v>
                </c:pt>
                <c:pt idx="169">
                  <c:v>1.1427446663794611</c:v>
                </c:pt>
                <c:pt idx="170">
                  <c:v>1.1475548068522168</c:v>
                </c:pt>
                <c:pt idx="171">
                  <c:v>1.1727862825310944</c:v>
                </c:pt>
                <c:pt idx="172">
                  <c:v>1.1939094531650709</c:v>
                </c:pt>
                <c:pt idx="173">
                  <c:v>1.2175985571448138</c:v>
                </c:pt>
                <c:pt idx="174">
                  <c:v>1.2250563830262184</c:v>
                </c:pt>
                <c:pt idx="175">
                  <c:v>1.2362714674556416</c:v>
                </c:pt>
                <c:pt idx="176">
                  <c:v>1.2344896545653552</c:v>
                </c:pt>
                <c:pt idx="177">
                  <c:v>1.242913805402321</c:v>
                </c:pt>
                <c:pt idx="178">
                  <c:v>1.2300137330568581</c:v>
                </c:pt>
                <c:pt idx="179">
                  <c:v>1.2073993196426156</c:v>
                </c:pt>
                <c:pt idx="180">
                  <c:v>1.1992950050227573</c:v>
                </c:pt>
                <c:pt idx="181">
                  <c:v>1.209157687187576</c:v>
                </c:pt>
                <c:pt idx="182">
                  <c:v>1.2354698490195866</c:v>
                </c:pt>
                <c:pt idx="183">
                  <c:v>1.2626824184918202</c:v>
                </c:pt>
                <c:pt idx="184">
                  <c:v>1.164425811402048</c:v>
                </c:pt>
                <c:pt idx="185">
                  <c:v>1.1634165170642525</c:v>
                </c:pt>
                <c:pt idx="186">
                  <c:v>1.1632622635099299</c:v>
                </c:pt>
                <c:pt idx="187">
                  <c:v>1.1424604256631925</c:v>
                </c:pt>
                <c:pt idx="188">
                  <c:v>1.1491394312574339</c:v>
                </c:pt>
                <c:pt idx="189">
                  <c:v>1.1452708425041569</c:v>
                </c:pt>
                <c:pt idx="190">
                  <c:v>1.0902970291406415</c:v>
                </c:pt>
                <c:pt idx="191">
                  <c:v>1.1268432445907361</c:v>
                </c:pt>
                <c:pt idx="192">
                  <c:v>1.0976488701896991</c:v>
                </c:pt>
                <c:pt idx="193">
                  <c:v>1.0946107531054863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0-43BF-853F-2664A89336FF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SVM!$E$2:$E$195</c:f>
              <c:numCache>
                <c:formatCode>General</c:formatCode>
                <c:ptCount val="194"/>
                <c:pt idx="0">
                  <c:v>1</c:v>
                </c:pt>
                <c:pt idx="1">
                  <c:v>0.95975005124572432</c:v>
                </c:pt>
                <c:pt idx="2">
                  <c:v>0.95607856796577395</c:v>
                </c:pt>
                <c:pt idx="3">
                  <c:v>0.99974939149195463</c:v>
                </c:pt>
                <c:pt idx="4">
                  <c:v>0.95612842345121496</c:v>
                </c:pt>
                <c:pt idx="5">
                  <c:v>0.95530824653256685</c:v>
                </c:pt>
                <c:pt idx="6">
                  <c:v>0.96532629953339522</c:v>
                </c:pt>
                <c:pt idx="7">
                  <c:v>0.98187670743255695</c:v>
                </c:pt>
                <c:pt idx="8">
                  <c:v>0.98275885219654502</c:v>
                </c:pt>
                <c:pt idx="9">
                  <c:v>0.991719875953743</c:v>
                </c:pt>
                <c:pt idx="10">
                  <c:v>0.85276844115091843</c:v>
                </c:pt>
                <c:pt idx="11">
                  <c:v>0.87089948563874187</c:v>
                </c:pt>
                <c:pt idx="12">
                  <c:v>0.85649020942853904</c:v>
                </c:pt>
                <c:pt idx="13">
                  <c:v>0.88771024197412562</c:v>
                </c:pt>
                <c:pt idx="14">
                  <c:v>0.92899446876230451</c:v>
                </c:pt>
                <c:pt idx="15">
                  <c:v>0.94957038104626423</c:v>
                </c:pt>
                <c:pt idx="16">
                  <c:v>0.93910620770941788</c:v>
                </c:pt>
                <c:pt idx="17">
                  <c:v>0.91346689592235242</c:v>
                </c:pt>
                <c:pt idx="18">
                  <c:v>0.83661587369645074</c:v>
                </c:pt>
                <c:pt idx="19">
                  <c:v>0.84832651834522022</c:v>
                </c:pt>
                <c:pt idx="20">
                  <c:v>0.94563555527694354</c:v>
                </c:pt>
                <c:pt idx="21">
                  <c:v>0.94458054305796202</c:v>
                </c:pt>
                <c:pt idx="22">
                  <c:v>0.95449582026820534</c:v>
                </c:pt>
                <c:pt idx="23">
                  <c:v>0.91716092061410881</c:v>
                </c:pt>
                <c:pt idx="24">
                  <c:v>0.88349117800852373</c:v>
                </c:pt>
                <c:pt idx="25">
                  <c:v>0.83936041287235719</c:v>
                </c:pt>
                <c:pt idx="26">
                  <c:v>0.8676464227699977</c:v>
                </c:pt>
                <c:pt idx="27">
                  <c:v>0.87376331856370193</c:v>
                </c:pt>
                <c:pt idx="28">
                  <c:v>0.91241482199396606</c:v>
                </c:pt>
                <c:pt idx="29">
                  <c:v>0.93504352457951312</c:v>
                </c:pt>
                <c:pt idx="30">
                  <c:v>0.92543141764937464</c:v>
                </c:pt>
                <c:pt idx="31">
                  <c:v>0.94707775478405032</c:v>
                </c:pt>
                <c:pt idx="32">
                  <c:v>0.90428153651640264</c:v>
                </c:pt>
                <c:pt idx="33">
                  <c:v>0.91972718001659481</c:v>
                </c:pt>
                <c:pt idx="34">
                  <c:v>0.9260214502053612</c:v>
                </c:pt>
                <c:pt idx="35">
                  <c:v>0.96437786702889761</c:v>
                </c:pt>
                <c:pt idx="36">
                  <c:v>0.9737586534965631</c:v>
                </c:pt>
                <c:pt idx="37">
                  <c:v>0.96992909977990727</c:v>
                </c:pt>
                <c:pt idx="38">
                  <c:v>1.0098407263424456</c:v>
                </c:pt>
                <c:pt idx="39">
                  <c:v>1.0412456886418782</c:v>
                </c:pt>
                <c:pt idx="40">
                  <c:v>1.0558682084980315</c:v>
                </c:pt>
                <c:pt idx="41">
                  <c:v>1.0876135623428853</c:v>
                </c:pt>
                <c:pt idx="42">
                  <c:v>1.07483662645527</c:v>
                </c:pt>
                <c:pt idx="43">
                  <c:v>1.0093945661410963</c:v>
                </c:pt>
                <c:pt idx="44">
                  <c:v>1.071143642637578</c:v>
                </c:pt>
                <c:pt idx="45">
                  <c:v>1.0851334622855586</c:v>
                </c:pt>
                <c:pt idx="46">
                  <c:v>1.0630090181288003</c:v>
                </c:pt>
                <c:pt idx="47">
                  <c:v>1.0904072973330923</c:v>
                </c:pt>
                <c:pt idx="48">
                  <c:v>1.1016740405051229</c:v>
                </c:pt>
                <c:pt idx="49">
                  <c:v>1.1103042097722535</c:v>
                </c:pt>
                <c:pt idx="50">
                  <c:v>1.114848605914516</c:v>
                </c:pt>
                <c:pt idx="51">
                  <c:v>1.1244678472235754</c:v>
                </c:pt>
                <c:pt idx="52">
                  <c:v>1.1072330608630268</c:v>
                </c:pt>
                <c:pt idx="53">
                  <c:v>1.1748249017775463</c:v>
                </c:pt>
                <c:pt idx="54">
                  <c:v>1.1887176461501445</c:v>
                </c:pt>
                <c:pt idx="55">
                  <c:v>1.1886331661529728</c:v>
                </c:pt>
                <c:pt idx="56">
                  <c:v>1.161870601133961</c:v>
                </c:pt>
                <c:pt idx="57">
                  <c:v>1.1832111593984098</c:v>
                </c:pt>
                <c:pt idx="58">
                  <c:v>1.187527156373084</c:v>
                </c:pt>
                <c:pt idx="59">
                  <c:v>1.1916651623581103</c:v>
                </c:pt>
                <c:pt idx="60">
                  <c:v>1.1780562226047799</c:v>
                </c:pt>
                <c:pt idx="61">
                  <c:v>1.1771395008208607</c:v>
                </c:pt>
                <c:pt idx="62">
                  <c:v>1.18381349295323</c:v>
                </c:pt>
                <c:pt idx="63">
                  <c:v>1.1814646744033599</c:v>
                </c:pt>
                <c:pt idx="64">
                  <c:v>1.2138373628420789</c:v>
                </c:pt>
                <c:pt idx="65">
                  <c:v>1.2127784719891319</c:v>
                </c:pt>
                <c:pt idx="66">
                  <c:v>1.2602327674522149</c:v>
                </c:pt>
                <c:pt idx="67">
                  <c:v>1.2567904453839214</c:v>
                </c:pt>
                <c:pt idx="68">
                  <c:v>1.2699617416187075</c:v>
                </c:pt>
                <c:pt idx="69">
                  <c:v>1.2449533941495154</c:v>
                </c:pt>
                <c:pt idx="70">
                  <c:v>1.2678489533859401</c:v>
                </c:pt>
                <c:pt idx="71">
                  <c:v>1.2580017487152426</c:v>
                </c:pt>
                <c:pt idx="72">
                  <c:v>1.2468887163126288</c:v>
                </c:pt>
                <c:pt idx="73">
                  <c:v>1.2637872430389594</c:v>
                </c:pt>
                <c:pt idx="74">
                  <c:v>1.2827284300987971</c:v>
                </c:pt>
                <c:pt idx="75">
                  <c:v>1.277074009678014</c:v>
                </c:pt>
                <c:pt idx="76">
                  <c:v>1.2843805562169706</c:v>
                </c:pt>
                <c:pt idx="77">
                  <c:v>1.2901053419461503</c:v>
                </c:pt>
                <c:pt idx="78">
                  <c:v>1.3217213367117642</c:v>
                </c:pt>
                <c:pt idx="79">
                  <c:v>1.326042474443172</c:v>
                </c:pt>
                <c:pt idx="80">
                  <c:v>1.3103335779242145</c:v>
                </c:pt>
                <c:pt idx="81">
                  <c:v>1.3322673594162431</c:v>
                </c:pt>
                <c:pt idx="82">
                  <c:v>1.3407258201152281</c:v>
                </c:pt>
                <c:pt idx="83">
                  <c:v>1.3417422717291954</c:v>
                </c:pt>
                <c:pt idx="84">
                  <c:v>1.3396402126957689</c:v>
                </c:pt>
                <c:pt idx="85">
                  <c:v>1.3317235861997638</c:v>
                </c:pt>
                <c:pt idx="86">
                  <c:v>1.3333023693104904</c:v>
                </c:pt>
                <c:pt idx="87">
                  <c:v>1.3377456478952949</c:v>
                </c:pt>
                <c:pt idx="88">
                  <c:v>1.3228319048951529</c:v>
                </c:pt>
                <c:pt idx="89">
                  <c:v>1.3179843901149986</c:v>
                </c:pt>
                <c:pt idx="90">
                  <c:v>1.3140255534920546</c:v>
                </c:pt>
                <c:pt idx="91">
                  <c:v>1.3116524138858294</c:v>
                </c:pt>
                <c:pt idx="92">
                  <c:v>1.3106135529476619</c:v>
                </c:pt>
                <c:pt idx="93">
                  <c:v>1.3373298261370841</c:v>
                </c:pt>
                <c:pt idx="94">
                  <c:v>1.3607115820007092</c:v>
                </c:pt>
                <c:pt idx="95">
                  <c:v>1.3539823513696732</c:v>
                </c:pt>
                <c:pt idx="96">
                  <c:v>1.3525395410639738</c:v>
                </c:pt>
                <c:pt idx="97">
                  <c:v>1.338124966045301</c:v>
                </c:pt>
                <c:pt idx="98">
                  <c:v>1.2794745271460646</c:v>
                </c:pt>
                <c:pt idx="99">
                  <c:v>1.1366740520975807</c:v>
                </c:pt>
                <c:pt idx="100">
                  <c:v>1.1670431157112686</c:v>
                </c:pt>
                <c:pt idx="101">
                  <c:v>1.1824441709011706</c:v>
                </c:pt>
                <c:pt idx="102">
                  <c:v>1.1787277482519063</c:v>
                </c:pt>
                <c:pt idx="103">
                  <c:v>1.1514587258023847</c:v>
                </c:pt>
                <c:pt idx="104">
                  <c:v>1.0824712301033788</c:v>
                </c:pt>
                <c:pt idx="105">
                  <c:v>1.1575779755497442</c:v>
                </c:pt>
                <c:pt idx="106">
                  <c:v>1.1344253912353075</c:v>
                </c:pt>
                <c:pt idx="107">
                  <c:v>1.1479858999011467</c:v>
                </c:pt>
                <c:pt idx="108">
                  <c:v>1.0967735714410896</c:v>
                </c:pt>
                <c:pt idx="109">
                  <c:v>1.0821167257638986</c:v>
                </c:pt>
                <c:pt idx="110">
                  <c:v>1.0991546247760748</c:v>
                </c:pt>
                <c:pt idx="111">
                  <c:v>1.0921680775562268</c:v>
                </c:pt>
                <c:pt idx="112">
                  <c:v>1.0774233123388035</c:v>
                </c:pt>
                <c:pt idx="113">
                  <c:v>1.0704650737900383</c:v>
                </c:pt>
                <c:pt idx="114">
                  <c:v>1.1226947358214463</c:v>
                </c:pt>
                <c:pt idx="115">
                  <c:v>1.1483030483047294</c:v>
                </c:pt>
                <c:pt idx="116">
                  <c:v>1.1276738104312476</c:v>
                </c:pt>
                <c:pt idx="117">
                  <c:v>1.1153008011773962</c:v>
                </c:pt>
                <c:pt idx="118">
                  <c:v>1.1183078958220334</c:v>
                </c:pt>
                <c:pt idx="119">
                  <c:v>1.1223214815360392</c:v>
                </c:pt>
                <c:pt idx="120">
                  <c:v>1.0751935429100186</c:v>
                </c:pt>
                <c:pt idx="121">
                  <c:v>1.1066098992630464</c:v>
                </c:pt>
                <c:pt idx="122">
                  <c:v>1.1261397905901038</c:v>
                </c:pt>
                <c:pt idx="123">
                  <c:v>1.1309934562006136</c:v>
                </c:pt>
                <c:pt idx="124">
                  <c:v>1.1654023713205699</c:v>
                </c:pt>
                <c:pt idx="125">
                  <c:v>1.1855939424670299</c:v>
                </c:pt>
                <c:pt idx="126">
                  <c:v>1.1862811570814074</c:v>
                </c:pt>
                <c:pt idx="127">
                  <c:v>1.1729940372087322</c:v>
                </c:pt>
                <c:pt idx="128">
                  <c:v>1.2146218566729201</c:v>
                </c:pt>
                <c:pt idx="129">
                  <c:v>1.2207459867446573</c:v>
                </c:pt>
                <c:pt idx="130">
                  <c:v>1.2223975806982967</c:v>
                </c:pt>
                <c:pt idx="131">
                  <c:v>1.2100568258955962</c:v>
                </c:pt>
                <c:pt idx="132">
                  <c:v>1.1957681603455106</c:v>
                </c:pt>
                <c:pt idx="133">
                  <c:v>1.1880532149739353</c:v>
                </c:pt>
                <c:pt idx="134">
                  <c:v>1.1938330214274715</c:v>
                </c:pt>
                <c:pt idx="135">
                  <c:v>1.2202503244384293</c:v>
                </c:pt>
                <c:pt idx="136">
                  <c:v>1.1731601215416365</c:v>
                </c:pt>
                <c:pt idx="137">
                  <c:v>1.052690115265861</c:v>
                </c:pt>
                <c:pt idx="138">
                  <c:v>1.075194278352068</c:v>
                </c:pt>
                <c:pt idx="139">
                  <c:v>1.0367851297446935</c:v>
                </c:pt>
                <c:pt idx="140">
                  <c:v>1.0528184416829789</c:v>
                </c:pt>
                <c:pt idx="141">
                  <c:v>1.0552828311074782</c:v>
                </c:pt>
                <c:pt idx="142">
                  <c:v>1.0349911817365292</c:v>
                </c:pt>
                <c:pt idx="143">
                  <c:v>1.0614087354483241</c:v>
                </c:pt>
                <c:pt idx="144">
                  <c:v>1.0532180274484173</c:v>
                </c:pt>
                <c:pt idx="145">
                  <c:v>1.0593209562826542</c:v>
                </c:pt>
                <c:pt idx="146">
                  <c:v>1.0641790752504172</c:v>
                </c:pt>
                <c:pt idx="147">
                  <c:v>1.0530604746311278</c:v>
                </c:pt>
                <c:pt idx="148">
                  <c:v>1.0928492628378037</c:v>
                </c:pt>
                <c:pt idx="149">
                  <c:v>1.0941715421509781</c:v>
                </c:pt>
                <c:pt idx="150">
                  <c:v>1.1161283989208968</c:v>
                </c:pt>
                <c:pt idx="151">
                  <c:v>1.1097406105295959</c:v>
                </c:pt>
                <c:pt idx="152">
                  <c:v>1.1141096051263062</c:v>
                </c:pt>
                <c:pt idx="153">
                  <c:v>1.1127884441014144</c:v>
                </c:pt>
                <c:pt idx="154">
                  <c:v>1.1123784896165265</c:v>
                </c:pt>
                <c:pt idx="155">
                  <c:v>1.060068519457728</c:v>
                </c:pt>
                <c:pt idx="156">
                  <c:v>1.0674868961784503</c:v>
                </c:pt>
                <c:pt idx="157">
                  <c:v>1.0437807771404359</c:v>
                </c:pt>
                <c:pt idx="158">
                  <c:v>1.0842153059323054</c:v>
                </c:pt>
                <c:pt idx="159">
                  <c:v>1.0842463285079074</c:v>
                </c:pt>
                <c:pt idx="160">
                  <c:v>1.0920170308976429</c:v>
                </c:pt>
                <c:pt idx="161">
                  <c:v>1.0762693123949951</c:v>
                </c:pt>
                <c:pt idx="162">
                  <c:v>1.1002462009655727</c:v>
                </c:pt>
                <c:pt idx="163">
                  <c:v>1.1115640007025196</c:v>
                </c:pt>
                <c:pt idx="164">
                  <c:v>1.1159808667895934</c:v>
                </c:pt>
                <c:pt idx="165">
                  <c:v>1.0897134529054209</c:v>
                </c:pt>
                <c:pt idx="166">
                  <c:v>1.0838470183074993</c:v>
                </c:pt>
                <c:pt idx="167">
                  <c:v>1.0839632731772963</c:v>
                </c:pt>
                <c:pt idx="168">
                  <c:v>1.0988416947301245</c:v>
                </c:pt>
                <c:pt idx="169">
                  <c:v>1.1058168276427411</c:v>
                </c:pt>
                <c:pt idx="170">
                  <c:v>1.0862369913880756</c:v>
                </c:pt>
                <c:pt idx="171">
                  <c:v>1.0922122247142338</c:v>
                </c:pt>
                <c:pt idx="172">
                  <c:v>1.1177768331277069</c:v>
                </c:pt>
                <c:pt idx="173">
                  <c:v>1.1373361292621176</c:v>
                </c:pt>
                <c:pt idx="174">
                  <c:v>1.1651215933796202</c:v>
                </c:pt>
                <c:pt idx="175">
                  <c:v>1.1670148523319974</c:v>
                </c:pt>
                <c:pt idx="176">
                  <c:v>1.1778388004701938</c:v>
                </c:pt>
                <c:pt idx="177">
                  <c:v>1.1715326044598571</c:v>
                </c:pt>
                <c:pt idx="178">
                  <c:v>1.1651035608687548</c:v>
                </c:pt>
                <c:pt idx="179">
                  <c:v>1.1789005358823714</c:v>
                </c:pt>
                <c:pt idx="180">
                  <c:v>1.1580245706370358</c:v>
                </c:pt>
                <c:pt idx="181">
                  <c:v>1.1638754424139113</c:v>
                </c:pt>
                <c:pt idx="182">
                  <c:v>1.1568678385774027</c:v>
                </c:pt>
                <c:pt idx="183">
                  <c:v>1.1799978177501118</c:v>
                </c:pt>
                <c:pt idx="184">
                  <c:v>1.2103621128383995</c:v>
                </c:pt>
                <c:pt idx="185">
                  <c:v>1.1226640365550657</c:v>
                </c:pt>
                <c:pt idx="186">
                  <c:v>1.1174727952329688</c:v>
                </c:pt>
                <c:pt idx="187">
                  <c:v>1.1123279445902481</c:v>
                </c:pt>
                <c:pt idx="188">
                  <c:v>1.1269793959319085</c:v>
                </c:pt>
                <c:pt idx="189">
                  <c:v>1.1326297731765325</c:v>
                </c:pt>
                <c:pt idx="190">
                  <c:v>1.1336322875256248</c:v>
                </c:pt>
                <c:pt idx="191">
                  <c:v>1.1870652686139913</c:v>
                </c:pt>
                <c:pt idx="192">
                  <c:v>1.2240142205570324</c:v>
                </c:pt>
                <c:pt idx="193">
                  <c:v>1.2495808684974861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0-43BF-853F-2664A89336FF}"/>
            </c:ext>
          </c:extLst>
        </c:ser>
        <c:ser>
          <c:idx val="3"/>
          <c:order val="3"/>
          <c:tx>
            <c:v>Logi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Logi!$E$2:$E$195</c:f>
              <c:numCache>
                <c:formatCode>General</c:formatCode>
                <c:ptCount val="194"/>
                <c:pt idx="0">
                  <c:v>1</c:v>
                </c:pt>
                <c:pt idx="1">
                  <c:v>1.0392499487542757</c:v>
                </c:pt>
                <c:pt idx="2">
                  <c:v>1.0421863055852116</c:v>
                </c:pt>
                <c:pt idx="3">
                  <c:v>0.99354015057080847</c:v>
                </c:pt>
                <c:pt idx="4">
                  <c:v>0.9501901035249537</c:v>
                </c:pt>
                <c:pt idx="5">
                  <c:v>0.94937502055897927</c:v>
                </c:pt>
                <c:pt idx="6">
                  <c:v>0.93846981263512086</c:v>
                </c:pt>
                <c:pt idx="7">
                  <c:v>0.92144138628896033</c:v>
                </c:pt>
                <c:pt idx="8">
                  <c:v>0.9222692343151776</c:v>
                </c:pt>
                <c:pt idx="9">
                  <c:v>0.91293749972650884</c:v>
                </c:pt>
                <c:pt idx="10">
                  <c:v>0.78502438782048245</c:v>
                </c:pt>
                <c:pt idx="11">
                  <c:v>0.80171509940496588</c:v>
                </c:pt>
                <c:pt idx="12">
                  <c:v>0.78845049826589908</c:v>
                </c:pt>
                <c:pt idx="13">
                  <c:v>0.75892213930695274</c:v>
                </c:pt>
                <c:pt idx="14">
                  <c:v>0.79421689229306436</c:v>
                </c:pt>
                <c:pt idx="15">
                  <c:v>0.77583189562784838</c:v>
                </c:pt>
                <c:pt idx="16">
                  <c:v>0.76728230351951121</c:v>
                </c:pt>
                <c:pt idx="17">
                  <c:v>0.74633409761145098</c:v>
                </c:pt>
                <c:pt idx="18">
                  <c:v>0.68354415023676107</c:v>
                </c:pt>
                <c:pt idx="19">
                  <c:v>0.69311215258627445</c:v>
                </c:pt>
                <c:pt idx="20">
                  <c:v>0.77261700666699684</c:v>
                </c:pt>
                <c:pt idx="21">
                  <c:v>0.77270637119018892</c:v>
                </c:pt>
                <c:pt idx="22">
                  <c:v>0.78081748244351679</c:v>
                </c:pt>
                <c:pt idx="23">
                  <c:v>0.75027597378923938</c:v>
                </c:pt>
                <c:pt idx="24">
                  <c:v>0.72273271681779772</c:v>
                </c:pt>
                <c:pt idx="25">
                  <c:v>0.68663190610681391</c:v>
                </c:pt>
                <c:pt idx="26">
                  <c:v>0.70977104466316931</c:v>
                </c:pt>
                <c:pt idx="27">
                  <c:v>0.70405739715033322</c:v>
                </c:pt>
                <c:pt idx="28">
                  <c:v>0.67220889099583336</c:v>
                </c:pt>
                <c:pt idx="29">
                  <c:v>0.68888027193248125</c:v>
                </c:pt>
                <c:pt idx="30">
                  <c:v>0.68179868625030071</c:v>
                </c:pt>
                <c:pt idx="31">
                  <c:v>0.69774632314600915</c:v>
                </c:pt>
                <c:pt idx="32">
                  <c:v>0.6662168063877848</c:v>
                </c:pt>
                <c:pt idx="33">
                  <c:v>0.6775961687542259</c:v>
                </c:pt>
                <c:pt idx="34">
                  <c:v>0.68223338450437376</c:v>
                </c:pt>
                <c:pt idx="35">
                  <c:v>0.71049193948836309</c:v>
                </c:pt>
                <c:pt idx="36">
                  <c:v>0.70287028399026708</c:v>
                </c:pt>
                <c:pt idx="37">
                  <c:v>0.70493162997148451</c:v>
                </c:pt>
                <c:pt idx="38">
                  <c:v>0.67521945649885895</c:v>
                </c:pt>
                <c:pt idx="39">
                  <c:v>0.65354563694430945</c:v>
                </c:pt>
                <c:pt idx="40">
                  <c:v>0.66272357079543087</c:v>
                </c:pt>
                <c:pt idx="41">
                  <c:v>0.64213563867407886</c:v>
                </c:pt>
                <c:pt idx="42">
                  <c:v>0.64903710691325445</c:v>
                </c:pt>
                <c:pt idx="43">
                  <c:v>0.60952010083873021</c:v>
                </c:pt>
                <c:pt idx="44">
                  <c:v>0.64680710890805326</c:v>
                </c:pt>
                <c:pt idx="45">
                  <c:v>0.65525482258572021</c:v>
                </c:pt>
                <c:pt idx="46">
                  <c:v>0.64189503852726004</c:v>
                </c:pt>
                <c:pt idx="47">
                  <c:v>0.65843941320846211</c:v>
                </c:pt>
                <c:pt idx="48">
                  <c:v>0.66524280473115849</c:v>
                </c:pt>
                <c:pt idx="49">
                  <c:v>0.65936625822180495</c:v>
                </c:pt>
                <c:pt idx="50">
                  <c:v>0.66206499740862279</c:v>
                </c:pt>
                <c:pt idx="51">
                  <c:v>0.66777748871781828</c:v>
                </c:pt>
                <c:pt idx="52">
                  <c:v>0.65754242296395782</c:v>
                </c:pt>
                <c:pt idx="53">
                  <c:v>0.69768257449888904</c:v>
                </c:pt>
                <c:pt idx="54">
                  <c:v>0.70593293218714026</c:v>
                </c:pt>
                <c:pt idx="55">
                  <c:v>0.70527716862217649</c:v>
                </c:pt>
                <c:pt idx="56">
                  <c:v>0.72045149722188817</c:v>
                </c:pt>
                <c:pt idx="57">
                  <c:v>0.73368432808805129</c:v>
                </c:pt>
                <c:pt idx="58">
                  <c:v>0.73636058694112361</c:v>
                </c:pt>
                <c:pt idx="59">
                  <c:v>0.73892647732901684</c:v>
                </c:pt>
                <c:pt idx="60">
                  <c:v>0.74662616786404734</c:v>
                </c:pt>
                <c:pt idx="61">
                  <c:v>0.74646053983480509</c:v>
                </c:pt>
                <c:pt idx="62">
                  <c:v>0.7414818946078473</c:v>
                </c:pt>
                <c:pt idx="63">
                  <c:v>0.74001071148752062</c:v>
                </c:pt>
                <c:pt idx="64">
                  <c:v>0.71899405880499989</c:v>
                </c:pt>
                <c:pt idx="65">
                  <c:v>0.7183668444388106</c:v>
                </c:pt>
                <c:pt idx="66">
                  <c:v>0.7464755166112067</c:v>
                </c:pt>
                <c:pt idx="67">
                  <c:v>0.74776803675526737</c:v>
                </c:pt>
                <c:pt idx="68">
                  <c:v>0.75560472453657801</c:v>
                </c:pt>
                <c:pt idx="69">
                  <c:v>0.76972864325066737</c:v>
                </c:pt>
                <c:pt idx="70">
                  <c:v>0.75480306923172891</c:v>
                </c:pt>
                <c:pt idx="71">
                  <c:v>0.74894061985323979</c:v>
                </c:pt>
                <c:pt idx="72">
                  <c:v>0.75480772836413124</c:v>
                </c:pt>
                <c:pt idx="73">
                  <c:v>0.74382334809723094</c:v>
                </c:pt>
                <c:pt idx="74">
                  <c:v>0.754971503970292</c:v>
                </c:pt>
                <c:pt idx="75">
                  <c:v>0.75164349923523655</c:v>
                </c:pt>
                <c:pt idx="76">
                  <c:v>0.74659146424244094</c:v>
                </c:pt>
                <c:pt idx="77">
                  <c:v>0.74991919770845616</c:v>
                </c:pt>
                <c:pt idx="78">
                  <c:v>0.73079136729799543</c:v>
                </c:pt>
                <c:pt idx="79">
                  <c:v>0.73318056240539586</c:v>
                </c:pt>
                <c:pt idx="80">
                  <c:v>0.7244949751738301</c:v>
                </c:pt>
                <c:pt idx="81">
                  <c:v>0.73662235612876925</c:v>
                </c:pt>
                <c:pt idx="82">
                  <c:v>0.73120897635959448</c:v>
                </c:pt>
                <c:pt idx="83">
                  <c:v>0.73176333171921915</c:v>
                </c:pt>
                <c:pt idx="84">
                  <c:v>0.73061690460413076</c:v>
                </c:pt>
                <c:pt idx="85">
                  <c:v>0.73420388065515974</c:v>
                </c:pt>
                <c:pt idx="86">
                  <c:v>0.73259926440168166</c:v>
                </c:pt>
                <c:pt idx="87">
                  <c:v>0.73504067806574269</c:v>
                </c:pt>
                <c:pt idx="88">
                  <c:v>0.7425001755531121</c:v>
                </c:pt>
                <c:pt idx="89">
                  <c:v>0.73977928519512959</c:v>
                </c:pt>
                <c:pt idx="90">
                  <c:v>0.73755720627743449</c:v>
                </c:pt>
                <c:pt idx="91">
                  <c:v>0.73622517265493581</c:v>
                </c:pt>
                <c:pt idx="92">
                  <c:v>0.7356420642296625</c:v>
                </c:pt>
                <c:pt idx="93">
                  <c:v>0.71991068653200552</c:v>
                </c:pt>
                <c:pt idx="94">
                  <c:v>0.70660392136341366</c:v>
                </c:pt>
                <c:pt idx="95">
                  <c:v>0.70939173963595659</c:v>
                </c:pt>
                <c:pt idx="96">
                  <c:v>0.70863580828154171</c:v>
                </c:pt>
                <c:pt idx="97">
                  <c:v>0.71547939827462692</c:v>
                </c:pt>
                <c:pt idx="98">
                  <c:v>0.74612360634723673</c:v>
                </c:pt>
                <c:pt idx="99">
                  <c:v>0.82865136054831401</c:v>
                </c:pt>
                <c:pt idx="100">
                  <c:v>0.80568323495975691</c:v>
                </c:pt>
                <c:pt idx="101">
                  <c:v>0.81631555162410874</c:v>
                </c:pt>
                <c:pt idx="102">
                  <c:v>0.81374987141724509</c:v>
                </c:pt>
                <c:pt idx="103">
                  <c:v>0.83176164215046366</c:v>
                </c:pt>
                <c:pt idx="104">
                  <c:v>0.88076332344867359</c:v>
                </c:pt>
                <c:pt idx="105">
                  <c:v>0.81877122072599051</c:v>
                </c:pt>
                <c:pt idx="106">
                  <c:v>0.8343285987777056</c:v>
                </c:pt>
                <c:pt idx="107">
                  <c:v>0.82352100945918805</c:v>
                </c:pt>
                <c:pt idx="108">
                  <c:v>0.85943524666941906</c:v>
                </c:pt>
                <c:pt idx="109">
                  <c:v>0.87006096214845607</c:v>
                </c:pt>
                <c:pt idx="110">
                  <c:v>0.85549181452164347</c:v>
                </c:pt>
                <c:pt idx="111">
                  <c:v>0.86007407807258429</c:v>
                </c:pt>
                <c:pt idx="112">
                  <c:v>0.87082539477892995</c:v>
                </c:pt>
                <c:pt idx="113">
                  <c:v>0.8755785527914165</c:v>
                </c:pt>
                <c:pt idx="114">
                  <c:v>0.83198212980011255</c:v>
                </c:pt>
                <c:pt idx="115">
                  <c:v>0.850959379519592</c:v>
                </c:pt>
                <c:pt idx="116">
                  <c:v>0.83567191382253891</c:v>
                </c:pt>
                <c:pt idx="117">
                  <c:v>0.84400536176169583</c:v>
                </c:pt>
                <c:pt idx="118">
                  <c:v>0.84628098462569756</c:v>
                </c:pt>
                <c:pt idx="119">
                  <c:v>0.84931827094247858</c:v>
                </c:pt>
                <c:pt idx="120">
                  <c:v>0.81365414082874898</c:v>
                </c:pt>
                <c:pt idx="121">
                  <c:v>0.83742851020154929</c:v>
                </c:pt>
                <c:pt idx="122">
                  <c:v>0.82181181050526164</c:v>
                </c:pt>
                <c:pt idx="123">
                  <c:v>0.82535382168033078</c:v>
                </c:pt>
                <c:pt idx="124">
                  <c:v>0.8504640727064805</c:v>
                </c:pt>
                <c:pt idx="125">
                  <c:v>0.86519907432836862</c:v>
                </c:pt>
                <c:pt idx="126">
                  <c:v>0.86570057608788942</c:v>
                </c:pt>
                <c:pt idx="127">
                  <c:v>0.85600416705394378</c:v>
                </c:pt>
                <c:pt idx="128">
                  <c:v>0.88638248595103564</c:v>
                </c:pt>
                <c:pt idx="129">
                  <c:v>0.89085163131298639</c:v>
                </c:pt>
                <c:pt idx="130">
                  <c:v>0.89205689857074721</c:v>
                </c:pt>
                <c:pt idx="131">
                  <c:v>0.900170631301628</c:v>
                </c:pt>
                <c:pt idx="132">
                  <c:v>0.88954118249110736</c:v>
                </c:pt>
                <c:pt idx="133">
                  <c:v>0.88380197496219781</c:v>
                </c:pt>
                <c:pt idx="134">
                  <c:v>0.88810161768371221</c:v>
                </c:pt>
                <c:pt idx="135">
                  <c:v>0.90775365370364036</c:v>
                </c:pt>
                <c:pt idx="136">
                  <c:v>0.87272288757548411</c:v>
                </c:pt>
                <c:pt idx="137">
                  <c:v>0.78310431819803872</c:v>
                </c:pt>
                <c:pt idx="138">
                  <c:v>0.79984533916391998</c:v>
                </c:pt>
                <c:pt idx="139">
                  <c:v>0.77127247646049402</c:v>
                </c:pt>
                <c:pt idx="140">
                  <c:v>0.78319978121220291</c:v>
                </c:pt>
                <c:pt idx="141">
                  <c:v>0.78503305956455027</c:v>
                </c:pt>
                <c:pt idx="142">
                  <c:v>0.76993794466291798</c:v>
                </c:pt>
                <c:pt idx="143">
                  <c:v>0.78959016718113784</c:v>
                </c:pt>
                <c:pt idx="144">
                  <c:v>0.78349703615348831</c:v>
                </c:pt>
                <c:pt idx="145">
                  <c:v>0.788037052113018</c:v>
                </c:pt>
                <c:pt idx="146">
                  <c:v>0.79165104438558165</c:v>
                </c:pt>
                <c:pt idx="147">
                  <c:v>0.78337983139420109</c:v>
                </c:pt>
                <c:pt idx="148">
                  <c:v>0.81297901866560984</c:v>
                </c:pt>
                <c:pt idx="149">
                  <c:v>0.81396267247312115</c:v>
                </c:pt>
                <c:pt idx="150">
                  <c:v>0.8302965480374761</c:v>
                </c:pt>
                <c:pt idx="151">
                  <c:v>0.82554462285035712</c:v>
                </c:pt>
                <c:pt idx="152">
                  <c:v>0.8287947517204316</c:v>
                </c:pt>
                <c:pt idx="153">
                  <c:v>0.82781192981622242</c:v>
                </c:pt>
                <c:pt idx="154">
                  <c:v>0.82750696150434722</c:v>
                </c:pt>
                <c:pt idx="155">
                  <c:v>0.78859317014057062</c:v>
                </c:pt>
                <c:pt idx="156">
                  <c:v>0.79411175795646394</c:v>
                </c:pt>
                <c:pt idx="157">
                  <c:v>0.77647659266216718</c:v>
                </c:pt>
                <c:pt idx="158">
                  <c:v>0.80655615134902625</c:v>
                </c:pt>
                <c:pt idx="159">
                  <c:v>0.80657922928294357</c:v>
                </c:pt>
                <c:pt idx="160">
                  <c:v>0.81235991488888448</c:v>
                </c:pt>
                <c:pt idx="161">
                  <c:v>0.82326240456016841</c:v>
                </c:pt>
                <c:pt idx="162">
                  <c:v>0.80409868525401773</c:v>
                </c:pt>
                <c:pt idx="163">
                  <c:v>0.81237013202698594</c:v>
                </c:pt>
                <c:pt idx="164">
                  <c:v>0.81559813336926934</c:v>
                </c:pt>
                <c:pt idx="165">
                  <c:v>0.79640098190376096</c:v>
                </c:pt>
                <c:pt idx="166">
                  <c:v>0.79211358482556371</c:v>
                </c:pt>
                <c:pt idx="167">
                  <c:v>0.7921985479800614</c:v>
                </c:pt>
                <c:pt idx="168">
                  <c:v>0.80307222261650635</c:v>
                </c:pt>
                <c:pt idx="169">
                  <c:v>0.80816989548243845</c:v>
                </c:pt>
                <c:pt idx="170">
                  <c:v>0.7938602613514153</c:v>
                </c:pt>
                <c:pt idx="171">
                  <c:v>0.79822717237317864</c:v>
                </c:pt>
                <c:pt idx="172">
                  <c:v>0.81691068884091766</c:v>
                </c:pt>
                <c:pt idx="173">
                  <c:v>0.83120531152843169</c:v>
                </c:pt>
                <c:pt idx="174">
                  <c:v>0.85151190758524964</c:v>
                </c:pt>
                <c:pt idx="175">
                  <c:v>0.85289556792701304</c:v>
                </c:pt>
                <c:pt idx="176">
                  <c:v>0.86080609055326085</c:v>
                </c:pt>
                <c:pt idx="177">
                  <c:v>0.85619730034211017</c:v>
                </c:pt>
                <c:pt idx="178">
                  <c:v>0.85149872879102528</c:v>
                </c:pt>
                <c:pt idx="179">
                  <c:v>0.86158204419733653</c:v>
                </c:pt>
                <c:pt idx="180">
                  <c:v>0.84632515333740777</c:v>
                </c:pt>
                <c:pt idx="181">
                  <c:v>0.85060117655770762</c:v>
                </c:pt>
                <c:pt idx="182">
                  <c:v>0.85487197914221025</c:v>
                </c:pt>
                <c:pt idx="183">
                  <c:v>0.87196396701975976</c:v>
                </c:pt>
                <c:pt idx="184">
                  <c:v>0.89440178071963983</c:v>
                </c:pt>
                <c:pt idx="185">
                  <c:v>0.9583122127663426</c:v>
                </c:pt>
                <c:pt idx="186">
                  <c:v>0.96178517277429176</c:v>
                </c:pt>
                <c:pt idx="187">
                  <c:v>0.96525145160935366</c:v>
                </c:pt>
                <c:pt idx="188">
                  <c:v>0.97796562888459171</c:v>
                </c:pt>
                <c:pt idx="189">
                  <c:v>0.97208440170947064</c:v>
                </c:pt>
                <c:pt idx="190">
                  <c:v>0.97294481398568122</c:v>
                </c:pt>
                <c:pt idx="191">
                  <c:v>1.0188039011145364</c:v>
                </c:pt>
                <c:pt idx="192">
                  <c:v>0.98607349939570754</c:v>
                </c:pt>
                <c:pt idx="193">
                  <c:v>1.0066701506265963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0-43BF-853F-2664A89336FF}"/>
            </c:ext>
          </c:extLst>
        </c:ser>
        <c:ser>
          <c:idx val="4"/>
          <c:order val="4"/>
          <c:tx>
            <c:v>DT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Dec_Tree!$E$2:$E$195</c:f>
              <c:numCache>
                <c:formatCode>General</c:formatCode>
                <c:ptCount val="194"/>
                <c:pt idx="0">
                  <c:v>1</c:v>
                </c:pt>
                <c:pt idx="1">
                  <c:v>1.0392499487542757</c:v>
                </c:pt>
                <c:pt idx="2">
                  <c:v>1.0352743419745853</c:v>
                </c:pt>
                <c:pt idx="3">
                  <c:v>0.98695081685030306</c:v>
                </c:pt>
                <c:pt idx="4">
                  <c:v>0.94388827497132111</c:v>
                </c:pt>
                <c:pt idx="5">
                  <c:v>0.94307859777950653</c:v>
                </c:pt>
                <c:pt idx="6">
                  <c:v>0.95296840184096443</c:v>
                </c:pt>
                <c:pt idx="7">
                  <c:v>0.93567690026841843</c:v>
                </c:pt>
                <c:pt idx="8">
                  <c:v>0.93651753786793401</c:v>
                </c:pt>
                <c:pt idx="9">
                  <c:v>0.92704163563044217</c:v>
                </c:pt>
                <c:pt idx="10">
                  <c:v>0.79715237101433645</c:v>
                </c:pt>
                <c:pt idx="11">
                  <c:v>0.81410094040901104</c:v>
                </c:pt>
                <c:pt idx="12">
                  <c:v>0.82675636782035644</c:v>
                </c:pt>
                <c:pt idx="13">
                  <c:v>0.85689256835888228</c:v>
                </c:pt>
                <c:pt idx="14">
                  <c:v>0.89674357542461391</c:v>
                </c:pt>
                <c:pt idx="15">
                  <c:v>0.91660517607948533</c:v>
                </c:pt>
                <c:pt idx="16">
                  <c:v>0.90650427609840334</c:v>
                </c:pt>
                <c:pt idx="17">
                  <c:v>0.88175505648895669</c:v>
                </c:pt>
                <c:pt idx="18">
                  <c:v>0.95505637007625366</c:v>
                </c:pt>
                <c:pt idx="19">
                  <c:v>0.9407327820763739</c:v>
                </c:pt>
                <c:pt idx="20">
                  <c:v>0.83188336195004497</c:v>
                </c:pt>
                <c:pt idx="21">
                  <c:v>0.83095525903901635</c:v>
                </c:pt>
                <c:pt idx="22">
                  <c:v>0.82140175301050211</c:v>
                </c:pt>
                <c:pt idx="23">
                  <c:v>0.85270930496598341</c:v>
                </c:pt>
                <c:pt idx="24">
                  <c:v>0.88316026568259687</c:v>
                </c:pt>
                <c:pt idx="25">
                  <c:v>0.8390460297597373</c:v>
                </c:pt>
                <c:pt idx="26">
                  <c:v>0.80993156837992197</c:v>
                </c:pt>
                <c:pt idx="27">
                  <c:v>0.81564157521426661</c:v>
                </c:pt>
                <c:pt idx="28">
                  <c:v>0.85172202454473578</c:v>
                </c:pt>
                <c:pt idx="29">
                  <c:v>0.82974683552426554</c:v>
                </c:pt>
                <c:pt idx="30">
                  <c:v>0.83744676147759878</c:v>
                </c:pt>
                <c:pt idx="31">
                  <c:v>0.85703509032138414</c:v>
                </c:pt>
                <c:pt idx="32">
                  <c:v>0.81830768847591451</c:v>
                </c:pt>
                <c:pt idx="33">
                  <c:v>0.83228484970200356</c:v>
                </c:pt>
                <c:pt idx="34">
                  <c:v>0.82575671739681311</c:v>
                </c:pt>
                <c:pt idx="35">
                  <c:v>0.79072757495840174</c:v>
                </c:pt>
                <c:pt idx="36">
                  <c:v>0.79841921408491168</c:v>
                </c:pt>
                <c:pt idx="37">
                  <c:v>0.79527922733586554</c:v>
                </c:pt>
                <c:pt idx="38">
                  <c:v>0.76175899167452255</c:v>
                </c:pt>
                <c:pt idx="39">
                  <c:v>0.78544887839699529</c:v>
                </c:pt>
                <c:pt idx="40">
                  <c:v>0.77363313960178348</c:v>
                </c:pt>
                <c:pt idx="41">
                  <c:v>0.7495997307012473</c:v>
                </c:pt>
                <c:pt idx="42">
                  <c:v>0.74079367307917054</c:v>
                </c:pt>
                <c:pt idx="43">
                  <c:v>0.6956900144944369</c:v>
                </c:pt>
                <c:pt idx="44">
                  <c:v>0.73824841273020725</c:v>
                </c:pt>
                <c:pt idx="45">
                  <c:v>0.74789040819971508</c:v>
                </c:pt>
                <c:pt idx="46">
                  <c:v>0.73264190638249316</c:v>
                </c:pt>
                <c:pt idx="47">
                  <c:v>0.75152521514610715</c:v>
                </c:pt>
                <c:pt idx="48">
                  <c:v>0.7592904250883602</c:v>
                </c:pt>
                <c:pt idx="49">
                  <c:v>0.75258309136689017</c:v>
                </c:pt>
                <c:pt idx="50">
                  <c:v>0.75566336042021676</c:v>
                </c:pt>
                <c:pt idx="51">
                  <c:v>0.76218344590423115</c:v>
                </c:pt>
                <c:pt idx="52">
                  <c:v>0.75050141436358686</c:v>
                </c:pt>
                <c:pt idx="53">
                  <c:v>0.79631631458544805</c:v>
                </c:pt>
                <c:pt idx="54">
                  <c:v>0.80573305318328214</c:v>
                </c:pt>
                <c:pt idx="55">
                  <c:v>0.80498458211007751</c:v>
                </c:pt>
                <c:pt idx="56">
                  <c:v>0.82230415675404789</c:v>
                </c:pt>
                <c:pt idx="57">
                  <c:v>0.80637825177360367</c:v>
                </c:pt>
                <c:pt idx="58">
                  <c:v>0.80931967610640621</c:v>
                </c:pt>
                <c:pt idx="59">
                  <c:v>0.81213979659422408</c:v>
                </c:pt>
                <c:pt idx="60">
                  <c:v>0.82060237750966447</c:v>
                </c:pt>
                <c:pt idx="61">
                  <c:v>0.82042033894682209</c:v>
                </c:pt>
                <c:pt idx="62">
                  <c:v>0.81494840629047482</c:v>
                </c:pt>
                <c:pt idx="63">
                  <c:v>0.81333145738317103</c:v>
                </c:pt>
                <c:pt idx="64">
                  <c:v>0.79023246098995625</c:v>
                </c:pt>
                <c:pt idx="65">
                  <c:v>0.78954310181362897</c:v>
                </c:pt>
                <c:pt idx="66">
                  <c:v>0.82043679963203708</c:v>
                </c:pt>
                <c:pt idx="67">
                  <c:v>0.82185738351838755</c:v>
                </c:pt>
                <c:pt idx="68">
                  <c:v>0.83047053545698313</c:v>
                </c:pt>
                <c:pt idx="69">
                  <c:v>0.81411673909209248</c:v>
                </c:pt>
                <c:pt idx="70">
                  <c:v>0.82908891243837379</c:v>
                </c:pt>
                <c:pt idx="71">
                  <c:v>0.82264949535388343</c:v>
                </c:pt>
                <c:pt idx="72">
                  <c:v>0.82909403011101424</c:v>
                </c:pt>
                <c:pt idx="73">
                  <c:v>0.84033037176939795</c:v>
                </c:pt>
                <c:pt idx="74">
                  <c:v>0.85292494008096975</c:v>
                </c:pt>
                <c:pt idx="75">
                  <c:v>0.84916514487769545</c:v>
                </c:pt>
                <c:pt idx="76">
                  <c:v>0.85402348871939104</c:v>
                </c:pt>
                <c:pt idx="77">
                  <c:v>0.85783007194500871</c:v>
                </c:pt>
                <c:pt idx="78">
                  <c:v>0.83594981046177552</c:v>
                </c:pt>
                <c:pt idx="79">
                  <c:v>0.83868280278566154</c:v>
                </c:pt>
                <c:pt idx="80">
                  <c:v>0.82874738848701968</c:v>
                </c:pt>
                <c:pt idx="81">
                  <c:v>0.84261985915968596</c:v>
                </c:pt>
                <c:pt idx="82">
                  <c:v>0.84796958638411446</c:v>
                </c:pt>
                <c:pt idx="83">
                  <c:v>0.84861246208751606</c:v>
                </c:pt>
                <c:pt idx="84">
                  <c:v>0.84728297167091737</c:v>
                </c:pt>
                <c:pt idx="85">
                  <c:v>0.8514427217515359</c:v>
                </c:pt>
                <c:pt idx="86">
                  <c:v>0.8524521229536941</c:v>
                </c:pt>
                <c:pt idx="87">
                  <c:v>0.85529295062315225</c:v>
                </c:pt>
                <c:pt idx="88">
                  <c:v>0.84575779027671749</c:v>
                </c:pt>
                <c:pt idx="89">
                  <c:v>0.84801131016006326</c:v>
                </c:pt>
                <c:pt idx="90">
                  <c:v>0.84971047486845952</c:v>
                </c:pt>
                <c:pt idx="91">
                  <c:v>0.84817589163575446</c:v>
                </c:pt>
                <c:pt idx="92">
                  <c:v>0.84799949188937462</c:v>
                </c:pt>
                <c:pt idx="93">
                  <c:v>0.86528558361248709</c:v>
                </c:pt>
                <c:pt idx="94">
                  <c:v>0.88041415987910776</c:v>
                </c:pt>
                <c:pt idx="95">
                  <c:v>0.88388772492468615</c:v>
                </c:pt>
                <c:pt idx="96">
                  <c:v>0.88294584978332091</c:v>
                </c:pt>
                <c:pt idx="97">
                  <c:v>0.89147282416338569</c:v>
                </c:pt>
                <c:pt idx="98">
                  <c:v>0.85239928938101894</c:v>
                </c:pt>
                <c:pt idx="99">
                  <c:v>0.75726412187900594</c:v>
                </c:pt>
                <c:pt idx="100">
                  <c:v>0.777496309151398</c:v>
                </c:pt>
                <c:pt idx="101">
                  <c:v>0.78775665292617614</c:v>
                </c:pt>
                <c:pt idx="102">
                  <c:v>0.7852807333528975</c:v>
                </c:pt>
                <c:pt idx="103">
                  <c:v>0.7671138258725787</c:v>
                </c:pt>
                <c:pt idx="104">
                  <c:v>0.7211536359177414</c:v>
                </c:pt>
                <c:pt idx="105">
                  <c:v>0.67039558425228252</c:v>
                </c:pt>
                <c:pt idx="106">
                  <c:v>0.68313369385408973</c:v>
                </c:pt>
                <c:pt idx="107">
                  <c:v>0.67428462836162895</c:v>
                </c:pt>
                <c:pt idx="108">
                  <c:v>0.70369057892273856</c:v>
                </c:pt>
                <c:pt idx="109">
                  <c:v>0.7123907292899575</c:v>
                </c:pt>
                <c:pt idx="110">
                  <c:v>0.70046176551094919</c:v>
                </c:pt>
                <c:pt idx="111">
                  <c:v>0.70421364292513955</c:v>
                </c:pt>
                <c:pt idx="112">
                  <c:v>0.69470643882238736</c:v>
                </c:pt>
                <c:pt idx="113">
                  <c:v>0.69021987066729873</c:v>
                </c:pt>
                <c:pt idx="114">
                  <c:v>0.65585274581861241</c:v>
                </c:pt>
                <c:pt idx="115">
                  <c:v>0.67081253989447365</c:v>
                </c:pt>
                <c:pt idx="116">
                  <c:v>0.65876140803130612</c:v>
                </c:pt>
                <c:pt idx="117">
                  <c:v>0.65153337726367266</c:v>
                </c:pt>
                <c:pt idx="118">
                  <c:v>0.65329005360381676</c:v>
                </c:pt>
                <c:pt idx="119">
                  <c:v>0.65563469914914663</c:v>
                </c:pt>
                <c:pt idx="120">
                  <c:v>0.68251013497740254</c:v>
                </c:pt>
                <c:pt idx="121">
                  <c:v>0.70245257395166416</c:v>
                </c:pt>
                <c:pt idx="122">
                  <c:v>0.68935295916108674</c:v>
                </c:pt>
                <c:pt idx="123">
                  <c:v>0.68569249304231517</c:v>
                </c:pt>
                <c:pt idx="124">
                  <c:v>0.70655374087901279</c:v>
                </c:pt>
                <c:pt idx="125">
                  <c:v>0.69360555242137067</c:v>
                </c:pt>
                <c:pt idx="126">
                  <c:v>0.69400759215450691</c:v>
                </c:pt>
                <c:pt idx="127">
                  <c:v>0.68623425611653865</c:v>
                </c:pt>
                <c:pt idx="128">
                  <c:v>0.71058769255150767</c:v>
                </c:pt>
                <c:pt idx="129">
                  <c:v>0.71417047959971802</c:v>
                </c:pt>
                <c:pt idx="130">
                  <c:v>0.71513670816715325</c:v>
                </c:pt>
                <c:pt idx="131">
                  <c:v>0.72164125751306019</c:v>
                </c:pt>
                <c:pt idx="132">
                  <c:v>0.71311992995630225</c:v>
                </c:pt>
                <c:pt idx="133">
                  <c:v>0.70851897010016696</c:v>
                </c:pt>
                <c:pt idx="134">
                  <c:v>0.71196587169028425</c:v>
                </c:pt>
                <c:pt idx="135">
                  <c:v>0.72772035144442426</c:v>
                </c:pt>
                <c:pt idx="136">
                  <c:v>0.69963718005300179</c:v>
                </c:pt>
                <c:pt idx="137">
                  <c:v>0.62779251543808745</c:v>
                </c:pt>
                <c:pt idx="138">
                  <c:v>0.6137439213526158</c:v>
                </c:pt>
                <c:pt idx="139">
                  <c:v>0.6350549420591366</c:v>
                </c:pt>
                <c:pt idx="140">
                  <c:v>0.62459911163345228</c:v>
                </c:pt>
                <c:pt idx="141">
                  <c:v>0.62251247938835608</c:v>
                </c:pt>
                <c:pt idx="142">
                  <c:v>0.63386003274196534</c:v>
                </c:pt>
                <c:pt idx="143">
                  <c:v>0.61704726050571468</c:v>
                </c:pt>
                <c:pt idx="144">
                  <c:v>0.62119186044496566</c:v>
                </c:pt>
                <c:pt idx="145">
                  <c:v>0.61697113874558762</c:v>
                </c:pt>
                <c:pt idx="146">
                  <c:v>0.6135246954115402</c:v>
                </c:pt>
                <c:pt idx="147">
                  <c:v>0.61932130996524604</c:v>
                </c:pt>
                <c:pt idx="148">
                  <c:v>0.64272171766046415</c:v>
                </c:pt>
                <c:pt idx="149">
                  <c:v>0.64130134282970785</c:v>
                </c:pt>
                <c:pt idx="150">
                  <c:v>0.65417040511877755</c:v>
                </c:pt>
                <c:pt idx="151">
                  <c:v>0.65726016070263138</c:v>
                </c:pt>
                <c:pt idx="152">
                  <c:v>0.65401529938225567</c:v>
                </c:pt>
                <c:pt idx="153">
                  <c:v>0.65413684469131894</c:v>
                </c:pt>
                <c:pt idx="154">
                  <c:v>0.65372369375426631</c:v>
                </c:pt>
                <c:pt idx="155">
                  <c:v>0.68381154519126985</c:v>
                </c:pt>
                <c:pt idx="156">
                  <c:v>0.68859686949351695</c:v>
                </c:pt>
                <c:pt idx="157">
                  <c:v>0.70320022554246797</c:v>
                </c:pt>
                <c:pt idx="158">
                  <c:v>0.73044116577518936</c:v>
                </c:pt>
                <c:pt idx="159">
                  <c:v>0.7296898245481771</c:v>
                </c:pt>
                <c:pt idx="160">
                  <c:v>0.72373050902484026</c:v>
                </c:pt>
                <c:pt idx="161">
                  <c:v>0.71329376307177328</c:v>
                </c:pt>
                <c:pt idx="162">
                  <c:v>0.72918436301576117</c:v>
                </c:pt>
                <c:pt idx="163">
                  <c:v>0.7366851956336633</c:v>
                </c:pt>
                <c:pt idx="164">
                  <c:v>0.73302124772046484</c:v>
                </c:pt>
                <c:pt idx="165">
                  <c:v>0.74954172343919034</c:v>
                </c:pt>
                <c:pt idx="166">
                  <c:v>0.74550659155452315</c:v>
                </c:pt>
                <c:pt idx="167">
                  <c:v>0.74468112093643157</c:v>
                </c:pt>
                <c:pt idx="168">
                  <c:v>0.73371498682544301</c:v>
                </c:pt>
                <c:pt idx="169">
                  <c:v>0.72832385887583129</c:v>
                </c:pt>
                <c:pt idx="170">
                  <c:v>0.74049139764146776</c:v>
                </c:pt>
                <c:pt idx="171">
                  <c:v>0.74456473422639358</c:v>
                </c:pt>
                <c:pt idx="172">
                  <c:v>0.72639269025482422</c:v>
                </c:pt>
                <c:pt idx="173">
                  <c:v>0.71295559421351673</c:v>
                </c:pt>
                <c:pt idx="174">
                  <c:v>0.6948249187643607</c:v>
                </c:pt>
                <c:pt idx="175">
                  <c:v>0.69300104130270279</c:v>
                </c:pt>
                <c:pt idx="176">
                  <c:v>0.6858805236657135</c:v>
                </c:pt>
                <c:pt idx="177">
                  <c:v>0.68220829193062227</c:v>
                </c:pt>
                <c:pt idx="178">
                  <c:v>0.68526985212651403</c:v>
                </c:pt>
                <c:pt idx="179">
                  <c:v>0.67646972335118205</c:v>
                </c:pt>
                <c:pt idx="180">
                  <c:v>0.68777217636505006</c:v>
                </c:pt>
                <c:pt idx="181">
                  <c:v>0.69124711715443321</c:v>
                </c:pt>
                <c:pt idx="182">
                  <c:v>0.68708517183483764</c:v>
                </c:pt>
                <c:pt idx="183">
                  <c:v>0.67266076491849003</c:v>
                </c:pt>
                <c:pt idx="184">
                  <c:v>0.6899700087603492</c:v>
                </c:pt>
                <c:pt idx="185">
                  <c:v>0.63997749675121274</c:v>
                </c:pt>
                <c:pt idx="186">
                  <c:v>0.64229679960741703</c:v>
                </c:pt>
                <c:pt idx="187">
                  <c:v>0.64461164066062759</c:v>
                </c:pt>
                <c:pt idx="188">
                  <c:v>0.65310238849568825</c:v>
                </c:pt>
                <c:pt idx="189">
                  <c:v>0.65637687149660773</c:v>
                </c:pt>
                <c:pt idx="190">
                  <c:v>0.65513952170026712</c:v>
                </c:pt>
                <c:pt idx="191">
                  <c:v>0.68601907414284924</c:v>
                </c:pt>
                <c:pt idx="192">
                  <c:v>0.70737231096369357</c:v>
                </c:pt>
                <c:pt idx="193">
                  <c:v>0.72214757952961228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70-43BF-853F-2664A893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98320"/>
        <c:axId val="1882391664"/>
      </c:lineChart>
      <c:dateAx>
        <c:axId val="188239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91664"/>
        <c:crosses val="autoZero"/>
        <c:auto val="1"/>
        <c:lblOffset val="100"/>
        <c:baseTimeUnit val="days"/>
      </c:dateAx>
      <c:valAx>
        <c:axId val="1882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98320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Development of c</a:t>
            </a: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umulative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returns of Buy and Hold 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Logi!$E$2:$E$195</c:f>
              <c:numCache>
                <c:formatCode>General</c:formatCode>
                <c:ptCount val="194"/>
                <c:pt idx="0">
                  <c:v>1</c:v>
                </c:pt>
                <c:pt idx="1">
                  <c:v>1.0392499487542757</c:v>
                </c:pt>
                <c:pt idx="2">
                  <c:v>1.0421863055852116</c:v>
                </c:pt>
                <c:pt idx="3">
                  <c:v>0.99354015057080847</c:v>
                </c:pt>
                <c:pt idx="4">
                  <c:v>0.9501901035249537</c:v>
                </c:pt>
                <c:pt idx="5">
                  <c:v>0.94937502055897927</c:v>
                </c:pt>
                <c:pt idx="6">
                  <c:v>0.93846981263512086</c:v>
                </c:pt>
                <c:pt idx="7">
                  <c:v>0.92144138628896033</c:v>
                </c:pt>
                <c:pt idx="8">
                  <c:v>0.9222692343151776</c:v>
                </c:pt>
                <c:pt idx="9">
                  <c:v>0.91293749972650884</c:v>
                </c:pt>
                <c:pt idx="10">
                  <c:v>0.78502438782048245</c:v>
                </c:pt>
                <c:pt idx="11">
                  <c:v>0.80171509940496588</c:v>
                </c:pt>
                <c:pt idx="12">
                  <c:v>0.78845049826589908</c:v>
                </c:pt>
                <c:pt idx="13">
                  <c:v>0.75892213930695274</c:v>
                </c:pt>
                <c:pt idx="14">
                  <c:v>0.79421689229306436</c:v>
                </c:pt>
                <c:pt idx="15">
                  <c:v>0.77583189562784838</c:v>
                </c:pt>
                <c:pt idx="16">
                  <c:v>0.76728230351951121</c:v>
                </c:pt>
                <c:pt idx="17">
                  <c:v>0.74633409761145098</c:v>
                </c:pt>
                <c:pt idx="18">
                  <c:v>0.68354415023676107</c:v>
                </c:pt>
                <c:pt idx="19">
                  <c:v>0.69311215258627445</c:v>
                </c:pt>
                <c:pt idx="20">
                  <c:v>0.77261700666699684</c:v>
                </c:pt>
                <c:pt idx="21">
                  <c:v>0.77270637119018892</c:v>
                </c:pt>
                <c:pt idx="22">
                  <c:v>0.78081748244351679</c:v>
                </c:pt>
                <c:pt idx="23">
                  <c:v>0.75027597378923938</c:v>
                </c:pt>
                <c:pt idx="24">
                  <c:v>0.72273271681779772</c:v>
                </c:pt>
                <c:pt idx="25">
                  <c:v>0.68663190610681391</c:v>
                </c:pt>
                <c:pt idx="26">
                  <c:v>0.70977104466316931</c:v>
                </c:pt>
                <c:pt idx="27">
                  <c:v>0.70405739715033322</c:v>
                </c:pt>
                <c:pt idx="28">
                  <c:v>0.67220889099583336</c:v>
                </c:pt>
                <c:pt idx="29">
                  <c:v>0.68888027193248125</c:v>
                </c:pt>
                <c:pt idx="30">
                  <c:v>0.68179868625030071</c:v>
                </c:pt>
                <c:pt idx="31">
                  <c:v>0.69774632314600915</c:v>
                </c:pt>
                <c:pt idx="32">
                  <c:v>0.6662168063877848</c:v>
                </c:pt>
                <c:pt idx="33">
                  <c:v>0.6775961687542259</c:v>
                </c:pt>
                <c:pt idx="34">
                  <c:v>0.68223338450437376</c:v>
                </c:pt>
                <c:pt idx="35">
                  <c:v>0.71049193948836309</c:v>
                </c:pt>
                <c:pt idx="36">
                  <c:v>0.70287028399026708</c:v>
                </c:pt>
                <c:pt idx="37">
                  <c:v>0.70493162997148451</c:v>
                </c:pt>
                <c:pt idx="38">
                  <c:v>0.67521945649885895</c:v>
                </c:pt>
                <c:pt idx="39">
                  <c:v>0.65354563694430945</c:v>
                </c:pt>
                <c:pt idx="40">
                  <c:v>0.66272357079543087</c:v>
                </c:pt>
                <c:pt idx="41">
                  <c:v>0.64213563867407886</c:v>
                </c:pt>
                <c:pt idx="42">
                  <c:v>0.64903710691325445</c:v>
                </c:pt>
                <c:pt idx="43">
                  <c:v>0.60952010083873021</c:v>
                </c:pt>
                <c:pt idx="44">
                  <c:v>0.64680710890805326</c:v>
                </c:pt>
                <c:pt idx="45">
                  <c:v>0.65525482258572021</c:v>
                </c:pt>
                <c:pt idx="46">
                  <c:v>0.64189503852726004</c:v>
                </c:pt>
                <c:pt idx="47">
                  <c:v>0.65843941320846211</c:v>
                </c:pt>
                <c:pt idx="48">
                  <c:v>0.66524280473115849</c:v>
                </c:pt>
                <c:pt idx="49">
                  <c:v>0.65936625822180495</c:v>
                </c:pt>
                <c:pt idx="50">
                  <c:v>0.66206499740862279</c:v>
                </c:pt>
                <c:pt idx="51">
                  <c:v>0.66777748871781828</c:v>
                </c:pt>
                <c:pt idx="52">
                  <c:v>0.65754242296395782</c:v>
                </c:pt>
                <c:pt idx="53">
                  <c:v>0.69768257449888904</c:v>
                </c:pt>
                <c:pt idx="54">
                  <c:v>0.70593293218714026</c:v>
                </c:pt>
                <c:pt idx="55">
                  <c:v>0.70527716862217649</c:v>
                </c:pt>
                <c:pt idx="56">
                  <c:v>0.72045149722188817</c:v>
                </c:pt>
                <c:pt idx="57">
                  <c:v>0.73368432808805129</c:v>
                </c:pt>
                <c:pt idx="58">
                  <c:v>0.73636058694112361</c:v>
                </c:pt>
                <c:pt idx="59">
                  <c:v>0.73892647732901684</c:v>
                </c:pt>
                <c:pt idx="60">
                  <c:v>0.74662616786404734</c:v>
                </c:pt>
                <c:pt idx="61">
                  <c:v>0.74646053983480509</c:v>
                </c:pt>
                <c:pt idx="62">
                  <c:v>0.7414818946078473</c:v>
                </c:pt>
                <c:pt idx="63">
                  <c:v>0.74001071148752062</c:v>
                </c:pt>
                <c:pt idx="64">
                  <c:v>0.71899405880499989</c:v>
                </c:pt>
                <c:pt idx="65">
                  <c:v>0.7183668444388106</c:v>
                </c:pt>
                <c:pt idx="66">
                  <c:v>0.7464755166112067</c:v>
                </c:pt>
                <c:pt idx="67">
                  <c:v>0.74776803675526737</c:v>
                </c:pt>
                <c:pt idx="68">
                  <c:v>0.75560472453657801</c:v>
                </c:pt>
                <c:pt idx="69">
                  <c:v>0.76972864325066737</c:v>
                </c:pt>
                <c:pt idx="70">
                  <c:v>0.75480306923172891</c:v>
                </c:pt>
                <c:pt idx="71">
                  <c:v>0.74894061985323979</c:v>
                </c:pt>
                <c:pt idx="72">
                  <c:v>0.75480772836413124</c:v>
                </c:pt>
                <c:pt idx="73">
                  <c:v>0.74382334809723094</c:v>
                </c:pt>
                <c:pt idx="74">
                  <c:v>0.754971503970292</c:v>
                </c:pt>
                <c:pt idx="75">
                  <c:v>0.75164349923523655</c:v>
                </c:pt>
                <c:pt idx="76">
                  <c:v>0.74659146424244094</c:v>
                </c:pt>
                <c:pt idx="77">
                  <c:v>0.74991919770845616</c:v>
                </c:pt>
                <c:pt idx="78">
                  <c:v>0.73079136729799543</c:v>
                </c:pt>
                <c:pt idx="79">
                  <c:v>0.73318056240539586</c:v>
                </c:pt>
                <c:pt idx="80">
                  <c:v>0.7244949751738301</c:v>
                </c:pt>
                <c:pt idx="81">
                  <c:v>0.73662235612876925</c:v>
                </c:pt>
                <c:pt idx="82">
                  <c:v>0.73120897635959448</c:v>
                </c:pt>
                <c:pt idx="83">
                  <c:v>0.73176333171921915</c:v>
                </c:pt>
                <c:pt idx="84">
                  <c:v>0.73061690460413076</c:v>
                </c:pt>
                <c:pt idx="85">
                  <c:v>0.73420388065515974</c:v>
                </c:pt>
                <c:pt idx="86">
                  <c:v>0.73259926440168166</c:v>
                </c:pt>
                <c:pt idx="87">
                  <c:v>0.73504067806574269</c:v>
                </c:pt>
                <c:pt idx="88">
                  <c:v>0.7425001755531121</c:v>
                </c:pt>
                <c:pt idx="89">
                  <c:v>0.73977928519512959</c:v>
                </c:pt>
                <c:pt idx="90">
                  <c:v>0.73755720627743449</c:v>
                </c:pt>
                <c:pt idx="91">
                  <c:v>0.73622517265493581</c:v>
                </c:pt>
                <c:pt idx="92">
                  <c:v>0.7356420642296625</c:v>
                </c:pt>
                <c:pt idx="93">
                  <c:v>0.71991068653200552</c:v>
                </c:pt>
                <c:pt idx="94">
                  <c:v>0.70660392136341366</c:v>
                </c:pt>
                <c:pt idx="95">
                  <c:v>0.70939173963595659</c:v>
                </c:pt>
                <c:pt idx="96">
                  <c:v>0.70863580828154171</c:v>
                </c:pt>
                <c:pt idx="97">
                  <c:v>0.71547939827462692</c:v>
                </c:pt>
                <c:pt idx="98">
                  <c:v>0.74612360634723673</c:v>
                </c:pt>
                <c:pt idx="99">
                  <c:v>0.82865136054831401</c:v>
                </c:pt>
                <c:pt idx="100">
                  <c:v>0.80568323495975691</c:v>
                </c:pt>
                <c:pt idx="101">
                  <c:v>0.81631555162410874</c:v>
                </c:pt>
                <c:pt idx="102">
                  <c:v>0.81374987141724509</c:v>
                </c:pt>
                <c:pt idx="103">
                  <c:v>0.83176164215046366</c:v>
                </c:pt>
                <c:pt idx="104">
                  <c:v>0.88076332344867359</c:v>
                </c:pt>
                <c:pt idx="105">
                  <c:v>0.81877122072599051</c:v>
                </c:pt>
                <c:pt idx="106">
                  <c:v>0.8343285987777056</c:v>
                </c:pt>
                <c:pt idx="107">
                  <c:v>0.82352100945918805</c:v>
                </c:pt>
                <c:pt idx="108">
                  <c:v>0.85943524666941906</c:v>
                </c:pt>
                <c:pt idx="109">
                  <c:v>0.87006096214845607</c:v>
                </c:pt>
                <c:pt idx="110">
                  <c:v>0.85549181452164347</c:v>
                </c:pt>
                <c:pt idx="111">
                  <c:v>0.86007407807258429</c:v>
                </c:pt>
                <c:pt idx="112">
                  <c:v>0.87082539477892995</c:v>
                </c:pt>
                <c:pt idx="113">
                  <c:v>0.8755785527914165</c:v>
                </c:pt>
                <c:pt idx="114">
                  <c:v>0.83198212980011255</c:v>
                </c:pt>
                <c:pt idx="115">
                  <c:v>0.850959379519592</c:v>
                </c:pt>
                <c:pt idx="116">
                  <c:v>0.83567191382253891</c:v>
                </c:pt>
                <c:pt idx="117">
                  <c:v>0.84400536176169583</c:v>
                </c:pt>
                <c:pt idx="118">
                  <c:v>0.84628098462569756</c:v>
                </c:pt>
                <c:pt idx="119">
                  <c:v>0.84931827094247858</c:v>
                </c:pt>
                <c:pt idx="120">
                  <c:v>0.81365414082874898</c:v>
                </c:pt>
                <c:pt idx="121">
                  <c:v>0.83742851020154929</c:v>
                </c:pt>
                <c:pt idx="122">
                  <c:v>0.82181181050526164</c:v>
                </c:pt>
                <c:pt idx="123">
                  <c:v>0.82535382168033078</c:v>
                </c:pt>
                <c:pt idx="124">
                  <c:v>0.8504640727064805</c:v>
                </c:pt>
                <c:pt idx="125">
                  <c:v>0.86519907432836862</c:v>
                </c:pt>
                <c:pt idx="126">
                  <c:v>0.86570057608788942</c:v>
                </c:pt>
                <c:pt idx="127">
                  <c:v>0.85600416705394378</c:v>
                </c:pt>
                <c:pt idx="128">
                  <c:v>0.88638248595103564</c:v>
                </c:pt>
                <c:pt idx="129">
                  <c:v>0.89085163131298639</c:v>
                </c:pt>
                <c:pt idx="130">
                  <c:v>0.89205689857074721</c:v>
                </c:pt>
                <c:pt idx="131">
                  <c:v>0.900170631301628</c:v>
                </c:pt>
                <c:pt idx="132">
                  <c:v>0.88954118249110736</c:v>
                </c:pt>
                <c:pt idx="133">
                  <c:v>0.88380197496219781</c:v>
                </c:pt>
                <c:pt idx="134">
                  <c:v>0.88810161768371221</c:v>
                </c:pt>
                <c:pt idx="135">
                  <c:v>0.90775365370364036</c:v>
                </c:pt>
                <c:pt idx="136">
                  <c:v>0.87272288757548411</c:v>
                </c:pt>
                <c:pt idx="137">
                  <c:v>0.78310431819803872</c:v>
                </c:pt>
                <c:pt idx="138">
                  <c:v>0.79984533916391998</c:v>
                </c:pt>
                <c:pt idx="139">
                  <c:v>0.77127247646049402</c:v>
                </c:pt>
                <c:pt idx="140">
                  <c:v>0.78319978121220291</c:v>
                </c:pt>
                <c:pt idx="141">
                  <c:v>0.78503305956455027</c:v>
                </c:pt>
                <c:pt idx="142">
                  <c:v>0.76993794466291798</c:v>
                </c:pt>
                <c:pt idx="143">
                  <c:v>0.78959016718113784</c:v>
                </c:pt>
                <c:pt idx="144">
                  <c:v>0.78349703615348831</c:v>
                </c:pt>
                <c:pt idx="145">
                  <c:v>0.788037052113018</c:v>
                </c:pt>
                <c:pt idx="146">
                  <c:v>0.79165104438558165</c:v>
                </c:pt>
                <c:pt idx="147">
                  <c:v>0.78337983139420109</c:v>
                </c:pt>
                <c:pt idx="148">
                  <c:v>0.81297901866560984</c:v>
                </c:pt>
                <c:pt idx="149">
                  <c:v>0.81396267247312115</c:v>
                </c:pt>
                <c:pt idx="150">
                  <c:v>0.8302965480374761</c:v>
                </c:pt>
                <c:pt idx="151">
                  <c:v>0.82554462285035712</c:v>
                </c:pt>
                <c:pt idx="152">
                  <c:v>0.8287947517204316</c:v>
                </c:pt>
                <c:pt idx="153">
                  <c:v>0.82781192981622242</c:v>
                </c:pt>
                <c:pt idx="154">
                  <c:v>0.82750696150434722</c:v>
                </c:pt>
                <c:pt idx="155">
                  <c:v>0.78859317014057062</c:v>
                </c:pt>
                <c:pt idx="156">
                  <c:v>0.79411175795646394</c:v>
                </c:pt>
                <c:pt idx="157">
                  <c:v>0.77647659266216718</c:v>
                </c:pt>
                <c:pt idx="158">
                  <c:v>0.80655615134902625</c:v>
                </c:pt>
                <c:pt idx="159">
                  <c:v>0.80657922928294357</c:v>
                </c:pt>
                <c:pt idx="160">
                  <c:v>0.81235991488888448</c:v>
                </c:pt>
                <c:pt idx="161">
                  <c:v>0.82326240456016841</c:v>
                </c:pt>
                <c:pt idx="162">
                  <c:v>0.80409868525401773</c:v>
                </c:pt>
                <c:pt idx="163">
                  <c:v>0.81237013202698594</c:v>
                </c:pt>
                <c:pt idx="164">
                  <c:v>0.81559813336926934</c:v>
                </c:pt>
                <c:pt idx="165">
                  <c:v>0.79640098190376096</c:v>
                </c:pt>
                <c:pt idx="166">
                  <c:v>0.79211358482556371</c:v>
                </c:pt>
                <c:pt idx="167">
                  <c:v>0.7921985479800614</c:v>
                </c:pt>
                <c:pt idx="168">
                  <c:v>0.80307222261650635</c:v>
                </c:pt>
                <c:pt idx="169">
                  <c:v>0.80816989548243845</c:v>
                </c:pt>
                <c:pt idx="170">
                  <c:v>0.7938602613514153</c:v>
                </c:pt>
                <c:pt idx="171">
                  <c:v>0.79822717237317864</c:v>
                </c:pt>
                <c:pt idx="172">
                  <c:v>0.81691068884091766</c:v>
                </c:pt>
                <c:pt idx="173">
                  <c:v>0.83120531152843169</c:v>
                </c:pt>
                <c:pt idx="174">
                  <c:v>0.85151190758524964</c:v>
                </c:pt>
                <c:pt idx="175">
                  <c:v>0.85289556792701304</c:v>
                </c:pt>
                <c:pt idx="176">
                  <c:v>0.86080609055326085</c:v>
                </c:pt>
                <c:pt idx="177">
                  <c:v>0.85619730034211017</c:v>
                </c:pt>
                <c:pt idx="178">
                  <c:v>0.85149872879102528</c:v>
                </c:pt>
                <c:pt idx="179">
                  <c:v>0.86158204419733653</c:v>
                </c:pt>
                <c:pt idx="180">
                  <c:v>0.84632515333740777</c:v>
                </c:pt>
                <c:pt idx="181">
                  <c:v>0.85060117655770762</c:v>
                </c:pt>
                <c:pt idx="182">
                  <c:v>0.85487197914221025</c:v>
                </c:pt>
                <c:pt idx="183">
                  <c:v>0.87196396701975976</c:v>
                </c:pt>
                <c:pt idx="184">
                  <c:v>0.89440178071963983</c:v>
                </c:pt>
                <c:pt idx="185">
                  <c:v>0.9583122127663426</c:v>
                </c:pt>
                <c:pt idx="186">
                  <c:v>0.96178517277429176</c:v>
                </c:pt>
                <c:pt idx="187">
                  <c:v>0.96525145160935366</c:v>
                </c:pt>
                <c:pt idx="188">
                  <c:v>0.97796562888459171</c:v>
                </c:pt>
                <c:pt idx="189">
                  <c:v>0.97208440170947064</c:v>
                </c:pt>
                <c:pt idx="190">
                  <c:v>0.97294481398568122</c:v>
                </c:pt>
                <c:pt idx="191">
                  <c:v>1.0188039011145364</c:v>
                </c:pt>
                <c:pt idx="192">
                  <c:v>0.98607349939570754</c:v>
                </c:pt>
                <c:pt idx="193">
                  <c:v>1.0066701506265963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243-AD56-08225B2AB078}"/>
            </c:ext>
          </c:extLst>
        </c:ser>
        <c:ser>
          <c:idx val="4"/>
          <c:order val="4"/>
          <c:tx>
            <c:v>DT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Sheet16!$Q$2:$Q$195</c:f>
              <c:numCache>
                <c:formatCode>m/d/yyyy</c:formatCode>
                <c:ptCount val="194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43946</c:v>
                </c:pt>
                <c:pt idx="6">
                  <c:v>43947</c:v>
                </c:pt>
                <c:pt idx="7">
                  <c:v>43948</c:v>
                </c:pt>
                <c:pt idx="8">
                  <c:v>43949</c:v>
                </c:pt>
                <c:pt idx="9">
                  <c:v>43950</c:v>
                </c:pt>
                <c:pt idx="10">
                  <c:v>43951</c:v>
                </c:pt>
                <c:pt idx="11">
                  <c:v>43952</c:v>
                </c:pt>
                <c:pt idx="12">
                  <c:v>43953</c:v>
                </c:pt>
                <c:pt idx="13">
                  <c:v>43954</c:v>
                </c:pt>
                <c:pt idx="14">
                  <c:v>43955</c:v>
                </c:pt>
                <c:pt idx="15">
                  <c:v>43956</c:v>
                </c:pt>
                <c:pt idx="16">
                  <c:v>43957</c:v>
                </c:pt>
                <c:pt idx="17">
                  <c:v>43958</c:v>
                </c:pt>
                <c:pt idx="18">
                  <c:v>43959</c:v>
                </c:pt>
                <c:pt idx="19">
                  <c:v>43960</c:v>
                </c:pt>
                <c:pt idx="20">
                  <c:v>43961</c:v>
                </c:pt>
                <c:pt idx="21">
                  <c:v>43962</c:v>
                </c:pt>
                <c:pt idx="22">
                  <c:v>43963</c:v>
                </c:pt>
                <c:pt idx="23">
                  <c:v>43964</c:v>
                </c:pt>
                <c:pt idx="24">
                  <c:v>43965</c:v>
                </c:pt>
                <c:pt idx="25">
                  <c:v>43966</c:v>
                </c:pt>
                <c:pt idx="26">
                  <c:v>43967</c:v>
                </c:pt>
                <c:pt idx="27">
                  <c:v>43968</c:v>
                </c:pt>
                <c:pt idx="28">
                  <c:v>43969</c:v>
                </c:pt>
                <c:pt idx="29">
                  <c:v>43970</c:v>
                </c:pt>
                <c:pt idx="30">
                  <c:v>43971</c:v>
                </c:pt>
                <c:pt idx="31">
                  <c:v>43972</c:v>
                </c:pt>
                <c:pt idx="32">
                  <c:v>43973</c:v>
                </c:pt>
                <c:pt idx="33">
                  <c:v>43974</c:v>
                </c:pt>
                <c:pt idx="34">
                  <c:v>43975</c:v>
                </c:pt>
                <c:pt idx="35">
                  <c:v>43976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43981</c:v>
                </c:pt>
                <c:pt idx="41">
                  <c:v>43982</c:v>
                </c:pt>
                <c:pt idx="42">
                  <c:v>43983</c:v>
                </c:pt>
                <c:pt idx="43">
                  <c:v>43984</c:v>
                </c:pt>
                <c:pt idx="44">
                  <c:v>43985</c:v>
                </c:pt>
                <c:pt idx="45">
                  <c:v>43986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43990</c:v>
                </c:pt>
                <c:pt idx="50">
                  <c:v>43991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43999</c:v>
                </c:pt>
                <c:pt idx="59">
                  <c:v>44000</c:v>
                </c:pt>
                <c:pt idx="60">
                  <c:v>44001</c:v>
                </c:pt>
                <c:pt idx="61">
                  <c:v>44002</c:v>
                </c:pt>
                <c:pt idx="62">
                  <c:v>44003</c:v>
                </c:pt>
                <c:pt idx="63">
                  <c:v>44004</c:v>
                </c:pt>
                <c:pt idx="64">
                  <c:v>44005</c:v>
                </c:pt>
                <c:pt idx="65">
                  <c:v>44006</c:v>
                </c:pt>
                <c:pt idx="66">
                  <c:v>44007</c:v>
                </c:pt>
                <c:pt idx="67">
                  <c:v>44008</c:v>
                </c:pt>
                <c:pt idx="68">
                  <c:v>44009</c:v>
                </c:pt>
                <c:pt idx="69">
                  <c:v>44010</c:v>
                </c:pt>
                <c:pt idx="70">
                  <c:v>44011</c:v>
                </c:pt>
                <c:pt idx="71">
                  <c:v>44012</c:v>
                </c:pt>
                <c:pt idx="72">
                  <c:v>44013</c:v>
                </c:pt>
                <c:pt idx="73">
                  <c:v>44014</c:v>
                </c:pt>
                <c:pt idx="74">
                  <c:v>44015</c:v>
                </c:pt>
                <c:pt idx="75">
                  <c:v>44016</c:v>
                </c:pt>
                <c:pt idx="76">
                  <c:v>44017</c:v>
                </c:pt>
                <c:pt idx="77">
                  <c:v>44018</c:v>
                </c:pt>
                <c:pt idx="78">
                  <c:v>44019</c:v>
                </c:pt>
                <c:pt idx="79">
                  <c:v>44020</c:v>
                </c:pt>
                <c:pt idx="80">
                  <c:v>44021</c:v>
                </c:pt>
                <c:pt idx="81">
                  <c:v>44022</c:v>
                </c:pt>
                <c:pt idx="82">
                  <c:v>44023</c:v>
                </c:pt>
                <c:pt idx="83">
                  <c:v>44024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44030</c:v>
                </c:pt>
                <c:pt idx="90">
                  <c:v>44031</c:v>
                </c:pt>
                <c:pt idx="91">
                  <c:v>44032</c:v>
                </c:pt>
                <c:pt idx="92">
                  <c:v>44033</c:v>
                </c:pt>
                <c:pt idx="93">
                  <c:v>44034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44039</c:v>
                </c:pt>
                <c:pt idx="99">
                  <c:v>44040</c:v>
                </c:pt>
                <c:pt idx="100">
                  <c:v>44041</c:v>
                </c:pt>
                <c:pt idx="101">
                  <c:v>44042</c:v>
                </c:pt>
                <c:pt idx="102">
                  <c:v>44043</c:v>
                </c:pt>
                <c:pt idx="103">
                  <c:v>44044</c:v>
                </c:pt>
                <c:pt idx="104">
                  <c:v>44045</c:v>
                </c:pt>
                <c:pt idx="105">
                  <c:v>44046</c:v>
                </c:pt>
                <c:pt idx="106">
                  <c:v>44047</c:v>
                </c:pt>
                <c:pt idx="107">
                  <c:v>44048</c:v>
                </c:pt>
                <c:pt idx="108">
                  <c:v>44049</c:v>
                </c:pt>
                <c:pt idx="109">
                  <c:v>44050</c:v>
                </c:pt>
                <c:pt idx="110">
                  <c:v>44051</c:v>
                </c:pt>
                <c:pt idx="111">
                  <c:v>44052</c:v>
                </c:pt>
                <c:pt idx="112">
                  <c:v>44053</c:v>
                </c:pt>
                <c:pt idx="113">
                  <c:v>44054</c:v>
                </c:pt>
                <c:pt idx="114">
                  <c:v>44055</c:v>
                </c:pt>
                <c:pt idx="115">
                  <c:v>44056</c:v>
                </c:pt>
                <c:pt idx="116">
                  <c:v>44057</c:v>
                </c:pt>
                <c:pt idx="117">
                  <c:v>44058</c:v>
                </c:pt>
                <c:pt idx="118">
                  <c:v>44059</c:v>
                </c:pt>
                <c:pt idx="119">
                  <c:v>44060</c:v>
                </c:pt>
                <c:pt idx="120">
                  <c:v>44061</c:v>
                </c:pt>
                <c:pt idx="121">
                  <c:v>44062</c:v>
                </c:pt>
                <c:pt idx="122">
                  <c:v>44063</c:v>
                </c:pt>
                <c:pt idx="123">
                  <c:v>44064</c:v>
                </c:pt>
                <c:pt idx="124">
                  <c:v>44065</c:v>
                </c:pt>
                <c:pt idx="125">
                  <c:v>44066</c:v>
                </c:pt>
                <c:pt idx="126">
                  <c:v>44067</c:v>
                </c:pt>
                <c:pt idx="127">
                  <c:v>44068</c:v>
                </c:pt>
                <c:pt idx="128">
                  <c:v>44069</c:v>
                </c:pt>
                <c:pt idx="129">
                  <c:v>44070</c:v>
                </c:pt>
                <c:pt idx="130">
                  <c:v>44071</c:v>
                </c:pt>
                <c:pt idx="131">
                  <c:v>44072</c:v>
                </c:pt>
                <c:pt idx="132">
                  <c:v>44073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44079</c:v>
                </c:pt>
                <c:pt idx="139">
                  <c:v>44080</c:v>
                </c:pt>
                <c:pt idx="140">
                  <c:v>44081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44086</c:v>
                </c:pt>
                <c:pt idx="146">
                  <c:v>44087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44093</c:v>
                </c:pt>
                <c:pt idx="153">
                  <c:v>44094</c:v>
                </c:pt>
                <c:pt idx="154">
                  <c:v>44095</c:v>
                </c:pt>
                <c:pt idx="155">
                  <c:v>44096</c:v>
                </c:pt>
                <c:pt idx="156">
                  <c:v>44097</c:v>
                </c:pt>
                <c:pt idx="157">
                  <c:v>44098</c:v>
                </c:pt>
                <c:pt idx="158">
                  <c:v>44099</c:v>
                </c:pt>
                <c:pt idx="159">
                  <c:v>44100</c:v>
                </c:pt>
                <c:pt idx="160">
                  <c:v>44101</c:v>
                </c:pt>
                <c:pt idx="161">
                  <c:v>44102</c:v>
                </c:pt>
                <c:pt idx="162">
                  <c:v>44103</c:v>
                </c:pt>
                <c:pt idx="163">
                  <c:v>44104</c:v>
                </c:pt>
                <c:pt idx="164">
                  <c:v>44105</c:v>
                </c:pt>
                <c:pt idx="165">
                  <c:v>44106</c:v>
                </c:pt>
                <c:pt idx="166">
                  <c:v>44107</c:v>
                </c:pt>
                <c:pt idx="167">
                  <c:v>44108</c:v>
                </c:pt>
                <c:pt idx="168">
                  <c:v>44109</c:v>
                </c:pt>
                <c:pt idx="169">
                  <c:v>44110</c:v>
                </c:pt>
                <c:pt idx="170">
                  <c:v>44111</c:v>
                </c:pt>
                <c:pt idx="171">
                  <c:v>44112</c:v>
                </c:pt>
                <c:pt idx="172">
                  <c:v>44113</c:v>
                </c:pt>
                <c:pt idx="173">
                  <c:v>44114</c:v>
                </c:pt>
                <c:pt idx="174">
                  <c:v>44115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44121</c:v>
                </c:pt>
                <c:pt idx="181">
                  <c:v>44122</c:v>
                </c:pt>
                <c:pt idx="182">
                  <c:v>44123</c:v>
                </c:pt>
                <c:pt idx="183">
                  <c:v>44124</c:v>
                </c:pt>
                <c:pt idx="184">
                  <c:v>44125</c:v>
                </c:pt>
                <c:pt idx="185">
                  <c:v>44126</c:v>
                </c:pt>
                <c:pt idx="186">
                  <c:v>44127</c:v>
                </c:pt>
                <c:pt idx="187">
                  <c:v>44128</c:v>
                </c:pt>
                <c:pt idx="188">
                  <c:v>44129</c:v>
                </c:pt>
                <c:pt idx="189">
                  <c:v>44130</c:v>
                </c:pt>
                <c:pt idx="190">
                  <c:v>44131</c:v>
                </c:pt>
                <c:pt idx="191">
                  <c:v>44132</c:v>
                </c:pt>
                <c:pt idx="192">
                  <c:v>44133</c:v>
                </c:pt>
                <c:pt idx="193">
                  <c:v>44134</c:v>
                </c:pt>
              </c:numCache>
            </c:numRef>
          </c:cat>
          <c:val>
            <c:numRef>
              <c:f>Dec_Tree!$E$2:$E$195</c:f>
              <c:numCache>
                <c:formatCode>General</c:formatCode>
                <c:ptCount val="194"/>
                <c:pt idx="0">
                  <c:v>1</c:v>
                </c:pt>
                <c:pt idx="1">
                  <c:v>1.0392499487542757</c:v>
                </c:pt>
                <c:pt idx="2">
                  <c:v>1.0352743419745853</c:v>
                </c:pt>
                <c:pt idx="3">
                  <c:v>0.98695081685030306</c:v>
                </c:pt>
                <c:pt idx="4">
                  <c:v>0.94388827497132111</c:v>
                </c:pt>
                <c:pt idx="5">
                  <c:v>0.94307859777950653</c:v>
                </c:pt>
                <c:pt idx="6">
                  <c:v>0.95296840184096443</c:v>
                </c:pt>
                <c:pt idx="7">
                  <c:v>0.93567690026841843</c:v>
                </c:pt>
                <c:pt idx="8">
                  <c:v>0.93651753786793401</c:v>
                </c:pt>
                <c:pt idx="9">
                  <c:v>0.92704163563044217</c:v>
                </c:pt>
                <c:pt idx="10">
                  <c:v>0.79715237101433645</c:v>
                </c:pt>
                <c:pt idx="11">
                  <c:v>0.81410094040901104</c:v>
                </c:pt>
                <c:pt idx="12">
                  <c:v>0.82675636782035644</c:v>
                </c:pt>
                <c:pt idx="13">
                  <c:v>0.85689256835888228</c:v>
                </c:pt>
                <c:pt idx="14">
                  <c:v>0.89674357542461391</c:v>
                </c:pt>
                <c:pt idx="15">
                  <c:v>0.91660517607948533</c:v>
                </c:pt>
                <c:pt idx="16">
                  <c:v>0.90650427609840334</c:v>
                </c:pt>
                <c:pt idx="17">
                  <c:v>0.88175505648895669</c:v>
                </c:pt>
                <c:pt idx="18">
                  <c:v>0.95505637007625366</c:v>
                </c:pt>
                <c:pt idx="19">
                  <c:v>0.9407327820763739</c:v>
                </c:pt>
                <c:pt idx="20">
                  <c:v>0.83188336195004497</c:v>
                </c:pt>
                <c:pt idx="21">
                  <c:v>0.83095525903901635</c:v>
                </c:pt>
                <c:pt idx="22">
                  <c:v>0.82140175301050211</c:v>
                </c:pt>
                <c:pt idx="23">
                  <c:v>0.85270930496598341</c:v>
                </c:pt>
                <c:pt idx="24">
                  <c:v>0.88316026568259687</c:v>
                </c:pt>
                <c:pt idx="25">
                  <c:v>0.8390460297597373</c:v>
                </c:pt>
                <c:pt idx="26">
                  <c:v>0.80993156837992197</c:v>
                </c:pt>
                <c:pt idx="27">
                  <c:v>0.81564157521426661</c:v>
                </c:pt>
                <c:pt idx="28">
                  <c:v>0.85172202454473578</c:v>
                </c:pt>
                <c:pt idx="29">
                  <c:v>0.82974683552426554</c:v>
                </c:pt>
                <c:pt idx="30">
                  <c:v>0.83744676147759878</c:v>
                </c:pt>
                <c:pt idx="31">
                  <c:v>0.85703509032138414</c:v>
                </c:pt>
                <c:pt idx="32">
                  <c:v>0.81830768847591451</c:v>
                </c:pt>
                <c:pt idx="33">
                  <c:v>0.83228484970200356</c:v>
                </c:pt>
                <c:pt idx="34">
                  <c:v>0.82575671739681311</c:v>
                </c:pt>
                <c:pt idx="35">
                  <c:v>0.79072757495840174</c:v>
                </c:pt>
                <c:pt idx="36">
                  <c:v>0.79841921408491168</c:v>
                </c:pt>
                <c:pt idx="37">
                  <c:v>0.79527922733586554</c:v>
                </c:pt>
                <c:pt idx="38">
                  <c:v>0.76175899167452255</c:v>
                </c:pt>
                <c:pt idx="39">
                  <c:v>0.78544887839699529</c:v>
                </c:pt>
                <c:pt idx="40">
                  <c:v>0.77363313960178348</c:v>
                </c:pt>
                <c:pt idx="41">
                  <c:v>0.7495997307012473</c:v>
                </c:pt>
                <c:pt idx="42">
                  <c:v>0.74079367307917054</c:v>
                </c:pt>
                <c:pt idx="43">
                  <c:v>0.6956900144944369</c:v>
                </c:pt>
                <c:pt idx="44">
                  <c:v>0.73824841273020725</c:v>
                </c:pt>
                <c:pt idx="45">
                  <c:v>0.74789040819971508</c:v>
                </c:pt>
                <c:pt idx="46">
                  <c:v>0.73264190638249316</c:v>
                </c:pt>
                <c:pt idx="47">
                  <c:v>0.75152521514610715</c:v>
                </c:pt>
                <c:pt idx="48">
                  <c:v>0.7592904250883602</c:v>
                </c:pt>
                <c:pt idx="49">
                  <c:v>0.75258309136689017</c:v>
                </c:pt>
                <c:pt idx="50">
                  <c:v>0.75566336042021676</c:v>
                </c:pt>
                <c:pt idx="51">
                  <c:v>0.76218344590423115</c:v>
                </c:pt>
                <c:pt idx="52">
                  <c:v>0.75050141436358686</c:v>
                </c:pt>
                <c:pt idx="53">
                  <c:v>0.79631631458544805</c:v>
                </c:pt>
                <c:pt idx="54">
                  <c:v>0.80573305318328214</c:v>
                </c:pt>
                <c:pt idx="55">
                  <c:v>0.80498458211007751</c:v>
                </c:pt>
                <c:pt idx="56">
                  <c:v>0.82230415675404789</c:v>
                </c:pt>
                <c:pt idx="57">
                  <c:v>0.80637825177360367</c:v>
                </c:pt>
                <c:pt idx="58">
                  <c:v>0.80931967610640621</c:v>
                </c:pt>
                <c:pt idx="59">
                  <c:v>0.81213979659422408</c:v>
                </c:pt>
                <c:pt idx="60">
                  <c:v>0.82060237750966447</c:v>
                </c:pt>
                <c:pt idx="61">
                  <c:v>0.82042033894682209</c:v>
                </c:pt>
                <c:pt idx="62">
                  <c:v>0.81494840629047482</c:v>
                </c:pt>
                <c:pt idx="63">
                  <c:v>0.81333145738317103</c:v>
                </c:pt>
                <c:pt idx="64">
                  <c:v>0.79023246098995625</c:v>
                </c:pt>
                <c:pt idx="65">
                  <c:v>0.78954310181362897</c:v>
                </c:pt>
                <c:pt idx="66">
                  <c:v>0.82043679963203708</c:v>
                </c:pt>
                <c:pt idx="67">
                  <c:v>0.82185738351838755</c:v>
                </c:pt>
                <c:pt idx="68">
                  <c:v>0.83047053545698313</c:v>
                </c:pt>
                <c:pt idx="69">
                  <c:v>0.81411673909209248</c:v>
                </c:pt>
                <c:pt idx="70">
                  <c:v>0.82908891243837379</c:v>
                </c:pt>
                <c:pt idx="71">
                  <c:v>0.82264949535388343</c:v>
                </c:pt>
                <c:pt idx="72">
                  <c:v>0.82909403011101424</c:v>
                </c:pt>
                <c:pt idx="73">
                  <c:v>0.84033037176939795</c:v>
                </c:pt>
                <c:pt idx="74">
                  <c:v>0.85292494008096975</c:v>
                </c:pt>
                <c:pt idx="75">
                  <c:v>0.84916514487769545</c:v>
                </c:pt>
                <c:pt idx="76">
                  <c:v>0.85402348871939104</c:v>
                </c:pt>
                <c:pt idx="77">
                  <c:v>0.85783007194500871</c:v>
                </c:pt>
                <c:pt idx="78">
                  <c:v>0.83594981046177552</c:v>
                </c:pt>
                <c:pt idx="79">
                  <c:v>0.83868280278566154</c:v>
                </c:pt>
                <c:pt idx="80">
                  <c:v>0.82874738848701968</c:v>
                </c:pt>
                <c:pt idx="81">
                  <c:v>0.84261985915968596</c:v>
                </c:pt>
                <c:pt idx="82">
                  <c:v>0.84796958638411446</c:v>
                </c:pt>
                <c:pt idx="83">
                  <c:v>0.84861246208751606</c:v>
                </c:pt>
                <c:pt idx="84">
                  <c:v>0.84728297167091737</c:v>
                </c:pt>
                <c:pt idx="85">
                  <c:v>0.8514427217515359</c:v>
                </c:pt>
                <c:pt idx="86">
                  <c:v>0.8524521229536941</c:v>
                </c:pt>
                <c:pt idx="87">
                  <c:v>0.85529295062315225</c:v>
                </c:pt>
                <c:pt idx="88">
                  <c:v>0.84575779027671749</c:v>
                </c:pt>
                <c:pt idx="89">
                  <c:v>0.84801131016006326</c:v>
                </c:pt>
                <c:pt idx="90">
                  <c:v>0.84971047486845952</c:v>
                </c:pt>
                <c:pt idx="91">
                  <c:v>0.84817589163575446</c:v>
                </c:pt>
                <c:pt idx="92">
                  <c:v>0.84799949188937462</c:v>
                </c:pt>
                <c:pt idx="93">
                  <c:v>0.86528558361248709</c:v>
                </c:pt>
                <c:pt idx="94">
                  <c:v>0.88041415987910776</c:v>
                </c:pt>
                <c:pt idx="95">
                  <c:v>0.88388772492468615</c:v>
                </c:pt>
                <c:pt idx="96">
                  <c:v>0.88294584978332091</c:v>
                </c:pt>
                <c:pt idx="97">
                  <c:v>0.89147282416338569</c:v>
                </c:pt>
                <c:pt idx="98">
                  <c:v>0.85239928938101894</c:v>
                </c:pt>
                <c:pt idx="99">
                  <c:v>0.75726412187900594</c:v>
                </c:pt>
                <c:pt idx="100">
                  <c:v>0.777496309151398</c:v>
                </c:pt>
                <c:pt idx="101">
                  <c:v>0.78775665292617614</c:v>
                </c:pt>
                <c:pt idx="102">
                  <c:v>0.7852807333528975</c:v>
                </c:pt>
                <c:pt idx="103">
                  <c:v>0.7671138258725787</c:v>
                </c:pt>
                <c:pt idx="104">
                  <c:v>0.7211536359177414</c:v>
                </c:pt>
                <c:pt idx="105">
                  <c:v>0.67039558425228252</c:v>
                </c:pt>
                <c:pt idx="106">
                  <c:v>0.68313369385408973</c:v>
                </c:pt>
                <c:pt idx="107">
                  <c:v>0.67428462836162895</c:v>
                </c:pt>
                <c:pt idx="108">
                  <c:v>0.70369057892273856</c:v>
                </c:pt>
                <c:pt idx="109">
                  <c:v>0.7123907292899575</c:v>
                </c:pt>
                <c:pt idx="110">
                  <c:v>0.70046176551094919</c:v>
                </c:pt>
                <c:pt idx="111">
                  <c:v>0.70421364292513955</c:v>
                </c:pt>
                <c:pt idx="112">
                  <c:v>0.69470643882238736</c:v>
                </c:pt>
                <c:pt idx="113">
                  <c:v>0.69021987066729873</c:v>
                </c:pt>
                <c:pt idx="114">
                  <c:v>0.65585274581861241</c:v>
                </c:pt>
                <c:pt idx="115">
                  <c:v>0.67081253989447365</c:v>
                </c:pt>
                <c:pt idx="116">
                  <c:v>0.65876140803130612</c:v>
                </c:pt>
                <c:pt idx="117">
                  <c:v>0.65153337726367266</c:v>
                </c:pt>
                <c:pt idx="118">
                  <c:v>0.65329005360381676</c:v>
                </c:pt>
                <c:pt idx="119">
                  <c:v>0.65563469914914663</c:v>
                </c:pt>
                <c:pt idx="120">
                  <c:v>0.68251013497740254</c:v>
                </c:pt>
                <c:pt idx="121">
                  <c:v>0.70245257395166416</c:v>
                </c:pt>
                <c:pt idx="122">
                  <c:v>0.68935295916108674</c:v>
                </c:pt>
                <c:pt idx="123">
                  <c:v>0.68569249304231517</c:v>
                </c:pt>
                <c:pt idx="124">
                  <c:v>0.70655374087901279</c:v>
                </c:pt>
                <c:pt idx="125">
                  <c:v>0.69360555242137067</c:v>
                </c:pt>
                <c:pt idx="126">
                  <c:v>0.69400759215450691</c:v>
                </c:pt>
                <c:pt idx="127">
                  <c:v>0.68623425611653865</c:v>
                </c:pt>
                <c:pt idx="128">
                  <c:v>0.71058769255150767</c:v>
                </c:pt>
                <c:pt idx="129">
                  <c:v>0.71417047959971802</c:v>
                </c:pt>
                <c:pt idx="130">
                  <c:v>0.71513670816715325</c:v>
                </c:pt>
                <c:pt idx="131">
                  <c:v>0.72164125751306019</c:v>
                </c:pt>
                <c:pt idx="132">
                  <c:v>0.71311992995630225</c:v>
                </c:pt>
                <c:pt idx="133">
                  <c:v>0.70851897010016696</c:v>
                </c:pt>
                <c:pt idx="134">
                  <c:v>0.71196587169028425</c:v>
                </c:pt>
                <c:pt idx="135">
                  <c:v>0.72772035144442426</c:v>
                </c:pt>
                <c:pt idx="136">
                  <c:v>0.69963718005300179</c:v>
                </c:pt>
                <c:pt idx="137">
                  <c:v>0.62779251543808745</c:v>
                </c:pt>
                <c:pt idx="138">
                  <c:v>0.6137439213526158</c:v>
                </c:pt>
                <c:pt idx="139">
                  <c:v>0.6350549420591366</c:v>
                </c:pt>
                <c:pt idx="140">
                  <c:v>0.62459911163345228</c:v>
                </c:pt>
                <c:pt idx="141">
                  <c:v>0.62251247938835608</c:v>
                </c:pt>
                <c:pt idx="142">
                  <c:v>0.63386003274196534</c:v>
                </c:pt>
                <c:pt idx="143">
                  <c:v>0.61704726050571468</c:v>
                </c:pt>
                <c:pt idx="144">
                  <c:v>0.62119186044496566</c:v>
                </c:pt>
                <c:pt idx="145">
                  <c:v>0.61697113874558762</c:v>
                </c:pt>
                <c:pt idx="146">
                  <c:v>0.6135246954115402</c:v>
                </c:pt>
                <c:pt idx="147">
                  <c:v>0.61932130996524604</c:v>
                </c:pt>
                <c:pt idx="148">
                  <c:v>0.64272171766046415</c:v>
                </c:pt>
                <c:pt idx="149">
                  <c:v>0.64130134282970785</c:v>
                </c:pt>
                <c:pt idx="150">
                  <c:v>0.65417040511877755</c:v>
                </c:pt>
                <c:pt idx="151">
                  <c:v>0.65726016070263138</c:v>
                </c:pt>
                <c:pt idx="152">
                  <c:v>0.65401529938225567</c:v>
                </c:pt>
                <c:pt idx="153">
                  <c:v>0.65413684469131894</c:v>
                </c:pt>
                <c:pt idx="154">
                  <c:v>0.65372369375426631</c:v>
                </c:pt>
                <c:pt idx="155">
                  <c:v>0.68381154519126985</c:v>
                </c:pt>
                <c:pt idx="156">
                  <c:v>0.68859686949351695</c:v>
                </c:pt>
                <c:pt idx="157">
                  <c:v>0.70320022554246797</c:v>
                </c:pt>
                <c:pt idx="158">
                  <c:v>0.73044116577518936</c:v>
                </c:pt>
                <c:pt idx="159">
                  <c:v>0.7296898245481771</c:v>
                </c:pt>
                <c:pt idx="160">
                  <c:v>0.72373050902484026</c:v>
                </c:pt>
                <c:pt idx="161">
                  <c:v>0.71329376307177328</c:v>
                </c:pt>
                <c:pt idx="162">
                  <c:v>0.72918436301576117</c:v>
                </c:pt>
                <c:pt idx="163">
                  <c:v>0.7366851956336633</c:v>
                </c:pt>
                <c:pt idx="164">
                  <c:v>0.73302124772046484</c:v>
                </c:pt>
                <c:pt idx="165">
                  <c:v>0.74954172343919034</c:v>
                </c:pt>
                <c:pt idx="166">
                  <c:v>0.74550659155452315</c:v>
                </c:pt>
                <c:pt idx="167">
                  <c:v>0.74468112093643157</c:v>
                </c:pt>
                <c:pt idx="168">
                  <c:v>0.73371498682544301</c:v>
                </c:pt>
                <c:pt idx="169">
                  <c:v>0.72832385887583129</c:v>
                </c:pt>
                <c:pt idx="170">
                  <c:v>0.74049139764146776</c:v>
                </c:pt>
                <c:pt idx="171">
                  <c:v>0.74456473422639358</c:v>
                </c:pt>
                <c:pt idx="172">
                  <c:v>0.72639269025482422</c:v>
                </c:pt>
                <c:pt idx="173">
                  <c:v>0.71295559421351673</c:v>
                </c:pt>
                <c:pt idx="174">
                  <c:v>0.6948249187643607</c:v>
                </c:pt>
                <c:pt idx="175">
                  <c:v>0.69300104130270279</c:v>
                </c:pt>
                <c:pt idx="176">
                  <c:v>0.6858805236657135</c:v>
                </c:pt>
                <c:pt idx="177">
                  <c:v>0.68220829193062227</c:v>
                </c:pt>
                <c:pt idx="178">
                  <c:v>0.68526985212651403</c:v>
                </c:pt>
                <c:pt idx="179">
                  <c:v>0.67646972335118205</c:v>
                </c:pt>
                <c:pt idx="180">
                  <c:v>0.68777217636505006</c:v>
                </c:pt>
                <c:pt idx="181">
                  <c:v>0.69124711715443321</c:v>
                </c:pt>
                <c:pt idx="182">
                  <c:v>0.68708517183483764</c:v>
                </c:pt>
                <c:pt idx="183">
                  <c:v>0.67266076491849003</c:v>
                </c:pt>
                <c:pt idx="184">
                  <c:v>0.6899700087603492</c:v>
                </c:pt>
                <c:pt idx="185">
                  <c:v>0.63997749675121274</c:v>
                </c:pt>
                <c:pt idx="186">
                  <c:v>0.64229679960741703</c:v>
                </c:pt>
                <c:pt idx="187">
                  <c:v>0.64461164066062759</c:v>
                </c:pt>
                <c:pt idx="188">
                  <c:v>0.65310238849568825</c:v>
                </c:pt>
                <c:pt idx="189">
                  <c:v>0.65637687149660773</c:v>
                </c:pt>
                <c:pt idx="190">
                  <c:v>0.65513952170026712</c:v>
                </c:pt>
                <c:pt idx="191">
                  <c:v>0.68601907414284924</c:v>
                </c:pt>
                <c:pt idx="192">
                  <c:v>0.70737231096369357</c:v>
                </c:pt>
                <c:pt idx="193">
                  <c:v>0.72214757952961228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E-4243-AD56-08225B2A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98320"/>
        <c:axId val="1882391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Buy and Hold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Sheet16!$Q$2:$Q$195</c15:sqref>
                        </c15:formulaRef>
                      </c:ext>
                    </c:extLst>
                    <c:numCache>
                      <c:formatCode>m/d/yyyy</c:formatCode>
                      <c:ptCount val="194"/>
                      <c:pt idx="0">
                        <c:v>43941</c:v>
                      </c:pt>
                      <c:pt idx="1">
                        <c:v>43942</c:v>
                      </c:pt>
                      <c:pt idx="2">
                        <c:v>43943</c:v>
                      </c:pt>
                      <c:pt idx="3">
                        <c:v>43944</c:v>
                      </c:pt>
                      <c:pt idx="4">
                        <c:v>43945</c:v>
                      </c:pt>
                      <c:pt idx="5">
                        <c:v>43946</c:v>
                      </c:pt>
                      <c:pt idx="6">
                        <c:v>43947</c:v>
                      </c:pt>
                      <c:pt idx="7">
                        <c:v>43948</c:v>
                      </c:pt>
                      <c:pt idx="8">
                        <c:v>43949</c:v>
                      </c:pt>
                      <c:pt idx="9">
                        <c:v>43950</c:v>
                      </c:pt>
                      <c:pt idx="10">
                        <c:v>43951</c:v>
                      </c:pt>
                      <c:pt idx="11">
                        <c:v>43952</c:v>
                      </c:pt>
                      <c:pt idx="12">
                        <c:v>43953</c:v>
                      </c:pt>
                      <c:pt idx="13">
                        <c:v>43954</c:v>
                      </c:pt>
                      <c:pt idx="14">
                        <c:v>43955</c:v>
                      </c:pt>
                      <c:pt idx="15">
                        <c:v>43956</c:v>
                      </c:pt>
                      <c:pt idx="16">
                        <c:v>43957</c:v>
                      </c:pt>
                      <c:pt idx="17">
                        <c:v>43958</c:v>
                      </c:pt>
                      <c:pt idx="18">
                        <c:v>43959</c:v>
                      </c:pt>
                      <c:pt idx="19">
                        <c:v>43960</c:v>
                      </c:pt>
                      <c:pt idx="20">
                        <c:v>43961</c:v>
                      </c:pt>
                      <c:pt idx="21">
                        <c:v>43962</c:v>
                      </c:pt>
                      <c:pt idx="22">
                        <c:v>43963</c:v>
                      </c:pt>
                      <c:pt idx="23">
                        <c:v>43964</c:v>
                      </c:pt>
                      <c:pt idx="24">
                        <c:v>43965</c:v>
                      </c:pt>
                      <c:pt idx="25">
                        <c:v>43966</c:v>
                      </c:pt>
                      <c:pt idx="26">
                        <c:v>43967</c:v>
                      </c:pt>
                      <c:pt idx="27">
                        <c:v>43968</c:v>
                      </c:pt>
                      <c:pt idx="28">
                        <c:v>43969</c:v>
                      </c:pt>
                      <c:pt idx="29">
                        <c:v>43970</c:v>
                      </c:pt>
                      <c:pt idx="30">
                        <c:v>43971</c:v>
                      </c:pt>
                      <c:pt idx="31">
                        <c:v>43972</c:v>
                      </c:pt>
                      <c:pt idx="32">
                        <c:v>43973</c:v>
                      </c:pt>
                      <c:pt idx="33">
                        <c:v>43974</c:v>
                      </c:pt>
                      <c:pt idx="34">
                        <c:v>43975</c:v>
                      </c:pt>
                      <c:pt idx="35">
                        <c:v>43976</c:v>
                      </c:pt>
                      <c:pt idx="36">
                        <c:v>43977</c:v>
                      </c:pt>
                      <c:pt idx="37">
                        <c:v>43978</c:v>
                      </c:pt>
                      <c:pt idx="38">
                        <c:v>43979</c:v>
                      </c:pt>
                      <c:pt idx="39">
                        <c:v>43980</c:v>
                      </c:pt>
                      <c:pt idx="40">
                        <c:v>43981</c:v>
                      </c:pt>
                      <c:pt idx="41">
                        <c:v>43982</c:v>
                      </c:pt>
                      <c:pt idx="42">
                        <c:v>43983</c:v>
                      </c:pt>
                      <c:pt idx="43">
                        <c:v>43984</c:v>
                      </c:pt>
                      <c:pt idx="44">
                        <c:v>43985</c:v>
                      </c:pt>
                      <c:pt idx="45">
                        <c:v>43986</c:v>
                      </c:pt>
                      <c:pt idx="46">
                        <c:v>43987</c:v>
                      </c:pt>
                      <c:pt idx="47">
                        <c:v>43988</c:v>
                      </c:pt>
                      <c:pt idx="48">
                        <c:v>43989</c:v>
                      </c:pt>
                      <c:pt idx="49">
                        <c:v>43990</c:v>
                      </c:pt>
                      <c:pt idx="50">
                        <c:v>43991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43999</c:v>
                      </c:pt>
                      <c:pt idx="59">
                        <c:v>44000</c:v>
                      </c:pt>
                      <c:pt idx="60">
                        <c:v>44001</c:v>
                      </c:pt>
                      <c:pt idx="61">
                        <c:v>44002</c:v>
                      </c:pt>
                      <c:pt idx="62">
                        <c:v>44003</c:v>
                      </c:pt>
                      <c:pt idx="63">
                        <c:v>44004</c:v>
                      </c:pt>
                      <c:pt idx="64">
                        <c:v>44005</c:v>
                      </c:pt>
                      <c:pt idx="65">
                        <c:v>44006</c:v>
                      </c:pt>
                      <c:pt idx="66">
                        <c:v>44007</c:v>
                      </c:pt>
                      <c:pt idx="67">
                        <c:v>44008</c:v>
                      </c:pt>
                      <c:pt idx="68">
                        <c:v>44009</c:v>
                      </c:pt>
                      <c:pt idx="69">
                        <c:v>44010</c:v>
                      </c:pt>
                      <c:pt idx="70">
                        <c:v>44011</c:v>
                      </c:pt>
                      <c:pt idx="71">
                        <c:v>44012</c:v>
                      </c:pt>
                      <c:pt idx="72">
                        <c:v>44013</c:v>
                      </c:pt>
                      <c:pt idx="73">
                        <c:v>44014</c:v>
                      </c:pt>
                      <c:pt idx="74">
                        <c:v>44015</c:v>
                      </c:pt>
                      <c:pt idx="75">
                        <c:v>44016</c:v>
                      </c:pt>
                      <c:pt idx="76">
                        <c:v>44017</c:v>
                      </c:pt>
                      <c:pt idx="77">
                        <c:v>44018</c:v>
                      </c:pt>
                      <c:pt idx="78">
                        <c:v>44019</c:v>
                      </c:pt>
                      <c:pt idx="79">
                        <c:v>44020</c:v>
                      </c:pt>
                      <c:pt idx="80">
                        <c:v>44021</c:v>
                      </c:pt>
                      <c:pt idx="81">
                        <c:v>44022</c:v>
                      </c:pt>
                      <c:pt idx="82">
                        <c:v>44023</c:v>
                      </c:pt>
                      <c:pt idx="83">
                        <c:v>44024</c:v>
                      </c:pt>
                      <c:pt idx="84">
                        <c:v>44025</c:v>
                      </c:pt>
                      <c:pt idx="85">
                        <c:v>44026</c:v>
                      </c:pt>
                      <c:pt idx="86">
                        <c:v>44027</c:v>
                      </c:pt>
                      <c:pt idx="87">
                        <c:v>44028</c:v>
                      </c:pt>
                      <c:pt idx="88">
                        <c:v>44029</c:v>
                      </c:pt>
                      <c:pt idx="89">
                        <c:v>44030</c:v>
                      </c:pt>
                      <c:pt idx="90">
                        <c:v>44031</c:v>
                      </c:pt>
                      <c:pt idx="91">
                        <c:v>44032</c:v>
                      </c:pt>
                      <c:pt idx="92">
                        <c:v>44033</c:v>
                      </c:pt>
                      <c:pt idx="93">
                        <c:v>44034</c:v>
                      </c:pt>
                      <c:pt idx="94">
                        <c:v>44035</c:v>
                      </c:pt>
                      <c:pt idx="95">
                        <c:v>44036</c:v>
                      </c:pt>
                      <c:pt idx="96">
                        <c:v>44037</c:v>
                      </c:pt>
                      <c:pt idx="97">
                        <c:v>44038</c:v>
                      </c:pt>
                      <c:pt idx="98">
                        <c:v>44039</c:v>
                      </c:pt>
                      <c:pt idx="99">
                        <c:v>44040</c:v>
                      </c:pt>
                      <c:pt idx="100">
                        <c:v>44041</c:v>
                      </c:pt>
                      <c:pt idx="101">
                        <c:v>44042</c:v>
                      </c:pt>
                      <c:pt idx="102">
                        <c:v>44043</c:v>
                      </c:pt>
                      <c:pt idx="103">
                        <c:v>44044</c:v>
                      </c:pt>
                      <c:pt idx="104">
                        <c:v>44045</c:v>
                      </c:pt>
                      <c:pt idx="105">
                        <c:v>44046</c:v>
                      </c:pt>
                      <c:pt idx="106">
                        <c:v>44047</c:v>
                      </c:pt>
                      <c:pt idx="107">
                        <c:v>44048</c:v>
                      </c:pt>
                      <c:pt idx="108">
                        <c:v>44049</c:v>
                      </c:pt>
                      <c:pt idx="109">
                        <c:v>44050</c:v>
                      </c:pt>
                      <c:pt idx="110">
                        <c:v>44051</c:v>
                      </c:pt>
                      <c:pt idx="111">
                        <c:v>44052</c:v>
                      </c:pt>
                      <c:pt idx="112">
                        <c:v>44053</c:v>
                      </c:pt>
                      <c:pt idx="113">
                        <c:v>44054</c:v>
                      </c:pt>
                      <c:pt idx="114">
                        <c:v>44055</c:v>
                      </c:pt>
                      <c:pt idx="115">
                        <c:v>44056</c:v>
                      </c:pt>
                      <c:pt idx="116">
                        <c:v>44057</c:v>
                      </c:pt>
                      <c:pt idx="117">
                        <c:v>44058</c:v>
                      </c:pt>
                      <c:pt idx="118">
                        <c:v>44059</c:v>
                      </c:pt>
                      <c:pt idx="119">
                        <c:v>44060</c:v>
                      </c:pt>
                      <c:pt idx="120">
                        <c:v>44061</c:v>
                      </c:pt>
                      <c:pt idx="121">
                        <c:v>44062</c:v>
                      </c:pt>
                      <c:pt idx="122">
                        <c:v>44063</c:v>
                      </c:pt>
                      <c:pt idx="123">
                        <c:v>44064</c:v>
                      </c:pt>
                      <c:pt idx="124">
                        <c:v>44065</c:v>
                      </c:pt>
                      <c:pt idx="125">
                        <c:v>44066</c:v>
                      </c:pt>
                      <c:pt idx="126">
                        <c:v>44067</c:v>
                      </c:pt>
                      <c:pt idx="127">
                        <c:v>44068</c:v>
                      </c:pt>
                      <c:pt idx="128">
                        <c:v>44069</c:v>
                      </c:pt>
                      <c:pt idx="129">
                        <c:v>44070</c:v>
                      </c:pt>
                      <c:pt idx="130">
                        <c:v>44071</c:v>
                      </c:pt>
                      <c:pt idx="131">
                        <c:v>44072</c:v>
                      </c:pt>
                      <c:pt idx="132">
                        <c:v>44073</c:v>
                      </c:pt>
                      <c:pt idx="133">
                        <c:v>44074</c:v>
                      </c:pt>
                      <c:pt idx="134">
                        <c:v>44075</c:v>
                      </c:pt>
                      <c:pt idx="135">
                        <c:v>44076</c:v>
                      </c:pt>
                      <c:pt idx="136">
                        <c:v>44077</c:v>
                      </c:pt>
                      <c:pt idx="137">
                        <c:v>44078</c:v>
                      </c:pt>
                      <c:pt idx="138">
                        <c:v>44079</c:v>
                      </c:pt>
                      <c:pt idx="139">
                        <c:v>44080</c:v>
                      </c:pt>
                      <c:pt idx="140">
                        <c:v>44081</c:v>
                      </c:pt>
                      <c:pt idx="141">
                        <c:v>44082</c:v>
                      </c:pt>
                      <c:pt idx="142">
                        <c:v>44083</c:v>
                      </c:pt>
                      <c:pt idx="143">
                        <c:v>44084</c:v>
                      </c:pt>
                      <c:pt idx="144">
                        <c:v>44085</c:v>
                      </c:pt>
                      <c:pt idx="145">
                        <c:v>44086</c:v>
                      </c:pt>
                      <c:pt idx="146">
                        <c:v>44087</c:v>
                      </c:pt>
                      <c:pt idx="147">
                        <c:v>44088</c:v>
                      </c:pt>
                      <c:pt idx="148">
                        <c:v>44089</c:v>
                      </c:pt>
                      <c:pt idx="149">
                        <c:v>44090</c:v>
                      </c:pt>
                      <c:pt idx="150">
                        <c:v>44091</c:v>
                      </c:pt>
                      <c:pt idx="151">
                        <c:v>44092</c:v>
                      </c:pt>
                      <c:pt idx="152">
                        <c:v>44093</c:v>
                      </c:pt>
                      <c:pt idx="153">
                        <c:v>44094</c:v>
                      </c:pt>
                      <c:pt idx="154">
                        <c:v>44095</c:v>
                      </c:pt>
                      <c:pt idx="155">
                        <c:v>44096</c:v>
                      </c:pt>
                      <c:pt idx="156">
                        <c:v>44097</c:v>
                      </c:pt>
                      <c:pt idx="157">
                        <c:v>44098</c:v>
                      </c:pt>
                      <c:pt idx="158">
                        <c:v>44099</c:v>
                      </c:pt>
                      <c:pt idx="159">
                        <c:v>44100</c:v>
                      </c:pt>
                      <c:pt idx="160">
                        <c:v>44101</c:v>
                      </c:pt>
                      <c:pt idx="161">
                        <c:v>44102</c:v>
                      </c:pt>
                      <c:pt idx="162">
                        <c:v>44103</c:v>
                      </c:pt>
                      <c:pt idx="163">
                        <c:v>44104</c:v>
                      </c:pt>
                      <c:pt idx="164">
                        <c:v>44105</c:v>
                      </c:pt>
                      <c:pt idx="165">
                        <c:v>44106</c:v>
                      </c:pt>
                      <c:pt idx="166">
                        <c:v>44107</c:v>
                      </c:pt>
                      <c:pt idx="167">
                        <c:v>44108</c:v>
                      </c:pt>
                      <c:pt idx="168">
                        <c:v>44109</c:v>
                      </c:pt>
                      <c:pt idx="169">
                        <c:v>44110</c:v>
                      </c:pt>
                      <c:pt idx="170">
                        <c:v>44111</c:v>
                      </c:pt>
                      <c:pt idx="171">
                        <c:v>44112</c:v>
                      </c:pt>
                      <c:pt idx="172">
                        <c:v>44113</c:v>
                      </c:pt>
                      <c:pt idx="173">
                        <c:v>44114</c:v>
                      </c:pt>
                      <c:pt idx="174">
                        <c:v>44115</c:v>
                      </c:pt>
                      <c:pt idx="175">
                        <c:v>44116</c:v>
                      </c:pt>
                      <c:pt idx="176">
                        <c:v>44117</c:v>
                      </c:pt>
                      <c:pt idx="177">
                        <c:v>44118</c:v>
                      </c:pt>
                      <c:pt idx="178">
                        <c:v>44119</c:v>
                      </c:pt>
                      <c:pt idx="179">
                        <c:v>44120</c:v>
                      </c:pt>
                      <c:pt idx="180">
                        <c:v>44121</c:v>
                      </c:pt>
                      <c:pt idx="181">
                        <c:v>44122</c:v>
                      </c:pt>
                      <c:pt idx="182">
                        <c:v>44123</c:v>
                      </c:pt>
                      <c:pt idx="183">
                        <c:v>44124</c:v>
                      </c:pt>
                      <c:pt idx="184">
                        <c:v>44125</c:v>
                      </c:pt>
                      <c:pt idx="185">
                        <c:v>44126</c:v>
                      </c:pt>
                      <c:pt idx="186">
                        <c:v>44127</c:v>
                      </c:pt>
                      <c:pt idx="187">
                        <c:v>44128</c:v>
                      </c:pt>
                      <c:pt idx="188">
                        <c:v>44129</c:v>
                      </c:pt>
                      <c:pt idx="189">
                        <c:v>44130</c:v>
                      </c:pt>
                      <c:pt idx="190">
                        <c:v>44131</c:v>
                      </c:pt>
                      <c:pt idx="191">
                        <c:v>44132</c:v>
                      </c:pt>
                      <c:pt idx="192">
                        <c:v>44133</c:v>
                      </c:pt>
                      <c:pt idx="193">
                        <c:v>44134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Sheet16!$E$2:$E$195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1</c:v>
                      </c:pt>
                      <c:pt idx="1">
                        <c:v>1.0412056489262373</c:v>
                      </c:pt>
                      <c:pt idx="2">
                        <c:v>1.0925580648926239</c:v>
                      </c:pt>
                      <c:pt idx="3">
                        <c:v>1.0963235294117648</c:v>
                      </c:pt>
                      <c:pt idx="4">
                        <c:v>1.1011335784313725</c:v>
                      </c:pt>
                      <c:pt idx="5">
                        <c:v>1.1242997198879552</c:v>
                      </c:pt>
                      <c:pt idx="6">
                        <c:v>1.1364627100840339</c:v>
                      </c:pt>
                      <c:pt idx="7">
                        <c:v>1.1314615429505137</c:v>
                      </c:pt>
                      <c:pt idx="8">
                        <c:v>1.2829350490196081</c:v>
                      </c:pt>
                      <c:pt idx="9">
                        <c:v>1.2583814775910367</c:v>
                      </c:pt>
                      <c:pt idx="10">
                        <c:v>1.2881390056022413</c:v>
                      </c:pt>
                      <c:pt idx="11">
                        <c:v>1.3109214519140993</c:v>
                      </c:pt>
                      <c:pt idx="12">
                        <c:v>1.2998876633986933</c:v>
                      </c:pt>
                      <c:pt idx="13">
                        <c:v>1.2960332049486467</c:v>
                      </c:pt>
                      <c:pt idx="14">
                        <c:v>1.317225431839403</c:v>
                      </c:pt>
                      <c:pt idx="15">
                        <c:v>1.3359491713352012</c:v>
                      </c:pt>
                      <c:pt idx="16">
                        <c:v>1.4596273926237167</c:v>
                      </c:pt>
                      <c:pt idx="17">
                        <c:v>1.4311974789915969</c:v>
                      </c:pt>
                      <c:pt idx="18">
                        <c:v>1.3913996848739496</c:v>
                      </c:pt>
                      <c:pt idx="19">
                        <c:v>1.2736140289449114</c:v>
                      </c:pt>
                      <c:pt idx="20">
                        <c:v>1.2506419234360411</c:v>
                      </c:pt>
                      <c:pt idx="21">
                        <c:v>1.2869718720821661</c:v>
                      </c:pt>
                      <c:pt idx="22">
                        <c:v>1.3598943744164331</c:v>
                      </c:pt>
                      <c:pt idx="23">
                        <c:v>1.4290587068160596</c:v>
                      </c:pt>
                      <c:pt idx="24">
                        <c:v>1.3585580065359475</c:v>
                      </c:pt>
                      <c:pt idx="25">
                        <c:v>1.3689250700280109</c:v>
                      </c:pt>
                      <c:pt idx="26">
                        <c:v>1.41172531512605</c:v>
                      </c:pt>
                      <c:pt idx="27">
                        <c:v>1.4193102240896356</c:v>
                      </c:pt>
                      <c:pt idx="28">
                        <c:v>1.4270964635854337</c:v>
                      </c:pt>
                      <c:pt idx="29">
                        <c:v>1.3873438958916897</c:v>
                      </c:pt>
                      <c:pt idx="30">
                        <c:v>1.3215073529411763</c:v>
                      </c:pt>
                      <c:pt idx="31">
                        <c:v>1.3376575630252101</c:v>
                      </c:pt>
                      <c:pt idx="32">
                        <c:v>1.3395424836601308</c:v>
                      </c:pt>
                      <c:pt idx="33">
                        <c:v>1.2712651727357611</c:v>
                      </c:pt>
                      <c:pt idx="34">
                        <c:v>1.2983353758169933</c:v>
                      </c:pt>
                      <c:pt idx="35">
                        <c:v>1.290327380952381</c:v>
                      </c:pt>
                      <c:pt idx="36">
                        <c:v>1.3435136554621849</c:v>
                      </c:pt>
                      <c:pt idx="37">
                        <c:v>1.3976715686274512</c:v>
                      </c:pt>
                      <c:pt idx="38">
                        <c:v>1.3748628618113914</c:v>
                      </c:pt>
                      <c:pt idx="39">
                        <c:v>1.4151975373482728</c:v>
                      </c:pt>
                      <c:pt idx="40">
                        <c:v>1.3784488795518208</c:v>
                      </c:pt>
                      <c:pt idx="41">
                        <c:v>1.4905753968253967</c:v>
                      </c:pt>
                      <c:pt idx="42">
                        <c:v>1.3892477824463116</c:v>
                      </c:pt>
                      <c:pt idx="43">
                        <c:v>1.4104910714285714</c:v>
                      </c:pt>
                      <c:pt idx="44">
                        <c:v>1.4279951563958917</c:v>
                      </c:pt>
                      <c:pt idx="45">
                        <c:v>1.4024874533146592</c:v>
                      </c:pt>
                      <c:pt idx="46">
                        <c:v>1.4110206582633056</c:v>
                      </c:pt>
                      <c:pt idx="47">
                        <c:v>1.4224614845938379</c:v>
                      </c:pt>
                      <c:pt idx="48">
                        <c:v>1.4270410247432308</c:v>
                      </c:pt>
                      <c:pt idx="49">
                        <c:v>1.426734652194211</c:v>
                      </c:pt>
                      <c:pt idx="50">
                        <c:v>1.4434582166199814</c:v>
                      </c:pt>
                      <c:pt idx="51">
                        <c:v>1.3521475256769375</c:v>
                      </c:pt>
                      <c:pt idx="52">
                        <c:v>1.3807437558356677</c:v>
                      </c:pt>
                      <c:pt idx="53">
                        <c:v>1.3823237628384688</c:v>
                      </c:pt>
                      <c:pt idx="54">
                        <c:v>1.3604662698412699</c:v>
                      </c:pt>
                      <c:pt idx="55">
                        <c:v>1.3754464285714287</c:v>
                      </c:pt>
                      <c:pt idx="56">
                        <c:v>1.3898007119514473</c:v>
                      </c:pt>
                      <c:pt idx="57">
                        <c:v>1.3797735760971055</c:v>
                      </c:pt>
                      <c:pt idx="58">
                        <c:v>1.3679009103641455</c:v>
                      </c:pt>
                      <c:pt idx="59">
                        <c:v>1.3570713702147525</c:v>
                      </c:pt>
                      <c:pt idx="60">
                        <c:v>1.3649247198879553</c:v>
                      </c:pt>
                      <c:pt idx="61">
                        <c:v>1.3547706582633054</c:v>
                      </c:pt>
                      <c:pt idx="62">
                        <c:v>1.4137896825396827</c:v>
                      </c:pt>
                      <c:pt idx="63">
                        <c:v>1.4039974323062561</c:v>
                      </c:pt>
                      <c:pt idx="64">
                        <c:v>1.3547371031746034</c:v>
                      </c:pt>
                      <c:pt idx="65">
                        <c:v>1.3485512955182075</c:v>
                      </c:pt>
                      <c:pt idx="66">
                        <c:v>1.335699696545285</c:v>
                      </c:pt>
                      <c:pt idx="67">
                        <c:v>1.3133841036414566</c:v>
                      </c:pt>
                      <c:pt idx="68">
                        <c:v>1.3295459850606912</c:v>
                      </c:pt>
                      <c:pt idx="69">
                        <c:v>1.3399349323062562</c:v>
                      </c:pt>
                      <c:pt idx="70">
                        <c:v>1.3328956582633056</c:v>
                      </c:pt>
                      <c:pt idx="71">
                        <c:v>1.3480348389355743</c:v>
                      </c:pt>
                      <c:pt idx="72">
                        <c:v>1.3263786764705885</c:v>
                      </c:pt>
                      <c:pt idx="73">
                        <c:v>1.3223433123249302</c:v>
                      </c:pt>
                      <c:pt idx="74">
                        <c:v>1.3332326680672271</c:v>
                      </c:pt>
                      <c:pt idx="75">
                        <c:v>1.3238780929038283</c:v>
                      </c:pt>
                      <c:pt idx="76">
                        <c:v>1.3631112861811392</c:v>
                      </c:pt>
                      <c:pt idx="77">
                        <c:v>1.3500729458450049</c:v>
                      </c:pt>
                      <c:pt idx="78">
                        <c:v>1.3765289449112981</c:v>
                      </c:pt>
                      <c:pt idx="79">
                        <c:v>1.3475942460317463</c:v>
                      </c:pt>
                      <c:pt idx="80">
                        <c:v>1.3554869864612513</c:v>
                      </c:pt>
                      <c:pt idx="81">
                        <c:v>1.347309757236228</c:v>
                      </c:pt>
                      <c:pt idx="82">
                        <c:v>1.3572843720821666</c:v>
                      </c:pt>
                      <c:pt idx="83">
                        <c:v>1.347589869281046</c:v>
                      </c:pt>
                      <c:pt idx="84">
                        <c:v>1.350510620915033</c:v>
                      </c:pt>
                      <c:pt idx="85">
                        <c:v>1.3407679738562095</c:v>
                      </c:pt>
                      <c:pt idx="86">
                        <c:v>1.3320071778711489</c:v>
                      </c:pt>
                      <c:pt idx="87">
                        <c:v>1.3355348389355746</c:v>
                      </c:pt>
                      <c:pt idx="88">
                        <c:v>1.3386802637721757</c:v>
                      </c:pt>
                      <c:pt idx="89">
                        <c:v>1.3440811741363217</c:v>
                      </c:pt>
                      <c:pt idx="90">
                        <c:v>1.3365210667600376</c:v>
                      </c:pt>
                      <c:pt idx="91">
                        <c:v>1.370526960784314</c:v>
                      </c:pt>
                      <c:pt idx="92">
                        <c:v>1.3912494164332405</c:v>
                      </c:pt>
                      <c:pt idx="93">
                        <c:v>1.4024918300653599</c:v>
                      </c:pt>
                      <c:pt idx="94">
                        <c:v>1.3934421685340808</c:v>
                      </c:pt>
                      <c:pt idx="95">
                        <c:v>1.4168023459383758</c:v>
                      </c:pt>
                      <c:pt idx="96">
                        <c:v>1.4503092903828203</c:v>
                      </c:pt>
                      <c:pt idx="97">
                        <c:v>1.6119441526610649</c:v>
                      </c:pt>
                      <c:pt idx="98">
                        <c:v>1.5952132936507941</c:v>
                      </c:pt>
                      <c:pt idx="99">
                        <c:v>1.6208741830065365</c:v>
                      </c:pt>
                      <c:pt idx="100">
                        <c:v>1.6217247315592909</c:v>
                      </c:pt>
                      <c:pt idx="101">
                        <c:v>1.6561070261437916</c:v>
                      </c:pt>
                      <c:pt idx="102">
                        <c:v>1.7229910714285721</c:v>
                      </c:pt>
                      <c:pt idx="103">
                        <c:v>1.6148080065359485</c:v>
                      </c:pt>
                      <c:pt idx="104">
                        <c:v>1.638820319794585</c:v>
                      </c:pt>
                      <c:pt idx="105">
                        <c:v>1.6335550887021482</c:v>
                      </c:pt>
                      <c:pt idx="106">
                        <c:v>1.7152121265172739</c:v>
                      </c:pt>
                      <c:pt idx="107">
                        <c:v>1.7177127100840339</c:v>
                      </c:pt>
                      <c:pt idx="108">
                        <c:v>1.6932948179271714</c:v>
                      </c:pt>
                      <c:pt idx="109">
                        <c:v>1.7178717320261443</c:v>
                      </c:pt>
                      <c:pt idx="110">
                        <c:v>1.7052521008403367</c:v>
                      </c:pt>
                      <c:pt idx="111">
                        <c:v>1.7360717203548091</c:v>
                      </c:pt>
                      <c:pt idx="112">
                        <c:v>1.661491888422036</c:v>
                      </c:pt>
                      <c:pt idx="113">
                        <c:v>1.6874489379084971</c:v>
                      </c:pt>
                      <c:pt idx="114">
                        <c:v>1.7209310807656402</c:v>
                      </c:pt>
                      <c:pt idx="115">
                        <c:v>1.7184582166199818</c:v>
                      </c:pt>
                      <c:pt idx="116">
                        <c:v>1.7301645658263312</c:v>
                      </c:pt>
                      <c:pt idx="117">
                        <c:v>1.7388597105508878</c:v>
                      </c:pt>
                      <c:pt idx="118">
                        <c:v>1.7950892857142866</c:v>
                      </c:pt>
                      <c:pt idx="119">
                        <c:v>1.7434056956115789</c:v>
                      </c:pt>
                      <c:pt idx="120">
                        <c:v>1.7155214169000943</c:v>
                      </c:pt>
                      <c:pt idx="121">
                        <c:v>1.7308969421101783</c:v>
                      </c:pt>
                      <c:pt idx="122">
                        <c:v>1.6820173902894497</c:v>
                      </c:pt>
                      <c:pt idx="123">
                        <c:v>1.7029834850606917</c:v>
                      </c:pt>
                      <c:pt idx="124">
                        <c:v>1.6996396475256776</c:v>
                      </c:pt>
                      <c:pt idx="125">
                        <c:v>1.7147890406162474</c:v>
                      </c:pt>
                      <c:pt idx="126">
                        <c:v>1.6522117180205425</c:v>
                      </c:pt>
                      <c:pt idx="127">
                        <c:v>1.6723958333333342</c:v>
                      </c:pt>
                      <c:pt idx="128">
                        <c:v>1.6529616013071902</c:v>
                      </c:pt>
                      <c:pt idx="129">
                        <c:v>1.6828606442577039</c:v>
                      </c:pt>
                      <c:pt idx="130">
                        <c:v>1.674006477591037</c:v>
                      </c:pt>
                      <c:pt idx="131">
                        <c:v>1.7092684990662939</c:v>
                      </c:pt>
                      <c:pt idx="132">
                        <c:v>1.700367647058824</c:v>
                      </c:pt>
                      <c:pt idx="133">
                        <c:v>1.7396446078431378</c:v>
                      </c:pt>
                      <c:pt idx="134">
                        <c:v>1.6625058356676008</c:v>
                      </c:pt>
                      <c:pt idx="135">
                        <c:v>1.4840861344537821</c:v>
                      </c:pt>
                      <c:pt idx="136">
                        <c:v>1.5294613678804863</c:v>
                      </c:pt>
                      <c:pt idx="137">
                        <c:v>1.4834792250233433</c:v>
                      </c:pt>
                      <c:pt idx="138">
                        <c:v>1.496536531279179</c:v>
                      </c:pt>
                      <c:pt idx="139">
                        <c:v>1.5136262838468726</c:v>
                      </c:pt>
                      <c:pt idx="140">
                        <c:v>1.4772540266106449</c:v>
                      </c:pt>
                      <c:pt idx="141">
                        <c:v>1.4916783380018679</c:v>
                      </c:pt>
                      <c:pt idx="142">
                        <c:v>1.5089913048552761</c:v>
                      </c:pt>
                      <c:pt idx="143">
                        <c:v>1.5164580415499542</c:v>
                      </c:pt>
                      <c:pt idx="144">
                        <c:v>1.5240604575163408</c:v>
                      </c:pt>
                      <c:pt idx="145">
                        <c:v>1.5080473856209158</c:v>
                      </c:pt>
                      <c:pt idx="146">
                        <c:v>1.5581159547152201</c:v>
                      </c:pt>
                      <c:pt idx="147">
                        <c:v>1.5732595121381892</c:v>
                      </c:pt>
                      <c:pt idx="148">
                        <c:v>1.5989160247432312</c:v>
                      </c:pt>
                      <c:pt idx="149">
                        <c:v>1.5965817577030819</c:v>
                      </c:pt>
                      <c:pt idx="150">
                        <c:v>1.5956932773109249</c:v>
                      </c:pt>
                      <c:pt idx="151">
                        <c:v>1.616479925303455</c:v>
                      </c:pt>
                      <c:pt idx="152">
                        <c:v>1.5932670985060693</c:v>
                      </c:pt>
                      <c:pt idx="153">
                        <c:v>1.5197274743230627</c:v>
                      </c:pt>
                      <c:pt idx="154">
                        <c:v>1.5364043534080301</c:v>
                      </c:pt>
                      <c:pt idx="155">
                        <c:v>1.4932160364145661</c:v>
                      </c:pt>
                      <c:pt idx="156">
                        <c:v>1.5668782096171805</c:v>
                      </c:pt>
                      <c:pt idx="157">
                        <c:v>1.5596594887955186</c:v>
                      </c:pt>
                      <c:pt idx="158">
                        <c:v>1.565417833800187</c:v>
                      </c:pt>
                      <c:pt idx="159">
                        <c:v>1.5724498132586371</c:v>
                      </c:pt>
                      <c:pt idx="160">
                        <c:v>1.5603918650793651</c:v>
                      </c:pt>
                      <c:pt idx="161">
                        <c:v>1.5815724206349209</c:v>
                      </c:pt>
                      <c:pt idx="162">
                        <c:v>1.5726584383753504</c:v>
                      </c:pt>
                      <c:pt idx="163">
                        <c:v>1.5490239845938378</c:v>
                      </c:pt>
                      <c:pt idx="164">
                        <c:v>1.5425303454715225</c:v>
                      </c:pt>
                      <c:pt idx="165">
                        <c:v>1.5393980508870218</c:v>
                      </c:pt>
                      <c:pt idx="166">
                        <c:v>1.5568262721755375</c:v>
                      </c:pt>
                      <c:pt idx="167">
                        <c:v>1.5749007936507939</c:v>
                      </c:pt>
                      <c:pt idx="168">
                        <c:v>1.546839985994398</c:v>
                      </c:pt>
                      <c:pt idx="169">
                        <c:v>1.5567329014939311</c:v>
                      </c:pt>
                      <c:pt idx="170">
                        <c:v>1.5950469771241833</c:v>
                      </c:pt>
                      <c:pt idx="171">
                        <c:v>1.6131346288515409</c:v>
                      </c:pt>
                      <c:pt idx="172">
                        <c:v>1.6485031512605046</c:v>
                      </c:pt>
                      <c:pt idx="173">
                        <c:v>1.6593735410831003</c:v>
                      </c:pt>
                      <c:pt idx="174">
                        <c:v>1.6829277544351076</c:v>
                      </c:pt>
                      <c:pt idx="175">
                        <c:v>1.6672823295985062</c:v>
                      </c:pt>
                      <c:pt idx="176">
                        <c:v>1.6672064659197015</c:v>
                      </c:pt>
                      <c:pt idx="177">
                        <c:v>1.6791170634920636</c:v>
                      </c:pt>
                      <c:pt idx="178">
                        <c:v>1.6527996615312792</c:v>
                      </c:pt>
                      <c:pt idx="179">
                        <c:v>1.6584806839402426</c:v>
                      </c:pt>
                      <c:pt idx="180">
                        <c:v>1.679826097105509</c:v>
                      </c:pt>
                      <c:pt idx="181">
                        <c:v>1.7157519257703084</c:v>
                      </c:pt>
                      <c:pt idx="182">
                        <c:v>1.739587710084034</c:v>
                      </c:pt>
                      <c:pt idx="183">
                        <c:v>1.8685807656395896</c:v>
                      </c:pt>
                      <c:pt idx="184">
                        <c:v>1.8946982959850613</c:v>
                      </c:pt>
                      <c:pt idx="185">
                        <c:v>1.8874139239028951</c:v>
                      </c:pt>
                      <c:pt idx="186">
                        <c:v>1.9150093370681613</c:v>
                      </c:pt>
                      <c:pt idx="187">
                        <c:v>1.903157096171803</c:v>
                      </c:pt>
                      <c:pt idx="188">
                        <c:v>1.9066278594771253</c:v>
                      </c:pt>
                      <c:pt idx="189">
                        <c:v>2.0123891223155939</c:v>
                      </c:pt>
                      <c:pt idx="190">
                        <c:v>1.937594829598507</c:v>
                      </c:pt>
                      <c:pt idx="191">
                        <c:v>1.9637021475256782</c:v>
                      </c:pt>
                      <c:pt idx="192">
                        <c:v>1.9799705298786194</c:v>
                      </c:pt>
                      <c:pt idx="193">
                        <c:v>2.0140070611577978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1E-4243-AD56-08225B2AB0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LSTM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Sheet16!$Q$2:$Q$195</c15:sqref>
                        </c15:formulaRef>
                      </c:ext>
                    </c:extLst>
                    <c:numCache>
                      <c:formatCode>m/d/yyyy</c:formatCode>
                      <c:ptCount val="194"/>
                      <c:pt idx="0">
                        <c:v>43941</c:v>
                      </c:pt>
                      <c:pt idx="1">
                        <c:v>43942</c:v>
                      </c:pt>
                      <c:pt idx="2">
                        <c:v>43943</c:v>
                      </c:pt>
                      <c:pt idx="3">
                        <c:v>43944</c:v>
                      </c:pt>
                      <c:pt idx="4">
                        <c:v>43945</c:v>
                      </c:pt>
                      <c:pt idx="5">
                        <c:v>43946</c:v>
                      </c:pt>
                      <c:pt idx="6">
                        <c:v>43947</c:v>
                      </c:pt>
                      <c:pt idx="7">
                        <c:v>43948</c:v>
                      </c:pt>
                      <c:pt idx="8">
                        <c:v>43949</c:v>
                      </c:pt>
                      <c:pt idx="9">
                        <c:v>43950</c:v>
                      </c:pt>
                      <c:pt idx="10">
                        <c:v>43951</c:v>
                      </c:pt>
                      <c:pt idx="11">
                        <c:v>43952</c:v>
                      </c:pt>
                      <c:pt idx="12">
                        <c:v>43953</c:v>
                      </c:pt>
                      <c:pt idx="13">
                        <c:v>43954</c:v>
                      </c:pt>
                      <c:pt idx="14">
                        <c:v>43955</c:v>
                      </c:pt>
                      <c:pt idx="15">
                        <c:v>43956</c:v>
                      </c:pt>
                      <c:pt idx="16">
                        <c:v>43957</c:v>
                      </c:pt>
                      <c:pt idx="17">
                        <c:v>43958</c:v>
                      </c:pt>
                      <c:pt idx="18">
                        <c:v>43959</c:v>
                      </c:pt>
                      <c:pt idx="19">
                        <c:v>43960</c:v>
                      </c:pt>
                      <c:pt idx="20">
                        <c:v>43961</c:v>
                      </c:pt>
                      <c:pt idx="21">
                        <c:v>43962</c:v>
                      </c:pt>
                      <c:pt idx="22">
                        <c:v>43963</c:v>
                      </c:pt>
                      <c:pt idx="23">
                        <c:v>43964</c:v>
                      </c:pt>
                      <c:pt idx="24">
                        <c:v>43965</c:v>
                      </c:pt>
                      <c:pt idx="25">
                        <c:v>43966</c:v>
                      </c:pt>
                      <c:pt idx="26">
                        <c:v>43967</c:v>
                      </c:pt>
                      <c:pt idx="27">
                        <c:v>43968</c:v>
                      </c:pt>
                      <c:pt idx="28">
                        <c:v>43969</c:v>
                      </c:pt>
                      <c:pt idx="29">
                        <c:v>43970</c:v>
                      </c:pt>
                      <c:pt idx="30">
                        <c:v>43971</c:v>
                      </c:pt>
                      <c:pt idx="31">
                        <c:v>43972</c:v>
                      </c:pt>
                      <c:pt idx="32">
                        <c:v>43973</c:v>
                      </c:pt>
                      <c:pt idx="33">
                        <c:v>43974</c:v>
                      </c:pt>
                      <c:pt idx="34">
                        <c:v>43975</c:v>
                      </c:pt>
                      <c:pt idx="35">
                        <c:v>43976</c:v>
                      </c:pt>
                      <c:pt idx="36">
                        <c:v>43977</c:v>
                      </c:pt>
                      <c:pt idx="37">
                        <c:v>43978</c:v>
                      </c:pt>
                      <c:pt idx="38">
                        <c:v>43979</c:v>
                      </c:pt>
                      <c:pt idx="39">
                        <c:v>43980</c:v>
                      </c:pt>
                      <c:pt idx="40">
                        <c:v>43981</c:v>
                      </c:pt>
                      <c:pt idx="41">
                        <c:v>43982</c:v>
                      </c:pt>
                      <c:pt idx="42">
                        <c:v>43983</c:v>
                      </c:pt>
                      <c:pt idx="43">
                        <c:v>43984</c:v>
                      </c:pt>
                      <c:pt idx="44">
                        <c:v>43985</c:v>
                      </c:pt>
                      <c:pt idx="45">
                        <c:v>43986</c:v>
                      </c:pt>
                      <c:pt idx="46">
                        <c:v>43987</c:v>
                      </c:pt>
                      <c:pt idx="47">
                        <c:v>43988</c:v>
                      </c:pt>
                      <c:pt idx="48">
                        <c:v>43989</c:v>
                      </c:pt>
                      <c:pt idx="49">
                        <c:v>43990</c:v>
                      </c:pt>
                      <c:pt idx="50">
                        <c:v>43991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43999</c:v>
                      </c:pt>
                      <c:pt idx="59">
                        <c:v>44000</c:v>
                      </c:pt>
                      <c:pt idx="60">
                        <c:v>44001</c:v>
                      </c:pt>
                      <c:pt idx="61">
                        <c:v>44002</c:v>
                      </c:pt>
                      <c:pt idx="62">
                        <c:v>44003</c:v>
                      </c:pt>
                      <c:pt idx="63">
                        <c:v>44004</c:v>
                      </c:pt>
                      <c:pt idx="64">
                        <c:v>44005</c:v>
                      </c:pt>
                      <c:pt idx="65">
                        <c:v>44006</c:v>
                      </c:pt>
                      <c:pt idx="66">
                        <c:v>44007</c:v>
                      </c:pt>
                      <c:pt idx="67">
                        <c:v>44008</c:v>
                      </c:pt>
                      <c:pt idx="68">
                        <c:v>44009</c:v>
                      </c:pt>
                      <c:pt idx="69">
                        <c:v>44010</c:v>
                      </c:pt>
                      <c:pt idx="70">
                        <c:v>44011</c:v>
                      </c:pt>
                      <c:pt idx="71">
                        <c:v>44012</c:v>
                      </c:pt>
                      <c:pt idx="72">
                        <c:v>44013</c:v>
                      </c:pt>
                      <c:pt idx="73">
                        <c:v>44014</c:v>
                      </c:pt>
                      <c:pt idx="74">
                        <c:v>44015</c:v>
                      </c:pt>
                      <c:pt idx="75">
                        <c:v>44016</c:v>
                      </c:pt>
                      <c:pt idx="76">
                        <c:v>44017</c:v>
                      </c:pt>
                      <c:pt idx="77">
                        <c:v>44018</c:v>
                      </c:pt>
                      <c:pt idx="78">
                        <c:v>44019</c:v>
                      </c:pt>
                      <c:pt idx="79">
                        <c:v>44020</c:v>
                      </c:pt>
                      <c:pt idx="80">
                        <c:v>44021</c:v>
                      </c:pt>
                      <c:pt idx="81">
                        <c:v>44022</c:v>
                      </c:pt>
                      <c:pt idx="82">
                        <c:v>44023</c:v>
                      </c:pt>
                      <c:pt idx="83">
                        <c:v>44024</c:v>
                      </c:pt>
                      <c:pt idx="84">
                        <c:v>44025</c:v>
                      </c:pt>
                      <c:pt idx="85">
                        <c:v>44026</c:v>
                      </c:pt>
                      <c:pt idx="86">
                        <c:v>44027</c:v>
                      </c:pt>
                      <c:pt idx="87">
                        <c:v>44028</c:v>
                      </c:pt>
                      <c:pt idx="88">
                        <c:v>44029</c:v>
                      </c:pt>
                      <c:pt idx="89">
                        <c:v>44030</c:v>
                      </c:pt>
                      <c:pt idx="90">
                        <c:v>44031</c:v>
                      </c:pt>
                      <c:pt idx="91">
                        <c:v>44032</c:v>
                      </c:pt>
                      <c:pt idx="92">
                        <c:v>44033</c:v>
                      </c:pt>
                      <c:pt idx="93">
                        <c:v>44034</c:v>
                      </c:pt>
                      <c:pt idx="94">
                        <c:v>44035</c:v>
                      </c:pt>
                      <c:pt idx="95">
                        <c:v>44036</c:v>
                      </c:pt>
                      <c:pt idx="96">
                        <c:v>44037</c:v>
                      </c:pt>
                      <c:pt idx="97">
                        <c:v>44038</c:v>
                      </c:pt>
                      <c:pt idx="98">
                        <c:v>44039</c:v>
                      </c:pt>
                      <c:pt idx="99">
                        <c:v>44040</c:v>
                      </c:pt>
                      <c:pt idx="100">
                        <c:v>44041</c:v>
                      </c:pt>
                      <c:pt idx="101">
                        <c:v>44042</c:v>
                      </c:pt>
                      <c:pt idx="102">
                        <c:v>44043</c:v>
                      </c:pt>
                      <c:pt idx="103">
                        <c:v>44044</c:v>
                      </c:pt>
                      <c:pt idx="104">
                        <c:v>44045</c:v>
                      </c:pt>
                      <c:pt idx="105">
                        <c:v>44046</c:v>
                      </c:pt>
                      <c:pt idx="106">
                        <c:v>44047</c:v>
                      </c:pt>
                      <c:pt idx="107">
                        <c:v>44048</c:v>
                      </c:pt>
                      <c:pt idx="108">
                        <c:v>44049</c:v>
                      </c:pt>
                      <c:pt idx="109">
                        <c:v>44050</c:v>
                      </c:pt>
                      <c:pt idx="110">
                        <c:v>44051</c:v>
                      </c:pt>
                      <c:pt idx="111">
                        <c:v>44052</c:v>
                      </c:pt>
                      <c:pt idx="112">
                        <c:v>44053</c:v>
                      </c:pt>
                      <c:pt idx="113">
                        <c:v>44054</c:v>
                      </c:pt>
                      <c:pt idx="114">
                        <c:v>44055</c:v>
                      </c:pt>
                      <c:pt idx="115">
                        <c:v>44056</c:v>
                      </c:pt>
                      <c:pt idx="116">
                        <c:v>44057</c:v>
                      </c:pt>
                      <c:pt idx="117">
                        <c:v>44058</c:v>
                      </c:pt>
                      <c:pt idx="118">
                        <c:v>44059</c:v>
                      </c:pt>
                      <c:pt idx="119">
                        <c:v>44060</c:v>
                      </c:pt>
                      <c:pt idx="120">
                        <c:v>44061</c:v>
                      </c:pt>
                      <c:pt idx="121">
                        <c:v>44062</c:v>
                      </c:pt>
                      <c:pt idx="122">
                        <c:v>44063</c:v>
                      </c:pt>
                      <c:pt idx="123">
                        <c:v>44064</c:v>
                      </c:pt>
                      <c:pt idx="124">
                        <c:v>44065</c:v>
                      </c:pt>
                      <c:pt idx="125">
                        <c:v>44066</c:v>
                      </c:pt>
                      <c:pt idx="126">
                        <c:v>44067</c:v>
                      </c:pt>
                      <c:pt idx="127">
                        <c:v>44068</c:v>
                      </c:pt>
                      <c:pt idx="128">
                        <c:v>44069</c:v>
                      </c:pt>
                      <c:pt idx="129">
                        <c:v>44070</c:v>
                      </c:pt>
                      <c:pt idx="130">
                        <c:v>44071</c:v>
                      </c:pt>
                      <c:pt idx="131">
                        <c:v>44072</c:v>
                      </c:pt>
                      <c:pt idx="132">
                        <c:v>44073</c:v>
                      </c:pt>
                      <c:pt idx="133">
                        <c:v>44074</c:v>
                      </c:pt>
                      <c:pt idx="134">
                        <c:v>44075</c:v>
                      </c:pt>
                      <c:pt idx="135">
                        <c:v>44076</c:v>
                      </c:pt>
                      <c:pt idx="136">
                        <c:v>44077</c:v>
                      </c:pt>
                      <c:pt idx="137">
                        <c:v>44078</c:v>
                      </c:pt>
                      <c:pt idx="138">
                        <c:v>44079</c:v>
                      </c:pt>
                      <c:pt idx="139">
                        <c:v>44080</c:v>
                      </c:pt>
                      <c:pt idx="140">
                        <c:v>44081</c:v>
                      </c:pt>
                      <c:pt idx="141">
                        <c:v>44082</c:v>
                      </c:pt>
                      <c:pt idx="142">
                        <c:v>44083</c:v>
                      </c:pt>
                      <c:pt idx="143">
                        <c:v>44084</c:v>
                      </c:pt>
                      <c:pt idx="144">
                        <c:v>44085</c:v>
                      </c:pt>
                      <c:pt idx="145">
                        <c:v>44086</c:v>
                      </c:pt>
                      <c:pt idx="146">
                        <c:v>44087</c:v>
                      </c:pt>
                      <c:pt idx="147">
                        <c:v>44088</c:v>
                      </c:pt>
                      <c:pt idx="148">
                        <c:v>44089</c:v>
                      </c:pt>
                      <c:pt idx="149">
                        <c:v>44090</c:v>
                      </c:pt>
                      <c:pt idx="150">
                        <c:v>44091</c:v>
                      </c:pt>
                      <c:pt idx="151">
                        <c:v>44092</c:v>
                      </c:pt>
                      <c:pt idx="152">
                        <c:v>44093</c:v>
                      </c:pt>
                      <c:pt idx="153">
                        <c:v>44094</c:v>
                      </c:pt>
                      <c:pt idx="154">
                        <c:v>44095</c:v>
                      </c:pt>
                      <c:pt idx="155">
                        <c:v>44096</c:v>
                      </c:pt>
                      <c:pt idx="156">
                        <c:v>44097</c:v>
                      </c:pt>
                      <c:pt idx="157">
                        <c:v>44098</c:v>
                      </c:pt>
                      <c:pt idx="158">
                        <c:v>44099</c:v>
                      </c:pt>
                      <c:pt idx="159">
                        <c:v>44100</c:v>
                      </c:pt>
                      <c:pt idx="160">
                        <c:v>44101</c:v>
                      </c:pt>
                      <c:pt idx="161">
                        <c:v>44102</c:v>
                      </c:pt>
                      <c:pt idx="162">
                        <c:v>44103</c:v>
                      </c:pt>
                      <c:pt idx="163">
                        <c:v>44104</c:v>
                      </c:pt>
                      <c:pt idx="164">
                        <c:v>44105</c:v>
                      </c:pt>
                      <c:pt idx="165">
                        <c:v>44106</c:v>
                      </c:pt>
                      <c:pt idx="166">
                        <c:v>44107</c:v>
                      </c:pt>
                      <c:pt idx="167">
                        <c:v>44108</c:v>
                      </c:pt>
                      <c:pt idx="168">
                        <c:v>44109</c:v>
                      </c:pt>
                      <c:pt idx="169">
                        <c:v>44110</c:v>
                      </c:pt>
                      <c:pt idx="170">
                        <c:v>44111</c:v>
                      </c:pt>
                      <c:pt idx="171">
                        <c:v>44112</c:v>
                      </c:pt>
                      <c:pt idx="172">
                        <c:v>44113</c:v>
                      </c:pt>
                      <c:pt idx="173">
                        <c:v>44114</c:v>
                      </c:pt>
                      <c:pt idx="174">
                        <c:v>44115</c:v>
                      </c:pt>
                      <c:pt idx="175">
                        <c:v>44116</c:v>
                      </c:pt>
                      <c:pt idx="176">
                        <c:v>44117</c:v>
                      </c:pt>
                      <c:pt idx="177">
                        <c:v>44118</c:v>
                      </c:pt>
                      <c:pt idx="178">
                        <c:v>44119</c:v>
                      </c:pt>
                      <c:pt idx="179">
                        <c:v>44120</c:v>
                      </c:pt>
                      <c:pt idx="180">
                        <c:v>44121</c:v>
                      </c:pt>
                      <c:pt idx="181">
                        <c:v>44122</c:v>
                      </c:pt>
                      <c:pt idx="182">
                        <c:v>44123</c:v>
                      </c:pt>
                      <c:pt idx="183">
                        <c:v>44124</c:v>
                      </c:pt>
                      <c:pt idx="184">
                        <c:v>44125</c:v>
                      </c:pt>
                      <c:pt idx="185">
                        <c:v>44126</c:v>
                      </c:pt>
                      <c:pt idx="186">
                        <c:v>44127</c:v>
                      </c:pt>
                      <c:pt idx="187">
                        <c:v>44128</c:v>
                      </c:pt>
                      <c:pt idx="188">
                        <c:v>44129</c:v>
                      </c:pt>
                      <c:pt idx="189">
                        <c:v>44130</c:v>
                      </c:pt>
                      <c:pt idx="190">
                        <c:v>44131</c:v>
                      </c:pt>
                      <c:pt idx="191">
                        <c:v>44132</c:v>
                      </c:pt>
                      <c:pt idx="192">
                        <c:v>44133</c:v>
                      </c:pt>
                      <c:pt idx="193">
                        <c:v>44134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LSTM!$E$2:$E$195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1</c:v>
                      </c:pt>
                      <c:pt idx="1">
                        <c:v>0.99260448904728193</c:v>
                      </c:pt>
                      <c:pt idx="2">
                        <c:v>1.0331210416305163</c:v>
                      </c:pt>
                      <c:pt idx="3">
                        <c:v>0.97893559199798741</c:v>
                      </c:pt>
                      <c:pt idx="4">
                        <c:v>0.98105508003026454</c:v>
                      </c:pt>
                      <c:pt idx="5">
                        <c:v>0.99332873652614451</c:v>
                      </c:pt>
                      <c:pt idx="6">
                        <c:v>1.0165327791963625</c:v>
                      </c:pt>
                      <c:pt idx="7">
                        <c:v>1.0159419311683644</c:v>
                      </c:pt>
                      <c:pt idx="8">
                        <c:v>1.0166325656786113</c:v>
                      </c:pt>
                      <c:pt idx="9">
                        <c:v>1.1570237731549038</c:v>
                      </c:pt>
                      <c:pt idx="10">
                        <c:v>1.1430057281193777</c:v>
                      </c:pt>
                      <c:pt idx="11">
                        <c:v>1.1584053465690567</c:v>
                      </c:pt>
                      <c:pt idx="12">
                        <c:v>1.1190745489349807</c:v>
                      </c:pt>
                      <c:pt idx="13">
                        <c:v>1.0796950839080766</c:v>
                      </c:pt>
                      <c:pt idx="14">
                        <c:v>1.09055801733779</c:v>
                      </c:pt>
                      <c:pt idx="15">
                        <c:v>1.0845938043419703</c:v>
                      </c:pt>
                      <c:pt idx="16">
                        <c:v>1.1132118322205187</c:v>
                      </c:pt>
                      <c:pt idx="17">
                        <c:v>1.0109439850430775</c:v>
                      </c:pt>
                      <c:pt idx="18">
                        <c:v>0.9948633535940834</c:v>
                      </c:pt>
                      <c:pt idx="19">
                        <c:v>1.1111137532419779</c:v>
                      </c:pt>
                      <c:pt idx="20">
                        <c:v>1.1038512723015221</c:v>
                      </c:pt>
                      <c:pt idx="21">
                        <c:v>1.1232001183209956</c:v>
                      </c:pt>
                      <c:pt idx="22">
                        <c:v>1.0803555762902255</c:v>
                      </c:pt>
                      <c:pt idx="23">
                        <c:v>1.0348161899275963</c:v>
                      </c:pt>
                      <c:pt idx="24">
                        <c:v>1.0851696150827561</c:v>
                      </c:pt>
                      <c:pt idx="25">
                        <c:v>1.0424871625541343</c:v>
                      </c:pt>
                      <c:pt idx="26">
                        <c:v>1.0518457935830516</c:v>
                      </c:pt>
                      <c:pt idx="27">
                        <c:v>1.0838060177609903</c:v>
                      </c:pt>
                      <c:pt idx="28">
                        <c:v>1.0679481856666695</c:v>
                      </c:pt>
                      <c:pt idx="29">
                        <c:v>1.0797188167946983</c:v>
                      </c:pt>
                      <c:pt idx="30">
                        <c:v>1.0579395787696728</c:v>
                      </c:pt>
                      <c:pt idx="31">
                        <c:v>0.99806302199794028</c:v>
                      </c:pt>
                      <c:pt idx="32">
                        <c:v>1.0229477303498182</c:v>
                      </c:pt>
                      <c:pt idx="33">
                        <c:v>1.0172210687828109</c:v>
                      </c:pt>
                      <c:pt idx="34">
                        <c:v>0.97329172197919256</c:v>
                      </c:pt>
                      <c:pt idx="35">
                        <c:v>0.97849999388485098</c:v>
                      </c:pt>
                      <c:pt idx="36">
                        <c:v>0.98077285278712534</c:v>
                      </c:pt>
                      <c:pt idx="37">
                        <c:v>1.0229352748907103</c:v>
                      </c:pt>
                      <c:pt idx="38">
                        <c:v>1.0488693377646496</c:v>
                      </c:pt>
                      <c:pt idx="39">
                        <c:v>1.0335025269069202</c:v>
                      </c:pt>
                      <c:pt idx="40">
                        <c:v>1.0642360634828283</c:v>
                      </c:pt>
                      <c:pt idx="41">
                        <c:v>1.0456494460257677</c:v>
                      </c:pt>
                      <c:pt idx="42">
                        <c:v>1.1217080018329699</c:v>
                      </c:pt>
                      <c:pt idx="43">
                        <c:v>1.046024542650047</c:v>
                      </c:pt>
                      <c:pt idx="44">
                        <c:v>1.0590351634412514</c:v>
                      </c:pt>
                      <c:pt idx="45">
                        <c:v>1.0779005450904402</c:v>
                      </c:pt>
                      <c:pt idx="46">
                        <c:v>1.0536639614828316</c:v>
                      </c:pt>
                      <c:pt idx="47">
                        <c:v>1.0620054690344849</c:v>
                      </c:pt>
                      <c:pt idx="48">
                        <c:v>1.0723913653522128</c:v>
                      </c:pt>
                      <c:pt idx="49">
                        <c:v>1.064936728079096</c:v>
                      </c:pt>
                      <c:pt idx="50">
                        <c:v>1.0726704060791474</c:v>
                      </c:pt>
                      <c:pt idx="51">
                        <c:v>1.0848159867647555</c:v>
                      </c:pt>
                      <c:pt idx="52">
                        <c:v>1.0191137963350616</c:v>
                      </c:pt>
                      <c:pt idx="53">
                        <c:v>1.0339648364713834</c:v>
                      </c:pt>
                      <c:pt idx="54">
                        <c:v>1.0342807945552053</c:v>
                      </c:pt>
                      <c:pt idx="55">
                        <c:v>1.0199411240955059</c:v>
                      </c:pt>
                      <c:pt idx="56">
                        <c:v>1.0266521846611385</c:v>
                      </c:pt>
                      <c:pt idx="57">
                        <c:v>1.035404380546382</c:v>
                      </c:pt>
                      <c:pt idx="58">
                        <c:v>1.0294686297550242</c:v>
                      </c:pt>
                      <c:pt idx="59">
                        <c:v>1.0215427606989973</c:v>
                      </c:pt>
                      <c:pt idx="60">
                        <c:v>1.0134630820734296</c:v>
                      </c:pt>
                      <c:pt idx="61">
                        <c:v>1.0202062328019728</c:v>
                      </c:pt>
                      <c:pt idx="62">
                        <c:v>1.0146094504572758</c:v>
                      </c:pt>
                      <c:pt idx="63">
                        <c:v>1.05222435242875</c:v>
                      </c:pt>
                      <c:pt idx="64">
                        <c:v>1.0477034744856821</c:v>
                      </c:pt>
                      <c:pt idx="65">
                        <c:v>1.0070517238663359</c:v>
                      </c:pt>
                      <c:pt idx="66">
                        <c:v>1.0088797240963125</c:v>
                      </c:pt>
                      <c:pt idx="67">
                        <c:v>0.99290332666479131</c:v>
                      </c:pt>
                      <c:pt idx="68">
                        <c:v>0.97465272181328</c:v>
                      </c:pt>
                      <c:pt idx="69">
                        <c:v>0.9899323126063676</c:v>
                      </c:pt>
                      <c:pt idx="70">
                        <c:v>0.9953809620926628</c:v>
                      </c:pt>
                      <c:pt idx="71">
                        <c:v>0.98955903235908804</c:v>
                      </c:pt>
                      <c:pt idx="72">
                        <c:v>1.0008951304708626</c:v>
                      </c:pt>
                      <c:pt idx="73">
                        <c:v>0.98577899963545057</c:v>
                      </c:pt>
                      <c:pt idx="74">
                        <c:v>0.98261715664924465</c:v>
                      </c:pt>
                      <c:pt idx="75">
                        <c:v>0.98902070781609308</c:v>
                      </c:pt>
                      <c:pt idx="76">
                        <c:v>0.98114653652787009</c:v>
                      </c:pt>
                      <c:pt idx="77">
                        <c:v>1.0089543969937096</c:v>
                      </c:pt>
                      <c:pt idx="78">
                        <c:v>0.99909739540998144</c:v>
                      </c:pt>
                      <c:pt idx="79">
                        <c:v>1.0171550975722752</c:v>
                      </c:pt>
                      <c:pt idx="80">
                        <c:v>0.99481831350458738</c:v>
                      </c:pt>
                      <c:pt idx="81">
                        <c:v>1.0013139371942179</c:v>
                      </c:pt>
                      <c:pt idx="82">
                        <c:v>0.99815819693145302</c:v>
                      </c:pt>
                      <c:pt idx="83">
                        <c:v>0.99979506474422575</c:v>
                      </c:pt>
                      <c:pt idx="84">
                        <c:v>0.99334229892602621</c:v>
                      </c:pt>
                      <c:pt idx="85">
                        <c:v>0.99741607076406769</c:v>
                      </c:pt>
                      <c:pt idx="86">
                        <c:v>0.99116218167107062</c:v>
                      </c:pt>
                      <c:pt idx="87">
                        <c:v>0.98083614382048623</c:v>
                      </c:pt>
                      <c:pt idx="88">
                        <c:v>0.98429593735830967</c:v>
                      </c:pt>
                      <c:pt idx="89">
                        <c:v>0.98675825069165257</c:v>
                      </c:pt>
                      <c:pt idx="90">
                        <c:v>0.98752690596375481</c:v>
                      </c:pt>
                      <c:pt idx="91">
                        <c:v>0.98503896349056985</c:v>
                      </c:pt>
                      <c:pt idx="92">
                        <c:v>1.0051043335977452</c:v>
                      </c:pt>
                      <c:pt idx="93">
                        <c:v>1.0218854365645511</c:v>
                      </c:pt>
                      <c:pt idx="94">
                        <c:v>1.0288587512030198</c:v>
                      </c:pt>
                      <c:pt idx="95">
                        <c:v>1.0235167125890239</c:v>
                      </c:pt>
                      <c:pt idx="96">
                        <c:v>1.0388899060028838</c:v>
                      </c:pt>
                      <c:pt idx="97">
                        <c:v>1.0691327365058383</c:v>
                      </c:pt>
                      <c:pt idx="98">
                        <c:v>1.19630947510904</c:v>
                      </c:pt>
                      <c:pt idx="99">
                        <c:v>1.1647015896640174</c:v>
                      </c:pt>
                      <c:pt idx="100">
                        <c:v>1.1385007245682452</c:v>
                      </c:pt>
                      <c:pt idx="101">
                        <c:v>1.1449113519169316</c:v>
                      </c:pt>
                      <c:pt idx="102">
                        <c:v>1.1231638848775569</c:v>
                      </c:pt>
                      <c:pt idx="103">
                        <c:v>1.0693608043044129</c:v>
                      </c:pt>
                      <c:pt idx="104">
                        <c:v>1.1294758835069454</c:v>
                      </c:pt>
                      <c:pt idx="105">
                        <c:v>1.1050319182145194</c:v>
                      </c:pt>
                      <c:pt idx="106">
                        <c:v>1.1225573775223106</c:v>
                      </c:pt>
                      <c:pt idx="107">
                        <c:v>1.0658601959092855</c:v>
                      </c:pt>
                      <c:pt idx="108">
                        <c:v>1.0599448306524106</c:v>
                      </c:pt>
                      <c:pt idx="109">
                        <c:v>1.0759175152338096</c:v>
                      </c:pt>
                      <c:pt idx="110">
                        <c:v>1.0608972862155361</c:v>
                      </c:pt>
                      <c:pt idx="111">
                        <c:v>1.0621309582541607</c:v>
                      </c:pt>
                      <c:pt idx="112">
                        <c:v>1.0494457097418501</c:v>
                      </c:pt>
                      <c:pt idx="113">
                        <c:v>1.0976914439401333</c:v>
                      </c:pt>
                      <c:pt idx="114">
                        <c:v>1.0676377166979347</c:v>
                      </c:pt>
                      <c:pt idx="115">
                        <c:v>1.054512733293552</c:v>
                      </c:pt>
                      <c:pt idx="116">
                        <c:v>1.0399331533065139</c:v>
                      </c:pt>
                      <c:pt idx="117">
                        <c:v>1.0494035170509917</c:v>
                      </c:pt>
                      <c:pt idx="118">
                        <c:v>1.0456823603871999</c:v>
                      </c:pt>
                      <c:pt idx="119">
                        <c:v>1.0013729230634207</c:v>
                      </c:pt>
                      <c:pt idx="120">
                        <c:v>1.0297102871986203</c:v>
                      </c:pt>
                      <c:pt idx="121">
                        <c:v>1.0462447017194676</c:v>
                      </c:pt>
                      <c:pt idx="122">
                        <c:v>1.0417437257327598</c:v>
                      </c:pt>
                      <c:pt idx="123">
                        <c:v>1.0788534474120326</c:v>
                      </c:pt>
                      <c:pt idx="124">
                        <c:v>1.0556286850730776</c:v>
                      </c:pt>
                      <c:pt idx="125">
                        <c:v>1.0566185107011332</c:v>
                      </c:pt>
                      <c:pt idx="126">
                        <c:v>1.046241583178223</c:v>
                      </c:pt>
                      <c:pt idx="127">
                        <c:v>1.0865380403580993</c:v>
                      </c:pt>
                      <c:pt idx="128">
                        <c:v>1.0693564086640068</c:v>
                      </c:pt>
                      <c:pt idx="129">
                        <c:v>1.0786396352537271</c:v>
                      </c:pt>
                      <c:pt idx="130">
                        <c:v>1.0642771570378697</c:v>
                      </c:pt>
                      <c:pt idx="131">
                        <c:v>1.0624111406154306</c:v>
                      </c:pt>
                      <c:pt idx="132">
                        <c:v>1.0442778143812195</c:v>
                      </c:pt>
                      <c:pt idx="133">
                        <c:v>1.0517930297366913</c:v>
                      </c:pt>
                      <c:pt idx="134">
                        <c:v>1.0252932784580036</c:v>
                      </c:pt>
                      <c:pt idx="135">
                        <c:v>1.0660919724967872</c:v>
                      </c:pt>
                      <c:pt idx="136">
                        <c:v>1.1687030986992351</c:v>
                      </c:pt>
                      <c:pt idx="137">
                        <c:v>1.1490490022597191</c:v>
                      </c:pt>
                      <c:pt idx="138">
                        <c:v>1.1194317885574918</c:v>
                      </c:pt>
                      <c:pt idx="139">
                        <c:v>1.1261638030075143</c:v>
                      </c:pt>
                      <c:pt idx="140">
                        <c:v>1.1299269403066667</c:v>
                      </c:pt>
                      <c:pt idx="141">
                        <c:v>1.1065925110819763</c:v>
                      </c:pt>
                      <c:pt idx="142">
                        <c:v>1.1236712135751257</c:v>
                      </c:pt>
                      <c:pt idx="143">
                        <c:v>1.1304510617345638</c:v>
                      </c:pt>
                      <c:pt idx="144">
                        <c:v>1.1303633823036103</c:v>
                      </c:pt>
                      <c:pt idx="145">
                        <c:v>1.1394994467743076</c:v>
                      </c:pt>
                      <c:pt idx="146">
                        <c:v>1.1214047139182493</c:v>
                      </c:pt>
                      <c:pt idx="147">
                        <c:v>1.1649533796870979</c:v>
                      </c:pt>
                      <c:pt idx="148">
                        <c:v>1.1683647384550309</c:v>
                      </c:pt>
                      <c:pt idx="149">
                        <c:v>1.1984966179730607</c:v>
                      </c:pt>
                      <c:pt idx="150">
                        <c:v>1.1878387235563641</c:v>
                      </c:pt>
                      <c:pt idx="151">
                        <c:v>1.1948960620426792</c:v>
                      </c:pt>
                      <c:pt idx="152">
                        <c:v>1.2029376495733359</c:v>
                      </c:pt>
                      <c:pt idx="153">
                        <c:v>1.1915647771277571</c:v>
                      </c:pt>
                      <c:pt idx="154">
                        <c:v>1.1363638594785537</c:v>
                      </c:pt>
                      <c:pt idx="155">
                        <c:v>1.1418534562420151</c:v>
                      </c:pt>
                      <c:pt idx="156">
                        <c:v>1.1172253175284033</c:v>
                      </c:pt>
                      <c:pt idx="157">
                        <c:v>1.1624733337391104</c:v>
                      </c:pt>
                      <c:pt idx="158">
                        <c:v>1.1560386619474279</c:v>
                      </c:pt>
                      <c:pt idx="159">
                        <c:v>1.1685011477148828</c:v>
                      </c:pt>
                      <c:pt idx="160">
                        <c:v>1.1802289483671566</c:v>
                      </c:pt>
                      <c:pt idx="161">
                        <c:v>1.1595247611521515</c:v>
                      </c:pt>
                      <c:pt idx="162">
                        <c:v>1.1701508623873105</c:v>
                      </c:pt>
                      <c:pt idx="163">
                        <c:v>1.1669938388737078</c:v>
                      </c:pt>
                      <c:pt idx="164">
                        <c:v>1.145519407630653</c:v>
                      </c:pt>
                      <c:pt idx="165">
                        <c:v>1.1403107869556897</c:v>
                      </c:pt>
                      <c:pt idx="166">
                        <c:v>1.139784945739609</c:v>
                      </c:pt>
                      <c:pt idx="167">
                        <c:v>1.156356065459343</c:v>
                      </c:pt>
                      <c:pt idx="168">
                        <c:v>1.1610784344479037</c:v>
                      </c:pt>
                      <c:pt idx="169">
                        <c:v>1.1427446663794611</c:v>
                      </c:pt>
                      <c:pt idx="170">
                        <c:v>1.1475548068522168</c:v>
                      </c:pt>
                      <c:pt idx="171">
                        <c:v>1.1727862825310944</c:v>
                      </c:pt>
                      <c:pt idx="172">
                        <c:v>1.1939094531650709</c:v>
                      </c:pt>
                      <c:pt idx="173">
                        <c:v>1.2175985571448138</c:v>
                      </c:pt>
                      <c:pt idx="174">
                        <c:v>1.2250563830262184</c:v>
                      </c:pt>
                      <c:pt idx="175">
                        <c:v>1.2362714674556416</c:v>
                      </c:pt>
                      <c:pt idx="176">
                        <c:v>1.2344896545653552</c:v>
                      </c:pt>
                      <c:pt idx="177">
                        <c:v>1.242913805402321</c:v>
                      </c:pt>
                      <c:pt idx="178">
                        <c:v>1.2300137330568581</c:v>
                      </c:pt>
                      <c:pt idx="179">
                        <c:v>1.2073993196426156</c:v>
                      </c:pt>
                      <c:pt idx="180">
                        <c:v>1.1992950050227573</c:v>
                      </c:pt>
                      <c:pt idx="181">
                        <c:v>1.209157687187576</c:v>
                      </c:pt>
                      <c:pt idx="182">
                        <c:v>1.2354698490195866</c:v>
                      </c:pt>
                      <c:pt idx="183">
                        <c:v>1.2626824184918202</c:v>
                      </c:pt>
                      <c:pt idx="184">
                        <c:v>1.164425811402048</c:v>
                      </c:pt>
                      <c:pt idx="185">
                        <c:v>1.1634165170642525</c:v>
                      </c:pt>
                      <c:pt idx="186">
                        <c:v>1.1632622635099299</c:v>
                      </c:pt>
                      <c:pt idx="187">
                        <c:v>1.1424604256631925</c:v>
                      </c:pt>
                      <c:pt idx="188">
                        <c:v>1.1491394312574339</c:v>
                      </c:pt>
                      <c:pt idx="189">
                        <c:v>1.1452708425041569</c:v>
                      </c:pt>
                      <c:pt idx="190">
                        <c:v>1.0902970291406415</c:v>
                      </c:pt>
                      <c:pt idx="191">
                        <c:v>1.1268432445907361</c:v>
                      </c:pt>
                      <c:pt idx="192">
                        <c:v>1.0976488701896991</c:v>
                      </c:pt>
                      <c:pt idx="193">
                        <c:v>1.0946107531054863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01E-4243-AD56-08225B2AB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SVM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Sheet16!$Q$2:$Q$195</c15:sqref>
                        </c15:formulaRef>
                      </c:ext>
                    </c:extLst>
                    <c:numCache>
                      <c:formatCode>m/d/yyyy</c:formatCode>
                      <c:ptCount val="194"/>
                      <c:pt idx="0">
                        <c:v>43941</c:v>
                      </c:pt>
                      <c:pt idx="1">
                        <c:v>43942</c:v>
                      </c:pt>
                      <c:pt idx="2">
                        <c:v>43943</c:v>
                      </c:pt>
                      <c:pt idx="3">
                        <c:v>43944</c:v>
                      </c:pt>
                      <c:pt idx="4">
                        <c:v>43945</c:v>
                      </c:pt>
                      <c:pt idx="5">
                        <c:v>43946</c:v>
                      </c:pt>
                      <c:pt idx="6">
                        <c:v>43947</c:v>
                      </c:pt>
                      <c:pt idx="7">
                        <c:v>43948</c:v>
                      </c:pt>
                      <c:pt idx="8">
                        <c:v>43949</c:v>
                      </c:pt>
                      <c:pt idx="9">
                        <c:v>43950</c:v>
                      </c:pt>
                      <c:pt idx="10">
                        <c:v>43951</c:v>
                      </c:pt>
                      <c:pt idx="11">
                        <c:v>43952</c:v>
                      </c:pt>
                      <c:pt idx="12">
                        <c:v>43953</c:v>
                      </c:pt>
                      <c:pt idx="13">
                        <c:v>43954</c:v>
                      </c:pt>
                      <c:pt idx="14">
                        <c:v>43955</c:v>
                      </c:pt>
                      <c:pt idx="15">
                        <c:v>43956</c:v>
                      </c:pt>
                      <c:pt idx="16">
                        <c:v>43957</c:v>
                      </c:pt>
                      <c:pt idx="17">
                        <c:v>43958</c:v>
                      </c:pt>
                      <c:pt idx="18">
                        <c:v>43959</c:v>
                      </c:pt>
                      <c:pt idx="19">
                        <c:v>43960</c:v>
                      </c:pt>
                      <c:pt idx="20">
                        <c:v>43961</c:v>
                      </c:pt>
                      <c:pt idx="21">
                        <c:v>43962</c:v>
                      </c:pt>
                      <c:pt idx="22">
                        <c:v>43963</c:v>
                      </c:pt>
                      <c:pt idx="23">
                        <c:v>43964</c:v>
                      </c:pt>
                      <c:pt idx="24">
                        <c:v>43965</c:v>
                      </c:pt>
                      <c:pt idx="25">
                        <c:v>43966</c:v>
                      </c:pt>
                      <c:pt idx="26">
                        <c:v>43967</c:v>
                      </c:pt>
                      <c:pt idx="27">
                        <c:v>43968</c:v>
                      </c:pt>
                      <c:pt idx="28">
                        <c:v>43969</c:v>
                      </c:pt>
                      <c:pt idx="29">
                        <c:v>43970</c:v>
                      </c:pt>
                      <c:pt idx="30">
                        <c:v>43971</c:v>
                      </c:pt>
                      <c:pt idx="31">
                        <c:v>43972</c:v>
                      </c:pt>
                      <c:pt idx="32">
                        <c:v>43973</c:v>
                      </c:pt>
                      <c:pt idx="33">
                        <c:v>43974</c:v>
                      </c:pt>
                      <c:pt idx="34">
                        <c:v>43975</c:v>
                      </c:pt>
                      <c:pt idx="35">
                        <c:v>43976</c:v>
                      </c:pt>
                      <c:pt idx="36">
                        <c:v>43977</c:v>
                      </c:pt>
                      <c:pt idx="37">
                        <c:v>43978</c:v>
                      </c:pt>
                      <c:pt idx="38">
                        <c:v>43979</c:v>
                      </c:pt>
                      <c:pt idx="39">
                        <c:v>43980</c:v>
                      </c:pt>
                      <c:pt idx="40">
                        <c:v>43981</c:v>
                      </c:pt>
                      <c:pt idx="41">
                        <c:v>43982</c:v>
                      </c:pt>
                      <c:pt idx="42">
                        <c:v>43983</c:v>
                      </c:pt>
                      <c:pt idx="43">
                        <c:v>43984</c:v>
                      </c:pt>
                      <c:pt idx="44">
                        <c:v>43985</c:v>
                      </c:pt>
                      <c:pt idx="45">
                        <c:v>43986</c:v>
                      </c:pt>
                      <c:pt idx="46">
                        <c:v>43987</c:v>
                      </c:pt>
                      <c:pt idx="47">
                        <c:v>43988</c:v>
                      </c:pt>
                      <c:pt idx="48">
                        <c:v>43989</c:v>
                      </c:pt>
                      <c:pt idx="49">
                        <c:v>43990</c:v>
                      </c:pt>
                      <c:pt idx="50">
                        <c:v>43991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43999</c:v>
                      </c:pt>
                      <c:pt idx="59">
                        <c:v>44000</c:v>
                      </c:pt>
                      <c:pt idx="60">
                        <c:v>44001</c:v>
                      </c:pt>
                      <c:pt idx="61">
                        <c:v>44002</c:v>
                      </c:pt>
                      <c:pt idx="62">
                        <c:v>44003</c:v>
                      </c:pt>
                      <c:pt idx="63">
                        <c:v>44004</c:v>
                      </c:pt>
                      <c:pt idx="64">
                        <c:v>44005</c:v>
                      </c:pt>
                      <c:pt idx="65">
                        <c:v>44006</c:v>
                      </c:pt>
                      <c:pt idx="66">
                        <c:v>44007</c:v>
                      </c:pt>
                      <c:pt idx="67">
                        <c:v>44008</c:v>
                      </c:pt>
                      <c:pt idx="68">
                        <c:v>44009</c:v>
                      </c:pt>
                      <c:pt idx="69">
                        <c:v>44010</c:v>
                      </c:pt>
                      <c:pt idx="70">
                        <c:v>44011</c:v>
                      </c:pt>
                      <c:pt idx="71">
                        <c:v>44012</c:v>
                      </c:pt>
                      <c:pt idx="72">
                        <c:v>44013</c:v>
                      </c:pt>
                      <c:pt idx="73">
                        <c:v>44014</c:v>
                      </c:pt>
                      <c:pt idx="74">
                        <c:v>44015</c:v>
                      </c:pt>
                      <c:pt idx="75">
                        <c:v>44016</c:v>
                      </c:pt>
                      <c:pt idx="76">
                        <c:v>44017</c:v>
                      </c:pt>
                      <c:pt idx="77">
                        <c:v>44018</c:v>
                      </c:pt>
                      <c:pt idx="78">
                        <c:v>44019</c:v>
                      </c:pt>
                      <c:pt idx="79">
                        <c:v>44020</c:v>
                      </c:pt>
                      <c:pt idx="80">
                        <c:v>44021</c:v>
                      </c:pt>
                      <c:pt idx="81">
                        <c:v>44022</c:v>
                      </c:pt>
                      <c:pt idx="82">
                        <c:v>44023</c:v>
                      </c:pt>
                      <c:pt idx="83">
                        <c:v>44024</c:v>
                      </c:pt>
                      <c:pt idx="84">
                        <c:v>44025</c:v>
                      </c:pt>
                      <c:pt idx="85">
                        <c:v>44026</c:v>
                      </c:pt>
                      <c:pt idx="86">
                        <c:v>44027</c:v>
                      </c:pt>
                      <c:pt idx="87">
                        <c:v>44028</c:v>
                      </c:pt>
                      <c:pt idx="88">
                        <c:v>44029</c:v>
                      </c:pt>
                      <c:pt idx="89">
                        <c:v>44030</c:v>
                      </c:pt>
                      <c:pt idx="90">
                        <c:v>44031</c:v>
                      </c:pt>
                      <c:pt idx="91">
                        <c:v>44032</c:v>
                      </c:pt>
                      <c:pt idx="92">
                        <c:v>44033</c:v>
                      </c:pt>
                      <c:pt idx="93">
                        <c:v>44034</c:v>
                      </c:pt>
                      <c:pt idx="94">
                        <c:v>44035</c:v>
                      </c:pt>
                      <c:pt idx="95">
                        <c:v>44036</c:v>
                      </c:pt>
                      <c:pt idx="96">
                        <c:v>44037</c:v>
                      </c:pt>
                      <c:pt idx="97">
                        <c:v>44038</c:v>
                      </c:pt>
                      <c:pt idx="98">
                        <c:v>44039</c:v>
                      </c:pt>
                      <c:pt idx="99">
                        <c:v>44040</c:v>
                      </c:pt>
                      <c:pt idx="100">
                        <c:v>44041</c:v>
                      </c:pt>
                      <c:pt idx="101">
                        <c:v>44042</c:v>
                      </c:pt>
                      <c:pt idx="102">
                        <c:v>44043</c:v>
                      </c:pt>
                      <c:pt idx="103">
                        <c:v>44044</c:v>
                      </c:pt>
                      <c:pt idx="104">
                        <c:v>44045</c:v>
                      </c:pt>
                      <c:pt idx="105">
                        <c:v>44046</c:v>
                      </c:pt>
                      <c:pt idx="106">
                        <c:v>44047</c:v>
                      </c:pt>
                      <c:pt idx="107">
                        <c:v>44048</c:v>
                      </c:pt>
                      <c:pt idx="108">
                        <c:v>44049</c:v>
                      </c:pt>
                      <c:pt idx="109">
                        <c:v>44050</c:v>
                      </c:pt>
                      <c:pt idx="110">
                        <c:v>44051</c:v>
                      </c:pt>
                      <c:pt idx="111">
                        <c:v>44052</c:v>
                      </c:pt>
                      <c:pt idx="112">
                        <c:v>44053</c:v>
                      </c:pt>
                      <c:pt idx="113">
                        <c:v>44054</c:v>
                      </c:pt>
                      <c:pt idx="114">
                        <c:v>44055</c:v>
                      </c:pt>
                      <c:pt idx="115">
                        <c:v>44056</c:v>
                      </c:pt>
                      <c:pt idx="116">
                        <c:v>44057</c:v>
                      </c:pt>
                      <c:pt idx="117">
                        <c:v>44058</c:v>
                      </c:pt>
                      <c:pt idx="118">
                        <c:v>44059</c:v>
                      </c:pt>
                      <c:pt idx="119">
                        <c:v>44060</c:v>
                      </c:pt>
                      <c:pt idx="120">
                        <c:v>44061</c:v>
                      </c:pt>
                      <c:pt idx="121">
                        <c:v>44062</c:v>
                      </c:pt>
                      <c:pt idx="122">
                        <c:v>44063</c:v>
                      </c:pt>
                      <c:pt idx="123">
                        <c:v>44064</c:v>
                      </c:pt>
                      <c:pt idx="124">
                        <c:v>44065</c:v>
                      </c:pt>
                      <c:pt idx="125">
                        <c:v>44066</c:v>
                      </c:pt>
                      <c:pt idx="126">
                        <c:v>44067</c:v>
                      </c:pt>
                      <c:pt idx="127">
                        <c:v>44068</c:v>
                      </c:pt>
                      <c:pt idx="128">
                        <c:v>44069</c:v>
                      </c:pt>
                      <c:pt idx="129">
                        <c:v>44070</c:v>
                      </c:pt>
                      <c:pt idx="130">
                        <c:v>44071</c:v>
                      </c:pt>
                      <c:pt idx="131">
                        <c:v>44072</c:v>
                      </c:pt>
                      <c:pt idx="132">
                        <c:v>44073</c:v>
                      </c:pt>
                      <c:pt idx="133">
                        <c:v>44074</c:v>
                      </c:pt>
                      <c:pt idx="134">
                        <c:v>44075</c:v>
                      </c:pt>
                      <c:pt idx="135">
                        <c:v>44076</c:v>
                      </c:pt>
                      <c:pt idx="136">
                        <c:v>44077</c:v>
                      </c:pt>
                      <c:pt idx="137">
                        <c:v>44078</c:v>
                      </c:pt>
                      <c:pt idx="138">
                        <c:v>44079</c:v>
                      </c:pt>
                      <c:pt idx="139">
                        <c:v>44080</c:v>
                      </c:pt>
                      <c:pt idx="140">
                        <c:v>44081</c:v>
                      </c:pt>
                      <c:pt idx="141">
                        <c:v>44082</c:v>
                      </c:pt>
                      <c:pt idx="142">
                        <c:v>44083</c:v>
                      </c:pt>
                      <c:pt idx="143">
                        <c:v>44084</c:v>
                      </c:pt>
                      <c:pt idx="144">
                        <c:v>44085</c:v>
                      </c:pt>
                      <c:pt idx="145">
                        <c:v>44086</c:v>
                      </c:pt>
                      <c:pt idx="146">
                        <c:v>44087</c:v>
                      </c:pt>
                      <c:pt idx="147">
                        <c:v>44088</c:v>
                      </c:pt>
                      <c:pt idx="148">
                        <c:v>44089</c:v>
                      </c:pt>
                      <c:pt idx="149">
                        <c:v>44090</c:v>
                      </c:pt>
                      <c:pt idx="150">
                        <c:v>44091</c:v>
                      </c:pt>
                      <c:pt idx="151">
                        <c:v>44092</c:v>
                      </c:pt>
                      <c:pt idx="152">
                        <c:v>44093</c:v>
                      </c:pt>
                      <c:pt idx="153">
                        <c:v>44094</c:v>
                      </c:pt>
                      <c:pt idx="154">
                        <c:v>44095</c:v>
                      </c:pt>
                      <c:pt idx="155">
                        <c:v>44096</c:v>
                      </c:pt>
                      <c:pt idx="156">
                        <c:v>44097</c:v>
                      </c:pt>
                      <c:pt idx="157">
                        <c:v>44098</c:v>
                      </c:pt>
                      <c:pt idx="158">
                        <c:v>44099</c:v>
                      </c:pt>
                      <c:pt idx="159">
                        <c:v>44100</c:v>
                      </c:pt>
                      <c:pt idx="160">
                        <c:v>44101</c:v>
                      </c:pt>
                      <c:pt idx="161">
                        <c:v>44102</c:v>
                      </c:pt>
                      <c:pt idx="162">
                        <c:v>44103</c:v>
                      </c:pt>
                      <c:pt idx="163">
                        <c:v>44104</c:v>
                      </c:pt>
                      <c:pt idx="164">
                        <c:v>44105</c:v>
                      </c:pt>
                      <c:pt idx="165">
                        <c:v>44106</c:v>
                      </c:pt>
                      <c:pt idx="166">
                        <c:v>44107</c:v>
                      </c:pt>
                      <c:pt idx="167">
                        <c:v>44108</c:v>
                      </c:pt>
                      <c:pt idx="168">
                        <c:v>44109</c:v>
                      </c:pt>
                      <c:pt idx="169">
                        <c:v>44110</c:v>
                      </c:pt>
                      <c:pt idx="170">
                        <c:v>44111</c:v>
                      </c:pt>
                      <c:pt idx="171">
                        <c:v>44112</c:v>
                      </c:pt>
                      <c:pt idx="172">
                        <c:v>44113</c:v>
                      </c:pt>
                      <c:pt idx="173">
                        <c:v>44114</c:v>
                      </c:pt>
                      <c:pt idx="174">
                        <c:v>44115</c:v>
                      </c:pt>
                      <c:pt idx="175">
                        <c:v>44116</c:v>
                      </c:pt>
                      <c:pt idx="176">
                        <c:v>44117</c:v>
                      </c:pt>
                      <c:pt idx="177">
                        <c:v>44118</c:v>
                      </c:pt>
                      <c:pt idx="178">
                        <c:v>44119</c:v>
                      </c:pt>
                      <c:pt idx="179">
                        <c:v>44120</c:v>
                      </c:pt>
                      <c:pt idx="180">
                        <c:v>44121</c:v>
                      </c:pt>
                      <c:pt idx="181">
                        <c:v>44122</c:v>
                      </c:pt>
                      <c:pt idx="182">
                        <c:v>44123</c:v>
                      </c:pt>
                      <c:pt idx="183">
                        <c:v>44124</c:v>
                      </c:pt>
                      <c:pt idx="184">
                        <c:v>44125</c:v>
                      </c:pt>
                      <c:pt idx="185">
                        <c:v>44126</c:v>
                      </c:pt>
                      <c:pt idx="186">
                        <c:v>44127</c:v>
                      </c:pt>
                      <c:pt idx="187">
                        <c:v>44128</c:v>
                      </c:pt>
                      <c:pt idx="188">
                        <c:v>44129</c:v>
                      </c:pt>
                      <c:pt idx="189">
                        <c:v>44130</c:v>
                      </c:pt>
                      <c:pt idx="190">
                        <c:v>44131</c:v>
                      </c:pt>
                      <c:pt idx="191">
                        <c:v>44132</c:v>
                      </c:pt>
                      <c:pt idx="192">
                        <c:v>44133</c:v>
                      </c:pt>
                      <c:pt idx="193">
                        <c:v>44134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SVM!$E$2:$E$195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1</c:v>
                      </c:pt>
                      <c:pt idx="1">
                        <c:v>0.95975005124572432</c:v>
                      </c:pt>
                      <c:pt idx="2">
                        <c:v>0.95607856796577395</c:v>
                      </c:pt>
                      <c:pt idx="3">
                        <c:v>0.99974939149195463</c:v>
                      </c:pt>
                      <c:pt idx="4">
                        <c:v>0.95612842345121496</c:v>
                      </c:pt>
                      <c:pt idx="5">
                        <c:v>0.95530824653256685</c:v>
                      </c:pt>
                      <c:pt idx="6">
                        <c:v>0.96532629953339522</c:v>
                      </c:pt>
                      <c:pt idx="7">
                        <c:v>0.98187670743255695</c:v>
                      </c:pt>
                      <c:pt idx="8">
                        <c:v>0.98275885219654502</c:v>
                      </c:pt>
                      <c:pt idx="9">
                        <c:v>0.991719875953743</c:v>
                      </c:pt>
                      <c:pt idx="10">
                        <c:v>0.85276844115091843</c:v>
                      </c:pt>
                      <c:pt idx="11">
                        <c:v>0.87089948563874187</c:v>
                      </c:pt>
                      <c:pt idx="12">
                        <c:v>0.85649020942853904</c:v>
                      </c:pt>
                      <c:pt idx="13">
                        <c:v>0.88771024197412562</c:v>
                      </c:pt>
                      <c:pt idx="14">
                        <c:v>0.92899446876230451</c:v>
                      </c:pt>
                      <c:pt idx="15">
                        <c:v>0.94957038104626423</c:v>
                      </c:pt>
                      <c:pt idx="16">
                        <c:v>0.93910620770941788</c:v>
                      </c:pt>
                      <c:pt idx="17">
                        <c:v>0.91346689592235242</c:v>
                      </c:pt>
                      <c:pt idx="18">
                        <c:v>0.83661587369645074</c:v>
                      </c:pt>
                      <c:pt idx="19">
                        <c:v>0.84832651834522022</c:v>
                      </c:pt>
                      <c:pt idx="20">
                        <c:v>0.94563555527694354</c:v>
                      </c:pt>
                      <c:pt idx="21">
                        <c:v>0.94458054305796202</c:v>
                      </c:pt>
                      <c:pt idx="22">
                        <c:v>0.95449582026820534</c:v>
                      </c:pt>
                      <c:pt idx="23">
                        <c:v>0.91716092061410881</c:v>
                      </c:pt>
                      <c:pt idx="24">
                        <c:v>0.88349117800852373</c:v>
                      </c:pt>
                      <c:pt idx="25">
                        <c:v>0.83936041287235719</c:v>
                      </c:pt>
                      <c:pt idx="26">
                        <c:v>0.8676464227699977</c:v>
                      </c:pt>
                      <c:pt idx="27">
                        <c:v>0.87376331856370193</c:v>
                      </c:pt>
                      <c:pt idx="28">
                        <c:v>0.91241482199396606</c:v>
                      </c:pt>
                      <c:pt idx="29">
                        <c:v>0.93504352457951312</c:v>
                      </c:pt>
                      <c:pt idx="30">
                        <c:v>0.92543141764937464</c:v>
                      </c:pt>
                      <c:pt idx="31">
                        <c:v>0.94707775478405032</c:v>
                      </c:pt>
                      <c:pt idx="32">
                        <c:v>0.90428153651640264</c:v>
                      </c:pt>
                      <c:pt idx="33">
                        <c:v>0.91972718001659481</c:v>
                      </c:pt>
                      <c:pt idx="34">
                        <c:v>0.9260214502053612</c:v>
                      </c:pt>
                      <c:pt idx="35">
                        <c:v>0.96437786702889761</c:v>
                      </c:pt>
                      <c:pt idx="36">
                        <c:v>0.9737586534965631</c:v>
                      </c:pt>
                      <c:pt idx="37">
                        <c:v>0.96992909977990727</c:v>
                      </c:pt>
                      <c:pt idx="38">
                        <c:v>1.0098407263424456</c:v>
                      </c:pt>
                      <c:pt idx="39">
                        <c:v>1.0412456886418782</c:v>
                      </c:pt>
                      <c:pt idx="40">
                        <c:v>1.0558682084980315</c:v>
                      </c:pt>
                      <c:pt idx="41">
                        <c:v>1.0876135623428853</c:v>
                      </c:pt>
                      <c:pt idx="42">
                        <c:v>1.07483662645527</c:v>
                      </c:pt>
                      <c:pt idx="43">
                        <c:v>1.0093945661410963</c:v>
                      </c:pt>
                      <c:pt idx="44">
                        <c:v>1.071143642637578</c:v>
                      </c:pt>
                      <c:pt idx="45">
                        <c:v>1.0851334622855586</c:v>
                      </c:pt>
                      <c:pt idx="46">
                        <c:v>1.0630090181288003</c:v>
                      </c:pt>
                      <c:pt idx="47">
                        <c:v>1.0904072973330923</c:v>
                      </c:pt>
                      <c:pt idx="48">
                        <c:v>1.1016740405051229</c:v>
                      </c:pt>
                      <c:pt idx="49">
                        <c:v>1.1103042097722535</c:v>
                      </c:pt>
                      <c:pt idx="50">
                        <c:v>1.114848605914516</c:v>
                      </c:pt>
                      <c:pt idx="51">
                        <c:v>1.1244678472235754</c:v>
                      </c:pt>
                      <c:pt idx="52">
                        <c:v>1.1072330608630268</c:v>
                      </c:pt>
                      <c:pt idx="53">
                        <c:v>1.1748249017775463</c:v>
                      </c:pt>
                      <c:pt idx="54">
                        <c:v>1.1887176461501445</c:v>
                      </c:pt>
                      <c:pt idx="55">
                        <c:v>1.1886331661529728</c:v>
                      </c:pt>
                      <c:pt idx="56">
                        <c:v>1.161870601133961</c:v>
                      </c:pt>
                      <c:pt idx="57">
                        <c:v>1.1832111593984098</c:v>
                      </c:pt>
                      <c:pt idx="58">
                        <c:v>1.187527156373084</c:v>
                      </c:pt>
                      <c:pt idx="59">
                        <c:v>1.1916651623581103</c:v>
                      </c:pt>
                      <c:pt idx="60">
                        <c:v>1.1780562226047799</c:v>
                      </c:pt>
                      <c:pt idx="61">
                        <c:v>1.1771395008208607</c:v>
                      </c:pt>
                      <c:pt idx="62">
                        <c:v>1.18381349295323</c:v>
                      </c:pt>
                      <c:pt idx="63">
                        <c:v>1.1814646744033599</c:v>
                      </c:pt>
                      <c:pt idx="64">
                        <c:v>1.2138373628420789</c:v>
                      </c:pt>
                      <c:pt idx="65">
                        <c:v>1.2127784719891319</c:v>
                      </c:pt>
                      <c:pt idx="66">
                        <c:v>1.2602327674522149</c:v>
                      </c:pt>
                      <c:pt idx="67">
                        <c:v>1.2567904453839214</c:v>
                      </c:pt>
                      <c:pt idx="68">
                        <c:v>1.2699617416187075</c:v>
                      </c:pt>
                      <c:pt idx="69">
                        <c:v>1.2449533941495154</c:v>
                      </c:pt>
                      <c:pt idx="70">
                        <c:v>1.2678489533859401</c:v>
                      </c:pt>
                      <c:pt idx="71">
                        <c:v>1.2580017487152426</c:v>
                      </c:pt>
                      <c:pt idx="72">
                        <c:v>1.2468887163126288</c:v>
                      </c:pt>
                      <c:pt idx="73">
                        <c:v>1.2637872430389594</c:v>
                      </c:pt>
                      <c:pt idx="74">
                        <c:v>1.2827284300987971</c:v>
                      </c:pt>
                      <c:pt idx="75">
                        <c:v>1.277074009678014</c:v>
                      </c:pt>
                      <c:pt idx="76">
                        <c:v>1.2843805562169706</c:v>
                      </c:pt>
                      <c:pt idx="77">
                        <c:v>1.2901053419461503</c:v>
                      </c:pt>
                      <c:pt idx="78">
                        <c:v>1.3217213367117642</c:v>
                      </c:pt>
                      <c:pt idx="79">
                        <c:v>1.326042474443172</c:v>
                      </c:pt>
                      <c:pt idx="80">
                        <c:v>1.3103335779242145</c:v>
                      </c:pt>
                      <c:pt idx="81">
                        <c:v>1.3322673594162431</c:v>
                      </c:pt>
                      <c:pt idx="82">
                        <c:v>1.3407258201152281</c:v>
                      </c:pt>
                      <c:pt idx="83">
                        <c:v>1.3417422717291954</c:v>
                      </c:pt>
                      <c:pt idx="84">
                        <c:v>1.3396402126957689</c:v>
                      </c:pt>
                      <c:pt idx="85">
                        <c:v>1.3317235861997638</c:v>
                      </c:pt>
                      <c:pt idx="86">
                        <c:v>1.3333023693104904</c:v>
                      </c:pt>
                      <c:pt idx="87">
                        <c:v>1.3377456478952949</c:v>
                      </c:pt>
                      <c:pt idx="88">
                        <c:v>1.3228319048951529</c:v>
                      </c:pt>
                      <c:pt idx="89">
                        <c:v>1.3179843901149986</c:v>
                      </c:pt>
                      <c:pt idx="90">
                        <c:v>1.3140255534920546</c:v>
                      </c:pt>
                      <c:pt idx="91">
                        <c:v>1.3116524138858294</c:v>
                      </c:pt>
                      <c:pt idx="92">
                        <c:v>1.3106135529476619</c:v>
                      </c:pt>
                      <c:pt idx="93">
                        <c:v>1.3373298261370841</c:v>
                      </c:pt>
                      <c:pt idx="94">
                        <c:v>1.3607115820007092</c:v>
                      </c:pt>
                      <c:pt idx="95">
                        <c:v>1.3539823513696732</c:v>
                      </c:pt>
                      <c:pt idx="96">
                        <c:v>1.3525395410639738</c:v>
                      </c:pt>
                      <c:pt idx="97">
                        <c:v>1.338124966045301</c:v>
                      </c:pt>
                      <c:pt idx="98">
                        <c:v>1.2794745271460646</c:v>
                      </c:pt>
                      <c:pt idx="99">
                        <c:v>1.1366740520975807</c:v>
                      </c:pt>
                      <c:pt idx="100">
                        <c:v>1.1670431157112686</c:v>
                      </c:pt>
                      <c:pt idx="101">
                        <c:v>1.1824441709011706</c:v>
                      </c:pt>
                      <c:pt idx="102">
                        <c:v>1.1787277482519063</c:v>
                      </c:pt>
                      <c:pt idx="103">
                        <c:v>1.1514587258023847</c:v>
                      </c:pt>
                      <c:pt idx="104">
                        <c:v>1.0824712301033788</c:v>
                      </c:pt>
                      <c:pt idx="105">
                        <c:v>1.1575779755497442</c:v>
                      </c:pt>
                      <c:pt idx="106">
                        <c:v>1.1344253912353075</c:v>
                      </c:pt>
                      <c:pt idx="107">
                        <c:v>1.1479858999011467</c:v>
                      </c:pt>
                      <c:pt idx="108">
                        <c:v>1.0967735714410896</c:v>
                      </c:pt>
                      <c:pt idx="109">
                        <c:v>1.0821167257638986</c:v>
                      </c:pt>
                      <c:pt idx="110">
                        <c:v>1.0991546247760748</c:v>
                      </c:pt>
                      <c:pt idx="111">
                        <c:v>1.0921680775562268</c:v>
                      </c:pt>
                      <c:pt idx="112">
                        <c:v>1.0774233123388035</c:v>
                      </c:pt>
                      <c:pt idx="113">
                        <c:v>1.0704650737900383</c:v>
                      </c:pt>
                      <c:pt idx="114">
                        <c:v>1.1226947358214463</c:v>
                      </c:pt>
                      <c:pt idx="115">
                        <c:v>1.1483030483047294</c:v>
                      </c:pt>
                      <c:pt idx="116">
                        <c:v>1.1276738104312476</c:v>
                      </c:pt>
                      <c:pt idx="117">
                        <c:v>1.1153008011773962</c:v>
                      </c:pt>
                      <c:pt idx="118">
                        <c:v>1.1183078958220334</c:v>
                      </c:pt>
                      <c:pt idx="119">
                        <c:v>1.1223214815360392</c:v>
                      </c:pt>
                      <c:pt idx="120">
                        <c:v>1.0751935429100186</c:v>
                      </c:pt>
                      <c:pt idx="121">
                        <c:v>1.1066098992630464</c:v>
                      </c:pt>
                      <c:pt idx="122">
                        <c:v>1.1261397905901038</c:v>
                      </c:pt>
                      <c:pt idx="123">
                        <c:v>1.1309934562006136</c:v>
                      </c:pt>
                      <c:pt idx="124">
                        <c:v>1.1654023713205699</c:v>
                      </c:pt>
                      <c:pt idx="125">
                        <c:v>1.1855939424670299</c:v>
                      </c:pt>
                      <c:pt idx="126">
                        <c:v>1.1862811570814074</c:v>
                      </c:pt>
                      <c:pt idx="127">
                        <c:v>1.1729940372087322</c:v>
                      </c:pt>
                      <c:pt idx="128">
                        <c:v>1.2146218566729201</c:v>
                      </c:pt>
                      <c:pt idx="129">
                        <c:v>1.2207459867446573</c:v>
                      </c:pt>
                      <c:pt idx="130">
                        <c:v>1.2223975806982967</c:v>
                      </c:pt>
                      <c:pt idx="131">
                        <c:v>1.2100568258955962</c:v>
                      </c:pt>
                      <c:pt idx="132">
                        <c:v>1.1957681603455106</c:v>
                      </c:pt>
                      <c:pt idx="133">
                        <c:v>1.1880532149739353</c:v>
                      </c:pt>
                      <c:pt idx="134">
                        <c:v>1.1938330214274715</c:v>
                      </c:pt>
                      <c:pt idx="135">
                        <c:v>1.2202503244384293</c:v>
                      </c:pt>
                      <c:pt idx="136">
                        <c:v>1.1731601215416365</c:v>
                      </c:pt>
                      <c:pt idx="137">
                        <c:v>1.052690115265861</c:v>
                      </c:pt>
                      <c:pt idx="138">
                        <c:v>1.075194278352068</c:v>
                      </c:pt>
                      <c:pt idx="139">
                        <c:v>1.0367851297446935</c:v>
                      </c:pt>
                      <c:pt idx="140">
                        <c:v>1.0528184416829789</c:v>
                      </c:pt>
                      <c:pt idx="141">
                        <c:v>1.0552828311074782</c:v>
                      </c:pt>
                      <c:pt idx="142">
                        <c:v>1.0349911817365292</c:v>
                      </c:pt>
                      <c:pt idx="143">
                        <c:v>1.0614087354483241</c:v>
                      </c:pt>
                      <c:pt idx="144">
                        <c:v>1.0532180274484173</c:v>
                      </c:pt>
                      <c:pt idx="145">
                        <c:v>1.0593209562826542</c:v>
                      </c:pt>
                      <c:pt idx="146">
                        <c:v>1.0641790752504172</c:v>
                      </c:pt>
                      <c:pt idx="147">
                        <c:v>1.0530604746311278</c:v>
                      </c:pt>
                      <c:pt idx="148">
                        <c:v>1.0928492628378037</c:v>
                      </c:pt>
                      <c:pt idx="149">
                        <c:v>1.0941715421509781</c:v>
                      </c:pt>
                      <c:pt idx="150">
                        <c:v>1.1161283989208968</c:v>
                      </c:pt>
                      <c:pt idx="151">
                        <c:v>1.1097406105295959</c:v>
                      </c:pt>
                      <c:pt idx="152">
                        <c:v>1.1141096051263062</c:v>
                      </c:pt>
                      <c:pt idx="153">
                        <c:v>1.1127884441014144</c:v>
                      </c:pt>
                      <c:pt idx="154">
                        <c:v>1.1123784896165265</c:v>
                      </c:pt>
                      <c:pt idx="155">
                        <c:v>1.060068519457728</c:v>
                      </c:pt>
                      <c:pt idx="156">
                        <c:v>1.0674868961784503</c:v>
                      </c:pt>
                      <c:pt idx="157">
                        <c:v>1.0437807771404359</c:v>
                      </c:pt>
                      <c:pt idx="158">
                        <c:v>1.0842153059323054</c:v>
                      </c:pt>
                      <c:pt idx="159">
                        <c:v>1.0842463285079074</c:v>
                      </c:pt>
                      <c:pt idx="160">
                        <c:v>1.0920170308976429</c:v>
                      </c:pt>
                      <c:pt idx="161">
                        <c:v>1.0762693123949951</c:v>
                      </c:pt>
                      <c:pt idx="162">
                        <c:v>1.1002462009655727</c:v>
                      </c:pt>
                      <c:pt idx="163">
                        <c:v>1.1115640007025196</c:v>
                      </c:pt>
                      <c:pt idx="164">
                        <c:v>1.1159808667895934</c:v>
                      </c:pt>
                      <c:pt idx="165">
                        <c:v>1.0897134529054209</c:v>
                      </c:pt>
                      <c:pt idx="166">
                        <c:v>1.0838470183074993</c:v>
                      </c:pt>
                      <c:pt idx="167">
                        <c:v>1.0839632731772963</c:v>
                      </c:pt>
                      <c:pt idx="168">
                        <c:v>1.0988416947301245</c:v>
                      </c:pt>
                      <c:pt idx="169">
                        <c:v>1.1058168276427411</c:v>
                      </c:pt>
                      <c:pt idx="170">
                        <c:v>1.0862369913880756</c:v>
                      </c:pt>
                      <c:pt idx="171">
                        <c:v>1.0922122247142338</c:v>
                      </c:pt>
                      <c:pt idx="172">
                        <c:v>1.1177768331277069</c:v>
                      </c:pt>
                      <c:pt idx="173">
                        <c:v>1.1373361292621176</c:v>
                      </c:pt>
                      <c:pt idx="174">
                        <c:v>1.1651215933796202</c:v>
                      </c:pt>
                      <c:pt idx="175">
                        <c:v>1.1670148523319974</c:v>
                      </c:pt>
                      <c:pt idx="176">
                        <c:v>1.1778388004701938</c:v>
                      </c:pt>
                      <c:pt idx="177">
                        <c:v>1.1715326044598571</c:v>
                      </c:pt>
                      <c:pt idx="178">
                        <c:v>1.1651035608687548</c:v>
                      </c:pt>
                      <c:pt idx="179">
                        <c:v>1.1789005358823714</c:v>
                      </c:pt>
                      <c:pt idx="180">
                        <c:v>1.1580245706370358</c:v>
                      </c:pt>
                      <c:pt idx="181">
                        <c:v>1.1638754424139113</c:v>
                      </c:pt>
                      <c:pt idx="182">
                        <c:v>1.1568678385774027</c:v>
                      </c:pt>
                      <c:pt idx="183">
                        <c:v>1.1799978177501118</c:v>
                      </c:pt>
                      <c:pt idx="184">
                        <c:v>1.2103621128383995</c:v>
                      </c:pt>
                      <c:pt idx="185">
                        <c:v>1.1226640365550657</c:v>
                      </c:pt>
                      <c:pt idx="186">
                        <c:v>1.1174727952329688</c:v>
                      </c:pt>
                      <c:pt idx="187">
                        <c:v>1.1123279445902481</c:v>
                      </c:pt>
                      <c:pt idx="188">
                        <c:v>1.1269793959319085</c:v>
                      </c:pt>
                      <c:pt idx="189">
                        <c:v>1.1326297731765325</c:v>
                      </c:pt>
                      <c:pt idx="190">
                        <c:v>1.1336322875256248</c:v>
                      </c:pt>
                      <c:pt idx="191">
                        <c:v>1.1870652686139913</c:v>
                      </c:pt>
                      <c:pt idx="192">
                        <c:v>1.2240142205570324</c:v>
                      </c:pt>
                      <c:pt idx="193">
                        <c:v>1.2495808684974861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1E-4243-AD56-08225B2AB078}"/>
                  </c:ext>
                </c:extLst>
              </c15:ser>
            </c15:filteredLineSeries>
          </c:ext>
        </c:extLst>
      </c:lineChart>
      <c:dateAx>
        <c:axId val="188239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391664"/>
        <c:crosses val="autoZero"/>
        <c:auto val="1"/>
        <c:lblOffset val="100"/>
        <c:baseTimeUnit val="days"/>
      </c:dateAx>
      <c:valAx>
        <c:axId val="18823916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3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438150</xdr:colOff>
      <xdr:row>5</xdr:row>
      <xdr:rowOff>9525</xdr:rowOff>
    </xdr:from>
    <xdr:to>
      <xdr:col>27</xdr:col>
      <xdr:colOff>133350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1C57-8751-4431-AAA6-5145D75B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85725</xdr:rowOff>
    </xdr:from>
    <xdr:to>
      <xdr:col>6</xdr:col>
      <xdr:colOff>219075</xdr:colOff>
      <xdr:row>15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EFBF3C-6309-48E5-A80E-D701CA5BF7B6}"/>
            </a:ext>
          </a:extLst>
        </xdr:cNvPr>
        <xdr:cNvSpPr txBox="1"/>
      </xdr:nvSpPr>
      <xdr:spPr>
        <a:xfrm>
          <a:off x="3086100" y="276225"/>
          <a:ext cx="2371725" cy="2771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Cumulative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Annualized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Mean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Min and Max Return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- 1st and 3rd quartile of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Standard Deviation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Annualized Volatility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Skewness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Kurtosis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- 5% VaR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Ratio of profit/loss orders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Average returns of Profit/loss orders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Max drawdown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Sharp Ratio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Sortino Ratio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47625</xdr:rowOff>
    </xdr:from>
    <xdr:to>
      <xdr:col>4</xdr:col>
      <xdr:colOff>485775</xdr:colOff>
      <xdr:row>16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AB55E8-8ED9-4146-8DDE-B4FDA3D30771}"/>
            </a:ext>
          </a:extLst>
        </xdr:cNvPr>
        <xdr:cNvSpPr txBox="1"/>
      </xdr:nvSpPr>
      <xdr:spPr>
        <a:xfrm>
          <a:off x="714375" y="238125"/>
          <a:ext cx="2209800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Cumulative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Annualized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 and Max Return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 and 3rd quartile of returns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Annualized Volatility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Kurtosis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5% VaR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Ratio of profit/loss orders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returns of Profit/loss orders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drawdown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Sharp Ratio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Sortino Ratio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583405</xdr:colOff>
      <xdr:row>0</xdr:row>
      <xdr:rowOff>142874</xdr:rowOff>
    </xdr:from>
    <xdr:to>
      <xdr:col>17</xdr:col>
      <xdr:colOff>559592</xdr:colOff>
      <xdr:row>18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095B8-C8DD-408E-8950-1E5ECADC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opLeftCell="A174" workbookViewId="0">
      <selection activeCell="L14" sqref="L14"/>
    </sheetView>
  </sheetViews>
  <sheetFormatPr defaultRowHeight="15" x14ac:dyDescent="0.25"/>
  <cols>
    <col min="2" max="2" width="10.85546875" bestFit="1" customWidth="1"/>
    <col min="5" max="5" width="18.28515625" bestFit="1" customWidth="1"/>
    <col min="6" max="6" width="8.85546875" customWidth="1"/>
    <col min="8" max="8" width="13.7109375" bestFit="1" customWidth="1"/>
  </cols>
  <sheetData>
    <row r="1" spans="1:15" x14ac:dyDescent="0.25">
      <c r="A1" s="1">
        <v>0</v>
      </c>
      <c r="B1" t="s">
        <v>0</v>
      </c>
      <c r="C1" t="s">
        <v>2</v>
      </c>
      <c r="E1" t="s">
        <v>1</v>
      </c>
      <c r="G1" t="s">
        <v>34</v>
      </c>
    </row>
    <row r="2" spans="1:15" x14ac:dyDescent="0.25">
      <c r="A2" s="6"/>
      <c r="E2">
        <v>1</v>
      </c>
      <c r="F2">
        <v>0</v>
      </c>
      <c r="H2" t="s">
        <v>30</v>
      </c>
      <c r="L2" t="s">
        <v>31</v>
      </c>
      <c r="M2" t="s">
        <v>32</v>
      </c>
    </row>
    <row r="3" spans="1:15" x14ac:dyDescent="0.25">
      <c r="A3" s="3">
        <v>-6.8955109527180864E-3</v>
      </c>
      <c r="B3" s="4">
        <f>-0.0005</f>
        <v>-5.0000000000000001E-4</v>
      </c>
      <c r="C3" s="5">
        <f>A3+B3</f>
        <v>-7.395510952718086E-3</v>
      </c>
      <c r="D3" s="5">
        <f>IF(C3&lt;AVERAGE($C$3:$C$195),C3,"")</f>
        <v>-7.395510952718086E-3</v>
      </c>
      <c r="E3">
        <f>E2*(1+C3)</f>
        <v>0.99260448904728193</v>
      </c>
      <c r="F3">
        <f>E3/MAX($E$2:E3)-1</f>
        <v>-7.3955109527180651E-3</v>
      </c>
      <c r="G3" s="3">
        <v>6.0000000000000001E-3</v>
      </c>
      <c r="H3">
        <v>-9.1867373501993727E-2</v>
      </c>
      <c r="I3">
        <v>1</v>
      </c>
      <c r="L3">
        <f>COUNT(H3:H195)</f>
        <v>193</v>
      </c>
      <c r="M3">
        <f>(1-0.95)*L3</f>
        <v>9.6500000000000092</v>
      </c>
    </row>
    <row r="4" spans="1:15" x14ac:dyDescent="0.25">
      <c r="A4" s="3">
        <v>4.131842569755341E-2</v>
      </c>
      <c r="B4" s="4">
        <f t="shared" ref="B4:B67" si="0">-0.0005</f>
        <v>-5.0000000000000001E-4</v>
      </c>
      <c r="C4" s="5">
        <f t="shared" ref="C4:C67" si="1">A4+B4</f>
        <v>4.0818425697553409E-2</v>
      </c>
      <c r="D4" s="5" t="str">
        <f t="shared" ref="D4:D67" si="2">IF(C4&lt;AVERAGE($C$3:$C$195),C4,"")</f>
        <v/>
      </c>
      <c r="E4">
        <f>E3*(1+C4)</f>
        <v>1.0331210416305163</v>
      </c>
      <c r="F4">
        <f>E4/MAX($E$2:E4)-1</f>
        <v>0</v>
      </c>
      <c r="G4" s="3">
        <v>6.0000000000000001E-3</v>
      </c>
      <c r="H4">
        <v>-7.7815771923974625E-2</v>
      </c>
      <c r="I4">
        <v>2</v>
      </c>
      <c r="L4">
        <f>(1/10)*SUM(H3:H12)</f>
        <v>-5.9950311189801556E-2</v>
      </c>
    </row>
    <row r="5" spans="1:15" x14ac:dyDescent="0.25">
      <c r="A5" s="3">
        <v>-5.1948307070593717E-2</v>
      </c>
      <c r="B5" s="4">
        <f t="shared" si="0"/>
        <v>-5.0000000000000001E-4</v>
      </c>
      <c r="C5" s="5">
        <f t="shared" si="1"/>
        <v>-5.2448307070593718E-2</v>
      </c>
      <c r="D5" s="5">
        <f t="shared" si="2"/>
        <v>-5.2448307070593718E-2</v>
      </c>
      <c r="E5">
        <f t="shared" ref="E5:E68" si="3">E4*(1+C5)</f>
        <v>0.97893559199798741</v>
      </c>
      <c r="F5">
        <f>E5/MAX($E$2:E5)-1</f>
        <v>-5.2448307070593669E-2</v>
      </c>
      <c r="G5" s="3">
        <v>6.0000000000000001E-3</v>
      </c>
      <c r="H5">
        <v>-6.7471622792428618E-2</v>
      </c>
      <c r="I5">
        <v>3</v>
      </c>
      <c r="O5">
        <f>MIN(F2:F195)</f>
        <v>-0.16294826389120698</v>
      </c>
    </row>
    <row r="6" spans="1:15" x14ac:dyDescent="0.25">
      <c r="A6" s="3">
        <v>2.6650944654605449E-3</v>
      </c>
      <c r="B6" s="4">
        <f t="shared" si="0"/>
        <v>-5.0000000000000001E-4</v>
      </c>
      <c r="C6" s="5">
        <f t="shared" si="1"/>
        <v>2.1650944654605449E-3</v>
      </c>
      <c r="D6" s="5" t="str">
        <f t="shared" si="2"/>
        <v/>
      </c>
      <c r="E6">
        <f t="shared" si="3"/>
        <v>0.98105508003026454</v>
      </c>
      <c r="F6">
        <f>E6/MAX($E$2:E6)-1</f>
        <v>-5.0396768144494453E-2</v>
      </c>
      <c r="G6" s="3">
        <v>6.0000000000000001E-3</v>
      </c>
      <c r="H6">
        <v>-6.0565285939081177E-2</v>
      </c>
      <c r="I6">
        <v>4</v>
      </c>
      <c r="L6">
        <f>COUNTIF(C3:C195,"&gt;0")</f>
        <v>98</v>
      </c>
      <c r="M6">
        <f>AVERAGEIF(C3:C195,"&gt;0",C3:C195)</f>
        <v>2.0092204875694783E-2</v>
      </c>
    </row>
    <row r="7" spans="1:15" x14ac:dyDescent="0.25">
      <c r="A7" s="3">
        <v>1.3010670140458621E-2</v>
      </c>
      <c r="B7" s="4">
        <f t="shared" si="0"/>
        <v>-5.0000000000000001E-4</v>
      </c>
      <c r="C7" s="5">
        <f t="shared" si="1"/>
        <v>1.251067014045862E-2</v>
      </c>
      <c r="D7" s="5" t="str">
        <f t="shared" si="2"/>
        <v/>
      </c>
      <c r="E7">
        <f t="shared" si="3"/>
        <v>0.99332873652614451</v>
      </c>
      <c r="F7">
        <f>E7/MAX($E$2:E7)-1</f>
        <v>-3.8516595346436699E-2</v>
      </c>
      <c r="G7" s="3">
        <v>6.0000000000000001E-3</v>
      </c>
      <c r="H7">
        <v>-5.6597331240188398E-2</v>
      </c>
      <c r="I7">
        <v>5</v>
      </c>
      <c r="L7">
        <f>L6/L3</f>
        <v>0.50777202072538863</v>
      </c>
      <c r="M7">
        <f>AVERAGEIF(C3:C195,"&lt;0",C3:C195)</f>
        <v>-1.8930872668747375E-2</v>
      </c>
      <c r="O7">
        <v>-0.16294826389120698</v>
      </c>
    </row>
    <row r="8" spans="1:15" x14ac:dyDescent="0.25">
      <c r="A8" s="3">
        <v>2.3859882601772769E-2</v>
      </c>
      <c r="B8" s="4">
        <f t="shared" si="0"/>
        <v>-5.0000000000000001E-4</v>
      </c>
      <c r="C8" s="5">
        <f t="shared" si="1"/>
        <v>2.3359882601772769E-2</v>
      </c>
      <c r="D8" s="5" t="str">
        <f t="shared" si="2"/>
        <v/>
      </c>
      <c r="E8">
        <f t="shared" si="3"/>
        <v>1.0165327791963625</v>
      </c>
      <c r="F8">
        <f>E8/MAX($E$2:E8)-1</f>
        <v>-1.605645589017668E-2</v>
      </c>
      <c r="G8" s="3">
        <v>6.0000000000000001E-3</v>
      </c>
      <c r="H8">
        <v>-5.2448307070593718E-2</v>
      </c>
      <c r="I8">
        <v>6</v>
      </c>
    </row>
    <row r="9" spans="1:15" x14ac:dyDescent="0.25">
      <c r="A9" s="3">
        <v>-8.123853956318284E-5</v>
      </c>
      <c r="B9" s="4">
        <f t="shared" si="0"/>
        <v>-5.0000000000000001E-4</v>
      </c>
      <c r="C9" s="5">
        <f t="shared" si="1"/>
        <v>-5.8123853956318285E-4</v>
      </c>
      <c r="D9" s="5">
        <f t="shared" si="2"/>
        <v>-5.8123853956318285E-4</v>
      </c>
      <c r="E9">
        <f t="shared" si="3"/>
        <v>1.0159419311683644</v>
      </c>
      <c r="F9">
        <f>E9/MAX($E$2:E9)-1</f>
        <v>-1.6628361798767699E-2</v>
      </c>
      <c r="G9" s="3">
        <v>6.0000000000000001E-3</v>
      </c>
      <c r="H9">
        <v>-5.0507156915369437E-2</v>
      </c>
      <c r="I9">
        <v>7</v>
      </c>
    </row>
    <row r="10" spans="1:15" x14ac:dyDescent="0.25">
      <c r="A10" s="3">
        <v>1.1797972296039669E-3</v>
      </c>
      <c r="B10" s="4">
        <f t="shared" si="0"/>
        <v>-5.0000000000000001E-4</v>
      </c>
      <c r="C10" s="5">
        <f t="shared" si="1"/>
        <v>6.7979722960396691E-4</v>
      </c>
      <c r="D10" s="5">
        <f t="shared" si="2"/>
        <v>6.7979722960396691E-4</v>
      </c>
      <c r="E10">
        <f t="shared" si="3"/>
        <v>1.0166325656786113</v>
      </c>
      <c r="F10">
        <f>E10/MAX($E$2:E10)-1</f>
        <v>-1.5959868483447215E-2</v>
      </c>
      <c r="G10" s="3">
        <v>6.0000000000000001E-3</v>
      </c>
      <c r="H10">
        <v>-4.8000709808794208E-2</v>
      </c>
      <c r="I10">
        <v>8</v>
      </c>
      <c r="K10" s="15">
        <f>AVERAGE(LSTM!G3:G195)</f>
        <v>1.3678756476683943E-3</v>
      </c>
    </row>
    <row r="11" spans="1:15" x14ac:dyDescent="0.25">
      <c r="A11" s="3">
        <v>0.13859434422610711</v>
      </c>
      <c r="B11" s="4">
        <f t="shared" si="0"/>
        <v>-5.0000000000000001E-4</v>
      </c>
      <c r="C11" s="5">
        <f t="shared" si="1"/>
        <v>0.13809434422610711</v>
      </c>
      <c r="D11" s="5" t="str">
        <f t="shared" si="2"/>
        <v/>
      </c>
      <c r="E11">
        <f t="shared" si="3"/>
        <v>1.1570237731549038</v>
      </c>
      <c r="F11">
        <f>E11/MAX($E$2:E11)-1</f>
        <v>0</v>
      </c>
      <c r="G11" s="3">
        <v>6.0000000000000001E-3</v>
      </c>
      <c r="H11">
        <v>-4.7903143341373883E-2</v>
      </c>
      <c r="I11">
        <v>9</v>
      </c>
    </row>
    <row r="12" spans="1:15" x14ac:dyDescent="0.25">
      <c r="A12" s="3">
        <v>-1.161560674963699E-2</v>
      </c>
      <c r="B12" s="4">
        <f t="shared" si="0"/>
        <v>-5.0000000000000001E-4</v>
      </c>
      <c r="C12" s="5">
        <f t="shared" si="1"/>
        <v>-1.2115606749636991E-2</v>
      </c>
      <c r="D12" s="5">
        <f t="shared" si="2"/>
        <v>-1.2115606749636991E-2</v>
      </c>
      <c r="E12">
        <f t="shared" si="3"/>
        <v>1.1430057281193777</v>
      </c>
      <c r="F12">
        <f>E12/MAX($E$2:E12)-1</f>
        <v>-1.2115606749637076E-2</v>
      </c>
      <c r="G12" s="3">
        <v>6.0000000000000001E-3</v>
      </c>
      <c r="H12">
        <v>-4.632640936421769E-2</v>
      </c>
      <c r="I12">
        <v>10</v>
      </c>
    </row>
    <row r="13" spans="1:15" x14ac:dyDescent="0.25">
      <c r="A13" s="3">
        <v>1.39729145015015E-2</v>
      </c>
      <c r="B13" s="4">
        <f t="shared" si="0"/>
        <v>-5.0000000000000001E-4</v>
      </c>
      <c r="C13" s="5">
        <f t="shared" si="1"/>
        <v>1.3472914501501499E-2</v>
      </c>
      <c r="D13" s="5" t="str">
        <f t="shared" si="2"/>
        <v/>
      </c>
      <c r="E13">
        <f t="shared" si="3"/>
        <v>1.1584053465690567</v>
      </c>
      <c r="F13">
        <f>E13/MAX($E$2:E13)-1</f>
        <v>0</v>
      </c>
      <c r="G13" s="3">
        <v>6.0000000000000001E-3</v>
      </c>
      <c r="H13">
        <v>-4.3185643860270732E-2</v>
      </c>
      <c r="I13">
        <v>11</v>
      </c>
    </row>
    <row r="14" spans="1:15" x14ac:dyDescent="0.25">
      <c r="A14" s="3">
        <v>-3.3452534620601743E-2</v>
      </c>
      <c r="B14" s="4">
        <f t="shared" si="0"/>
        <v>-5.0000000000000001E-4</v>
      </c>
      <c r="C14" s="5">
        <f t="shared" si="1"/>
        <v>-3.3952534620601743E-2</v>
      </c>
      <c r="D14" s="5">
        <f t="shared" si="2"/>
        <v>-3.3952534620601743E-2</v>
      </c>
      <c r="E14">
        <f t="shared" si="3"/>
        <v>1.1190745489349807</v>
      </c>
      <c r="F14">
        <f>E14/MAX($E$2:E14)-1</f>
        <v>-3.395253462060166E-2</v>
      </c>
      <c r="G14" s="3">
        <v>6.0000000000000001E-3</v>
      </c>
      <c r="H14">
        <v>-4.2373706397200749E-2</v>
      </c>
      <c r="I14">
        <v>12</v>
      </c>
    </row>
    <row r="15" spans="1:15" x14ac:dyDescent="0.25">
      <c r="A15" s="3">
        <v>-3.4689313405779187E-2</v>
      </c>
      <c r="B15" s="4">
        <f t="shared" si="0"/>
        <v>-5.0000000000000001E-4</v>
      </c>
      <c r="C15" s="5">
        <f t="shared" si="1"/>
        <v>-3.5189313405779188E-2</v>
      </c>
      <c r="D15" s="5">
        <f t="shared" si="2"/>
        <v>-3.5189313405779188E-2</v>
      </c>
      <c r="E15">
        <f t="shared" si="3"/>
        <v>1.0796950839080766</v>
      </c>
      <c r="F15">
        <f>E15/MAX($E$2:E15)-1</f>
        <v>-6.7947081644696095E-2</v>
      </c>
      <c r="G15" s="3">
        <v>6.0000000000000001E-3</v>
      </c>
      <c r="H15">
        <v>-4.2152220400439318E-2</v>
      </c>
      <c r="I15">
        <v>13</v>
      </c>
    </row>
    <row r="16" spans="1:15" x14ac:dyDescent="0.25">
      <c r="A16" s="3">
        <v>1.05611122451293E-2</v>
      </c>
      <c r="B16" s="4">
        <f t="shared" si="0"/>
        <v>-5.0000000000000001E-4</v>
      </c>
      <c r="C16" s="5">
        <f t="shared" si="1"/>
        <v>1.0061112245129299E-2</v>
      </c>
      <c r="D16" s="5" t="str">
        <f t="shared" si="2"/>
        <v/>
      </c>
      <c r="E16">
        <f t="shared" si="3"/>
        <v>1.09055801733779</v>
      </c>
      <c r="F16">
        <f>E16/MAX($E$2:E16)-1</f>
        <v>-5.8569592614723054E-2</v>
      </c>
      <c r="G16" s="3">
        <v>6.0000000000000001E-3</v>
      </c>
      <c r="H16">
        <v>-3.9332517180152453E-2</v>
      </c>
      <c r="I16">
        <v>14</v>
      </c>
    </row>
    <row r="17" spans="1:9" x14ac:dyDescent="0.25">
      <c r="A17" s="3">
        <v>-4.9689552513486378E-3</v>
      </c>
      <c r="B17" s="4">
        <f t="shared" si="0"/>
        <v>-5.0000000000000001E-4</v>
      </c>
      <c r="C17" s="5">
        <f t="shared" si="1"/>
        <v>-5.4689552513486374E-3</v>
      </c>
      <c r="D17" s="5">
        <f t="shared" si="2"/>
        <v>-5.4689552513486374E-3</v>
      </c>
      <c r="E17">
        <f t="shared" si="3"/>
        <v>1.0845938043419703</v>
      </c>
      <c r="F17">
        <f>E17/MAX($E$2:E17)-1</f>
        <v>-6.3718233384971956E-2</v>
      </c>
      <c r="G17" s="3">
        <v>6.0000000000000001E-3</v>
      </c>
      <c r="H17">
        <v>-3.8800816843050312E-2</v>
      </c>
      <c r="I17">
        <v>15</v>
      </c>
    </row>
    <row r="18" spans="1:9" x14ac:dyDescent="0.25">
      <c r="A18" s="3">
        <v>2.688594076785376E-2</v>
      </c>
      <c r="B18" s="4">
        <f t="shared" si="0"/>
        <v>-5.0000000000000001E-4</v>
      </c>
      <c r="C18" s="5">
        <f t="shared" si="1"/>
        <v>2.638594076785376E-2</v>
      </c>
      <c r="D18" s="5" t="str">
        <f t="shared" si="2"/>
        <v/>
      </c>
      <c r="E18">
        <f t="shared" si="3"/>
        <v>1.1132118322205187</v>
      </c>
      <c r="F18">
        <f>E18/MAX($E$2:E18)-1</f>
        <v>-3.9013558149046279E-2</v>
      </c>
      <c r="G18" s="3">
        <v>6.0000000000000001E-3</v>
      </c>
      <c r="H18">
        <v>-3.8145065453532759E-2</v>
      </c>
      <c r="I18">
        <v>16</v>
      </c>
    </row>
    <row r="19" spans="1:9" x14ac:dyDescent="0.25">
      <c r="A19" s="3">
        <v>-9.1367373501993726E-2</v>
      </c>
      <c r="B19" s="4">
        <f t="shared" si="0"/>
        <v>-5.0000000000000001E-4</v>
      </c>
      <c r="C19" s="5">
        <f t="shared" si="1"/>
        <v>-9.1867373501993727E-2</v>
      </c>
      <c r="D19" s="5">
        <f t="shared" si="2"/>
        <v>-9.1867373501993727E-2</v>
      </c>
      <c r="E19">
        <f t="shared" si="3"/>
        <v>1.0109439850430775</v>
      </c>
      <c r="F19">
        <f>E19/MAX($E$2:E19)-1</f>
        <v>-0.12729685853291983</v>
      </c>
      <c r="G19" s="3">
        <v>6.0000000000000001E-3</v>
      </c>
      <c r="H19">
        <v>-3.5189313405779188E-2</v>
      </c>
      <c r="I19">
        <v>17</v>
      </c>
    </row>
    <row r="20" spans="1:9" x14ac:dyDescent="0.25">
      <c r="A20" s="3">
        <v>-1.5406550399336749E-2</v>
      </c>
      <c r="B20" s="4">
        <f t="shared" si="0"/>
        <v>-5.0000000000000001E-4</v>
      </c>
      <c r="C20" s="5">
        <f t="shared" si="1"/>
        <v>-1.590655039933675E-2</v>
      </c>
      <c r="D20" s="5">
        <f t="shared" si="2"/>
        <v>-1.590655039933675E-2</v>
      </c>
      <c r="E20">
        <f t="shared" si="3"/>
        <v>0.9948633535940834</v>
      </c>
      <c r="F20">
        <f>E20/MAX($E$2:E20)-1</f>
        <v>-0.14117855503632548</v>
      </c>
      <c r="G20" s="3">
        <v>6.0000000000000001E-3</v>
      </c>
      <c r="H20">
        <v>-3.3952534620601743E-2</v>
      </c>
      <c r="I20">
        <v>18</v>
      </c>
    </row>
    <row r="21" spans="1:9" x14ac:dyDescent="0.25">
      <c r="A21" s="3">
        <v>0.1173506199649666</v>
      </c>
      <c r="B21" s="4">
        <f t="shared" si="0"/>
        <v>-5.0000000000000001E-4</v>
      </c>
      <c r="C21" s="5">
        <f t="shared" si="1"/>
        <v>0.1168506199649666</v>
      </c>
      <c r="D21" s="5" t="str">
        <f t="shared" si="2"/>
        <v/>
      </c>
      <c r="E21">
        <f t="shared" si="3"/>
        <v>1.1111137532419779</v>
      </c>
      <c r="F21">
        <f>E21/MAX($E$2:E21)-1</f>
        <v>-4.0824736753111601E-2</v>
      </c>
      <c r="G21" s="3">
        <v>6.0000000000000001E-3</v>
      </c>
      <c r="H21">
        <v>-2.737903024398336E-2</v>
      </c>
      <c r="I21">
        <v>19</v>
      </c>
    </row>
    <row r="22" spans="1:9" x14ac:dyDescent="0.25">
      <c r="A22" s="3">
        <v>-6.0362173038228956E-3</v>
      </c>
      <c r="B22" s="4">
        <f t="shared" si="0"/>
        <v>-5.0000000000000001E-4</v>
      </c>
      <c r="C22" s="5">
        <f t="shared" si="1"/>
        <v>-6.5362173038228961E-3</v>
      </c>
      <c r="D22" s="5">
        <f t="shared" si="2"/>
        <v>-6.5362173038228961E-3</v>
      </c>
      <c r="E22">
        <f t="shared" si="3"/>
        <v>1.1038512723015221</v>
      </c>
      <c r="F22">
        <f>E22/MAX($E$2:E22)-1</f>
        <v>-4.7094114706144774E-2</v>
      </c>
      <c r="G22" s="3">
        <v>6.0000000000000001E-3</v>
      </c>
      <c r="H22">
        <v>-2.6421161164958192E-2</v>
      </c>
      <c r="I22">
        <v>20</v>
      </c>
    </row>
    <row r="23" spans="1:9" x14ac:dyDescent="0.25">
      <c r="A23" s="3">
        <v>1.8028490028490111E-2</v>
      </c>
      <c r="B23" s="4">
        <f t="shared" si="0"/>
        <v>-5.0000000000000001E-4</v>
      </c>
      <c r="C23" s="5">
        <f t="shared" si="1"/>
        <v>1.752849002849011E-2</v>
      </c>
      <c r="D23" s="5" t="str">
        <f t="shared" si="2"/>
        <v/>
      </c>
      <c r="E23">
        <f t="shared" si="3"/>
        <v>1.1232001183209956</v>
      </c>
      <c r="F23">
        <f>E23/MAX($E$2:E23)-1</f>
        <v>-3.0391113397681746E-2</v>
      </c>
      <c r="G23" s="3">
        <v>6.0000000000000001E-3</v>
      </c>
      <c r="H23">
        <v>-2.590810615512034E-2</v>
      </c>
      <c r="I23">
        <v>21</v>
      </c>
    </row>
    <row r="24" spans="1:9" x14ac:dyDescent="0.25">
      <c r="A24" s="3">
        <v>-3.7645065453532758E-2</v>
      </c>
      <c r="B24" s="4">
        <f t="shared" si="0"/>
        <v>-5.0000000000000001E-4</v>
      </c>
      <c r="C24" s="5">
        <f t="shared" si="1"/>
        <v>-3.8145065453532759E-2</v>
      </c>
      <c r="D24" s="5">
        <f t="shared" si="2"/>
        <v>-3.8145065453532759E-2</v>
      </c>
      <c r="E24">
        <f t="shared" si="3"/>
        <v>1.0803555762902255</v>
      </c>
      <c r="F24">
        <f>E24/MAX($E$2:E24)-1</f>
        <v>-6.7376907841454226E-2</v>
      </c>
      <c r="G24" s="3">
        <v>6.0000000000000001E-3</v>
      </c>
      <c r="H24">
        <v>-2.5775413967535001E-2</v>
      </c>
      <c r="I24">
        <v>22</v>
      </c>
    </row>
    <row r="25" spans="1:9" x14ac:dyDescent="0.25">
      <c r="A25" s="3">
        <v>-4.1652220400439317E-2</v>
      </c>
      <c r="B25" s="4">
        <f t="shared" si="0"/>
        <v>-5.0000000000000001E-4</v>
      </c>
      <c r="C25" s="5">
        <f t="shared" si="1"/>
        <v>-4.2152220400439318E-2</v>
      </c>
      <c r="D25" s="5">
        <f t="shared" si="2"/>
        <v>-4.2152220400439318E-2</v>
      </c>
      <c r="E25">
        <f t="shared" si="3"/>
        <v>1.0348161899275963</v>
      </c>
      <c r="F25">
        <f>E25/MAX($E$2:E25)-1</f>
        <v>-0.10668904197266049</v>
      </c>
      <c r="G25" s="3">
        <v>6.0000000000000001E-3</v>
      </c>
      <c r="H25">
        <v>-2.5194834467881771E-2</v>
      </c>
      <c r="I25">
        <v>23</v>
      </c>
    </row>
    <row r="26" spans="1:9" x14ac:dyDescent="0.25">
      <c r="A26" s="3">
        <v>4.9159293935749908E-2</v>
      </c>
      <c r="B26" s="4">
        <f t="shared" si="0"/>
        <v>-5.0000000000000001E-4</v>
      </c>
      <c r="C26" s="5">
        <f t="shared" si="1"/>
        <v>4.8659293935749907E-2</v>
      </c>
      <c r="D26" s="5" t="str">
        <f t="shared" si="2"/>
        <v/>
      </c>
      <c r="E26">
        <f t="shared" si="3"/>
        <v>1.0851696150827561</v>
      </c>
      <c r="F26">
        <f>E26/MAX($E$2:E26)-1</f>
        <v>-6.3221161489981692E-2</v>
      </c>
      <c r="G26" s="3">
        <v>6.0000000000000001E-3</v>
      </c>
      <c r="H26">
        <v>-2.2495775165319601E-2</v>
      </c>
      <c r="I26">
        <v>24</v>
      </c>
    </row>
    <row r="27" spans="1:9" x14ac:dyDescent="0.25">
      <c r="A27" s="3">
        <v>-3.8832517180152452E-2</v>
      </c>
      <c r="B27" s="4">
        <f t="shared" si="0"/>
        <v>-5.0000000000000001E-4</v>
      </c>
      <c r="C27" s="5">
        <f t="shared" si="1"/>
        <v>-3.9332517180152453E-2</v>
      </c>
      <c r="D27" s="5">
        <f t="shared" si="2"/>
        <v>-3.9332517180152453E-2</v>
      </c>
      <c r="E27">
        <f t="shared" si="3"/>
        <v>1.0424871625541343</v>
      </c>
      <c r="F27">
        <f>E27/MAX($E$2:E27)-1</f>
        <v>-0.10006703124968019</v>
      </c>
      <c r="G27" s="3">
        <v>6.0000000000000001E-3</v>
      </c>
      <c r="H27">
        <v>-2.2484990584706491E-2</v>
      </c>
      <c r="I27">
        <v>25</v>
      </c>
    </row>
    <row r="28" spans="1:9" x14ac:dyDescent="0.25">
      <c r="A28" s="3">
        <v>9.4772146507666327E-3</v>
      </c>
      <c r="B28" s="4">
        <f t="shared" si="0"/>
        <v>-5.0000000000000001E-4</v>
      </c>
      <c r="C28" s="5">
        <f t="shared" si="1"/>
        <v>8.9772146507666323E-3</v>
      </c>
      <c r="D28" s="5" t="str">
        <f t="shared" si="2"/>
        <v/>
      </c>
      <c r="E28">
        <f t="shared" si="3"/>
        <v>1.0518457935830516</v>
      </c>
      <c r="F28">
        <f>E28/MAX($E$2:E28)-1</f>
        <v>-9.1988139817906656E-2</v>
      </c>
      <c r="G28" s="3">
        <v>6.0000000000000001E-3</v>
      </c>
      <c r="H28">
        <v>-2.1960057144678091E-2</v>
      </c>
      <c r="I28">
        <v>26</v>
      </c>
    </row>
    <row r="29" spans="1:9" x14ac:dyDescent="0.25">
      <c r="A29" s="3">
        <v>3.088489517467018E-2</v>
      </c>
      <c r="B29" s="4">
        <f t="shared" si="0"/>
        <v>-5.0000000000000001E-4</v>
      </c>
      <c r="C29" s="5">
        <f t="shared" si="1"/>
        <v>3.038489517467018E-2</v>
      </c>
      <c r="D29" s="5" t="str">
        <f t="shared" si="2"/>
        <v/>
      </c>
      <c r="E29">
        <f t="shared" si="3"/>
        <v>1.0838060177609903</v>
      </c>
      <c r="F29">
        <f>E29/MAX($E$2:E29)-1</f>
        <v>-6.4398294628916664E-2</v>
      </c>
      <c r="G29" s="3">
        <v>6.0000000000000001E-3</v>
      </c>
      <c r="H29">
        <v>-2.164186562047626E-2</v>
      </c>
      <c r="I29">
        <v>27</v>
      </c>
    </row>
    <row r="30" spans="1:9" x14ac:dyDescent="0.25">
      <c r="A30" s="3">
        <v>-1.413161473035655E-2</v>
      </c>
      <c r="B30" s="4">
        <f t="shared" si="0"/>
        <v>-5.0000000000000001E-4</v>
      </c>
      <c r="C30" s="5">
        <f t="shared" si="1"/>
        <v>-1.4631614730356551E-2</v>
      </c>
      <c r="D30" s="5">
        <f t="shared" si="2"/>
        <v>-1.4631614730356551E-2</v>
      </c>
      <c r="E30">
        <f t="shared" si="3"/>
        <v>1.0679481856666695</v>
      </c>
      <c r="F30">
        <f>E30/MAX($E$2:E30)-1</f>
        <v>-7.8087658322970932E-2</v>
      </c>
      <c r="G30" s="3">
        <v>6.0000000000000001E-3</v>
      </c>
      <c r="H30">
        <v>-2.1568563443041172E-2</v>
      </c>
      <c r="I30">
        <v>28</v>
      </c>
    </row>
    <row r="31" spans="1:9" x14ac:dyDescent="0.25">
      <c r="A31" s="3">
        <v>1.1521724917001489E-2</v>
      </c>
      <c r="B31" s="4">
        <f t="shared" si="0"/>
        <v>-5.0000000000000001E-4</v>
      </c>
      <c r="C31" s="5">
        <f t="shared" si="1"/>
        <v>1.1021724917001489E-2</v>
      </c>
      <c r="D31" s="5" t="str">
        <f t="shared" si="2"/>
        <v/>
      </c>
      <c r="E31">
        <f t="shared" si="3"/>
        <v>1.0797188167946983</v>
      </c>
      <c r="F31">
        <f>E31/MAX($E$2:E31)-1</f>
        <v>-6.7926594095418125E-2</v>
      </c>
      <c r="G31" s="3">
        <v>6.0000000000000001E-3</v>
      </c>
      <c r="H31">
        <v>-2.1527263406041639E-2</v>
      </c>
      <c r="I31">
        <v>29</v>
      </c>
    </row>
    <row r="32" spans="1:9" x14ac:dyDescent="0.25">
      <c r="A32" s="3">
        <v>-1.9671212806756679E-2</v>
      </c>
      <c r="B32" s="4">
        <f t="shared" si="0"/>
        <v>-5.0000000000000001E-4</v>
      </c>
      <c r="C32" s="5">
        <f t="shared" si="1"/>
        <v>-2.017121280675668E-2</v>
      </c>
      <c r="D32" s="5">
        <f t="shared" si="2"/>
        <v>-2.017121280675668E-2</v>
      </c>
      <c r="E32">
        <f t="shared" si="3"/>
        <v>1.0579395787696728</v>
      </c>
      <c r="F32">
        <f>E32/MAX($E$2:E32)-1</f>
        <v>-8.6727645117437913E-2</v>
      </c>
      <c r="G32" s="3">
        <v>6.0000000000000001E-3</v>
      </c>
      <c r="H32">
        <v>-2.0651272566664752E-2</v>
      </c>
      <c r="I32">
        <v>30</v>
      </c>
    </row>
    <row r="33" spans="1:9" x14ac:dyDescent="0.25">
      <c r="A33" s="3">
        <v>-5.6097331240188397E-2</v>
      </c>
      <c r="B33" s="4">
        <f t="shared" si="0"/>
        <v>-5.0000000000000001E-4</v>
      </c>
      <c r="C33" s="5">
        <f t="shared" si="1"/>
        <v>-5.6597331240188398E-2</v>
      </c>
      <c r="D33" s="5">
        <f t="shared" si="2"/>
        <v>-5.6597331240188398E-2</v>
      </c>
      <c r="E33">
        <f t="shared" si="3"/>
        <v>0.99806302199794028</v>
      </c>
      <c r="F33">
        <f>E33/MAX($E$2:E33)-1</f>
        <v>-0.13841642309923319</v>
      </c>
      <c r="G33" s="3">
        <v>6.0000000000000001E-3</v>
      </c>
      <c r="H33">
        <v>-2.017121280675668E-2</v>
      </c>
      <c r="I33">
        <v>31</v>
      </c>
    </row>
    <row r="34" spans="1:9" x14ac:dyDescent="0.25">
      <c r="A34" s="3">
        <v>2.5433003030272901E-2</v>
      </c>
      <c r="B34" s="4">
        <f t="shared" si="0"/>
        <v>-5.0000000000000001E-4</v>
      </c>
      <c r="C34" s="5">
        <f t="shared" si="1"/>
        <v>2.4933003030272901E-2</v>
      </c>
      <c r="D34" s="5" t="str">
        <f t="shared" si="2"/>
        <v/>
      </c>
      <c r="E34">
        <f t="shared" si="3"/>
        <v>1.0229477303498182</v>
      </c>
      <c r="F34">
        <f>E34/MAX($E$2:E34)-1</f>
        <v>-0.11693455716553303</v>
      </c>
      <c r="G34" s="3">
        <v>6.0000000000000001E-3</v>
      </c>
      <c r="H34">
        <v>-1.8994891615811811E-2</v>
      </c>
      <c r="I34">
        <v>32</v>
      </c>
    </row>
    <row r="35" spans="1:9" x14ac:dyDescent="0.25">
      <c r="A35" s="3">
        <v>-5.0981956820500751E-3</v>
      </c>
      <c r="B35" s="4">
        <f t="shared" si="0"/>
        <v>-5.0000000000000001E-4</v>
      </c>
      <c r="C35" s="5">
        <f t="shared" si="1"/>
        <v>-5.5981956820500747E-3</v>
      </c>
      <c r="D35" s="5">
        <f t="shared" si="2"/>
        <v>-5.5981956820500747E-3</v>
      </c>
      <c r="E35">
        <f t="shared" si="3"/>
        <v>1.0172210687828109</v>
      </c>
      <c r="F35">
        <f>E35/MAX($E$2:E35)-1</f>
        <v>-0.12187813031457662</v>
      </c>
      <c r="G35" s="3">
        <v>6.0000000000000001E-3</v>
      </c>
      <c r="H35">
        <v>-1.840149495885967E-2</v>
      </c>
      <c r="I35">
        <v>33</v>
      </c>
    </row>
    <row r="36" spans="1:9" x14ac:dyDescent="0.25">
      <c r="A36" s="3">
        <v>-4.2685643860270732E-2</v>
      </c>
      <c r="B36" s="4">
        <f t="shared" si="0"/>
        <v>-5.0000000000000001E-4</v>
      </c>
      <c r="C36" s="5">
        <f t="shared" si="1"/>
        <v>-4.3185643860270732E-2</v>
      </c>
      <c r="D36" s="5">
        <f t="shared" si="2"/>
        <v>-4.3185643860270732E-2</v>
      </c>
      <c r="E36">
        <f t="shared" si="3"/>
        <v>0.97329172197919256</v>
      </c>
      <c r="F36">
        <f>E36/MAX($E$2:E36)-1</f>
        <v>-0.15980038864472634</v>
      </c>
      <c r="G36" s="3">
        <v>6.0000000000000001E-3</v>
      </c>
      <c r="H36">
        <v>-1.8385496687131051E-2</v>
      </c>
      <c r="I36">
        <v>34</v>
      </c>
    </row>
    <row r="37" spans="1:9" x14ac:dyDescent="0.25">
      <c r="A37" s="3">
        <v>5.8511930575833766E-3</v>
      </c>
      <c r="B37" s="4">
        <f t="shared" si="0"/>
        <v>-5.0000000000000001E-4</v>
      </c>
      <c r="C37" s="5">
        <f t="shared" si="1"/>
        <v>5.3511930575833762E-3</v>
      </c>
      <c r="D37" s="5" t="str">
        <f t="shared" si="2"/>
        <v/>
      </c>
      <c r="E37">
        <f t="shared" si="3"/>
        <v>0.97849999388485098</v>
      </c>
      <c r="F37">
        <f>E37/MAX($E$2:E37)-1</f>
        <v>-0.15530431831745772</v>
      </c>
      <c r="G37" s="3">
        <v>6.0000000000000001E-3</v>
      </c>
      <c r="H37">
        <v>-1.8381049152907912E-2</v>
      </c>
      <c r="I37">
        <v>35</v>
      </c>
    </row>
    <row r="38" spans="1:9" x14ac:dyDescent="0.25">
      <c r="A38" s="3">
        <v>2.822799097065488E-3</v>
      </c>
      <c r="B38" s="4">
        <f t="shared" si="0"/>
        <v>-5.0000000000000001E-4</v>
      </c>
      <c r="C38" s="5">
        <f t="shared" si="1"/>
        <v>2.322799097065488E-3</v>
      </c>
      <c r="D38" s="5" t="str">
        <f t="shared" si="2"/>
        <v/>
      </c>
      <c r="E38">
        <f t="shared" si="3"/>
        <v>0.98077285278712534</v>
      </c>
      <c r="F38">
        <f>E38/MAX($E$2:E38)-1</f>
        <v>-0.15334225995075035</v>
      </c>
      <c r="G38" s="3">
        <v>6.0000000000000001E-3</v>
      </c>
      <c r="H38">
        <v>-1.7882328430367481E-2</v>
      </c>
      <c r="I38">
        <v>36</v>
      </c>
    </row>
    <row r="39" spans="1:9" x14ac:dyDescent="0.25">
      <c r="A39" s="3">
        <v>4.3488977502557639E-2</v>
      </c>
      <c r="B39" s="4">
        <f t="shared" si="0"/>
        <v>-5.0000000000000001E-4</v>
      </c>
      <c r="C39" s="5">
        <f t="shared" si="1"/>
        <v>4.2988977502557639E-2</v>
      </c>
      <c r="D39" s="5" t="str">
        <f t="shared" si="2"/>
        <v/>
      </c>
      <c r="E39">
        <f t="shared" si="3"/>
        <v>1.0229352748907103</v>
      </c>
      <c r="F39">
        <f>E39/MAX($E$2:E39)-1</f>
        <v>-0.11694530941140691</v>
      </c>
      <c r="G39" s="3">
        <v>6.0000000000000001E-3</v>
      </c>
      <c r="H39">
        <v>-1.754251769849343E-2</v>
      </c>
      <c r="I39">
        <v>37</v>
      </c>
    </row>
    <row r="40" spans="1:9" x14ac:dyDescent="0.25">
      <c r="A40" s="3">
        <v>2.5852594157738738E-2</v>
      </c>
      <c r="B40" s="4">
        <f t="shared" si="0"/>
        <v>-5.0000000000000001E-4</v>
      </c>
      <c r="C40" s="5">
        <f t="shared" si="1"/>
        <v>2.5352594157738738E-2</v>
      </c>
      <c r="D40" s="5" t="str">
        <f t="shared" si="2"/>
        <v/>
      </c>
      <c r="E40">
        <f t="shared" si="3"/>
        <v>1.0488693377646496</v>
      </c>
      <c r="F40">
        <f>E40/MAX($E$2:E40)-1</f>
        <v>-9.455758222182653E-2</v>
      </c>
      <c r="G40" s="3">
        <v>6.0000000000000001E-3</v>
      </c>
      <c r="H40">
        <v>-1.7464750627068551E-2</v>
      </c>
      <c r="I40">
        <v>38</v>
      </c>
    </row>
    <row r="41" spans="1:9" x14ac:dyDescent="0.25">
      <c r="A41" s="3">
        <v>-1.415083428835783E-2</v>
      </c>
      <c r="B41" s="4">
        <f t="shared" si="0"/>
        <v>-5.0000000000000001E-4</v>
      </c>
      <c r="C41" s="5">
        <f t="shared" si="1"/>
        <v>-1.465083428835783E-2</v>
      </c>
      <c r="D41" s="5">
        <f t="shared" si="2"/>
        <v>-1.465083428835783E-2</v>
      </c>
      <c r="E41">
        <f t="shared" si="3"/>
        <v>1.0335025269069202</v>
      </c>
      <c r="F41">
        <f>E41/MAX($E$2:E41)-1</f>
        <v>-0.10782306904234451</v>
      </c>
      <c r="G41" s="3">
        <v>6.0000000000000001E-3</v>
      </c>
      <c r="H41">
        <v>-1.706808742960551E-2</v>
      </c>
      <c r="I41">
        <v>39</v>
      </c>
    </row>
    <row r="42" spans="1:9" x14ac:dyDescent="0.25">
      <c r="A42" s="3">
        <v>3.023726311815382E-2</v>
      </c>
      <c r="B42" s="4">
        <f t="shared" si="0"/>
        <v>-5.0000000000000001E-4</v>
      </c>
      <c r="C42" s="5">
        <f t="shared" si="1"/>
        <v>2.973726311815382E-2</v>
      </c>
      <c r="D42" s="5" t="str">
        <f t="shared" si="2"/>
        <v/>
      </c>
      <c r="E42">
        <f t="shared" si="3"/>
        <v>1.0642360634828283</v>
      </c>
      <c r="F42">
        <f>E42/MAX($E$2:E42)-1</f>
        <v>-8.1292168898509654E-2</v>
      </c>
      <c r="G42" s="3">
        <v>6.0000000000000001E-3</v>
      </c>
      <c r="H42">
        <v>-1.681701405719821E-2</v>
      </c>
      <c r="I42">
        <v>40</v>
      </c>
    </row>
    <row r="43" spans="1:9" x14ac:dyDescent="0.25">
      <c r="A43" s="3">
        <v>-1.6964750627068551E-2</v>
      </c>
      <c r="B43" s="4">
        <f t="shared" si="0"/>
        <v>-5.0000000000000001E-4</v>
      </c>
      <c r="C43" s="5">
        <f t="shared" si="1"/>
        <v>-1.7464750627068551E-2</v>
      </c>
      <c r="D43" s="5">
        <f t="shared" si="2"/>
        <v>-1.7464750627068551E-2</v>
      </c>
      <c r="E43">
        <f t="shared" si="3"/>
        <v>1.0456494460257677</v>
      </c>
      <c r="F43">
        <f>E43/MAX($E$2:E43)-1</f>
        <v>-9.7337172067832101E-2</v>
      </c>
      <c r="G43" s="3">
        <v>6.0000000000000001E-3</v>
      </c>
      <c r="H43">
        <v>-1.590655039933675E-2</v>
      </c>
      <c r="I43">
        <v>41</v>
      </c>
    </row>
    <row r="44" spans="1:9" x14ac:dyDescent="0.25">
      <c r="A44" s="3">
        <v>7.3238101757027801E-2</v>
      </c>
      <c r="B44" s="4">
        <f t="shared" si="0"/>
        <v>-5.0000000000000001E-4</v>
      </c>
      <c r="C44" s="5">
        <f t="shared" si="1"/>
        <v>7.2738101757027801E-2</v>
      </c>
      <c r="D44" s="5" t="str">
        <f t="shared" si="2"/>
        <v/>
      </c>
      <c r="E44">
        <f t="shared" si="3"/>
        <v>1.1217080018329699</v>
      </c>
      <c r="F44">
        <f>E44/MAX($E$2:E44)-1</f>
        <v>-3.1679191437415488E-2</v>
      </c>
      <c r="G44" s="3">
        <v>6.0000000000000001E-3</v>
      </c>
      <c r="H44">
        <v>-1.5879545099632089E-2</v>
      </c>
      <c r="I44">
        <v>42</v>
      </c>
    </row>
    <row r="45" spans="1:9" x14ac:dyDescent="0.25">
      <c r="A45" s="3">
        <v>-6.6971622792428617E-2</v>
      </c>
      <c r="B45" s="4">
        <f t="shared" si="0"/>
        <v>-5.0000000000000001E-4</v>
      </c>
      <c r="C45" s="5">
        <f t="shared" si="1"/>
        <v>-6.7471622792428618E-2</v>
      </c>
      <c r="D45" s="5">
        <f t="shared" si="2"/>
        <v>-6.7471622792428618E-2</v>
      </c>
      <c r="E45">
        <f t="shared" si="3"/>
        <v>1.046024542650047</v>
      </c>
      <c r="F45">
        <f>E45/MAX($E$2:E45)-1</f>
        <v>-9.7013367774809622E-2</v>
      </c>
      <c r="G45" s="3">
        <v>6.0000000000000001E-3</v>
      </c>
      <c r="H45">
        <v>-1.5835780073617661E-2</v>
      </c>
      <c r="I45">
        <v>43</v>
      </c>
    </row>
    <row r="46" spans="1:9" x14ac:dyDescent="0.25">
      <c r="A46" s="3">
        <v>1.2938160158501209E-2</v>
      </c>
      <c r="B46" s="4">
        <f t="shared" si="0"/>
        <v>-5.0000000000000001E-4</v>
      </c>
      <c r="C46" s="5">
        <f t="shared" si="1"/>
        <v>1.2438160158501209E-2</v>
      </c>
      <c r="D46" s="5" t="str">
        <f t="shared" si="2"/>
        <v/>
      </c>
      <c r="E46">
        <f t="shared" si="3"/>
        <v>1.0590351634412514</v>
      </c>
      <c r="F46">
        <f>E46/MAX($E$2:E46)-1</f>
        <v>-8.5781875422206944E-2</v>
      </c>
      <c r="G46" s="3">
        <v>6.0000000000000001E-3</v>
      </c>
      <c r="H46">
        <v>-1.5813189281831019E-2</v>
      </c>
      <c r="I46">
        <v>44</v>
      </c>
    </row>
    <row r="47" spans="1:9" x14ac:dyDescent="0.25">
      <c r="A47" s="3">
        <v>1.8313744340544249E-2</v>
      </c>
      <c r="B47" s="4">
        <f t="shared" si="0"/>
        <v>-5.0000000000000001E-4</v>
      </c>
      <c r="C47" s="5">
        <f t="shared" si="1"/>
        <v>1.7813744340544248E-2</v>
      </c>
      <c r="D47" s="5" t="str">
        <f t="shared" si="2"/>
        <v/>
      </c>
      <c r="E47">
        <f t="shared" si="3"/>
        <v>1.0779005450904402</v>
      </c>
      <c r="F47">
        <f>E47/MAX($E$2:E47)-1</f>
        <v>-6.9496227479486472E-2</v>
      </c>
      <c r="G47" s="3">
        <v>0</v>
      </c>
      <c r="H47">
        <v>-1.5790292476804298E-2</v>
      </c>
      <c r="I47">
        <v>45</v>
      </c>
    </row>
    <row r="48" spans="1:9" x14ac:dyDescent="0.25">
      <c r="A48" s="3">
        <v>-2.1984990584706491E-2</v>
      </c>
      <c r="B48" s="4">
        <f t="shared" si="0"/>
        <v>-5.0000000000000001E-4</v>
      </c>
      <c r="C48" s="5">
        <f t="shared" si="1"/>
        <v>-2.2484990584706491E-2</v>
      </c>
      <c r="D48" s="5">
        <f t="shared" si="2"/>
        <v>-2.2484990584706491E-2</v>
      </c>
      <c r="E48">
        <f t="shared" si="3"/>
        <v>1.0536639614828316</v>
      </c>
      <c r="F48">
        <f>E48/MAX($E$2:E48)-1</f>
        <v>-9.0418596043644106E-2</v>
      </c>
      <c r="G48" s="3">
        <v>0</v>
      </c>
      <c r="H48">
        <v>-1.510261202719692E-2</v>
      </c>
      <c r="I48">
        <v>46</v>
      </c>
    </row>
    <row r="49" spans="1:9" x14ac:dyDescent="0.25">
      <c r="A49" s="3">
        <v>8.4166677959776146E-3</v>
      </c>
      <c r="B49" s="4">
        <f t="shared" si="0"/>
        <v>-5.0000000000000001E-4</v>
      </c>
      <c r="C49" s="5">
        <f t="shared" si="1"/>
        <v>7.9166677959776142E-3</v>
      </c>
      <c r="D49" s="5" t="str">
        <f t="shared" si="2"/>
        <v/>
      </c>
      <c r="E49">
        <f t="shared" si="3"/>
        <v>1.0620054690344849</v>
      </c>
      <c r="F49">
        <f>E49/MAX($E$2:E49)-1</f>
        <v>-8.3217742235122794E-2</v>
      </c>
      <c r="G49" s="3">
        <v>0</v>
      </c>
      <c r="H49">
        <v>-1.465083428835783E-2</v>
      </c>
      <c r="I49">
        <v>47</v>
      </c>
    </row>
    <row r="50" spans="1:9" x14ac:dyDescent="0.25">
      <c r="A50" s="3">
        <v>1.0279513025643861E-2</v>
      </c>
      <c r="B50" s="4">
        <f t="shared" si="0"/>
        <v>-5.0000000000000001E-4</v>
      </c>
      <c r="C50" s="5">
        <f t="shared" si="1"/>
        <v>9.7795130256438604E-3</v>
      </c>
      <c r="D50" s="5" t="str">
        <f t="shared" si="2"/>
        <v/>
      </c>
      <c r="E50">
        <f t="shared" si="3"/>
        <v>1.0723913653522128</v>
      </c>
      <c r="F50">
        <f>E50/MAX($E$2:E50)-1</f>
        <v>-7.4252058203631788E-2</v>
      </c>
      <c r="G50" s="3">
        <v>0</v>
      </c>
      <c r="H50">
        <v>-1.4631614730356551E-2</v>
      </c>
      <c r="I50">
        <v>48</v>
      </c>
    </row>
    <row r="51" spans="1:9" x14ac:dyDescent="0.25">
      <c r="A51" s="3">
        <v>-6.451414860253378E-3</v>
      </c>
      <c r="B51" s="4">
        <f t="shared" si="0"/>
        <v>-5.0000000000000001E-4</v>
      </c>
      <c r="C51" s="5">
        <f t="shared" si="1"/>
        <v>-6.9514148602533785E-3</v>
      </c>
      <c r="D51" s="5">
        <f t="shared" si="2"/>
        <v>-6.9514148602533785E-3</v>
      </c>
      <c r="E51">
        <f t="shared" si="3"/>
        <v>1.064936728079096</v>
      </c>
      <c r="F51">
        <f>E51/MAX($E$2:E51)-1</f>
        <v>-8.0687316203084114E-2</v>
      </c>
      <c r="G51" s="3">
        <v>0</v>
      </c>
      <c r="H51">
        <v>-1.3960390834430521E-2</v>
      </c>
      <c r="I51">
        <v>49</v>
      </c>
    </row>
    <row r="52" spans="1:9" x14ac:dyDescent="0.25">
      <c r="A52" s="3">
        <v>7.7621009268795879E-3</v>
      </c>
      <c r="B52" s="4">
        <f t="shared" si="0"/>
        <v>-5.0000000000000001E-4</v>
      </c>
      <c r="C52" s="5">
        <f t="shared" si="1"/>
        <v>7.2621009268795875E-3</v>
      </c>
      <c r="D52" s="5" t="str">
        <f t="shared" si="2"/>
        <v/>
      </c>
      <c r="E52">
        <f t="shared" si="3"/>
        <v>1.0726704060791474</v>
      </c>
      <c r="F52">
        <f>E52/MAX($E$2:E52)-1</f>
        <v>-7.4011174709990302E-2</v>
      </c>
      <c r="G52" s="3">
        <v>0</v>
      </c>
      <c r="H52">
        <v>-1.3864388215645311E-2</v>
      </c>
      <c r="I52">
        <v>50</v>
      </c>
    </row>
    <row r="53" spans="1:9" x14ac:dyDescent="0.25">
      <c r="A53" s="3">
        <v>1.1822751720169869E-2</v>
      </c>
      <c r="B53" s="4">
        <f t="shared" si="0"/>
        <v>-5.0000000000000001E-4</v>
      </c>
      <c r="C53" s="5">
        <f t="shared" si="1"/>
        <v>1.1322751720169869E-2</v>
      </c>
      <c r="D53" s="5" t="str">
        <f t="shared" si="2"/>
        <v/>
      </c>
      <c r="E53">
        <f t="shared" si="3"/>
        <v>1.0848159867647555</v>
      </c>
      <c r="F53">
        <f>E53/MAX($E$2:E53)-1</f>
        <v>-6.3526433145579597E-2</v>
      </c>
      <c r="G53" s="3">
        <v>0</v>
      </c>
      <c r="H53">
        <v>-1.382589278130548E-2</v>
      </c>
      <c r="I53">
        <v>51</v>
      </c>
    </row>
    <row r="54" spans="1:9" x14ac:dyDescent="0.25">
      <c r="A54" s="3">
        <v>-6.0065285939081177E-2</v>
      </c>
      <c r="B54" s="4">
        <f t="shared" si="0"/>
        <v>-5.0000000000000001E-4</v>
      </c>
      <c r="C54" s="5">
        <f t="shared" si="1"/>
        <v>-6.0565285939081177E-2</v>
      </c>
      <c r="D54" s="5">
        <f t="shared" si="2"/>
        <v>-6.0565285939081177E-2</v>
      </c>
      <c r="E54">
        <f t="shared" si="3"/>
        <v>1.0191137963350616</v>
      </c>
      <c r="F54">
        <f>E54/MAX($E$2:E54)-1</f>
        <v>-0.12024422249650879</v>
      </c>
      <c r="G54" s="3">
        <v>0</v>
      </c>
      <c r="H54">
        <v>-1.331536293164196E-2</v>
      </c>
      <c r="I54">
        <v>52</v>
      </c>
    </row>
    <row r="55" spans="1:9" x14ac:dyDescent="0.25">
      <c r="A55" s="3">
        <v>1.5072504257845501E-2</v>
      </c>
      <c r="B55" s="4">
        <f t="shared" si="0"/>
        <v>-5.0000000000000001E-4</v>
      </c>
      <c r="C55" s="5">
        <f t="shared" si="1"/>
        <v>1.45725042578455E-2</v>
      </c>
      <c r="D55" s="5" t="str">
        <f t="shared" si="2"/>
        <v/>
      </c>
      <c r="E55">
        <f t="shared" si="3"/>
        <v>1.0339648364713834</v>
      </c>
      <c r="F55">
        <f>E55/MAX($E$2:E55)-1</f>
        <v>-0.10742397768297507</v>
      </c>
      <c r="G55" s="3">
        <v>0</v>
      </c>
      <c r="H55">
        <v>-1.2293480456063811E-2</v>
      </c>
      <c r="I55">
        <v>53</v>
      </c>
    </row>
    <row r="56" spans="1:9" x14ac:dyDescent="0.25">
      <c r="A56" s="3">
        <v>8.0557913835835066E-4</v>
      </c>
      <c r="B56" s="4">
        <f t="shared" si="0"/>
        <v>-5.0000000000000001E-4</v>
      </c>
      <c r="C56" s="5">
        <f t="shared" si="1"/>
        <v>3.0557913835835065E-4</v>
      </c>
      <c r="D56" s="5">
        <f t="shared" si="2"/>
        <v>3.0557913835835065E-4</v>
      </c>
      <c r="E56">
        <f t="shared" si="3"/>
        <v>1.0342807945552053</v>
      </c>
      <c r="F56">
        <f>E56/MAX($E$2:E56)-1</f>
        <v>-0.10715122507115593</v>
      </c>
      <c r="G56" s="3">
        <v>0</v>
      </c>
      <c r="H56">
        <v>-1.2115606749636991E-2</v>
      </c>
      <c r="I56">
        <v>54</v>
      </c>
    </row>
    <row r="57" spans="1:9" x14ac:dyDescent="0.25">
      <c r="A57" s="3">
        <v>-1.336438821564531E-2</v>
      </c>
      <c r="B57" s="4">
        <f t="shared" si="0"/>
        <v>-5.0000000000000001E-4</v>
      </c>
      <c r="C57" s="5">
        <f t="shared" si="1"/>
        <v>-1.3864388215645311E-2</v>
      </c>
      <c r="D57" s="5">
        <f t="shared" si="2"/>
        <v>-1.3864388215645311E-2</v>
      </c>
      <c r="E57">
        <f t="shared" si="3"/>
        <v>1.0199411240955059</v>
      </c>
      <c r="F57">
        <f>E57/MAX($E$2:E57)-1</f>
        <v>-0.11953002710463279</v>
      </c>
      <c r="G57" s="3">
        <v>0</v>
      </c>
      <c r="H57">
        <v>-1.194320569768665E-2</v>
      </c>
      <c r="I57">
        <v>55</v>
      </c>
    </row>
    <row r="58" spans="1:9" x14ac:dyDescent="0.25">
      <c r="A58" s="3">
        <v>7.0798509414787582E-3</v>
      </c>
      <c r="B58" s="4">
        <f t="shared" si="0"/>
        <v>-5.0000000000000001E-4</v>
      </c>
      <c r="C58" s="5">
        <f t="shared" si="1"/>
        <v>6.5798509414787577E-3</v>
      </c>
      <c r="D58" s="5" t="str">
        <f t="shared" si="2"/>
        <v/>
      </c>
      <c r="E58">
        <f t="shared" si="3"/>
        <v>1.0266521846611385</v>
      </c>
      <c r="F58">
        <f>E58/MAX($E$2:E58)-1</f>
        <v>-0.11373666592453346</v>
      </c>
      <c r="G58" s="3">
        <v>0</v>
      </c>
      <c r="H58">
        <v>-1.0418111224920897E-2</v>
      </c>
      <c r="I58">
        <v>56</v>
      </c>
    </row>
    <row r="59" spans="1:9" x14ac:dyDescent="0.25">
      <c r="A59" s="3">
        <v>9.0249863741654873E-3</v>
      </c>
      <c r="B59" s="4">
        <f t="shared" si="0"/>
        <v>-5.0000000000000001E-4</v>
      </c>
      <c r="C59" s="5">
        <f t="shared" si="1"/>
        <v>8.5249863741654868E-3</v>
      </c>
      <c r="D59" s="5" t="str">
        <f t="shared" si="2"/>
        <v/>
      </c>
      <c r="E59">
        <f t="shared" si="3"/>
        <v>1.035404380546382</v>
      </c>
      <c r="F59">
        <f>E59/MAX($E$2:E59)-1</f>
        <v>-0.10618128307761765</v>
      </c>
      <c r="G59" s="3">
        <v>0</v>
      </c>
      <c r="H59">
        <v>-1.0378895374234944E-2</v>
      </c>
      <c r="I59">
        <v>57</v>
      </c>
    </row>
    <row r="60" spans="1:9" x14ac:dyDescent="0.25">
      <c r="A60" s="3">
        <v>-5.2327850865625412E-3</v>
      </c>
      <c r="B60" s="4">
        <f t="shared" si="0"/>
        <v>-5.0000000000000001E-4</v>
      </c>
      <c r="C60" s="5">
        <f t="shared" si="1"/>
        <v>-5.7327850865625408E-3</v>
      </c>
      <c r="D60" s="5">
        <f t="shared" si="2"/>
        <v>-5.7327850865625408E-3</v>
      </c>
      <c r="E60">
        <f t="shared" si="3"/>
        <v>1.0294686297550242</v>
      </c>
      <c r="F60">
        <f>E60/MAX($E$2:E60)-1</f>
        <v>-0.1113053536880807</v>
      </c>
      <c r="G60" s="3">
        <v>0</v>
      </c>
      <c r="H60">
        <v>-9.8208837132943375E-3</v>
      </c>
      <c r="I60">
        <v>58</v>
      </c>
    </row>
    <row r="61" spans="1:9" x14ac:dyDescent="0.25">
      <c r="A61" s="3">
        <v>-7.1989903596314606E-3</v>
      </c>
      <c r="B61" s="4">
        <f t="shared" si="0"/>
        <v>-5.0000000000000001E-4</v>
      </c>
      <c r="C61" s="5">
        <f t="shared" si="1"/>
        <v>-7.6989903596314611E-3</v>
      </c>
      <c r="D61" s="5">
        <f t="shared" si="2"/>
        <v>-7.6989903596314611E-3</v>
      </c>
      <c r="E61">
        <f t="shared" si="3"/>
        <v>1.0215427606989973</v>
      </c>
      <c r="F61">
        <f>E61/MAX($E$2:E61)-1</f>
        <v>-0.11814740520269218</v>
      </c>
      <c r="G61" s="3">
        <v>0</v>
      </c>
      <c r="H61">
        <v>-9.7695214105792995E-3</v>
      </c>
      <c r="I61">
        <v>59</v>
      </c>
    </row>
    <row r="62" spans="1:9" x14ac:dyDescent="0.25">
      <c r="A62" s="3">
        <v>-7.4092906693784327E-3</v>
      </c>
      <c r="B62" s="4">
        <f t="shared" si="0"/>
        <v>-5.0000000000000001E-4</v>
      </c>
      <c r="C62" s="5">
        <f t="shared" si="1"/>
        <v>-7.9092906693784323E-3</v>
      </c>
      <c r="D62" s="5">
        <f t="shared" si="2"/>
        <v>-7.9092906693784323E-3</v>
      </c>
      <c r="E62">
        <f t="shared" si="3"/>
        <v>1.0134630820734296</v>
      </c>
      <c r="F62">
        <f>E62/MAX($E$2:E62)-1</f>
        <v>-0.12512223370248965</v>
      </c>
      <c r="G62" s="3">
        <v>0</v>
      </c>
      <c r="H62">
        <v>-9.4542493117681526E-3</v>
      </c>
      <c r="I62">
        <v>60</v>
      </c>
    </row>
    <row r="63" spans="1:9" x14ac:dyDescent="0.25">
      <c r="A63" s="3">
        <v>7.1535731274469626E-3</v>
      </c>
      <c r="B63" s="4">
        <f t="shared" si="0"/>
        <v>-5.0000000000000001E-4</v>
      </c>
      <c r="C63" s="5">
        <f t="shared" si="1"/>
        <v>6.6535731274469621E-3</v>
      </c>
      <c r="D63" s="5" t="str">
        <f t="shared" si="2"/>
        <v/>
      </c>
      <c r="E63">
        <f t="shared" si="3"/>
        <v>1.0202062328019728</v>
      </c>
      <c r="F63">
        <f>E63/MAX($E$2:E63)-1</f>
        <v>-0.11930117050685196</v>
      </c>
      <c r="G63" s="3">
        <v>0</v>
      </c>
      <c r="H63">
        <v>-8.8927196429821158E-3</v>
      </c>
      <c r="I63">
        <v>61</v>
      </c>
    </row>
    <row r="64" spans="1:9" x14ac:dyDescent="0.25">
      <c r="A64" s="3">
        <v>-4.9859323191210241E-3</v>
      </c>
      <c r="B64" s="4">
        <f t="shared" si="0"/>
        <v>-5.0000000000000001E-4</v>
      </c>
      <c r="C64" s="5">
        <f t="shared" si="1"/>
        <v>-5.4859323191210237E-3</v>
      </c>
      <c r="D64" s="5">
        <f t="shared" si="2"/>
        <v>-5.4859323191210237E-3</v>
      </c>
      <c r="E64">
        <f t="shared" si="3"/>
        <v>1.0146094504572758</v>
      </c>
      <c r="F64">
        <f>E64/MAX($E$2:E64)-1</f>
        <v>-0.12413262467898034</v>
      </c>
      <c r="G64" s="3">
        <v>0</v>
      </c>
      <c r="H64">
        <v>-7.9615838434873489E-3</v>
      </c>
      <c r="I64">
        <v>62</v>
      </c>
    </row>
    <row r="65" spans="1:9" x14ac:dyDescent="0.25">
      <c r="A65" s="3">
        <v>3.7573281699201197E-2</v>
      </c>
      <c r="B65" s="4">
        <f t="shared" si="0"/>
        <v>-5.0000000000000001E-4</v>
      </c>
      <c r="C65" s="5">
        <f t="shared" si="1"/>
        <v>3.7073281699201197E-2</v>
      </c>
      <c r="D65" s="5" t="str">
        <f t="shared" si="2"/>
        <v/>
      </c>
      <c r="E65">
        <f t="shared" si="3"/>
        <v>1.05222435242875</v>
      </c>
      <c r="F65">
        <f>E65/MAX($E$2:E65)-1</f>
        <v>-9.166134674256432E-2</v>
      </c>
      <c r="G65" s="3">
        <v>0</v>
      </c>
      <c r="H65">
        <v>-7.9092906693784323E-3</v>
      </c>
      <c r="I65">
        <v>63</v>
      </c>
    </row>
    <row r="66" spans="1:9" x14ac:dyDescent="0.25">
      <c r="A66" s="3">
        <v>-3.7964962107490409E-3</v>
      </c>
      <c r="B66" s="4">
        <f t="shared" si="0"/>
        <v>-5.0000000000000001E-4</v>
      </c>
      <c r="C66" s="5">
        <f t="shared" si="1"/>
        <v>-4.296496210749041E-3</v>
      </c>
      <c r="D66" s="5">
        <f t="shared" si="2"/>
        <v>-4.296496210749041E-3</v>
      </c>
      <c r="E66">
        <f t="shared" si="3"/>
        <v>1.0477034744856821</v>
      </c>
      <c r="F66">
        <f>E66/MAX($E$2:E66)-1</f>
        <v>-9.556402032436162E-2</v>
      </c>
      <c r="G66" s="3">
        <v>0</v>
      </c>
      <c r="H66">
        <v>-7.6989903596314611E-3</v>
      </c>
      <c r="I66">
        <v>64</v>
      </c>
    </row>
    <row r="67" spans="1:9" x14ac:dyDescent="0.25">
      <c r="A67" s="3">
        <v>-3.8300816843050312E-2</v>
      </c>
      <c r="B67" s="4">
        <f t="shared" si="0"/>
        <v>-5.0000000000000001E-4</v>
      </c>
      <c r="C67" s="5">
        <f t="shared" si="1"/>
        <v>-3.8800816843050312E-2</v>
      </c>
      <c r="D67" s="5">
        <f t="shared" si="2"/>
        <v>-3.8800816843050312E-2</v>
      </c>
      <c r="E67">
        <f t="shared" si="3"/>
        <v>1.0070517238663359</v>
      </c>
      <c r="F67">
        <f>E67/MAX($E$2:E67)-1</f>
        <v>-0.13065687511802071</v>
      </c>
      <c r="G67" s="3">
        <v>0</v>
      </c>
      <c r="H67">
        <v>-7.395510952718086E-3</v>
      </c>
      <c r="I67">
        <v>65</v>
      </c>
    </row>
    <row r="68" spans="1:9" x14ac:dyDescent="0.25">
      <c r="A68" s="3">
        <v>2.3151999412287399E-3</v>
      </c>
      <c r="B68" s="4">
        <f t="shared" ref="B68:B131" si="4">-0.0005</f>
        <v>-5.0000000000000001E-4</v>
      </c>
      <c r="C68" s="5">
        <f t="shared" ref="C68:C131" si="5">A68+B68</f>
        <v>1.8151999412287399E-3</v>
      </c>
      <c r="D68" s="5" t="str">
        <f t="shared" ref="D68:D131" si="6">IF(C68&lt;AVERAGE($C$3:$C$195),C68,"")</f>
        <v/>
      </c>
      <c r="E68">
        <f t="shared" si="3"/>
        <v>1.0088797240963125</v>
      </c>
      <c r="F68">
        <f>E68/MAX($E$2:E68)-1</f>
        <v>-0.12907884352882726</v>
      </c>
      <c r="G68" s="3">
        <v>0</v>
      </c>
      <c r="H68">
        <v>-6.9514148602533785E-3</v>
      </c>
      <c r="I68">
        <v>66</v>
      </c>
    </row>
    <row r="69" spans="1:9" x14ac:dyDescent="0.25">
      <c r="A69" s="3">
        <v>-1.5335780073617661E-2</v>
      </c>
      <c r="B69" s="4">
        <f t="shared" si="4"/>
        <v>-5.0000000000000001E-4</v>
      </c>
      <c r="C69" s="5">
        <f t="shared" si="5"/>
        <v>-1.5835780073617661E-2</v>
      </c>
      <c r="D69" s="5">
        <f t="shared" si="6"/>
        <v>-1.5835780073617661E-2</v>
      </c>
      <c r="E69">
        <f t="shared" ref="E69:E132" si="7">E68*(1+C69)</f>
        <v>0.99290332666479131</v>
      </c>
      <c r="F69">
        <f>E69/MAX($E$2:E69)-1</f>
        <v>-0.14287055942416549</v>
      </c>
      <c r="G69" s="3">
        <v>0</v>
      </c>
      <c r="H69">
        <v>-6.7122073766424702E-3</v>
      </c>
      <c r="I69">
        <v>67</v>
      </c>
    </row>
    <row r="70" spans="1:9" x14ac:dyDescent="0.25">
      <c r="A70" s="3">
        <v>-1.7881049152907912E-2</v>
      </c>
      <c r="B70" s="4">
        <f t="shared" si="4"/>
        <v>-5.0000000000000001E-4</v>
      </c>
      <c r="C70" s="5">
        <f t="shared" si="5"/>
        <v>-1.8381049152907912E-2</v>
      </c>
      <c r="D70" s="5">
        <f t="shared" si="6"/>
        <v>-1.8381049152907912E-2</v>
      </c>
      <c r="E70">
        <f t="shared" si="7"/>
        <v>0.97465272181328</v>
      </c>
      <c r="F70">
        <f>E70/MAX($E$2:E70)-1</f>
        <v>-0.15862549780179436</v>
      </c>
      <c r="G70" s="3">
        <v>0</v>
      </c>
      <c r="H70">
        <v>-6.5362173038228961E-3</v>
      </c>
      <c r="I70">
        <v>68</v>
      </c>
    </row>
    <row r="71" spans="1:9" x14ac:dyDescent="0.25">
      <c r="A71" s="3">
        <v>1.6176959034866111E-2</v>
      </c>
      <c r="B71" s="4">
        <f t="shared" si="4"/>
        <v>-5.0000000000000001E-4</v>
      </c>
      <c r="C71" s="5">
        <f t="shared" si="5"/>
        <v>1.5676959034866111E-2</v>
      </c>
      <c r="D71" s="5" t="str">
        <f t="shared" si="6"/>
        <v/>
      </c>
      <c r="E71">
        <f t="shared" si="7"/>
        <v>0.9899323126063676</v>
      </c>
      <c r="F71">
        <f>E71/MAX($E$2:E71)-1</f>
        <v>-0.14543530419785211</v>
      </c>
      <c r="G71" s="3">
        <v>0</v>
      </c>
      <c r="H71">
        <v>-6.4540884884747712E-3</v>
      </c>
      <c r="I71">
        <v>69</v>
      </c>
    </row>
    <row r="72" spans="1:9" x14ac:dyDescent="0.25">
      <c r="A72" s="3">
        <v>6.0040626686380166E-3</v>
      </c>
      <c r="B72" s="4">
        <f t="shared" si="4"/>
        <v>-5.0000000000000001E-4</v>
      </c>
      <c r="C72" s="5">
        <f t="shared" si="5"/>
        <v>5.504062668638017E-3</v>
      </c>
      <c r="D72" s="5" t="str">
        <f t="shared" si="6"/>
        <v/>
      </c>
      <c r="E72">
        <f t="shared" si="7"/>
        <v>0.9953809620926628</v>
      </c>
      <c r="F72">
        <f>E72/MAX($E$2:E72)-1</f>
        <v>-0.14073172655775157</v>
      </c>
      <c r="G72" s="3">
        <v>0</v>
      </c>
      <c r="H72">
        <v>-6.2700905633155165E-3</v>
      </c>
      <c r="I72">
        <v>70</v>
      </c>
    </row>
    <row r="73" spans="1:9" x14ac:dyDescent="0.25">
      <c r="A73" s="3">
        <v>-5.3489462379659059E-3</v>
      </c>
      <c r="B73" s="4">
        <f t="shared" si="4"/>
        <v>-5.0000000000000001E-4</v>
      </c>
      <c r="C73" s="5">
        <f t="shared" si="5"/>
        <v>-5.8489462379659064E-3</v>
      </c>
      <c r="D73" s="5">
        <f t="shared" si="6"/>
        <v>-5.8489462379659064E-3</v>
      </c>
      <c r="E73">
        <f t="shared" si="7"/>
        <v>0.98955903235908804</v>
      </c>
      <c r="F73">
        <f>E73/MAX($E$2:E73)-1</f>
        <v>-0.14575754049310508</v>
      </c>
      <c r="G73" s="3">
        <v>0</v>
      </c>
      <c r="H73">
        <v>-5.8489462379659064E-3</v>
      </c>
      <c r="I73">
        <v>71</v>
      </c>
    </row>
    <row r="74" spans="1:9" x14ac:dyDescent="0.25">
      <c r="A74" s="3">
        <v>1.195570677552163E-2</v>
      </c>
      <c r="B74" s="4">
        <f t="shared" si="4"/>
        <v>-5.0000000000000001E-4</v>
      </c>
      <c r="C74" s="5">
        <f t="shared" si="5"/>
        <v>1.1455706775521629E-2</v>
      </c>
      <c r="D74" s="5" t="str">
        <f t="shared" si="6"/>
        <v/>
      </c>
      <c r="E74">
        <f t="shared" si="7"/>
        <v>1.0008951304708626</v>
      </c>
      <c r="F74">
        <f>E74/MAX($E$2:E74)-1</f>
        <v>-0.13597158936179365</v>
      </c>
      <c r="G74" s="3">
        <v>0</v>
      </c>
      <c r="H74">
        <v>-5.7327850865625408E-3</v>
      </c>
      <c r="I74">
        <v>72</v>
      </c>
    </row>
    <row r="75" spans="1:9" x14ac:dyDescent="0.25">
      <c r="A75" s="3">
        <v>-1.4602612027196919E-2</v>
      </c>
      <c r="B75" s="4">
        <f t="shared" si="4"/>
        <v>-5.0000000000000001E-4</v>
      </c>
      <c r="C75" s="5">
        <f t="shared" si="5"/>
        <v>-1.510261202719692E-2</v>
      </c>
      <c r="D75" s="5">
        <f t="shared" si="6"/>
        <v>-1.510261202719692E-2</v>
      </c>
      <c r="E75">
        <f t="shared" si="7"/>
        <v>0.98577899963545057</v>
      </c>
      <c r="F75">
        <f>E75/MAX($E$2:E75)-1</f>
        <v>-0.14902067522813811</v>
      </c>
      <c r="G75" s="3">
        <v>0</v>
      </c>
      <c r="H75">
        <v>-5.5981956820500747E-3</v>
      </c>
      <c r="I75">
        <v>73</v>
      </c>
    </row>
    <row r="76" spans="1:9" x14ac:dyDescent="0.25">
      <c r="A76" s="3">
        <v>-2.7074562223127169E-3</v>
      </c>
      <c r="B76" s="4">
        <f t="shared" si="4"/>
        <v>-5.0000000000000001E-4</v>
      </c>
      <c r="C76" s="5">
        <f t="shared" si="5"/>
        <v>-3.2074562223127169E-3</v>
      </c>
      <c r="D76" s="5">
        <f t="shared" si="6"/>
        <v>-3.2074562223127169E-3</v>
      </c>
      <c r="E76">
        <f t="shared" si="7"/>
        <v>0.98261715664924465</v>
      </c>
      <c r="F76">
        <f>E76/MAX($E$2:E76)-1</f>
        <v>-0.15175015415843707</v>
      </c>
      <c r="G76" s="3">
        <v>0</v>
      </c>
      <c r="H76">
        <v>-5.5498509838135916E-3</v>
      </c>
      <c r="I76">
        <v>74</v>
      </c>
    </row>
    <row r="77" spans="1:9" x14ac:dyDescent="0.25">
      <c r="A77" s="3">
        <v>7.0168322408340686E-3</v>
      </c>
      <c r="B77" s="4">
        <f t="shared" si="4"/>
        <v>-5.0000000000000001E-4</v>
      </c>
      <c r="C77" s="5">
        <f t="shared" si="5"/>
        <v>6.5168322408340681E-3</v>
      </c>
      <c r="D77" s="5" t="str">
        <f t="shared" si="6"/>
        <v/>
      </c>
      <c r="E77">
        <f t="shared" si="7"/>
        <v>0.98902070781609308</v>
      </c>
      <c r="F77">
        <f>E77/MAX($E$2:E77)-1</f>
        <v>-0.14622225221477425</v>
      </c>
      <c r="G77" s="3">
        <v>0</v>
      </c>
      <c r="H77">
        <v>-5.5353285145779679E-3</v>
      </c>
      <c r="I77">
        <v>75</v>
      </c>
    </row>
    <row r="78" spans="1:9" x14ac:dyDescent="0.25">
      <c r="A78" s="3">
        <v>-7.4615838434873493E-3</v>
      </c>
      <c r="B78" s="4">
        <f t="shared" si="4"/>
        <v>-5.0000000000000001E-4</v>
      </c>
      <c r="C78" s="5">
        <f t="shared" si="5"/>
        <v>-7.9615838434873489E-3</v>
      </c>
      <c r="D78" s="5">
        <f t="shared" si="6"/>
        <v>-7.9615838434873489E-3</v>
      </c>
      <c r="E78">
        <f t="shared" si="7"/>
        <v>0.98114653652787009</v>
      </c>
      <c r="F78">
        <f>E78/MAX($E$2:E78)-1</f>
        <v>-0.15301967533747007</v>
      </c>
      <c r="G78" s="3">
        <v>0</v>
      </c>
      <c r="H78">
        <v>-5.4859323191210237E-3</v>
      </c>
      <c r="I78">
        <v>76</v>
      </c>
    </row>
    <row r="79" spans="1:9" x14ac:dyDescent="0.25">
      <c r="A79" s="3">
        <v>2.884220927308908E-2</v>
      </c>
      <c r="B79" s="4">
        <f t="shared" si="4"/>
        <v>-5.0000000000000001E-4</v>
      </c>
      <c r="C79" s="5">
        <f t="shared" si="5"/>
        <v>2.8342209273089079E-2</v>
      </c>
      <c r="D79" s="5" t="str">
        <f t="shared" si="6"/>
        <v/>
      </c>
      <c r="E79">
        <f t="shared" si="7"/>
        <v>1.0089543969937096</v>
      </c>
      <c r="F79">
        <f>E79/MAX($E$2:E79)-1</f>
        <v>-0.12901438172569568</v>
      </c>
      <c r="G79" s="3">
        <v>0</v>
      </c>
      <c r="H79">
        <v>-5.4689552513486374E-3</v>
      </c>
      <c r="I79">
        <v>77</v>
      </c>
    </row>
    <row r="80" spans="1:9" x14ac:dyDescent="0.25">
      <c r="A80" s="3">
        <v>-9.269521410579299E-3</v>
      </c>
      <c r="B80" s="4">
        <f t="shared" si="4"/>
        <v>-5.0000000000000001E-4</v>
      </c>
      <c r="C80" s="5">
        <f t="shared" si="5"/>
        <v>-9.7695214105792995E-3</v>
      </c>
      <c r="D80" s="5">
        <f t="shared" si="6"/>
        <v>-9.7695214105792995E-3</v>
      </c>
      <c r="E80">
        <f t="shared" si="7"/>
        <v>0.99909739540998144</v>
      </c>
      <c r="F80">
        <f>E80/MAX($E$2:E80)-1</f>
        <v>-0.13752349437173317</v>
      </c>
      <c r="G80" s="3">
        <v>0</v>
      </c>
      <c r="H80">
        <v>-5.1921982563199742E-3</v>
      </c>
      <c r="I80">
        <v>78</v>
      </c>
    </row>
    <row r="81" spans="1:9" x14ac:dyDescent="0.25">
      <c r="A81" s="3">
        <v>1.857401585196183E-2</v>
      </c>
      <c r="B81" s="4">
        <f t="shared" si="4"/>
        <v>-5.0000000000000001E-4</v>
      </c>
      <c r="C81" s="5">
        <f t="shared" si="5"/>
        <v>1.807401585196183E-2</v>
      </c>
      <c r="D81" s="5" t="str">
        <f t="shared" si="6"/>
        <v/>
      </c>
      <c r="E81">
        <f t="shared" si="7"/>
        <v>1.0171550975722752</v>
      </c>
      <c r="F81">
        <f>E81/MAX($E$2:E81)-1</f>
        <v>-0.12193508033706324</v>
      </c>
      <c r="G81" s="3">
        <v>0</v>
      </c>
      <c r="H81">
        <v>-4.5469510514330926E-3</v>
      </c>
      <c r="I81">
        <v>79</v>
      </c>
    </row>
    <row r="82" spans="1:9" x14ac:dyDescent="0.25">
      <c r="A82" s="3">
        <v>-2.146005714467809E-2</v>
      </c>
      <c r="B82" s="4">
        <f t="shared" si="4"/>
        <v>-5.0000000000000001E-4</v>
      </c>
      <c r="C82" s="5">
        <f t="shared" si="5"/>
        <v>-2.1960057144678091E-2</v>
      </c>
      <c r="D82" s="5">
        <f t="shared" si="6"/>
        <v>-2.1960057144678091E-2</v>
      </c>
      <c r="E82">
        <f t="shared" si="7"/>
        <v>0.99481831350458738</v>
      </c>
      <c r="F82">
        <f>E82/MAX($E$2:E82)-1</f>
        <v>-0.14121743614959847</v>
      </c>
      <c r="G82" s="3">
        <v>0</v>
      </c>
      <c r="H82">
        <v>-4.302029897318072E-3</v>
      </c>
      <c r="I82">
        <v>80</v>
      </c>
    </row>
    <row r="83" spans="1:9" x14ac:dyDescent="0.25">
      <c r="A83" s="3">
        <v>7.0294572902940321E-3</v>
      </c>
      <c r="B83" s="4">
        <f t="shared" si="4"/>
        <v>-5.0000000000000001E-4</v>
      </c>
      <c r="C83" s="5">
        <f t="shared" si="5"/>
        <v>6.5294572902940325E-3</v>
      </c>
      <c r="D83" s="5" t="str">
        <f t="shared" si="6"/>
        <v/>
      </c>
      <c r="E83">
        <f t="shared" si="7"/>
        <v>1.0013139371942179</v>
      </c>
      <c r="F83">
        <f>E83/MAX($E$2:E83)-1</f>
        <v>-0.13561005207728816</v>
      </c>
      <c r="G83" s="3">
        <v>0</v>
      </c>
      <c r="H83">
        <v>-4.296496210749041E-3</v>
      </c>
      <c r="I83">
        <v>81</v>
      </c>
    </row>
    <row r="84" spans="1:9" x14ac:dyDescent="0.25">
      <c r="A84" s="3">
        <v>-2.651599259276864E-3</v>
      </c>
      <c r="B84" s="4">
        <f t="shared" si="4"/>
        <v>-5.0000000000000001E-4</v>
      </c>
      <c r="C84" s="5">
        <f t="shared" si="5"/>
        <v>-3.151599259276864E-3</v>
      </c>
      <c r="D84" s="5">
        <f t="shared" si="6"/>
        <v>-3.151599259276864E-3</v>
      </c>
      <c r="E84">
        <f t="shared" si="7"/>
        <v>0.99815819693145302</v>
      </c>
      <c r="F84">
        <f>E84/MAX($E$2:E84)-1</f>
        <v>-0.13833426279688765</v>
      </c>
      <c r="G84" s="3">
        <v>0</v>
      </c>
      <c r="H84">
        <v>-3.5459731202816432E-3</v>
      </c>
      <c r="I84">
        <v>82</v>
      </c>
    </row>
    <row r="85" spans="1:9" x14ac:dyDescent="0.25">
      <c r="A85" s="3">
        <v>2.1398881638247679E-3</v>
      </c>
      <c r="B85" s="4">
        <f t="shared" si="4"/>
        <v>-5.0000000000000001E-4</v>
      </c>
      <c r="C85" s="5">
        <f t="shared" si="5"/>
        <v>1.6398881638247679E-3</v>
      </c>
      <c r="D85" s="5" t="str">
        <f t="shared" si="6"/>
        <v/>
      </c>
      <c r="E85">
        <f t="shared" si="7"/>
        <v>0.99979506474422575</v>
      </c>
      <c r="F85">
        <f>E85/MAX($E$2:E85)-1</f>
        <v>-0.13692122735327483</v>
      </c>
      <c r="G85" s="3">
        <v>0</v>
      </c>
      <c r="H85">
        <v>-3.3665094487653128E-3</v>
      </c>
      <c r="I85">
        <v>83</v>
      </c>
    </row>
    <row r="86" spans="1:9" x14ac:dyDescent="0.25">
      <c r="A86" s="3">
        <v>-5.9540884884747717E-3</v>
      </c>
      <c r="B86" s="4">
        <f t="shared" si="4"/>
        <v>-5.0000000000000001E-4</v>
      </c>
      <c r="C86" s="5">
        <f t="shared" si="5"/>
        <v>-6.4540884884747712E-3</v>
      </c>
      <c r="D86" s="5">
        <f t="shared" si="6"/>
        <v>-6.4540884884747712E-3</v>
      </c>
      <c r="E86">
        <f t="shared" si="7"/>
        <v>0.99334229892602621</v>
      </c>
      <c r="F86">
        <f>E86/MAX($E$2:E86)-1</f>
        <v>-0.14249161412446099</v>
      </c>
      <c r="G86" s="3">
        <v>0</v>
      </c>
      <c r="H86">
        <v>-3.2074562223127169E-3</v>
      </c>
      <c r="I86">
        <v>84</v>
      </c>
    </row>
    <row r="87" spans="1:9" x14ac:dyDescent="0.25">
      <c r="A87" s="3">
        <v>4.6010755732900947E-3</v>
      </c>
      <c r="B87" s="4">
        <f t="shared" si="4"/>
        <v>-5.0000000000000001E-4</v>
      </c>
      <c r="C87" s="5">
        <f t="shared" si="5"/>
        <v>4.1010755732900951E-3</v>
      </c>
      <c r="D87" s="5" t="str">
        <f t="shared" si="6"/>
        <v/>
      </c>
      <c r="E87">
        <f t="shared" si="7"/>
        <v>0.99741607076406769</v>
      </c>
      <c r="F87">
        <f>E87/MAX($E$2:E87)-1</f>
        <v>-0.13897490742925522</v>
      </c>
      <c r="G87" s="3">
        <v>0</v>
      </c>
      <c r="H87">
        <v>-3.151599259276864E-3</v>
      </c>
      <c r="I87">
        <v>85</v>
      </c>
    </row>
    <row r="88" spans="1:9" x14ac:dyDescent="0.25">
      <c r="A88" s="3">
        <v>-5.7700905633155169E-3</v>
      </c>
      <c r="B88" s="4">
        <f t="shared" si="4"/>
        <v>-5.0000000000000001E-4</v>
      </c>
      <c r="C88" s="5">
        <f t="shared" si="5"/>
        <v>-6.2700905633155165E-3</v>
      </c>
      <c r="D88" s="5">
        <f t="shared" si="6"/>
        <v>-6.2700905633155165E-3</v>
      </c>
      <c r="E88">
        <f t="shared" si="7"/>
        <v>0.99116218167107062</v>
      </c>
      <c r="F88">
        <f>E88/MAX($E$2:E88)-1</f>
        <v>-0.14437361273696103</v>
      </c>
      <c r="G88" s="3">
        <v>0</v>
      </c>
      <c r="H88">
        <v>-2.767840578825293E-3</v>
      </c>
      <c r="I88">
        <v>86</v>
      </c>
    </row>
    <row r="89" spans="1:9" x14ac:dyDescent="0.25">
      <c r="A89" s="3">
        <v>-9.9181112249208964E-3</v>
      </c>
      <c r="B89" s="4">
        <f t="shared" si="4"/>
        <v>-5.0000000000000001E-4</v>
      </c>
      <c r="C89" s="5">
        <f t="shared" si="5"/>
        <v>-1.0418111224920897E-2</v>
      </c>
      <c r="D89" s="5">
        <f t="shared" si="6"/>
        <v>-1.0418111224920897E-2</v>
      </c>
      <c r="E89">
        <f t="shared" si="7"/>
        <v>0.98083614382048623</v>
      </c>
      <c r="F89">
        <f>E89/MAX($E$2:E89)-1</f>
        <v>-0.15328762360644455</v>
      </c>
      <c r="G89" s="3">
        <v>0</v>
      </c>
      <c r="H89">
        <v>-2.6979628140954741E-3</v>
      </c>
      <c r="I89">
        <v>87</v>
      </c>
    </row>
    <row r="90" spans="1:9" x14ac:dyDescent="0.25">
      <c r="A90" s="3">
        <v>4.0273919702296579E-3</v>
      </c>
      <c r="B90" s="4">
        <f t="shared" si="4"/>
        <v>-5.0000000000000001E-4</v>
      </c>
      <c r="C90" s="5">
        <f t="shared" si="5"/>
        <v>3.5273919702296578E-3</v>
      </c>
      <c r="D90" s="5" t="str">
        <f t="shared" si="6"/>
        <v/>
      </c>
      <c r="E90">
        <f t="shared" si="7"/>
        <v>0.98429593735830967</v>
      </c>
      <c r="F90">
        <f>E90/MAX($E$2:E90)-1</f>
        <v>-0.15030093716885973</v>
      </c>
      <c r="G90" s="3">
        <v>0</v>
      </c>
      <c r="H90">
        <v>-2.5193667718419639E-3</v>
      </c>
      <c r="I90">
        <v>88</v>
      </c>
    </row>
    <row r="91" spans="1:9" x14ac:dyDescent="0.25">
      <c r="A91" s="3">
        <v>3.0015985943732692E-3</v>
      </c>
      <c r="B91" s="4">
        <f t="shared" si="4"/>
        <v>-5.0000000000000001E-4</v>
      </c>
      <c r="C91" s="5">
        <f t="shared" si="5"/>
        <v>2.5015985943732692E-3</v>
      </c>
      <c r="D91" s="5" t="str">
        <f t="shared" si="6"/>
        <v/>
      </c>
      <c r="E91">
        <f t="shared" si="7"/>
        <v>0.98675825069165257</v>
      </c>
      <c r="F91">
        <f>E91/MAX($E$2:E91)-1</f>
        <v>-0.14817533118764104</v>
      </c>
      <c r="G91" s="3">
        <v>0</v>
      </c>
      <c r="H91">
        <v>-1.753318118405064E-3</v>
      </c>
      <c r="I91">
        <v>89</v>
      </c>
    </row>
    <row r="92" spans="1:9" x14ac:dyDescent="0.25">
      <c r="A92" s="3">
        <v>1.278970200212194E-3</v>
      </c>
      <c r="B92" s="4">
        <f t="shared" si="4"/>
        <v>-5.0000000000000001E-4</v>
      </c>
      <c r="C92" s="5">
        <f t="shared" si="5"/>
        <v>7.7897020021219397E-4</v>
      </c>
      <c r="D92" s="5">
        <f t="shared" si="6"/>
        <v>7.7897020021219397E-4</v>
      </c>
      <c r="E92">
        <f t="shared" si="7"/>
        <v>0.98752690596375481</v>
      </c>
      <c r="F92">
        <f>E92/MAX($E$2:E92)-1</f>
        <v>-0.14751178515483065</v>
      </c>
      <c r="G92" s="3">
        <v>0</v>
      </c>
      <c r="H92">
        <v>-1.4412796357369351E-3</v>
      </c>
      <c r="I92">
        <v>90</v>
      </c>
    </row>
    <row r="93" spans="1:9" x14ac:dyDescent="0.25">
      <c r="A93" s="3">
        <v>-2.0193667718419639E-3</v>
      </c>
      <c r="B93" s="4">
        <f t="shared" si="4"/>
        <v>-5.0000000000000001E-4</v>
      </c>
      <c r="C93" s="5">
        <f t="shared" si="5"/>
        <v>-2.5193667718419639E-3</v>
      </c>
      <c r="D93" s="5">
        <f t="shared" si="6"/>
        <v>-2.5193667718419639E-3</v>
      </c>
      <c r="E93">
        <f t="shared" si="7"/>
        <v>0.98503896349056985</v>
      </c>
      <c r="F93">
        <f>E93/MAX($E$2:E93)-1</f>
        <v>-0.14965951563669844</v>
      </c>
      <c r="G93" s="3">
        <v>0</v>
      </c>
      <c r="H93">
        <v>-8.667742744214238E-4</v>
      </c>
      <c r="I93">
        <v>91</v>
      </c>
    </row>
    <row r="94" spans="1:9" x14ac:dyDescent="0.25">
      <c r="A94" s="3">
        <v>2.087012834098673E-2</v>
      </c>
      <c r="B94" s="4">
        <f t="shared" si="4"/>
        <v>-5.0000000000000001E-4</v>
      </c>
      <c r="C94" s="5">
        <f t="shared" si="5"/>
        <v>2.037012834098673E-2</v>
      </c>
      <c r="D94" s="5" t="str">
        <f t="shared" si="6"/>
        <v/>
      </c>
      <c r="E94">
        <f t="shared" si="7"/>
        <v>1.0051043335977452</v>
      </c>
      <c r="F94">
        <f>E94/MAX($E$2:E94)-1</f>
        <v>-0.13233797083668131</v>
      </c>
      <c r="G94" s="3">
        <v>0</v>
      </c>
      <c r="H94">
        <v>-5.8123853956318285E-4</v>
      </c>
      <c r="I94">
        <v>92</v>
      </c>
    </row>
    <row r="95" spans="1:9" x14ac:dyDescent="0.25">
      <c r="A95" s="3">
        <v>1.7195881617322599E-2</v>
      </c>
      <c r="B95" s="4">
        <f t="shared" si="4"/>
        <v>-5.0000000000000001E-4</v>
      </c>
      <c r="C95" s="5">
        <f t="shared" si="5"/>
        <v>1.6695881617322599E-2</v>
      </c>
      <c r="D95" s="5" t="str">
        <f t="shared" si="6"/>
        <v/>
      </c>
      <c r="E95">
        <f t="shared" si="7"/>
        <v>1.0218854365645511</v>
      </c>
      <c r="F95">
        <f>E95/MAX($E$2:E95)-1</f>
        <v>-0.11785158831392462</v>
      </c>
      <c r="G95" s="3">
        <v>0</v>
      </c>
      <c r="H95">
        <v>-4.6113850898886623E-4</v>
      </c>
      <c r="I95">
        <v>93</v>
      </c>
    </row>
    <row r="96" spans="1:9" x14ac:dyDescent="0.25">
      <c r="A96" s="3">
        <v>7.3239690957061154E-3</v>
      </c>
      <c r="B96" s="4">
        <f t="shared" si="4"/>
        <v>-5.0000000000000001E-4</v>
      </c>
      <c r="C96" s="5">
        <f t="shared" si="5"/>
        <v>6.8239690957061158E-3</v>
      </c>
      <c r="D96" s="5" t="str">
        <f t="shared" si="6"/>
        <v/>
      </c>
      <c r="E96">
        <f t="shared" si="7"/>
        <v>1.0288587512030198</v>
      </c>
      <c r="F96">
        <f>E96/MAX($E$2:E96)-1</f>
        <v>-0.11183183481475245</v>
      </c>
      <c r="G96" s="3">
        <v>0</v>
      </c>
      <c r="H96">
        <v>-1.3258669793676163E-4</v>
      </c>
      <c r="I96">
        <v>94</v>
      </c>
    </row>
    <row r="97" spans="1:9" x14ac:dyDescent="0.25">
      <c r="A97" s="3">
        <v>-4.6921982563199738E-3</v>
      </c>
      <c r="B97" s="4">
        <f t="shared" si="4"/>
        <v>-5.0000000000000001E-4</v>
      </c>
      <c r="C97" s="5">
        <f t="shared" si="5"/>
        <v>-5.1921982563199742E-3</v>
      </c>
      <c r="D97" s="5">
        <f t="shared" si="6"/>
        <v>-5.1921982563199742E-3</v>
      </c>
      <c r="E97">
        <f t="shared" si="7"/>
        <v>1.0235167125890239</v>
      </c>
      <c r="F97">
        <f>E97/MAX($E$2:E97)-1</f>
        <v>-0.11644338001334631</v>
      </c>
      <c r="G97" s="3">
        <v>0</v>
      </c>
      <c r="H97">
        <v>-7.756145659139639E-5</v>
      </c>
      <c r="I97">
        <v>95</v>
      </c>
    </row>
    <row r="98" spans="1:9" x14ac:dyDescent="0.25">
      <c r="A98" s="3">
        <v>1.551997302513301E-2</v>
      </c>
      <c r="B98" s="4">
        <f t="shared" si="4"/>
        <v>-5.0000000000000001E-4</v>
      </c>
      <c r="C98" s="5">
        <f t="shared" si="5"/>
        <v>1.5019973025133009E-2</v>
      </c>
      <c r="D98" s="5" t="str">
        <f t="shared" si="6"/>
        <v/>
      </c>
      <c r="E98">
        <f t="shared" si="7"/>
        <v>1.0388899060028838</v>
      </c>
      <c r="F98">
        <f>E98/MAX($E$2:E98)-1</f>
        <v>-0.10317238341496915</v>
      </c>
      <c r="G98" s="3">
        <v>0</v>
      </c>
      <c r="H98">
        <v>3.0557913835835065E-4</v>
      </c>
      <c r="I98">
        <v>96</v>
      </c>
    </row>
    <row r="99" spans="1:9" x14ac:dyDescent="0.25">
      <c r="A99" s="3">
        <v>2.9610717438109911E-2</v>
      </c>
      <c r="B99" s="4">
        <f t="shared" si="4"/>
        <v>-5.0000000000000001E-4</v>
      </c>
      <c r="C99" s="5">
        <f t="shared" si="5"/>
        <v>2.9110717438109911E-2</v>
      </c>
      <c r="D99" s="5" t="str">
        <f t="shared" si="6"/>
        <v/>
      </c>
      <c r="E99">
        <f t="shared" si="7"/>
        <v>1.0691327365058383</v>
      </c>
      <c r="F99">
        <f>E99/MAX($E$2:E99)-1</f>
        <v>-7.7065088077868715E-2</v>
      </c>
      <c r="G99" s="3">
        <v>0</v>
      </c>
      <c r="H99">
        <v>6.7979722960396691E-4</v>
      </c>
      <c r="I99">
        <v>97</v>
      </c>
    </row>
    <row r="100" spans="1:9" x14ac:dyDescent="0.25">
      <c r="A100" s="3">
        <v>0.1194531797696545</v>
      </c>
      <c r="B100" s="4">
        <f t="shared" si="4"/>
        <v>-5.0000000000000001E-4</v>
      </c>
      <c r="C100" s="5">
        <f t="shared" si="5"/>
        <v>0.1189531797696545</v>
      </c>
      <c r="D100" s="5" t="str">
        <f t="shared" si="6"/>
        <v/>
      </c>
      <c r="E100">
        <f t="shared" si="7"/>
        <v>1.19630947510904</v>
      </c>
      <c r="F100">
        <f>E100/MAX($E$2:E100)-1</f>
        <v>0</v>
      </c>
      <c r="G100" s="3">
        <v>0</v>
      </c>
      <c r="H100">
        <v>7.7897020021219397E-4</v>
      </c>
      <c r="I100">
        <v>98</v>
      </c>
    </row>
    <row r="101" spans="1:9" x14ac:dyDescent="0.25">
      <c r="A101" s="3">
        <v>-2.5921161164958191E-2</v>
      </c>
      <c r="B101" s="4">
        <f t="shared" si="4"/>
        <v>-5.0000000000000001E-4</v>
      </c>
      <c r="C101" s="5">
        <f t="shared" si="5"/>
        <v>-2.6421161164958192E-2</v>
      </c>
      <c r="D101" s="5">
        <f t="shared" si="6"/>
        <v>-2.6421161164958192E-2</v>
      </c>
      <c r="E101">
        <f t="shared" si="7"/>
        <v>1.1647015896640174</v>
      </c>
      <c r="F101">
        <f>E101/MAX($E$2:E101)-1</f>
        <v>-2.6421161164958296E-2</v>
      </c>
      <c r="G101" s="3">
        <v>0</v>
      </c>
      <c r="H101">
        <v>9.3766458040793607E-4</v>
      </c>
      <c r="I101">
        <v>99</v>
      </c>
    </row>
    <row r="102" spans="1:9" x14ac:dyDescent="0.25">
      <c r="A102" s="3">
        <v>-2.19957751653196E-2</v>
      </c>
      <c r="B102" s="4">
        <f t="shared" si="4"/>
        <v>-5.0000000000000001E-4</v>
      </c>
      <c r="C102" s="5">
        <f t="shared" si="5"/>
        <v>-2.2495775165319601E-2</v>
      </c>
      <c r="D102" s="5">
        <f t="shared" si="6"/>
        <v>-2.2495775165319601E-2</v>
      </c>
      <c r="E102">
        <f t="shared" si="7"/>
        <v>1.1385007245682452</v>
      </c>
      <c r="F102">
        <f>E102/MAX($E$2:E102)-1</f>
        <v>-4.8322571829104377E-2</v>
      </c>
      <c r="G102" s="3">
        <v>0</v>
      </c>
      <c r="H102">
        <v>1.1628571914112369E-3</v>
      </c>
      <c r="I102">
        <v>100</v>
      </c>
    </row>
    <row r="103" spans="1:9" x14ac:dyDescent="0.25">
      <c r="A103" s="3">
        <v>6.1307626427882069E-3</v>
      </c>
      <c r="B103" s="4">
        <f t="shared" si="4"/>
        <v>-5.0000000000000001E-4</v>
      </c>
      <c r="C103" s="5">
        <f t="shared" si="5"/>
        <v>5.6307626427882073E-3</v>
      </c>
      <c r="D103" s="5" t="str">
        <f t="shared" si="6"/>
        <v/>
      </c>
      <c r="E103">
        <f t="shared" si="7"/>
        <v>1.1449113519169316</v>
      </c>
      <c r="F103">
        <f>E103/MAX($E$2:E103)-1</f>
        <v>-4.2963902118574815E-2</v>
      </c>
      <c r="G103" s="3">
        <v>0</v>
      </c>
      <c r="H103">
        <v>1.6398881638247679E-3</v>
      </c>
      <c r="I103">
        <v>101</v>
      </c>
    </row>
    <row r="104" spans="1:9" x14ac:dyDescent="0.25">
      <c r="A104" s="3">
        <v>-1.8494891615811811E-2</v>
      </c>
      <c r="B104" s="4">
        <f t="shared" si="4"/>
        <v>-5.0000000000000001E-4</v>
      </c>
      <c r="C104" s="5">
        <f t="shared" si="5"/>
        <v>-1.8994891615811811E-2</v>
      </c>
      <c r="D104" s="5">
        <f t="shared" si="6"/>
        <v>-1.8994891615811811E-2</v>
      </c>
      <c r="E104">
        <f t="shared" si="7"/>
        <v>1.1231638848775569</v>
      </c>
      <c r="F104">
        <f>E104/MAX($E$2:E104)-1</f>
        <v>-6.1142699070251938E-2</v>
      </c>
      <c r="G104" s="3">
        <v>0</v>
      </c>
      <c r="H104">
        <v>1.8151999412287399E-3</v>
      </c>
      <c r="I104">
        <v>102</v>
      </c>
    </row>
    <row r="105" spans="1:9" x14ac:dyDescent="0.25">
      <c r="A105" s="3">
        <v>-4.7403143341373882E-2</v>
      </c>
      <c r="B105" s="4">
        <f t="shared" si="4"/>
        <v>-5.0000000000000001E-4</v>
      </c>
      <c r="C105" s="5">
        <f t="shared" si="5"/>
        <v>-4.7903143341373883E-2</v>
      </c>
      <c r="D105" s="5">
        <f t="shared" si="6"/>
        <v>-4.7903143341373883E-2</v>
      </c>
      <c r="E105">
        <f t="shared" si="7"/>
        <v>1.0693608043044129</v>
      </c>
      <c r="F105">
        <f>E105/MAX($E$2:E105)-1</f>
        <v>-0.10611691493378506</v>
      </c>
      <c r="G105" s="3">
        <v>0</v>
      </c>
      <c r="H105">
        <v>2.1650944654605449E-3</v>
      </c>
      <c r="I105">
        <v>103</v>
      </c>
    </row>
    <row r="106" spans="1:9" x14ac:dyDescent="0.25">
      <c r="A106" s="3">
        <v>5.6715899218071311E-2</v>
      </c>
      <c r="B106" s="4">
        <f t="shared" si="4"/>
        <v>-5.0000000000000001E-4</v>
      </c>
      <c r="C106" s="5">
        <f t="shared" si="5"/>
        <v>5.6215899218071311E-2</v>
      </c>
      <c r="D106" s="5" t="str">
        <f t="shared" si="6"/>
        <v/>
      </c>
      <c r="E106">
        <f t="shared" si="7"/>
        <v>1.1294758835069454</v>
      </c>
      <c r="F106">
        <f>E106/MAX($E$2:E106)-1</f>
        <v>-5.5866473510964076E-2</v>
      </c>
      <c r="G106" s="3">
        <v>0</v>
      </c>
      <c r="H106">
        <v>2.322799097065488E-3</v>
      </c>
      <c r="I106">
        <v>104</v>
      </c>
    </row>
    <row r="107" spans="1:9" x14ac:dyDescent="0.25">
      <c r="A107" s="3">
        <v>-2.114186562047626E-2</v>
      </c>
      <c r="B107" s="4">
        <f t="shared" si="4"/>
        <v>-5.0000000000000001E-4</v>
      </c>
      <c r="C107" s="5">
        <f t="shared" si="5"/>
        <v>-2.164186562047626E-2</v>
      </c>
      <c r="D107" s="5">
        <f t="shared" si="6"/>
        <v>-2.164186562047626E-2</v>
      </c>
      <c r="E107">
        <f t="shared" si="7"/>
        <v>1.1050319182145194</v>
      </c>
      <c r="F107">
        <f>E107/MAX($E$2:E107)-1</f>
        <v>-7.6299284419026225E-2</v>
      </c>
      <c r="G107" s="3">
        <v>0</v>
      </c>
      <c r="H107">
        <v>2.5015985943732692E-3</v>
      </c>
      <c r="I107">
        <v>105</v>
      </c>
    </row>
    <row r="108" spans="1:9" x14ac:dyDescent="0.25">
      <c r="A108" s="3">
        <v>1.635968605875969E-2</v>
      </c>
      <c r="B108" s="4">
        <f t="shared" si="4"/>
        <v>-5.0000000000000001E-4</v>
      </c>
      <c r="C108" s="5">
        <f t="shared" si="5"/>
        <v>1.5859686058759689E-2</v>
      </c>
      <c r="D108" s="5" t="str">
        <f t="shared" si="6"/>
        <v/>
      </c>
      <c r="E108">
        <f t="shared" si="7"/>
        <v>1.1225573775223106</v>
      </c>
      <c r="F108">
        <f>E108/MAX($E$2:E108)-1</f>
        <v>-6.1649681057660333E-2</v>
      </c>
      <c r="G108" s="3">
        <v>0</v>
      </c>
      <c r="H108">
        <v>2.9283221349589599E-3</v>
      </c>
      <c r="I108">
        <v>106</v>
      </c>
    </row>
    <row r="109" spans="1:9" x14ac:dyDescent="0.25">
      <c r="A109" s="3">
        <v>-5.0007156915369437E-2</v>
      </c>
      <c r="B109" s="4">
        <f t="shared" si="4"/>
        <v>-5.0000000000000001E-4</v>
      </c>
      <c r="C109" s="5">
        <f t="shared" si="5"/>
        <v>-5.0507156915369437E-2</v>
      </c>
      <c r="D109" s="5">
        <f t="shared" si="6"/>
        <v>-5.0507156915369437E-2</v>
      </c>
      <c r="E109">
        <f t="shared" si="7"/>
        <v>1.0658601959092855</v>
      </c>
      <c r="F109">
        <f>E109/MAX($E$2:E109)-1</f>
        <v>-0.10904308785806816</v>
      </c>
      <c r="G109" s="3">
        <v>0</v>
      </c>
      <c r="H109">
        <v>3.3415541230347621E-3</v>
      </c>
      <c r="I109">
        <v>107</v>
      </c>
    </row>
    <row r="110" spans="1:9" x14ac:dyDescent="0.25">
      <c r="A110" s="3">
        <v>-5.0498509838135912E-3</v>
      </c>
      <c r="B110" s="4">
        <f t="shared" si="4"/>
        <v>-5.0000000000000001E-4</v>
      </c>
      <c r="C110" s="5">
        <f t="shared" si="5"/>
        <v>-5.5498509838135916E-3</v>
      </c>
      <c r="D110" s="5">
        <f t="shared" si="6"/>
        <v>-5.5498509838135916E-3</v>
      </c>
      <c r="E110">
        <f t="shared" si="7"/>
        <v>1.0599448306524106</v>
      </c>
      <c r="F110">
        <f>E110/MAX($E$2:E110)-1</f>
        <v>-0.11398776595345461</v>
      </c>
      <c r="G110" s="3">
        <v>0</v>
      </c>
      <c r="H110">
        <v>3.5273919702296578E-3</v>
      </c>
      <c r="I110">
        <v>108</v>
      </c>
    </row>
    <row r="111" spans="1:9" x14ac:dyDescent="0.25">
      <c r="A111" s="3">
        <v>1.5569354667796961E-2</v>
      </c>
      <c r="B111" s="4">
        <f t="shared" si="4"/>
        <v>-5.0000000000000001E-4</v>
      </c>
      <c r="C111" s="5">
        <f t="shared" si="5"/>
        <v>1.506935466779696E-2</v>
      </c>
      <c r="D111" s="5" t="str">
        <f t="shared" si="6"/>
        <v/>
      </c>
      <c r="E111">
        <f t="shared" si="7"/>
        <v>1.0759175152338096</v>
      </c>
      <c r="F111">
        <f>E111/MAX($E$2:E111)-1</f>
        <v>-0.10063613335860022</v>
      </c>
      <c r="G111" s="3">
        <v>0</v>
      </c>
      <c r="H111">
        <v>4.0838363974723367E-3</v>
      </c>
      <c r="I111">
        <v>109</v>
      </c>
    </row>
    <row r="112" spans="1:9" x14ac:dyDescent="0.25">
      <c r="A112" s="3">
        <v>-1.346039083443052E-2</v>
      </c>
      <c r="B112" s="4">
        <f t="shared" si="4"/>
        <v>-5.0000000000000001E-4</v>
      </c>
      <c r="C112" s="5">
        <f t="shared" si="5"/>
        <v>-1.3960390834430521E-2</v>
      </c>
      <c r="D112" s="5">
        <f t="shared" si="6"/>
        <v>-1.3960390834430521E-2</v>
      </c>
      <c r="E112">
        <f t="shared" si="7"/>
        <v>1.0608972862155361</v>
      </c>
      <c r="F112">
        <f>E112/MAX($E$2:E112)-1</f>
        <v>-0.11319160443927889</v>
      </c>
      <c r="G112" s="3">
        <v>0</v>
      </c>
      <c r="H112">
        <v>4.1010755732900951E-3</v>
      </c>
      <c r="I112">
        <v>110</v>
      </c>
    </row>
    <row r="113" spans="1:9" x14ac:dyDescent="0.25">
      <c r="A113" s="3">
        <v>1.6628571914112369E-3</v>
      </c>
      <c r="B113" s="4">
        <f t="shared" si="4"/>
        <v>-5.0000000000000001E-4</v>
      </c>
      <c r="C113" s="5">
        <f t="shared" si="5"/>
        <v>1.1628571914112369E-3</v>
      </c>
      <c r="D113" s="5" t="str">
        <f t="shared" si="6"/>
        <v/>
      </c>
      <c r="E113">
        <f t="shared" si="7"/>
        <v>1.0621309582541607</v>
      </c>
      <c r="F113">
        <f>E113/MAX($E$2:E113)-1</f>
        <v>-0.11216037291909708</v>
      </c>
      <c r="G113" s="3">
        <v>0</v>
      </c>
      <c r="H113">
        <v>4.2092871787321497E-3</v>
      </c>
      <c r="I113">
        <v>111</v>
      </c>
    </row>
    <row r="114" spans="1:9" x14ac:dyDescent="0.25">
      <c r="A114" s="3">
        <v>-1.1443205697686649E-2</v>
      </c>
      <c r="B114" s="4">
        <f t="shared" si="4"/>
        <v>-5.0000000000000001E-4</v>
      </c>
      <c r="C114" s="5">
        <f t="shared" si="5"/>
        <v>-1.194320569768665E-2</v>
      </c>
      <c r="D114" s="5">
        <f t="shared" si="6"/>
        <v>-1.194320569768665E-2</v>
      </c>
      <c r="E114">
        <f t="shared" si="7"/>
        <v>1.0494457097418501</v>
      </c>
      <c r="F114">
        <f>E114/MAX($E$2:E114)-1</f>
        <v>-0.12276402421188182</v>
      </c>
      <c r="G114" s="3">
        <v>0</v>
      </c>
      <c r="H114">
        <v>4.8308442033526359E-3</v>
      </c>
      <c r="I114">
        <v>112</v>
      </c>
    </row>
    <row r="115" spans="1:9" x14ac:dyDescent="0.25">
      <c r="A115" s="3">
        <v>4.6472587005144859E-2</v>
      </c>
      <c r="B115" s="4">
        <f t="shared" si="4"/>
        <v>-5.0000000000000001E-4</v>
      </c>
      <c r="C115" s="5">
        <f t="shared" si="5"/>
        <v>4.5972587005144859E-2</v>
      </c>
      <c r="D115" s="5" t="str">
        <f t="shared" si="6"/>
        <v/>
      </c>
      <c r="E115">
        <f t="shared" si="7"/>
        <v>1.0976914439401333</v>
      </c>
      <c r="F115">
        <f>E115/MAX($E$2:E115)-1</f>
        <v>-8.2435216990919491E-2</v>
      </c>
      <c r="G115" s="3">
        <v>0</v>
      </c>
      <c r="H115">
        <v>5.3511930575833762E-3</v>
      </c>
      <c r="I115">
        <v>113</v>
      </c>
    </row>
    <row r="116" spans="1:9" x14ac:dyDescent="0.25">
      <c r="A116" s="3">
        <v>-2.6879030243983359E-2</v>
      </c>
      <c r="B116" s="4">
        <f t="shared" si="4"/>
        <v>-5.0000000000000001E-4</v>
      </c>
      <c r="C116" s="5">
        <f t="shared" si="5"/>
        <v>-2.737903024398336E-2</v>
      </c>
      <c r="D116" s="5">
        <f t="shared" si="6"/>
        <v>-2.737903024398336E-2</v>
      </c>
      <c r="E116">
        <f t="shared" si="7"/>
        <v>1.0676377166979347</v>
      </c>
      <c r="F116">
        <f>E116/MAX($E$2:E116)-1</f>
        <v>-0.10755725093573898</v>
      </c>
      <c r="G116" s="3">
        <v>0</v>
      </c>
      <c r="H116">
        <v>5.504062668638017E-3</v>
      </c>
      <c r="I116">
        <v>114</v>
      </c>
    </row>
    <row r="117" spans="1:9" x14ac:dyDescent="0.25">
      <c r="A117" s="3">
        <v>-1.179348045606381E-2</v>
      </c>
      <c r="B117" s="4">
        <f t="shared" si="4"/>
        <v>-5.0000000000000001E-4</v>
      </c>
      <c r="C117" s="5">
        <f t="shared" si="5"/>
        <v>-1.2293480456063811E-2</v>
      </c>
      <c r="D117" s="5">
        <f t="shared" si="6"/>
        <v>-1.2293480456063811E-2</v>
      </c>
      <c r="E117">
        <f t="shared" si="7"/>
        <v>1.054512733293552</v>
      </c>
      <c r="F117">
        <f>E117/MAX($E$2:E117)-1</f>
        <v>-0.11852847842951642</v>
      </c>
      <c r="G117" s="3">
        <v>0</v>
      </c>
      <c r="H117">
        <v>5.6307626427882073E-3</v>
      </c>
      <c r="I117">
        <v>115</v>
      </c>
    </row>
    <row r="118" spans="1:9" x14ac:dyDescent="0.25">
      <c r="A118" s="3">
        <v>-1.3325892781305479E-2</v>
      </c>
      <c r="B118" s="4">
        <f t="shared" si="4"/>
        <v>-5.0000000000000001E-4</v>
      </c>
      <c r="C118" s="5">
        <f t="shared" si="5"/>
        <v>-1.382589278130548E-2</v>
      </c>
      <c r="D118" s="5">
        <f t="shared" si="6"/>
        <v>-1.382589278130548E-2</v>
      </c>
      <c r="E118">
        <f t="shared" si="7"/>
        <v>1.0399331533065139</v>
      </c>
      <c r="F118">
        <f>E118/MAX($E$2:E118)-1</f>
        <v>-0.13071560917652414</v>
      </c>
      <c r="G118" s="3">
        <v>0</v>
      </c>
      <c r="H118">
        <v>5.8461592578705618E-3</v>
      </c>
      <c r="I118">
        <v>116</v>
      </c>
    </row>
    <row r="119" spans="1:9" x14ac:dyDescent="0.25">
      <c r="A119" s="3">
        <v>9.606704324567528E-3</v>
      </c>
      <c r="B119" s="4">
        <f t="shared" si="4"/>
        <v>-5.0000000000000001E-4</v>
      </c>
      <c r="C119" s="5">
        <f t="shared" si="5"/>
        <v>9.1067043245675276E-3</v>
      </c>
      <c r="D119" s="5" t="str">
        <f t="shared" si="6"/>
        <v/>
      </c>
      <c r="E119">
        <f t="shared" si="7"/>
        <v>1.0494035170509917</v>
      </c>
      <c r="F119">
        <f>E119/MAX($E$2:E119)-1</f>
        <v>-0.12279929325533279</v>
      </c>
      <c r="G119" s="3">
        <v>0</v>
      </c>
      <c r="H119">
        <v>5.941327173764584E-3</v>
      </c>
      <c r="I119">
        <v>117</v>
      </c>
    </row>
    <row r="120" spans="1:9" x14ac:dyDescent="0.25">
      <c r="A120" s="3">
        <v>-3.0459731202816431E-3</v>
      </c>
      <c r="B120" s="4">
        <f t="shared" si="4"/>
        <v>-5.0000000000000001E-4</v>
      </c>
      <c r="C120" s="5">
        <f t="shared" si="5"/>
        <v>-3.5459731202816432E-3</v>
      </c>
      <c r="D120" s="5">
        <f t="shared" si="6"/>
        <v>-3.5459731202816432E-3</v>
      </c>
      <c r="E120">
        <f t="shared" si="7"/>
        <v>1.0456823603871999</v>
      </c>
      <c r="F120">
        <f>E120/MAX($E$2:E120)-1</f>
        <v>-0.12590982338254142</v>
      </c>
      <c r="G120" s="3">
        <v>0</v>
      </c>
      <c r="H120">
        <v>6.0137781674909508E-3</v>
      </c>
      <c r="I120">
        <v>118</v>
      </c>
    </row>
    <row r="121" spans="1:9" x14ac:dyDescent="0.25">
      <c r="A121" s="3">
        <v>-4.1873706397200748E-2</v>
      </c>
      <c r="B121" s="4">
        <f t="shared" si="4"/>
        <v>-5.0000000000000001E-4</v>
      </c>
      <c r="C121" s="5">
        <f t="shared" si="5"/>
        <v>-4.2373706397200749E-2</v>
      </c>
      <c r="D121" s="5">
        <f t="shared" si="6"/>
        <v>-4.2373706397200749E-2</v>
      </c>
      <c r="E121">
        <f t="shared" si="7"/>
        <v>1.0013729230634207</v>
      </c>
      <c r="F121">
        <f>E121/MAX($E$2:E121)-1</f>
        <v>-0.16294826389120698</v>
      </c>
      <c r="G121" s="3">
        <v>0</v>
      </c>
      <c r="H121">
        <v>6.0336583135087128E-3</v>
      </c>
      <c r="I121">
        <v>119</v>
      </c>
    </row>
    <row r="122" spans="1:9" x14ac:dyDescent="0.25">
      <c r="A122" s="3">
        <v>2.879851245478977E-2</v>
      </c>
      <c r="B122" s="4">
        <f t="shared" si="4"/>
        <v>-5.0000000000000001E-4</v>
      </c>
      <c r="C122" s="5">
        <f t="shared" si="5"/>
        <v>2.829851245478977E-2</v>
      </c>
      <c r="D122" s="5" t="str">
        <f t="shared" si="6"/>
        <v/>
      </c>
      <c r="E122">
        <f t="shared" si="7"/>
        <v>1.0297102871986203</v>
      </c>
      <c r="F122">
        <f>E122/MAX($E$2:E122)-1</f>
        <v>-0.13926094491162888</v>
      </c>
      <c r="G122" s="3">
        <v>0</v>
      </c>
      <c r="H122">
        <v>6.1250285142359241E-3</v>
      </c>
      <c r="I122">
        <v>120</v>
      </c>
    </row>
    <row r="123" spans="1:9" x14ac:dyDescent="0.25">
      <c r="A123" s="3">
        <v>1.6557346154936561E-2</v>
      </c>
      <c r="B123" s="4">
        <f t="shared" si="4"/>
        <v>-5.0000000000000001E-4</v>
      </c>
      <c r="C123" s="5">
        <f t="shared" si="5"/>
        <v>1.605734615493656E-2</v>
      </c>
      <c r="D123" s="5" t="str">
        <f t="shared" si="6"/>
        <v/>
      </c>
      <c r="E123">
        <f t="shared" si="7"/>
        <v>1.0462447017194676</v>
      </c>
      <c r="F123">
        <f>E123/MAX($E$2:E123)-1</f>
        <v>-0.12543975995500201</v>
      </c>
      <c r="G123" s="3">
        <v>0</v>
      </c>
      <c r="H123">
        <v>6.5168322408340681E-3</v>
      </c>
      <c r="I123">
        <v>121</v>
      </c>
    </row>
    <row r="124" spans="1:9" x14ac:dyDescent="0.25">
      <c r="A124" s="3">
        <v>-3.802029897318072E-3</v>
      </c>
      <c r="B124" s="4">
        <f t="shared" si="4"/>
        <v>-5.0000000000000001E-4</v>
      </c>
      <c r="C124" s="5">
        <f t="shared" si="5"/>
        <v>-4.302029897318072E-3</v>
      </c>
      <c r="D124" s="5">
        <f t="shared" si="6"/>
        <v>-4.302029897318072E-3</v>
      </c>
      <c r="E124">
        <f t="shared" si="7"/>
        <v>1.0417437257327598</v>
      </c>
      <c r="F124">
        <f>E124/MAX($E$2:E124)-1</f>
        <v>-0.12920214425468124</v>
      </c>
      <c r="G124" s="3">
        <v>0</v>
      </c>
      <c r="H124">
        <v>6.5294572902940325E-3</v>
      </c>
      <c r="I124">
        <v>122</v>
      </c>
    </row>
    <row r="125" spans="1:9" x14ac:dyDescent="0.25">
      <c r="A125" s="3">
        <v>3.6122697562368432E-2</v>
      </c>
      <c r="B125" s="4">
        <f t="shared" si="4"/>
        <v>-5.0000000000000001E-4</v>
      </c>
      <c r="C125" s="5">
        <f t="shared" si="5"/>
        <v>3.5622697562368431E-2</v>
      </c>
      <c r="D125" s="5" t="str">
        <f t="shared" si="6"/>
        <v/>
      </c>
      <c r="E125">
        <f t="shared" si="7"/>
        <v>1.0788534474120326</v>
      </c>
      <c r="F125">
        <f>E125/MAX($E$2:E125)-1</f>
        <v>-9.8181975601506988E-2</v>
      </c>
      <c r="G125" s="3">
        <v>0</v>
      </c>
      <c r="H125">
        <v>6.5798509414787577E-3</v>
      </c>
      <c r="I125">
        <v>123</v>
      </c>
    </row>
    <row r="126" spans="1:9" x14ac:dyDescent="0.25">
      <c r="A126" s="3">
        <v>-2.1027263406041639E-2</v>
      </c>
      <c r="B126" s="4">
        <f t="shared" si="4"/>
        <v>-5.0000000000000001E-4</v>
      </c>
      <c r="C126" s="5">
        <f t="shared" si="5"/>
        <v>-2.1527263406041639E-2</v>
      </c>
      <c r="D126" s="5">
        <f t="shared" si="6"/>
        <v>-2.1527263406041639E-2</v>
      </c>
      <c r="E126">
        <f t="shared" si="7"/>
        <v>1.0556286850730776</v>
      </c>
      <c r="F126">
        <f>E126/MAX($E$2:E126)-1</f>
        <v>-0.1175956497570495</v>
      </c>
      <c r="G126" s="3">
        <v>0</v>
      </c>
      <c r="H126">
        <v>6.6535731274469621E-3</v>
      </c>
      <c r="I126">
        <v>124</v>
      </c>
    </row>
    <row r="127" spans="1:9" x14ac:dyDescent="0.25">
      <c r="A127" s="3">
        <v>1.4376645804079361E-3</v>
      </c>
      <c r="B127" s="4">
        <f t="shared" si="4"/>
        <v>-5.0000000000000001E-4</v>
      </c>
      <c r="C127" s="5">
        <f t="shared" si="5"/>
        <v>9.3766458040793607E-4</v>
      </c>
      <c r="D127" s="5" t="str">
        <f t="shared" si="6"/>
        <v/>
      </c>
      <c r="E127">
        <f t="shared" si="7"/>
        <v>1.0566185107011332</v>
      </c>
      <c r="F127">
        <f>E127/MAX($E$2:E127)-1</f>
        <v>-0.11676825045222883</v>
      </c>
      <c r="G127" s="3">
        <v>0</v>
      </c>
      <c r="H127">
        <v>6.729947303458203E-3</v>
      </c>
      <c r="I127">
        <v>125</v>
      </c>
    </row>
    <row r="128" spans="1:9" x14ac:dyDescent="0.25">
      <c r="A128" s="3">
        <v>-9.3208837132943371E-3</v>
      </c>
      <c r="B128" s="4">
        <f t="shared" si="4"/>
        <v>-5.0000000000000001E-4</v>
      </c>
      <c r="C128" s="5">
        <f t="shared" si="5"/>
        <v>-9.8208837132943375E-3</v>
      </c>
      <c r="D128" s="5">
        <f t="shared" si="6"/>
        <v>-9.8208837132943375E-3</v>
      </c>
      <c r="E128">
        <f t="shared" si="7"/>
        <v>1.046241583178223</v>
      </c>
      <c r="F128">
        <f>E128/MAX($E$2:E128)-1</f>
        <v>-0.12544236675642706</v>
      </c>
      <c r="G128" s="3">
        <v>0</v>
      </c>
      <c r="H128">
        <v>6.8239690957061158E-3</v>
      </c>
      <c r="I128">
        <v>126</v>
      </c>
    </row>
    <row r="129" spans="1:9" x14ac:dyDescent="0.25">
      <c r="A129" s="3">
        <v>3.901544215769525E-2</v>
      </c>
      <c r="B129" s="4">
        <f t="shared" si="4"/>
        <v>-5.0000000000000001E-4</v>
      </c>
      <c r="C129" s="5">
        <f t="shared" si="5"/>
        <v>3.851544215769525E-2</v>
      </c>
      <c r="D129" s="5" t="str">
        <f t="shared" si="6"/>
        <v/>
      </c>
      <c r="E129">
        <f t="shared" si="7"/>
        <v>1.0865380403580993</v>
      </c>
      <c r="F129">
        <f>E129/MAX($E$2:E129)-1</f>
        <v>-9.175839281966347E-2</v>
      </c>
      <c r="G129" s="3">
        <v>0</v>
      </c>
      <c r="H129">
        <v>6.8239946813744984E-3</v>
      </c>
      <c r="I129">
        <v>127</v>
      </c>
    </row>
    <row r="130" spans="1:9" x14ac:dyDescent="0.25">
      <c r="A130" s="3">
        <v>-1.531318928183102E-2</v>
      </c>
      <c r="B130" s="4">
        <f t="shared" si="4"/>
        <v>-5.0000000000000001E-4</v>
      </c>
      <c r="C130" s="5">
        <f t="shared" si="5"/>
        <v>-1.5813189281831019E-2</v>
      </c>
      <c r="D130" s="5">
        <f t="shared" si="6"/>
        <v>-1.5813189281831019E-2</v>
      </c>
      <c r="E130">
        <f t="shared" si="7"/>
        <v>1.0693564086640068</v>
      </c>
      <c r="F130">
        <f>E130/MAX($E$2:E130)-1</f>
        <v>-0.10612058926764056</v>
      </c>
      <c r="G130" s="3">
        <v>0</v>
      </c>
      <c r="H130">
        <v>7.1965670935227773E-3</v>
      </c>
      <c r="I130">
        <v>128</v>
      </c>
    </row>
    <row r="131" spans="1:9" x14ac:dyDescent="0.25">
      <c r="A131" s="3">
        <v>9.1811342920908624E-3</v>
      </c>
      <c r="B131" s="4">
        <f t="shared" si="4"/>
        <v>-5.0000000000000001E-4</v>
      </c>
      <c r="C131" s="5">
        <f t="shared" si="5"/>
        <v>8.681134292090862E-3</v>
      </c>
      <c r="D131" s="5" t="str">
        <f t="shared" si="6"/>
        <v/>
      </c>
      <c r="E131">
        <f t="shared" si="7"/>
        <v>1.0786396352537271</v>
      </c>
      <c r="F131">
        <f>E131/MAX($E$2:E131)-1</f>
        <v>-9.8360702062137872E-2</v>
      </c>
      <c r="G131" s="3">
        <v>0</v>
      </c>
      <c r="H131">
        <v>7.2621009268795875E-3</v>
      </c>
      <c r="I131">
        <v>129</v>
      </c>
    </row>
    <row r="132" spans="1:9" x14ac:dyDescent="0.25">
      <c r="A132" s="3">
        <v>-1.281536293164196E-2</v>
      </c>
      <c r="B132" s="4">
        <f t="shared" ref="B132:B195" si="8">-0.0005</f>
        <v>-5.0000000000000001E-4</v>
      </c>
      <c r="C132" s="5">
        <f t="shared" ref="C132:C195" si="9">A132+B132</f>
        <v>-1.331536293164196E-2</v>
      </c>
      <c r="D132" s="5">
        <f t="shared" ref="D132:D195" si="10">IF(C132&lt;AVERAGE($C$3:$C$195),C132,"")</f>
        <v>-1.331536293164196E-2</v>
      </c>
      <c r="E132">
        <f t="shared" si="7"/>
        <v>1.0642771570378697</v>
      </c>
      <c r="F132">
        <f>E132/MAX($E$2:E132)-1</f>
        <v>-0.11036635654761151</v>
      </c>
      <c r="G132" s="3">
        <v>0</v>
      </c>
      <c r="H132">
        <v>7.9166677959776142E-3</v>
      </c>
      <c r="I132">
        <v>130</v>
      </c>
    </row>
    <row r="133" spans="1:9" x14ac:dyDescent="0.25">
      <c r="A133" s="3">
        <v>-1.253318118405064E-3</v>
      </c>
      <c r="B133" s="4">
        <f t="shared" si="8"/>
        <v>-5.0000000000000001E-4</v>
      </c>
      <c r="C133" s="5">
        <f t="shared" si="9"/>
        <v>-1.753318118405064E-3</v>
      </c>
      <c r="D133" s="5">
        <f t="shared" si="10"/>
        <v>-1.753318118405064E-3</v>
      </c>
      <c r="E133">
        <f t="shared" ref="E133:E195" si="11">E132*(1+C133)</f>
        <v>1.0624111406154306</v>
      </c>
      <c r="F133">
        <f>E133/MAX($E$2:E133)-1</f>
        <v>-0.1119261673334192</v>
      </c>
      <c r="G133" s="3">
        <v>0</v>
      </c>
      <c r="H133">
        <v>8.0824136854808892E-3</v>
      </c>
      <c r="I133">
        <v>131</v>
      </c>
    </row>
    <row r="134" spans="1:9" x14ac:dyDescent="0.25">
      <c r="A134" s="3">
        <v>-1.656808742960551E-2</v>
      </c>
      <c r="B134" s="4">
        <f t="shared" si="8"/>
        <v>-5.0000000000000001E-4</v>
      </c>
      <c r="C134" s="5">
        <f t="shared" si="9"/>
        <v>-1.706808742960551E-2</v>
      </c>
      <c r="D134" s="5">
        <f t="shared" si="10"/>
        <v>-1.706808742960551E-2</v>
      </c>
      <c r="E134">
        <f t="shared" si="11"/>
        <v>1.0442778143812195</v>
      </c>
      <c r="F134">
        <f>E134/MAX($E$2:E134)-1</f>
        <v>-0.12708388915331736</v>
      </c>
      <c r="G134" s="3">
        <v>0</v>
      </c>
      <c r="H134">
        <v>8.2237332128564534E-3</v>
      </c>
      <c r="I134">
        <v>132</v>
      </c>
    </row>
    <row r="135" spans="1:9" x14ac:dyDescent="0.25">
      <c r="A135" s="3">
        <v>7.6965670935227768E-3</v>
      </c>
      <c r="B135" s="4">
        <f t="shared" si="8"/>
        <v>-5.0000000000000001E-4</v>
      </c>
      <c r="C135" s="5">
        <f t="shared" si="9"/>
        <v>7.1965670935227773E-3</v>
      </c>
      <c r="D135" s="5" t="str">
        <f t="shared" si="10"/>
        <v/>
      </c>
      <c r="E135">
        <f t="shared" si="11"/>
        <v>1.0517930297366913</v>
      </c>
      <c r="F135">
        <f>E135/MAX($E$2:E135)-1</f>
        <v>-0.12080188979459217</v>
      </c>
      <c r="G135" s="3">
        <v>0</v>
      </c>
      <c r="H135">
        <v>8.5249863741654868E-3</v>
      </c>
      <c r="I135">
        <v>133</v>
      </c>
    </row>
    <row r="136" spans="1:9" x14ac:dyDescent="0.25">
      <c r="A136" s="3">
        <v>-2.469483446788177E-2</v>
      </c>
      <c r="B136" s="4">
        <f t="shared" si="8"/>
        <v>-5.0000000000000001E-4</v>
      </c>
      <c r="C136" s="5">
        <f t="shared" si="9"/>
        <v>-2.5194834467881771E-2</v>
      </c>
      <c r="D136" s="5">
        <f t="shared" si="10"/>
        <v>-2.5194834467881771E-2</v>
      </c>
      <c r="E136">
        <f t="shared" si="11"/>
        <v>1.0252932784580036</v>
      </c>
      <c r="F136">
        <f>E136/MAX($E$2:E136)-1</f>
        <v>-0.14295314064569187</v>
      </c>
      <c r="G136" s="3">
        <v>0</v>
      </c>
      <c r="H136">
        <v>8.681134292090862E-3</v>
      </c>
      <c r="I136">
        <v>134</v>
      </c>
    </row>
    <row r="137" spans="1:9" x14ac:dyDescent="0.25">
      <c r="A137" s="3">
        <v>4.0292218378865263E-2</v>
      </c>
      <c r="B137" s="4">
        <f t="shared" si="8"/>
        <v>-5.0000000000000001E-4</v>
      </c>
      <c r="C137" s="5">
        <f t="shared" si="9"/>
        <v>3.9792218378865263E-2</v>
      </c>
      <c r="D137" s="5" t="str">
        <f t="shared" si="10"/>
        <v/>
      </c>
      <c r="E137">
        <f t="shared" si="11"/>
        <v>1.0660919724967872</v>
      </c>
      <c r="F137">
        <f>E137/MAX($E$2:E137)-1</f>
        <v>-0.10884934485734454</v>
      </c>
      <c r="G137" s="3">
        <v>0</v>
      </c>
      <c r="H137">
        <v>8.9772146507666323E-3</v>
      </c>
      <c r="I137">
        <v>135</v>
      </c>
    </row>
    <row r="138" spans="1:9" x14ac:dyDescent="0.25">
      <c r="A138" s="3">
        <v>9.6749787869739381E-2</v>
      </c>
      <c r="B138" s="4">
        <f t="shared" si="8"/>
        <v>-5.0000000000000001E-4</v>
      </c>
      <c r="C138" s="5">
        <f t="shared" si="9"/>
        <v>9.6249787869739381E-2</v>
      </c>
      <c r="D138" s="5" t="str">
        <f t="shared" si="10"/>
        <v/>
      </c>
      <c r="E138">
        <f t="shared" si="11"/>
        <v>1.1687030986992351</v>
      </c>
      <c r="F138">
        <f>E138/MAX($E$2:E138)-1</f>
        <v>-2.3076283339884651E-2</v>
      </c>
      <c r="G138" s="3">
        <v>0</v>
      </c>
      <c r="H138">
        <v>9.1067043245675276E-3</v>
      </c>
      <c r="I138">
        <v>136</v>
      </c>
    </row>
    <row r="139" spans="1:9" x14ac:dyDescent="0.25">
      <c r="A139" s="3">
        <v>-1.6317014057198209E-2</v>
      </c>
      <c r="B139" s="4">
        <f t="shared" si="8"/>
        <v>-5.0000000000000001E-4</v>
      </c>
      <c r="C139" s="5">
        <f t="shared" si="9"/>
        <v>-1.681701405719821E-2</v>
      </c>
      <c r="D139" s="5">
        <f t="shared" si="10"/>
        <v>-1.681701405719821E-2</v>
      </c>
      <c r="E139">
        <f t="shared" si="11"/>
        <v>1.1490490022597191</v>
      </c>
      <c r="F139">
        <f>E139/MAX($E$2:E139)-1</f>
        <v>-3.9505223215767993E-2</v>
      </c>
      <c r="G139" s="3">
        <v>0</v>
      </c>
      <c r="H139">
        <v>9.1547495974991875E-3</v>
      </c>
      <c r="I139">
        <v>137</v>
      </c>
    </row>
    <row r="140" spans="1:9" x14ac:dyDescent="0.25">
      <c r="A140" s="3">
        <v>-2.5275413967535E-2</v>
      </c>
      <c r="B140" s="4">
        <f t="shared" si="8"/>
        <v>-5.0000000000000001E-4</v>
      </c>
      <c r="C140" s="5">
        <f t="shared" si="9"/>
        <v>-2.5775413967535001E-2</v>
      </c>
      <c r="D140" s="5">
        <f t="shared" si="10"/>
        <v>-2.5775413967535001E-2</v>
      </c>
      <c r="E140">
        <f t="shared" si="11"/>
        <v>1.1194317885574918</v>
      </c>
      <c r="F140">
        <f>E140/MAX($E$2:E140)-1</f>
        <v>-6.4262373701036712E-2</v>
      </c>
      <c r="G140" s="3">
        <v>0</v>
      </c>
      <c r="H140">
        <v>9.164186562605597E-3</v>
      </c>
      <c r="I140">
        <v>138</v>
      </c>
    </row>
    <row r="141" spans="1:9" x14ac:dyDescent="0.25">
      <c r="A141" s="3">
        <v>6.5137781674909512E-3</v>
      </c>
      <c r="B141" s="4">
        <f t="shared" si="8"/>
        <v>-5.0000000000000001E-4</v>
      </c>
      <c r="C141" s="5">
        <f t="shared" si="9"/>
        <v>6.0137781674909508E-3</v>
      </c>
      <c r="D141" s="5" t="str">
        <f t="shared" si="10"/>
        <v/>
      </c>
      <c r="E141">
        <f t="shared" si="11"/>
        <v>1.1261638030075143</v>
      </c>
      <c r="F141">
        <f>E141/MAX($E$2:E141)-1</f>
        <v>-5.8635055193500096E-2</v>
      </c>
      <c r="G141" s="3">
        <v>0</v>
      </c>
      <c r="H141">
        <v>9.7795130256438604E-3</v>
      </c>
      <c r="I141">
        <v>139</v>
      </c>
    </row>
    <row r="142" spans="1:9" x14ac:dyDescent="0.25">
      <c r="A142" s="3">
        <v>3.8415541230347621E-3</v>
      </c>
      <c r="B142" s="4">
        <f t="shared" si="8"/>
        <v>-5.0000000000000001E-4</v>
      </c>
      <c r="C142" s="5">
        <f t="shared" si="9"/>
        <v>3.3415541230347621E-3</v>
      </c>
      <c r="D142" s="5" t="str">
        <f t="shared" si="10"/>
        <v/>
      </c>
      <c r="E142">
        <f t="shared" si="11"/>
        <v>1.1299269403066667</v>
      </c>
      <c r="F142">
        <f>E142/MAX($E$2:E142)-1</f>
        <v>-5.548943328090139E-2</v>
      </c>
      <c r="G142" s="3">
        <v>0</v>
      </c>
      <c r="H142">
        <v>1.003661885588107E-2</v>
      </c>
      <c r="I142">
        <v>140</v>
      </c>
    </row>
    <row r="143" spans="1:9" x14ac:dyDescent="0.25">
      <c r="A143" s="3">
        <v>-2.0151272566664751E-2</v>
      </c>
      <c r="B143" s="4">
        <f t="shared" si="8"/>
        <v>-5.0000000000000001E-4</v>
      </c>
      <c r="C143" s="5">
        <f t="shared" si="9"/>
        <v>-2.0651272566664752E-2</v>
      </c>
      <c r="D143" s="5">
        <f t="shared" si="10"/>
        <v>-2.0651272566664752E-2</v>
      </c>
      <c r="E143">
        <f t="shared" si="11"/>
        <v>1.1065925110819763</v>
      </c>
      <c r="F143">
        <f>E143/MAX($E$2:E143)-1</f>
        <v>-7.4994778436312415E-2</v>
      </c>
      <c r="G143" s="3">
        <v>0</v>
      </c>
      <c r="H143">
        <v>1.0061112245129299E-2</v>
      </c>
      <c r="I143">
        <v>141</v>
      </c>
    </row>
    <row r="144" spans="1:9" x14ac:dyDescent="0.25">
      <c r="A144" s="3">
        <v>1.593359666915755E-2</v>
      </c>
      <c r="B144" s="4">
        <f t="shared" si="8"/>
        <v>-5.0000000000000001E-4</v>
      </c>
      <c r="C144" s="5">
        <f t="shared" si="9"/>
        <v>1.543359666915755E-2</v>
      </c>
      <c r="D144" s="5" t="str">
        <f t="shared" si="10"/>
        <v/>
      </c>
      <c r="E144">
        <f t="shared" si="11"/>
        <v>1.1236712135751257</v>
      </c>
      <c r="F144">
        <f>E144/MAX($E$2:E144)-1</f>
        <v>-6.0718620929833822E-2</v>
      </c>
      <c r="G144" s="3">
        <v>0</v>
      </c>
      <c r="H144">
        <v>1.078033648672354E-2</v>
      </c>
      <c r="I144">
        <v>142</v>
      </c>
    </row>
    <row r="145" spans="1:9" x14ac:dyDescent="0.25">
      <c r="A145" s="3">
        <v>6.5336583135087124E-3</v>
      </c>
      <c r="B145" s="4">
        <f t="shared" si="8"/>
        <v>-5.0000000000000001E-4</v>
      </c>
      <c r="C145" s="5">
        <f t="shared" si="9"/>
        <v>6.0336583135087128E-3</v>
      </c>
      <c r="D145" s="5" t="str">
        <f t="shared" si="10"/>
        <v/>
      </c>
      <c r="E145">
        <f t="shared" si="11"/>
        <v>1.1304510617345638</v>
      </c>
      <c r="F145">
        <f>E145/MAX($E$2:E145)-1</f>
        <v>-5.5051318028283114E-2</v>
      </c>
      <c r="G145" s="3">
        <v>0</v>
      </c>
      <c r="H145">
        <v>1.1021724917001489E-2</v>
      </c>
      <c r="I145">
        <v>143</v>
      </c>
    </row>
    <row r="146" spans="1:9" x14ac:dyDescent="0.25">
      <c r="A146" s="3">
        <v>4.2243854340860362E-4</v>
      </c>
      <c r="B146" s="4">
        <f t="shared" si="8"/>
        <v>-5.0000000000000001E-4</v>
      </c>
      <c r="C146" s="5">
        <f t="shared" si="9"/>
        <v>-7.756145659139639E-5</v>
      </c>
      <c r="D146" s="5">
        <f t="shared" si="10"/>
        <v>-7.756145659139639E-5</v>
      </c>
      <c r="E146">
        <f t="shared" si="11"/>
        <v>1.1303633823036103</v>
      </c>
      <c r="F146">
        <f>E146/MAX($E$2:E146)-1</f>
        <v>-5.5124609624460974E-2</v>
      </c>
      <c r="G146" s="3">
        <v>0</v>
      </c>
      <c r="H146">
        <v>1.1322751720169869E-2</v>
      </c>
      <c r="I146">
        <v>144</v>
      </c>
    </row>
    <row r="147" spans="1:9" x14ac:dyDescent="0.25">
      <c r="A147" s="3">
        <v>8.5824136854808896E-3</v>
      </c>
      <c r="B147" s="4">
        <f t="shared" si="8"/>
        <v>-5.0000000000000001E-4</v>
      </c>
      <c r="C147" s="5">
        <f t="shared" si="9"/>
        <v>8.0824136854808892E-3</v>
      </c>
      <c r="D147" s="5" t="str">
        <f t="shared" si="10"/>
        <v/>
      </c>
      <c r="E147">
        <f t="shared" si="11"/>
        <v>1.1394994467743076</v>
      </c>
      <c r="F147">
        <f>E147/MAX($E$2:E147)-1</f>
        <v>-4.7487735838215528E-2</v>
      </c>
      <c r="G147" s="3">
        <v>0</v>
      </c>
      <c r="H147">
        <v>1.1455706775521629E-2</v>
      </c>
      <c r="I147">
        <v>145</v>
      </c>
    </row>
    <row r="148" spans="1:9" x14ac:dyDescent="0.25">
      <c r="A148" s="3">
        <v>-1.537954509963209E-2</v>
      </c>
      <c r="B148" s="4">
        <f t="shared" si="8"/>
        <v>-5.0000000000000001E-4</v>
      </c>
      <c r="C148" s="5">
        <f t="shared" si="9"/>
        <v>-1.5879545099632089E-2</v>
      </c>
      <c r="D148" s="5">
        <f t="shared" si="10"/>
        <v>-1.5879545099632089E-2</v>
      </c>
      <c r="E148">
        <f t="shared" si="11"/>
        <v>1.1214047139182493</v>
      </c>
      <c r="F148">
        <f>E148/MAX($E$2:E148)-1</f>
        <v>-6.2613197294925205E-2</v>
      </c>
      <c r="G148" s="3">
        <v>0</v>
      </c>
      <c r="H148">
        <v>1.2438160158501209E-2</v>
      </c>
      <c r="I148">
        <v>146</v>
      </c>
    </row>
    <row r="149" spans="1:9" x14ac:dyDescent="0.25">
      <c r="A149" s="3">
        <v>3.9334031307650993E-2</v>
      </c>
      <c r="B149" s="4">
        <f t="shared" si="8"/>
        <v>-5.0000000000000001E-4</v>
      </c>
      <c r="C149" s="5">
        <f t="shared" si="9"/>
        <v>3.8834031307650993E-2</v>
      </c>
      <c r="D149" s="5" t="str">
        <f t="shared" si="10"/>
        <v/>
      </c>
      <c r="E149">
        <f t="shared" si="11"/>
        <v>1.1649533796870979</v>
      </c>
      <c r="F149">
        <f>E149/MAX($E$2:E149)-1</f>
        <v>-2.6210688851297514E-2</v>
      </c>
      <c r="G149" s="3">
        <v>0</v>
      </c>
      <c r="H149">
        <v>1.251067014045862E-2</v>
      </c>
      <c r="I149">
        <v>147</v>
      </c>
    </row>
    <row r="150" spans="1:9" x14ac:dyDescent="0.25">
      <c r="A150" s="3">
        <v>3.4283221349589599E-3</v>
      </c>
      <c r="B150" s="4">
        <f t="shared" si="8"/>
        <v>-5.0000000000000001E-4</v>
      </c>
      <c r="C150" s="5">
        <f t="shared" si="9"/>
        <v>2.9283221349589599E-3</v>
      </c>
      <c r="D150" s="5" t="str">
        <f t="shared" si="10"/>
        <v/>
      </c>
      <c r="E150">
        <f t="shared" si="11"/>
        <v>1.1683647384550309</v>
      </c>
      <c r="F150">
        <f>E150/MAX($E$2:E150)-1</f>
        <v>-2.3359120056674287E-2</v>
      </c>
      <c r="G150" s="3">
        <v>0</v>
      </c>
      <c r="H150">
        <v>1.3472914501501499E-2</v>
      </c>
      <c r="I150">
        <v>148</v>
      </c>
    </row>
    <row r="151" spans="1:9" x14ac:dyDescent="0.25">
      <c r="A151" s="3">
        <v>2.6289788519186529E-2</v>
      </c>
      <c r="B151" s="4">
        <f t="shared" si="8"/>
        <v>-5.0000000000000001E-4</v>
      </c>
      <c r="C151" s="5">
        <f t="shared" si="9"/>
        <v>2.5789788519186528E-2</v>
      </c>
      <c r="D151" s="5" t="str">
        <f t="shared" si="10"/>
        <v/>
      </c>
      <c r="E151">
        <f t="shared" si="11"/>
        <v>1.1984966179730607</v>
      </c>
      <c r="F151">
        <f>E151/MAX($E$2:E151)-1</f>
        <v>0</v>
      </c>
      <c r="G151" s="3">
        <v>0</v>
      </c>
      <c r="H151">
        <v>1.4538812590633799E-2</v>
      </c>
      <c r="I151">
        <v>149</v>
      </c>
    </row>
    <row r="152" spans="1:9" x14ac:dyDescent="0.25">
      <c r="A152" s="3">
        <v>-8.3927196429821153E-3</v>
      </c>
      <c r="B152" s="4">
        <f t="shared" si="8"/>
        <v>-5.0000000000000001E-4</v>
      </c>
      <c r="C152" s="5">
        <f t="shared" si="9"/>
        <v>-8.8927196429821158E-3</v>
      </c>
      <c r="D152" s="5">
        <f t="shared" si="10"/>
        <v>-8.8927196429821158E-3</v>
      </c>
      <c r="E152">
        <f t="shared" si="11"/>
        <v>1.1878387235563641</v>
      </c>
      <c r="F152">
        <f>E152/MAX($E$2:E152)-1</f>
        <v>-8.8927196429821054E-3</v>
      </c>
      <c r="G152" s="3">
        <v>0</v>
      </c>
      <c r="H152">
        <v>1.45725042578455E-2</v>
      </c>
      <c r="I152">
        <v>150</v>
      </c>
    </row>
    <row r="153" spans="1:9" x14ac:dyDescent="0.25">
      <c r="A153" s="3">
        <v>6.4413271737645836E-3</v>
      </c>
      <c r="B153" s="4">
        <f t="shared" si="8"/>
        <v>-5.0000000000000001E-4</v>
      </c>
      <c r="C153" s="5">
        <f t="shared" si="9"/>
        <v>5.941327173764584E-3</v>
      </c>
      <c r="D153" s="5" t="str">
        <f t="shared" si="10"/>
        <v/>
      </c>
      <c r="E153">
        <f t="shared" si="11"/>
        <v>1.1948960620426792</v>
      </c>
      <c r="F153">
        <f>E153/MAX($E$2:E153)-1</f>
        <v>-3.0042270260811632E-3</v>
      </c>
      <c r="G153" s="3">
        <v>0</v>
      </c>
      <c r="H153">
        <v>1.5019973025133009E-2</v>
      </c>
      <c r="I153">
        <v>151</v>
      </c>
    </row>
    <row r="154" spans="1:9" x14ac:dyDescent="0.25">
      <c r="A154" s="3">
        <v>7.2299473034582026E-3</v>
      </c>
      <c r="B154" s="4">
        <f t="shared" si="8"/>
        <v>-5.0000000000000001E-4</v>
      </c>
      <c r="C154" s="5">
        <f t="shared" si="9"/>
        <v>6.729947303458203E-3</v>
      </c>
      <c r="D154" s="5" t="str">
        <f t="shared" si="10"/>
        <v/>
      </c>
      <c r="E154">
        <f t="shared" si="11"/>
        <v>1.2029376495733359</v>
      </c>
      <c r="F154">
        <f>E154/MAX($E$2:E154)-1</f>
        <v>0</v>
      </c>
      <c r="G154" s="3">
        <v>0</v>
      </c>
      <c r="H154">
        <v>1.506935466779696E-2</v>
      </c>
      <c r="I154">
        <v>152</v>
      </c>
    </row>
    <row r="155" spans="1:9" x14ac:dyDescent="0.25">
      <c r="A155" s="3">
        <v>-8.9542493117681522E-3</v>
      </c>
      <c r="B155" s="4">
        <f t="shared" si="8"/>
        <v>-5.0000000000000001E-4</v>
      </c>
      <c r="C155" s="5">
        <f t="shared" si="9"/>
        <v>-9.4542493117681526E-3</v>
      </c>
      <c r="D155" s="5">
        <f t="shared" si="10"/>
        <v>-9.4542493117681526E-3</v>
      </c>
      <c r="E155">
        <f t="shared" si="11"/>
        <v>1.1915647771277571</v>
      </c>
      <c r="F155">
        <f>E155/MAX($E$2:E155)-1</f>
        <v>-9.4542493117683035E-3</v>
      </c>
      <c r="G155" s="3">
        <v>0</v>
      </c>
      <c r="H155">
        <v>1.543359666915755E-2</v>
      </c>
      <c r="I155">
        <v>153</v>
      </c>
    </row>
    <row r="156" spans="1:9" x14ac:dyDescent="0.25">
      <c r="A156" s="3">
        <v>-4.5826409364217689E-2</v>
      </c>
      <c r="B156" s="4">
        <f t="shared" si="8"/>
        <v>-5.0000000000000001E-4</v>
      </c>
      <c r="C156" s="5">
        <f t="shared" si="9"/>
        <v>-4.632640936421769E-2</v>
      </c>
      <c r="D156" s="5">
        <f t="shared" si="10"/>
        <v>-4.632640936421769E-2</v>
      </c>
      <c r="E156">
        <f t="shared" si="11"/>
        <v>1.1363638594785537</v>
      </c>
      <c r="F156">
        <f>E156/MAX($E$2:E156)-1</f>
        <v>-5.5342677252137706E-2</v>
      </c>
      <c r="G156" s="3">
        <v>0</v>
      </c>
      <c r="H156">
        <v>1.5676959034866111E-2</v>
      </c>
      <c r="I156">
        <v>154</v>
      </c>
    </row>
    <row r="157" spans="1:9" x14ac:dyDescent="0.25">
      <c r="A157" s="3">
        <v>5.3308442033526363E-3</v>
      </c>
      <c r="B157" s="4">
        <f t="shared" si="8"/>
        <v>-5.0000000000000001E-4</v>
      </c>
      <c r="C157" s="5">
        <f t="shared" si="9"/>
        <v>4.8308442033526359E-3</v>
      </c>
      <c r="D157" s="5" t="str">
        <f t="shared" si="10"/>
        <v/>
      </c>
      <c r="E157">
        <f t="shared" si="11"/>
        <v>1.1418534562420151</v>
      </c>
      <c r="F157">
        <f>E157/MAX($E$2:E157)-1</f>
        <v>-5.0779184900386576E-2</v>
      </c>
      <c r="G157" s="3">
        <v>0</v>
      </c>
      <c r="H157">
        <v>1.5859686058759689E-2</v>
      </c>
      <c r="I157">
        <v>155</v>
      </c>
    </row>
    <row r="158" spans="1:9" x14ac:dyDescent="0.25">
      <c r="A158" s="3">
        <v>-2.1068563443041172E-2</v>
      </c>
      <c r="B158" s="4">
        <f t="shared" si="8"/>
        <v>-5.0000000000000001E-4</v>
      </c>
      <c r="C158" s="5">
        <f t="shared" si="9"/>
        <v>-2.1568563443041172E-2</v>
      </c>
      <c r="D158" s="5">
        <f t="shared" si="10"/>
        <v>-2.1568563443041172E-2</v>
      </c>
      <c r="E158">
        <f t="shared" si="11"/>
        <v>1.1172253175284033</v>
      </c>
      <c r="F158">
        <f>E158/MAX($E$2:E158)-1</f>
        <v>-7.1252514272317935E-2</v>
      </c>
      <c r="G158" s="3">
        <v>0</v>
      </c>
      <c r="H158">
        <v>1.605734615493656E-2</v>
      </c>
      <c r="I158">
        <v>156</v>
      </c>
    </row>
    <row r="159" spans="1:9" x14ac:dyDescent="0.25">
      <c r="A159" s="3">
        <v>4.1000349840628149E-2</v>
      </c>
      <c r="B159" s="4">
        <f t="shared" si="8"/>
        <v>-5.0000000000000001E-4</v>
      </c>
      <c r="C159" s="5">
        <f t="shared" si="9"/>
        <v>4.0500349840628148E-2</v>
      </c>
      <c r="D159" s="5" t="str">
        <f t="shared" si="10"/>
        <v/>
      </c>
      <c r="E159">
        <f t="shared" si="11"/>
        <v>1.1624733337391104</v>
      </c>
      <c r="F159">
        <f>E159/MAX($E$2:E159)-1</f>
        <v>-3.3637916186742944E-2</v>
      </c>
      <c r="G159" s="3">
        <v>0</v>
      </c>
      <c r="H159">
        <v>1.6695881617322599E-2</v>
      </c>
      <c r="I159">
        <v>157</v>
      </c>
    </row>
    <row r="160" spans="1:9" x14ac:dyDescent="0.25">
      <c r="A160" s="3">
        <v>-5.0353285145779674E-3</v>
      </c>
      <c r="B160" s="4">
        <f t="shared" si="8"/>
        <v>-5.0000000000000001E-4</v>
      </c>
      <c r="C160" s="5">
        <f t="shared" si="9"/>
        <v>-5.5353285145779679E-3</v>
      </c>
      <c r="D160" s="5">
        <f t="shared" si="10"/>
        <v>-5.5353285145779679E-3</v>
      </c>
      <c r="E160">
        <f t="shared" si="11"/>
        <v>1.1560386619474279</v>
      </c>
      <c r="F160">
        <f>E160/MAX($E$2:E160)-1</f>
        <v>-3.8987047784681428E-2</v>
      </c>
      <c r="G160" s="3">
        <v>0</v>
      </c>
      <c r="H160">
        <v>1.752849002849011E-2</v>
      </c>
      <c r="I160">
        <v>158</v>
      </c>
    </row>
    <row r="161" spans="1:9" x14ac:dyDescent="0.25">
      <c r="A161" s="3">
        <v>1.128033648672354E-2</v>
      </c>
      <c r="B161" s="4">
        <f t="shared" si="8"/>
        <v>-5.0000000000000001E-4</v>
      </c>
      <c r="C161" s="5">
        <f t="shared" si="9"/>
        <v>1.078033648672354E-2</v>
      </c>
      <c r="D161" s="5" t="str">
        <f t="shared" si="10"/>
        <v/>
      </c>
      <c r="E161">
        <f t="shared" si="11"/>
        <v>1.1685011477148828</v>
      </c>
      <c r="F161">
        <f>E161/MAX($E$2:E161)-1</f>
        <v>-2.8627004791700772E-2</v>
      </c>
      <c r="G161" s="3">
        <v>0</v>
      </c>
      <c r="H161">
        <v>1.7813744340544248E-2</v>
      </c>
      <c r="I161">
        <v>159</v>
      </c>
    </row>
    <row r="162" spans="1:9" x14ac:dyDescent="0.25">
      <c r="A162" s="3">
        <v>1.053661885588107E-2</v>
      </c>
      <c r="B162" s="4">
        <f t="shared" si="8"/>
        <v>-5.0000000000000001E-4</v>
      </c>
      <c r="C162" s="5">
        <f t="shared" si="9"/>
        <v>1.003661885588107E-2</v>
      </c>
      <c r="D162" s="5" t="str">
        <f t="shared" si="10"/>
        <v/>
      </c>
      <c r="E162">
        <f t="shared" si="11"/>
        <v>1.1802289483671566</v>
      </c>
      <c r="F162">
        <f>E162/MAX($E$2:E162)-1</f>
        <v>-1.8877704271899498E-2</v>
      </c>
      <c r="G162" s="3">
        <v>0</v>
      </c>
      <c r="H162">
        <v>1.8011099676565629E-2</v>
      </c>
      <c r="I162">
        <v>160</v>
      </c>
    </row>
    <row r="163" spans="1:9" x14ac:dyDescent="0.25">
      <c r="A163" s="3">
        <v>-1.704251769849343E-2</v>
      </c>
      <c r="B163" s="4">
        <f t="shared" si="8"/>
        <v>-5.0000000000000001E-4</v>
      </c>
      <c r="C163" s="5">
        <f t="shared" si="9"/>
        <v>-1.754251769849343E-2</v>
      </c>
      <c r="D163" s="5">
        <f t="shared" si="10"/>
        <v>-1.754251769849343E-2</v>
      </c>
      <c r="E163">
        <f t="shared" si="11"/>
        <v>1.1595247611521515</v>
      </c>
      <c r="F163">
        <f>E163/MAX($E$2:E163)-1</f>
        <v>-3.6089059509096133E-2</v>
      </c>
      <c r="G163" s="3">
        <v>0</v>
      </c>
      <c r="H163">
        <v>1.807401585196183E-2</v>
      </c>
      <c r="I163">
        <v>161</v>
      </c>
    </row>
    <row r="164" spans="1:9" x14ac:dyDescent="0.25">
      <c r="A164" s="3">
        <v>9.6641865626055975E-3</v>
      </c>
      <c r="B164" s="4">
        <f t="shared" si="8"/>
        <v>-5.0000000000000001E-4</v>
      </c>
      <c r="C164" s="5">
        <f t="shared" si="9"/>
        <v>9.164186562605597E-3</v>
      </c>
      <c r="D164" s="5" t="str">
        <f t="shared" si="10"/>
        <v/>
      </c>
      <c r="E164">
        <f t="shared" si="11"/>
        <v>1.1701508623873105</v>
      </c>
      <c r="F164">
        <f>E164/MAX($E$2:E164)-1</f>
        <v>-2.7255599820700915E-2</v>
      </c>
      <c r="G164" s="3">
        <v>0</v>
      </c>
      <c r="H164">
        <v>1.984162527312516E-2</v>
      </c>
      <c r="I164">
        <v>162</v>
      </c>
    </row>
    <row r="165" spans="1:9" x14ac:dyDescent="0.25">
      <c r="A165" s="3">
        <v>-2.1979628140954741E-3</v>
      </c>
      <c r="B165" s="4">
        <f t="shared" si="8"/>
        <v>-5.0000000000000001E-4</v>
      </c>
      <c r="C165" s="5">
        <f t="shared" si="9"/>
        <v>-2.6979628140954741E-3</v>
      </c>
      <c r="D165" s="5">
        <f t="shared" si="10"/>
        <v>-2.6979628140954741E-3</v>
      </c>
      <c r="E165">
        <f t="shared" si="11"/>
        <v>1.1669938388737078</v>
      </c>
      <c r="F165">
        <f>E165/MAX($E$2:E165)-1</f>
        <v>-2.9880028040004336E-2</v>
      </c>
      <c r="G165" s="3">
        <v>0</v>
      </c>
      <c r="H165">
        <v>2.037012834098673E-2</v>
      </c>
      <c r="I165">
        <v>163</v>
      </c>
    </row>
    <row r="166" spans="1:9" x14ac:dyDescent="0.25">
      <c r="A166" s="3">
        <v>-1.7901494958859669E-2</v>
      </c>
      <c r="B166" s="4">
        <f t="shared" si="8"/>
        <v>-5.0000000000000001E-4</v>
      </c>
      <c r="C166" s="5">
        <f t="shared" si="9"/>
        <v>-1.840149495885967E-2</v>
      </c>
      <c r="D166" s="5">
        <f t="shared" si="10"/>
        <v>-1.840149495885967E-2</v>
      </c>
      <c r="E166">
        <f t="shared" si="11"/>
        <v>1.145519407630653</v>
      </c>
      <c r="F166">
        <f>E166/MAX($E$2:E166)-1</f>
        <v>-4.7731685813515279E-2</v>
      </c>
      <c r="G166" s="3">
        <v>0</v>
      </c>
      <c r="H166">
        <v>2.1760736511720658E-2</v>
      </c>
      <c r="I166">
        <v>164</v>
      </c>
    </row>
    <row r="167" spans="1:9" x14ac:dyDescent="0.25">
      <c r="A167" s="3">
        <v>-4.046951051433093E-3</v>
      </c>
      <c r="B167" s="4">
        <f t="shared" si="8"/>
        <v>-5.0000000000000001E-4</v>
      </c>
      <c r="C167" s="5">
        <f t="shared" si="9"/>
        <v>-4.5469510514330926E-3</v>
      </c>
      <c r="D167" s="5">
        <f t="shared" si="10"/>
        <v>-4.5469510514330926E-3</v>
      </c>
      <c r="E167">
        <f t="shared" si="11"/>
        <v>1.1403107869556897</v>
      </c>
      <c r="F167">
        <f>E167/MAX($E$2:E167)-1</f>
        <v>-5.2061603225951991E-2</v>
      </c>
      <c r="G167" s="3">
        <v>0</v>
      </c>
      <c r="H167">
        <v>2.1987163949134979E-2</v>
      </c>
      <c r="I167">
        <v>165</v>
      </c>
    </row>
    <row r="168" spans="1:9" x14ac:dyDescent="0.25">
      <c r="A168" s="3">
        <v>3.8861491011133763E-5</v>
      </c>
      <c r="B168" s="4">
        <f t="shared" si="8"/>
        <v>-5.0000000000000001E-4</v>
      </c>
      <c r="C168" s="5">
        <f t="shared" si="9"/>
        <v>-4.6113850898886623E-4</v>
      </c>
      <c r="D168" s="5">
        <f t="shared" si="10"/>
        <v>-4.6113850898886623E-4</v>
      </c>
      <c r="E168">
        <f t="shared" si="11"/>
        <v>1.139784945739609</v>
      </c>
      <c r="F168">
        <f>E168/MAX($E$2:E168)-1</f>
        <v>-5.2498734124853619E-2</v>
      </c>
      <c r="G168" s="3">
        <v>0</v>
      </c>
      <c r="H168">
        <v>2.2026089502571268E-2</v>
      </c>
      <c r="I168">
        <v>166</v>
      </c>
    </row>
    <row r="169" spans="1:9" x14ac:dyDescent="0.25">
      <c r="A169" s="3">
        <v>1.5038812590633799E-2</v>
      </c>
      <c r="B169" s="4">
        <f t="shared" si="8"/>
        <v>-5.0000000000000001E-4</v>
      </c>
      <c r="C169" s="5">
        <f t="shared" si="9"/>
        <v>1.4538812590633799E-2</v>
      </c>
      <c r="D169" s="5" t="str">
        <f t="shared" si="10"/>
        <v/>
      </c>
      <c r="E169">
        <f t="shared" si="11"/>
        <v>1.156356065459343</v>
      </c>
      <c r="F169">
        <f>E169/MAX($E$2:E169)-1</f>
        <v>-3.872319079090647E-2</v>
      </c>
      <c r="G169" s="3">
        <v>0</v>
      </c>
      <c r="H169">
        <v>2.3359882601772769E-2</v>
      </c>
      <c r="I169">
        <v>167</v>
      </c>
    </row>
    <row r="170" spans="1:9" x14ac:dyDescent="0.25">
      <c r="A170" s="3">
        <v>4.5838363974723371E-3</v>
      </c>
      <c r="B170" s="4">
        <f t="shared" si="8"/>
        <v>-5.0000000000000001E-4</v>
      </c>
      <c r="C170" s="5">
        <f t="shared" si="9"/>
        <v>4.0838363974723367E-3</v>
      </c>
      <c r="D170" s="5" t="str">
        <f t="shared" si="10"/>
        <v/>
      </c>
      <c r="E170">
        <f t="shared" si="11"/>
        <v>1.1610784344479037</v>
      </c>
      <c r="F170">
        <f>E170/MAX($E$2:E170)-1</f>
        <v>-3.4797493569412419E-2</v>
      </c>
      <c r="G170" s="3">
        <v>0</v>
      </c>
      <c r="H170">
        <v>2.4933003030272901E-2</v>
      </c>
      <c r="I170">
        <v>168</v>
      </c>
    </row>
    <row r="171" spans="1:9" x14ac:dyDescent="0.25">
      <c r="A171" s="3">
        <v>-1.52902924768043E-2</v>
      </c>
      <c r="B171" s="4">
        <f t="shared" si="8"/>
        <v>-5.0000000000000001E-4</v>
      </c>
      <c r="C171" s="5">
        <f t="shared" si="9"/>
        <v>-1.5790292476804298E-2</v>
      </c>
      <c r="D171" s="5">
        <f t="shared" si="10"/>
        <v>-1.5790292476804298E-2</v>
      </c>
      <c r="E171">
        <f t="shared" si="11"/>
        <v>1.1427446663794611</v>
      </c>
      <c r="F171">
        <f>E171/MAX($E$2:E171)-1</f>
        <v>-5.0038323445296018E-2</v>
      </c>
      <c r="G171" s="3">
        <v>0</v>
      </c>
      <c r="H171">
        <v>2.5352594157738738E-2</v>
      </c>
      <c r="I171">
        <v>169</v>
      </c>
    </row>
    <row r="172" spans="1:9" x14ac:dyDescent="0.25">
      <c r="A172" s="3">
        <v>4.7092871787321492E-3</v>
      </c>
      <c r="B172" s="4">
        <f t="shared" si="8"/>
        <v>-5.0000000000000001E-4</v>
      </c>
      <c r="C172" s="5">
        <f t="shared" si="9"/>
        <v>4.2092871787321497E-3</v>
      </c>
      <c r="D172" s="5" t="str">
        <f t="shared" si="10"/>
        <v/>
      </c>
      <c r="E172">
        <f t="shared" si="11"/>
        <v>1.1475548068522168</v>
      </c>
      <c r="F172">
        <f>E172/MAX($E$2:E172)-1</f>
        <v>-4.60396619398874E-2</v>
      </c>
      <c r="G172" s="3">
        <v>0</v>
      </c>
      <c r="H172">
        <v>2.5789788519186528E-2</v>
      </c>
      <c r="I172">
        <v>170</v>
      </c>
    </row>
    <row r="173" spans="1:9" x14ac:dyDescent="0.25">
      <c r="A173" s="3">
        <v>2.248716394913498E-2</v>
      </c>
      <c r="B173" s="4">
        <f t="shared" si="8"/>
        <v>-5.0000000000000001E-4</v>
      </c>
      <c r="C173" s="5">
        <f t="shared" si="9"/>
        <v>2.1987163949134979E-2</v>
      </c>
      <c r="D173" s="5" t="str">
        <f t="shared" si="10"/>
        <v/>
      </c>
      <c r="E173">
        <f t="shared" si="11"/>
        <v>1.1727862825310944</v>
      </c>
      <c r="F173">
        <f>E173/MAX($E$2:E173)-1</f>
        <v>-2.5064779585987518E-2</v>
      </c>
      <c r="G173" s="3">
        <v>0</v>
      </c>
      <c r="H173">
        <v>2.638594076785376E-2</v>
      </c>
      <c r="I173">
        <v>171</v>
      </c>
    </row>
    <row r="174" spans="1:9" x14ac:dyDescent="0.25">
      <c r="A174" s="3">
        <v>1.851109967656563E-2</v>
      </c>
      <c r="B174" s="4">
        <f t="shared" si="8"/>
        <v>-5.0000000000000001E-4</v>
      </c>
      <c r="C174" s="5">
        <f t="shared" si="9"/>
        <v>1.8011099676565629E-2</v>
      </c>
      <c r="D174" s="5" t="str">
        <f t="shared" si="10"/>
        <v/>
      </c>
      <c r="E174">
        <f t="shared" si="11"/>
        <v>1.1939094531650709</v>
      </c>
      <c r="F174">
        <f>E174/MAX($E$2:E174)-1</f>
        <v>-7.5051241529161539E-3</v>
      </c>
      <c r="G174" s="3">
        <v>0</v>
      </c>
      <c r="H174">
        <v>2.829851245478977E-2</v>
      </c>
      <c r="I174">
        <v>172</v>
      </c>
    </row>
    <row r="175" spans="1:9" x14ac:dyDescent="0.25">
      <c r="A175" s="3">
        <v>2.034162527312516E-2</v>
      </c>
      <c r="B175" s="4">
        <f t="shared" si="8"/>
        <v>-5.0000000000000001E-4</v>
      </c>
      <c r="C175" s="5">
        <f t="shared" si="9"/>
        <v>1.984162527312516E-2</v>
      </c>
      <c r="D175" s="5" t="str">
        <f t="shared" si="10"/>
        <v/>
      </c>
      <c r="E175">
        <f t="shared" si="11"/>
        <v>1.2175985571448138</v>
      </c>
      <c r="F175">
        <f>E175/MAX($E$2:E175)-1</f>
        <v>0</v>
      </c>
      <c r="G175" s="3">
        <v>0</v>
      </c>
      <c r="H175">
        <v>2.8342209273089079E-2</v>
      </c>
      <c r="I175">
        <v>173</v>
      </c>
    </row>
    <row r="176" spans="1:9" x14ac:dyDescent="0.25">
      <c r="A176" s="3">
        <v>6.6250285142359236E-3</v>
      </c>
      <c r="B176" s="4">
        <f t="shared" si="8"/>
        <v>-5.0000000000000001E-4</v>
      </c>
      <c r="C176" s="5">
        <f t="shared" si="9"/>
        <v>6.1250285142359241E-3</v>
      </c>
      <c r="D176" s="5" t="str">
        <f t="shared" si="10"/>
        <v/>
      </c>
      <c r="E176">
        <f t="shared" si="11"/>
        <v>1.2250563830262184</v>
      </c>
      <c r="F176">
        <f>E176/MAX($E$2:E176)-1</f>
        <v>0</v>
      </c>
      <c r="G176" s="3">
        <v>0</v>
      </c>
      <c r="H176">
        <v>2.9110717438109911E-2</v>
      </c>
      <c r="I176">
        <v>174</v>
      </c>
    </row>
    <row r="177" spans="1:9" x14ac:dyDescent="0.25">
      <c r="A177" s="3">
        <v>9.6547495974991879E-3</v>
      </c>
      <c r="B177" s="4">
        <f t="shared" si="8"/>
        <v>-5.0000000000000001E-4</v>
      </c>
      <c r="C177" s="5">
        <f t="shared" si="9"/>
        <v>9.1547495974991875E-3</v>
      </c>
      <c r="D177" s="5" t="str">
        <f t="shared" si="10"/>
        <v/>
      </c>
      <c r="E177">
        <f t="shared" si="11"/>
        <v>1.2362714674556416</v>
      </c>
      <c r="F177">
        <f>E177/MAX($E$2:E177)-1</f>
        <v>0</v>
      </c>
      <c r="G177" s="3">
        <v>0</v>
      </c>
      <c r="H177">
        <v>2.973726311815382E-2</v>
      </c>
      <c r="I177">
        <v>175</v>
      </c>
    </row>
    <row r="178" spans="1:9" x14ac:dyDescent="0.25">
      <c r="A178" s="3">
        <v>-9.4127963573693494E-4</v>
      </c>
      <c r="B178" s="4">
        <f t="shared" si="8"/>
        <v>-5.0000000000000001E-4</v>
      </c>
      <c r="C178" s="5">
        <f t="shared" si="9"/>
        <v>-1.4412796357369351E-3</v>
      </c>
      <c r="D178" s="5">
        <f t="shared" si="10"/>
        <v>-1.4412796357369351E-3</v>
      </c>
      <c r="E178">
        <f t="shared" si="11"/>
        <v>1.2344896545653552</v>
      </c>
      <c r="F178">
        <f>E178/MAX($E$2:E178)-1</f>
        <v>-1.4412796357369251E-3</v>
      </c>
      <c r="G178" s="3">
        <v>0</v>
      </c>
      <c r="H178">
        <v>3.038489517467018E-2</v>
      </c>
      <c r="I178">
        <v>176</v>
      </c>
    </row>
    <row r="179" spans="1:9" x14ac:dyDescent="0.25">
      <c r="A179" s="3">
        <v>7.3239946813744988E-3</v>
      </c>
      <c r="B179" s="4">
        <f t="shared" si="8"/>
        <v>-5.0000000000000001E-4</v>
      </c>
      <c r="C179" s="5">
        <f t="shared" si="9"/>
        <v>6.8239946813744984E-3</v>
      </c>
      <c r="D179" s="5" t="str">
        <f t="shared" si="10"/>
        <v/>
      </c>
      <c r="E179">
        <f t="shared" si="11"/>
        <v>1.242913805402321</v>
      </c>
      <c r="F179">
        <f>E179/MAX($E$2:E179)-1</f>
        <v>0</v>
      </c>
      <c r="G179" s="3">
        <v>0</v>
      </c>
      <c r="H179">
        <v>3.3519503835482273E-2</v>
      </c>
      <c r="I179">
        <v>177</v>
      </c>
    </row>
    <row r="180" spans="1:9" x14ac:dyDescent="0.25">
      <c r="A180" s="3">
        <v>-9.8788953742349438E-3</v>
      </c>
      <c r="B180" s="4">
        <f t="shared" si="8"/>
        <v>-5.0000000000000001E-4</v>
      </c>
      <c r="C180" s="5">
        <f t="shared" si="9"/>
        <v>-1.0378895374234944E-2</v>
      </c>
      <c r="D180" s="5">
        <f t="shared" si="10"/>
        <v>-1.0378895374234944E-2</v>
      </c>
      <c r="E180">
        <f t="shared" si="11"/>
        <v>1.2300137330568581</v>
      </c>
      <c r="F180">
        <f>E180/MAX($E$2:E180)-1</f>
        <v>-1.0378895374234864E-2</v>
      </c>
      <c r="G180" s="3">
        <v>0</v>
      </c>
      <c r="H180">
        <v>3.5622697562368431E-2</v>
      </c>
      <c r="I180">
        <v>178</v>
      </c>
    </row>
    <row r="181" spans="1:9" x14ac:dyDescent="0.25">
      <c r="A181" s="3">
        <v>-1.7885496687131051E-2</v>
      </c>
      <c r="B181" s="4">
        <f t="shared" si="8"/>
        <v>-5.0000000000000001E-4</v>
      </c>
      <c r="C181" s="5">
        <f t="shared" si="9"/>
        <v>-1.8385496687131051E-2</v>
      </c>
      <c r="D181" s="5">
        <f t="shared" si="10"/>
        <v>-1.8385496687131051E-2</v>
      </c>
      <c r="E181">
        <f t="shared" si="11"/>
        <v>1.2073993196426156</v>
      </c>
      <c r="F181">
        <f>E181/MAX($E$2:E181)-1</f>
        <v>-2.8573570914846913E-2</v>
      </c>
      <c r="G181" s="3">
        <v>0</v>
      </c>
      <c r="H181">
        <v>3.7073281699201197E-2</v>
      </c>
      <c r="I181">
        <v>179</v>
      </c>
    </row>
    <row r="182" spans="1:9" x14ac:dyDescent="0.25">
      <c r="A182" s="3">
        <v>-6.2122073766424698E-3</v>
      </c>
      <c r="B182" s="4">
        <f t="shared" si="8"/>
        <v>-5.0000000000000001E-4</v>
      </c>
      <c r="C182" s="5">
        <f t="shared" si="9"/>
        <v>-6.7122073766424702E-3</v>
      </c>
      <c r="D182" s="5">
        <f t="shared" si="10"/>
        <v>-6.7122073766424702E-3</v>
      </c>
      <c r="E182">
        <f t="shared" si="11"/>
        <v>1.1992950050227573</v>
      </c>
      <c r="F182">
        <f>E182/MAX($E$2:E182)-1</f>
        <v>-3.5093986558017654E-2</v>
      </c>
      <c r="G182" s="3">
        <v>0</v>
      </c>
      <c r="H182">
        <v>3.851544215769525E-2</v>
      </c>
      <c r="I182">
        <v>180</v>
      </c>
    </row>
    <row r="183" spans="1:9" x14ac:dyDescent="0.25">
      <c r="A183" s="3">
        <v>8.7237332128564538E-3</v>
      </c>
      <c r="B183" s="4">
        <f t="shared" si="8"/>
        <v>-5.0000000000000001E-4</v>
      </c>
      <c r="C183" s="5">
        <f t="shared" si="9"/>
        <v>8.2237332128564534E-3</v>
      </c>
      <c r="D183" s="5" t="str">
        <f t="shared" si="10"/>
        <v/>
      </c>
      <c r="E183">
        <f t="shared" si="11"/>
        <v>1.209157687187576</v>
      </c>
      <c r="F183">
        <f>E183/MAX($E$2:E183)-1</f>
        <v>-2.7158856927989805E-2</v>
      </c>
      <c r="G183" s="3">
        <v>0</v>
      </c>
      <c r="H183">
        <v>3.8834031307650993E-2</v>
      </c>
      <c r="I183">
        <v>181</v>
      </c>
    </row>
    <row r="184" spans="1:9" x14ac:dyDescent="0.25">
      <c r="A184" s="3">
        <v>2.2260736511720659E-2</v>
      </c>
      <c r="B184" s="4">
        <f t="shared" si="8"/>
        <v>-5.0000000000000001E-4</v>
      </c>
      <c r="C184" s="5">
        <f t="shared" si="9"/>
        <v>2.1760736511720658E-2</v>
      </c>
      <c r="D184" s="5" t="str">
        <f t="shared" si="10"/>
        <v/>
      </c>
      <c r="E184">
        <f t="shared" si="11"/>
        <v>1.2354698490195866</v>
      </c>
      <c r="F184">
        <f>E184/MAX($E$2:E184)-1</f>
        <v>-5.9891171458384962E-3</v>
      </c>
      <c r="G184" s="3">
        <v>0</v>
      </c>
      <c r="H184">
        <v>3.9792218378865263E-2</v>
      </c>
      <c r="I184">
        <v>182</v>
      </c>
    </row>
    <row r="185" spans="1:9" x14ac:dyDescent="0.25">
      <c r="A185" s="3">
        <v>2.2526089502571268E-2</v>
      </c>
      <c r="B185" s="4">
        <f t="shared" si="8"/>
        <v>-5.0000000000000001E-4</v>
      </c>
      <c r="C185" s="5">
        <f t="shared" si="9"/>
        <v>2.2026089502571268E-2</v>
      </c>
      <c r="D185" s="5" t="str">
        <f t="shared" si="10"/>
        <v/>
      </c>
      <c r="E185">
        <f t="shared" si="11"/>
        <v>1.2626824184918202</v>
      </c>
      <c r="F185">
        <f>E185/MAX($E$2:E185)-1</f>
        <v>0</v>
      </c>
      <c r="G185" s="3">
        <v>0</v>
      </c>
      <c r="H185">
        <v>4.0500349840628148E-2</v>
      </c>
      <c r="I185">
        <v>183</v>
      </c>
    </row>
    <row r="186" spans="1:9" x14ac:dyDescent="0.25">
      <c r="A186" s="3">
        <v>-7.7315771923974624E-2</v>
      </c>
      <c r="B186" s="4">
        <f t="shared" si="8"/>
        <v>-5.0000000000000001E-4</v>
      </c>
      <c r="C186" s="5">
        <f t="shared" si="9"/>
        <v>-7.7815771923974625E-2</v>
      </c>
      <c r="D186" s="5">
        <f t="shared" si="10"/>
        <v>-7.7815771923974625E-2</v>
      </c>
      <c r="E186">
        <f t="shared" si="11"/>
        <v>1.164425811402048</v>
      </c>
      <c r="F186">
        <f>E186/MAX($E$2:E186)-1</f>
        <v>-7.7815771923974597E-2</v>
      </c>
      <c r="G186" s="3">
        <v>0</v>
      </c>
      <c r="H186">
        <v>4.0818425697553409E-2</v>
      </c>
      <c r="I186">
        <v>184</v>
      </c>
    </row>
    <row r="187" spans="1:9" x14ac:dyDescent="0.25">
      <c r="A187" s="3">
        <v>-3.6677427442142379E-4</v>
      </c>
      <c r="B187" s="4">
        <f t="shared" si="8"/>
        <v>-5.0000000000000001E-4</v>
      </c>
      <c r="C187" s="5">
        <f t="shared" si="9"/>
        <v>-8.667742744214238E-4</v>
      </c>
      <c r="D187" s="5">
        <f t="shared" si="10"/>
        <v>-8.667742744214238E-4</v>
      </c>
      <c r="E187">
        <f t="shared" si="11"/>
        <v>1.1634165170642525</v>
      </c>
      <c r="F187">
        <f>E187/MAX($E$2:E187)-1</f>
        <v>-7.8615097489147967E-2</v>
      </c>
      <c r="G187" s="3">
        <v>0</v>
      </c>
      <c r="H187">
        <v>4.2988977502557639E-2</v>
      </c>
      <c r="I187">
        <v>185</v>
      </c>
    </row>
    <row r="188" spans="1:9" x14ac:dyDescent="0.25">
      <c r="A188" s="3">
        <v>3.6741330206323838E-4</v>
      </c>
      <c r="B188" s="4">
        <f t="shared" si="8"/>
        <v>-5.0000000000000001E-4</v>
      </c>
      <c r="C188" s="5">
        <f t="shared" si="9"/>
        <v>-1.3258669793676163E-4</v>
      </c>
      <c r="D188" s="5">
        <f t="shared" si="10"/>
        <v>-1.3258669793676163E-4</v>
      </c>
      <c r="E188">
        <f t="shared" si="11"/>
        <v>1.1632622635099299</v>
      </c>
      <c r="F188">
        <f>E188/MAX($E$2:E188)-1</f>
        <v>-7.8737260870900716E-2</v>
      </c>
      <c r="G188" s="3">
        <v>0</v>
      </c>
      <c r="H188">
        <v>4.5972587005144859E-2</v>
      </c>
      <c r="I188">
        <v>186</v>
      </c>
    </row>
    <row r="189" spans="1:9" x14ac:dyDescent="0.25">
      <c r="A189" s="3">
        <v>-1.738232843036748E-2</v>
      </c>
      <c r="B189" s="4">
        <f t="shared" si="8"/>
        <v>-5.0000000000000001E-4</v>
      </c>
      <c r="C189" s="5">
        <f t="shared" si="9"/>
        <v>-1.7882328430367481E-2</v>
      </c>
      <c r="D189" s="5">
        <f t="shared" si="10"/>
        <v>-1.7882328430367481E-2</v>
      </c>
      <c r="E189">
        <f t="shared" si="11"/>
        <v>1.1424604256631925</v>
      </c>
      <c r="F189">
        <f>E189/MAX($E$2:E189)-1</f>
        <v>-9.5211583742667361E-2</v>
      </c>
      <c r="G189" s="3">
        <v>0</v>
      </c>
      <c r="H189">
        <v>4.8659293935749907E-2</v>
      </c>
      <c r="I189">
        <v>187</v>
      </c>
    </row>
    <row r="190" spans="1:9" x14ac:dyDescent="0.25">
      <c r="A190" s="3">
        <v>6.3461592578705614E-3</v>
      </c>
      <c r="B190" s="4">
        <f t="shared" si="8"/>
        <v>-5.0000000000000001E-4</v>
      </c>
      <c r="C190" s="5">
        <f t="shared" si="9"/>
        <v>5.8461592578705618E-3</v>
      </c>
      <c r="D190" s="5" t="str">
        <f t="shared" si="10"/>
        <v/>
      </c>
      <c r="E190">
        <f t="shared" si="11"/>
        <v>1.1491394312574339</v>
      </c>
      <c r="F190">
        <f>E190/MAX($E$2:E190)-1</f>
        <v>-8.9922046566550673E-2</v>
      </c>
      <c r="G190" s="3">
        <v>0</v>
      </c>
      <c r="H190">
        <v>5.6215899218071311E-2</v>
      </c>
      <c r="I190">
        <v>188</v>
      </c>
    </row>
    <row r="191" spans="1:9" x14ac:dyDescent="0.25">
      <c r="A191" s="3">
        <v>-2.8665094487653128E-3</v>
      </c>
      <c r="B191" s="4">
        <f t="shared" si="8"/>
        <v>-5.0000000000000001E-4</v>
      </c>
      <c r="C191" s="5">
        <f t="shared" si="9"/>
        <v>-3.3665094487653128E-3</v>
      </c>
      <c r="D191" s="5">
        <f t="shared" si="10"/>
        <v>-3.3665094487653128E-3</v>
      </c>
      <c r="E191">
        <f t="shared" si="11"/>
        <v>1.1452708425041569</v>
      </c>
      <c r="F191">
        <f>E191/MAX($E$2:E191)-1</f>
        <v>-9.2985832595897433E-2</v>
      </c>
      <c r="G191" s="3">
        <v>0</v>
      </c>
      <c r="H191">
        <v>7.2738101757027801E-2</v>
      </c>
      <c r="I191">
        <v>189</v>
      </c>
    </row>
    <row r="192" spans="1:9" x14ac:dyDescent="0.25">
      <c r="A192" s="3">
        <v>-4.7500709808794207E-2</v>
      </c>
      <c r="B192" s="4">
        <f t="shared" si="8"/>
        <v>-5.0000000000000001E-4</v>
      </c>
      <c r="C192" s="5">
        <f t="shared" si="9"/>
        <v>-4.8000709808794208E-2</v>
      </c>
      <c r="D192" s="5">
        <f t="shared" si="10"/>
        <v>-4.8000709808794208E-2</v>
      </c>
      <c r="E192">
        <f t="shared" si="11"/>
        <v>1.0902970291406415</v>
      </c>
      <c r="F192">
        <f>E192/MAX($E$2:E192)-1</f>
        <v>-0.1365231564379269</v>
      </c>
      <c r="G192" s="3">
        <v>0</v>
      </c>
      <c r="H192">
        <v>9.6249787869739381E-2</v>
      </c>
      <c r="I192">
        <v>190</v>
      </c>
    </row>
    <row r="193" spans="1:9" x14ac:dyDescent="0.25">
      <c r="A193" s="3">
        <v>3.4019503835482273E-2</v>
      </c>
      <c r="B193" s="4">
        <f t="shared" si="8"/>
        <v>-5.0000000000000001E-4</v>
      </c>
      <c r="C193" s="5">
        <f t="shared" si="9"/>
        <v>3.3519503835482273E-2</v>
      </c>
      <c r="D193" s="5" t="str">
        <f t="shared" si="10"/>
        <v/>
      </c>
      <c r="E193">
        <f t="shared" si="11"/>
        <v>1.1268432445907361</v>
      </c>
      <c r="F193">
        <f>E193/MAX($E$2:E193)-1</f>
        <v>-0.10757984106829788</v>
      </c>
      <c r="G193" s="3">
        <v>0</v>
      </c>
      <c r="H193">
        <v>0.1168506199649666</v>
      </c>
      <c r="I193">
        <v>191</v>
      </c>
    </row>
    <row r="194" spans="1:9" x14ac:dyDescent="0.25">
      <c r="A194" s="3">
        <v>-2.540810615512034E-2</v>
      </c>
      <c r="B194" s="4">
        <f t="shared" si="8"/>
        <v>-5.0000000000000001E-4</v>
      </c>
      <c r="C194" s="5">
        <f t="shared" si="9"/>
        <v>-2.590810615512034E-2</v>
      </c>
      <c r="D194" s="5">
        <f t="shared" si="10"/>
        <v>-2.590810615512034E-2</v>
      </c>
      <c r="E194">
        <f t="shared" si="11"/>
        <v>1.0976488701896991</v>
      </c>
      <c r="F194">
        <f>E194/MAX($E$2:E194)-1</f>
        <v>-0.13070075728086983</v>
      </c>
      <c r="G194" s="3">
        <v>0</v>
      </c>
      <c r="H194">
        <v>0.1189531797696545</v>
      </c>
      <c r="I194">
        <v>192</v>
      </c>
    </row>
    <row r="195" spans="1:9" x14ac:dyDescent="0.25">
      <c r="A195" s="3">
        <v>-2.267840578825293E-3</v>
      </c>
      <c r="B195" s="4">
        <f t="shared" si="8"/>
        <v>-5.0000000000000001E-4</v>
      </c>
      <c r="C195" s="5">
        <f t="shared" si="9"/>
        <v>-2.767840578825293E-3</v>
      </c>
      <c r="D195" s="5">
        <f t="shared" si="10"/>
        <v>-2.767840578825293E-3</v>
      </c>
      <c r="E195">
        <f t="shared" si="11"/>
        <v>1.0946107531054863</v>
      </c>
      <c r="F195">
        <f>E195/MAX($E$2:E195)-1</f>
        <v>-0.13310683900000997</v>
      </c>
      <c r="G195" s="3">
        <v>0</v>
      </c>
      <c r="H195">
        <v>0.13809434422610711</v>
      </c>
      <c r="I195">
        <v>193</v>
      </c>
    </row>
  </sheetData>
  <sortState xmlns:xlrd2="http://schemas.microsoft.com/office/spreadsheetml/2017/richdata2" ref="H3:H195">
    <sortCondition ref="H3:H19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4EC9-4921-4CD3-A46D-EB67D3836404}">
  <dimension ref="A1:AP196"/>
  <sheetViews>
    <sheetView showGridLines="0" topLeftCell="M1" workbookViewId="0">
      <selection activeCell="N1" sqref="N1:N1048576"/>
    </sheetView>
  </sheetViews>
  <sheetFormatPr defaultRowHeight="15" x14ac:dyDescent="0.25"/>
  <cols>
    <col min="1" max="1" width="29.28515625" bestFit="1" customWidth="1"/>
    <col min="3" max="3" width="10.42578125" bestFit="1" customWidth="1"/>
    <col min="5" max="5" width="16.85546875" bestFit="1" customWidth="1"/>
    <col min="7" max="7" width="19" bestFit="1" customWidth="1"/>
    <col min="9" max="9" width="18.42578125" bestFit="1" customWidth="1"/>
    <col min="11" max="11" width="18" bestFit="1" customWidth="1"/>
    <col min="13" max="13" width="16.7109375" bestFit="1" customWidth="1"/>
    <col min="14" max="15" width="16.7109375" customWidth="1"/>
    <col min="17" max="17" width="21.28515625" customWidth="1"/>
    <col min="18" max="21" width="15.7109375" customWidth="1"/>
    <col min="24" max="24" width="18" bestFit="1" customWidth="1"/>
    <col min="34" max="34" width="18" bestFit="1" customWidth="1"/>
  </cols>
  <sheetData>
    <row r="1" spans="1:39" x14ac:dyDescent="0.25">
      <c r="A1" t="s">
        <v>43</v>
      </c>
      <c r="B1" t="s">
        <v>44</v>
      </c>
      <c r="C1" t="s">
        <v>240</v>
      </c>
      <c r="D1" t="s">
        <v>45</v>
      </c>
      <c r="E1" t="s">
        <v>241</v>
      </c>
      <c r="F1" t="s">
        <v>36</v>
      </c>
      <c r="G1" t="s">
        <v>244</v>
      </c>
      <c r="H1" t="s">
        <v>37</v>
      </c>
      <c r="I1" t="s">
        <v>245</v>
      </c>
      <c r="J1" t="s">
        <v>242</v>
      </c>
      <c r="K1" t="s">
        <v>246</v>
      </c>
      <c r="L1" t="s">
        <v>243</v>
      </c>
      <c r="M1" t="s">
        <v>247</v>
      </c>
    </row>
    <row r="2" spans="1:39" ht="16.5" thickBot="1" x14ac:dyDescent="0.3">
      <c r="A2" t="s">
        <v>248</v>
      </c>
      <c r="B2">
        <v>7183</v>
      </c>
      <c r="Q2" s="47" t="s">
        <v>301</v>
      </c>
      <c r="R2" s="47"/>
      <c r="S2" s="47"/>
      <c r="T2" s="47"/>
      <c r="U2" s="47"/>
    </row>
    <row r="3" spans="1:39" ht="20.25" customHeight="1" x14ac:dyDescent="0.25">
      <c r="A3" t="s">
        <v>46</v>
      </c>
      <c r="B3">
        <v>6811.08</v>
      </c>
      <c r="C3" s="3">
        <f>(B3/B2)-1</f>
        <v>-5.1777808715021578E-2</v>
      </c>
      <c r="D3" s="3">
        <v>6.0000000000000001E-3</v>
      </c>
      <c r="E3" s="5">
        <f>C3-D3</f>
        <v>-5.7777808715021577E-2</v>
      </c>
      <c r="H3" s="3">
        <v>-4.0249948754275643E-2</v>
      </c>
      <c r="I3" s="5">
        <f>H3-D3</f>
        <v>-4.6249948754275641E-2</v>
      </c>
      <c r="J3" s="3">
        <v>3.9249948754275642E-2</v>
      </c>
      <c r="K3" s="5">
        <f>J3-D3</f>
        <v>3.3249948754275643E-2</v>
      </c>
      <c r="L3" s="3">
        <v>3.9249948754275642E-2</v>
      </c>
      <c r="M3" s="5">
        <f>L3-D3</f>
        <v>3.3249948754275643E-2</v>
      </c>
      <c r="N3" s="5"/>
      <c r="O3" s="5"/>
      <c r="Q3" s="29"/>
      <c r="R3" s="31" t="s">
        <v>36</v>
      </c>
      <c r="S3" s="31" t="s">
        <v>37</v>
      </c>
      <c r="T3" s="31" t="s">
        <v>300</v>
      </c>
      <c r="U3" s="31" t="s">
        <v>243</v>
      </c>
      <c r="X3" t="s">
        <v>252</v>
      </c>
      <c r="AH3" t="s">
        <v>252</v>
      </c>
    </row>
    <row r="4" spans="1:39" ht="20.100000000000001" customHeight="1" thickBot="1" x14ac:dyDescent="0.3">
      <c r="A4" t="s">
        <v>47</v>
      </c>
      <c r="B4">
        <v>6918.44</v>
      </c>
      <c r="C4" s="3">
        <f>(B4/B3)-1</f>
        <v>1.5762551607087172E-2</v>
      </c>
      <c r="D4" s="3">
        <v>6.0000000000000001E-3</v>
      </c>
      <c r="E4" s="5">
        <f>C4-D4</f>
        <v>9.7625516070871717E-3</v>
      </c>
      <c r="F4" s="3">
        <v>-7.395510952718086E-3</v>
      </c>
      <c r="G4" s="5">
        <f>F4-D4</f>
        <v>-1.3395510952718086E-2</v>
      </c>
      <c r="H4" s="3">
        <v>-3.8254577586996361E-3</v>
      </c>
      <c r="I4" s="5">
        <f t="shared" ref="I4:I67" si="0">H4-D4</f>
        <v>-9.8254577586996371E-3</v>
      </c>
      <c r="J4" s="3">
        <v>2.8254577586996361E-3</v>
      </c>
      <c r="K4" s="5">
        <f t="shared" ref="K4:K67" si="1">J4-D4</f>
        <v>-3.1745422413003641E-3</v>
      </c>
      <c r="L4" s="3">
        <v>-3.8254577586996361E-3</v>
      </c>
      <c r="M4" s="5">
        <f t="shared" ref="M4:M67" si="2">L4-D4</f>
        <v>-9.8254577586996371E-3</v>
      </c>
      <c r="N4" s="5"/>
      <c r="O4" s="5"/>
      <c r="Q4" s="30" t="s">
        <v>283</v>
      </c>
      <c r="R4" s="38">
        <f>INTERCEPT(G4:G196,E4:E196)*100</f>
        <v>-7.6555503165607636E-2</v>
      </c>
      <c r="S4" s="38">
        <f>INTERCEPT(I3:I195,$E$3:$E$195)*100</f>
        <v>6.6630511140338869E-2</v>
      </c>
      <c r="T4" s="38">
        <f>INTERCEPT(K3:K195,$E$3:$E$195)*100</f>
        <v>-9.5536093336470396E-2</v>
      </c>
      <c r="U4" s="38">
        <f>INTERCEPT(M3:M195,$E$3:$E$195)*100</f>
        <v>-0.23039868536733352</v>
      </c>
    </row>
    <row r="5" spans="1:39" ht="20.100000000000001" customHeight="1" x14ac:dyDescent="0.25">
      <c r="A5" t="s">
        <v>48</v>
      </c>
      <c r="B5">
        <v>7151</v>
      </c>
      <c r="C5" s="3">
        <f t="shared" ref="C5:C68" si="3">(B5/B4)-1</f>
        <v>3.3614514254658667E-2</v>
      </c>
      <c r="D5" s="3">
        <v>6.0000000000000001E-3</v>
      </c>
      <c r="E5" s="5">
        <f t="shared" ref="E5:E68" si="4">C5-D5</f>
        <v>2.7614514254658669E-2</v>
      </c>
      <c r="F5" s="3">
        <v>4.0818425697553409E-2</v>
      </c>
      <c r="G5" s="5">
        <f t="shared" ref="G5:G68" si="5">F5-D5</f>
        <v>3.4818425697553411E-2</v>
      </c>
      <c r="H5" s="3">
        <v>4.5677023823573602E-2</v>
      </c>
      <c r="I5" s="5">
        <f t="shared" si="0"/>
        <v>3.9677023823573604E-2</v>
      </c>
      <c r="J5" s="3">
        <v>-4.6677023823573603E-2</v>
      </c>
      <c r="K5" s="5">
        <f t="shared" si="1"/>
        <v>-5.2677023823573602E-2</v>
      </c>
      <c r="L5" s="3">
        <v>-4.6677023823573603E-2</v>
      </c>
      <c r="M5" s="5">
        <f t="shared" si="2"/>
        <v>-5.2677023823573602E-2</v>
      </c>
      <c r="N5" s="5"/>
      <c r="O5" s="5"/>
      <c r="Q5" s="30" t="s">
        <v>267</v>
      </c>
      <c r="R5" s="39" t="s">
        <v>275</v>
      </c>
      <c r="S5" s="40" t="s">
        <v>276</v>
      </c>
      <c r="T5" s="39" t="s">
        <v>277</v>
      </c>
      <c r="U5" s="41" t="s">
        <v>278</v>
      </c>
      <c r="X5" s="9" t="s">
        <v>253</v>
      </c>
      <c r="Y5" s="9"/>
      <c r="AH5" s="9" t="s">
        <v>253</v>
      </c>
      <c r="AI5" s="9"/>
    </row>
    <row r="6" spans="1:39" ht="20.100000000000001" customHeight="1" x14ac:dyDescent="0.25">
      <c r="A6" t="s">
        <v>49</v>
      </c>
      <c r="B6">
        <v>7551.46</v>
      </c>
      <c r="C6" s="3">
        <f t="shared" si="3"/>
        <v>5.6000559362326952E-2</v>
      </c>
      <c r="D6" s="3">
        <v>6.0000000000000001E-3</v>
      </c>
      <c r="E6" s="5">
        <f t="shared" si="4"/>
        <v>5.0000559362326953E-2</v>
      </c>
      <c r="F6" s="3">
        <v>-5.2448307070593718E-2</v>
      </c>
      <c r="G6" s="5">
        <f t="shared" si="5"/>
        <v>-5.8448307070593716E-2</v>
      </c>
      <c r="H6" s="3">
        <v>-4.3631902566745102E-2</v>
      </c>
      <c r="I6" s="5">
        <f t="shared" si="0"/>
        <v>-4.9631902566745101E-2</v>
      </c>
      <c r="J6" s="3">
        <v>-4.3631902566745102E-2</v>
      </c>
      <c r="K6" s="5">
        <f t="shared" si="1"/>
        <v>-4.9631902566745101E-2</v>
      </c>
      <c r="L6" s="3">
        <v>-4.3631902566745102E-2</v>
      </c>
      <c r="M6" s="5">
        <f t="shared" si="2"/>
        <v>-4.9631902566745101E-2</v>
      </c>
      <c r="N6" s="5"/>
      <c r="O6" s="5"/>
      <c r="Q6" s="30" t="s">
        <v>274</v>
      </c>
      <c r="R6" s="38">
        <f>SLOPE(G4:G196,E4:E196)</f>
        <v>0.11952362063400525</v>
      </c>
      <c r="S6" s="38">
        <f>SLOPE(I3:I195,$E$3:$E$195)</f>
        <v>-0.2317636474961057</v>
      </c>
      <c r="T6" s="38">
        <f>SLOPE(K3:K195,$E$3:$E$195)</f>
        <v>8.0619185754798872E-3</v>
      </c>
      <c r="U6" s="38">
        <f>SLOPE(M3:M195,$E$3:$E$195)</f>
        <v>-0.16657971592801052</v>
      </c>
      <c r="X6" s="7" t="s">
        <v>254</v>
      </c>
      <c r="Y6" s="7">
        <v>0.10885759079185554</v>
      </c>
      <c r="AH6" s="7" t="s">
        <v>254</v>
      </c>
      <c r="AI6" s="7">
        <v>7.3226816711457546E-3</v>
      </c>
    </row>
    <row r="7" spans="1:39" ht="20.100000000000001" customHeight="1" x14ac:dyDescent="0.25">
      <c r="A7" t="s">
        <v>50</v>
      </c>
      <c r="B7">
        <v>7537.39</v>
      </c>
      <c r="C7" s="3">
        <f t="shared" si="3"/>
        <v>-1.8632158549471978E-3</v>
      </c>
      <c r="D7" s="3">
        <v>6.0000000000000001E-3</v>
      </c>
      <c r="E7" s="5">
        <f t="shared" si="4"/>
        <v>-7.8632158549471979E-3</v>
      </c>
      <c r="F7" s="3">
        <v>2.1650944654605449E-3</v>
      </c>
      <c r="G7" s="5">
        <f t="shared" si="5"/>
        <v>-3.8349055345394552E-3</v>
      </c>
      <c r="H7" s="3">
        <v>-8.5781041388521915E-4</v>
      </c>
      <c r="I7" s="5">
        <f t="shared" si="0"/>
        <v>-6.8578104138852193E-3</v>
      </c>
      <c r="J7" s="3">
        <v>-8.5781041388521915E-4</v>
      </c>
      <c r="K7" s="5">
        <f t="shared" si="1"/>
        <v>-6.8578104138852193E-3</v>
      </c>
      <c r="L7" s="3">
        <v>-8.5781041388521915E-4</v>
      </c>
      <c r="M7" s="5">
        <f t="shared" si="2"/>
        <v>-6.8578104138852193E-3</v>
      </c>
      <c r="N7" s="5"/>
      <c r="O7" s="5"/>
      <c r="Q7" s="30" t="s">
        <v>267</v>
      </c>
      <c r="R7" s="39" t="s">
        <v>279</v>
      </c>
      <c r="S7" s="39" t="s">
        <v>280</v>
      </c>
      <c r="T7" s="39" t="s">
        <v>281</v>
      </c>
      <c r="U7" s="41" t="s">
        <v>282</v>
      </c>
      <c r="X7" s="7" t="s">
        <v>255</v>
      </c>
      <c r="Y7" s="7">
        <v>1.1849975073007071E-2</v>
      </c>
      <c r="AH7" s="7" t="s">
        <v>255</v>
      </c>
      <c r="AI7" s="7">
        <v>5.3621666856933985E-5</v>
      </c>
    </row>
    <row r="8" spans="1:39" ht="20.100000000000001" customHeight="1" x14ac:dyDescent="0.25">
      <c r="A8" t="s">
        <v>51</v>
      </c>
      <c r="B8">
        <v>7596.64</v>
      </c>
      <c r="C8" s="3">
        <f t="shared" si="3"/>
        <v>7.860811235719467E-3</v>
      </c>
      <c r="D8" s="3">
        <v>6.0000000000000001E-3</v>
      </c>
      <c r="E8" s="5">
        <f t="shared" si="4"/>
        <v>1.8608112357194669E-3</v>
      </c>
      <c r="F8" s="3">
        <v>1.251067014045862E-2</v>
      </c>
      <c r="G8" s="5">
        <f t="shared" si="5"/>
        <v>6.5106701404586201E-3</v>
      </c>
      <c r="H8" s="3">
        <v>1.0486723041688649E-2</v>
      </c>
      <c r="I8" s="5">
        <f t="shared" si="0"/>
        <v>4.4867230416886488E-3</v>
      </c>
      <c r="J8" s="3">
        <v>-1.148672304168865E-2</v>
      </c>
      <c r="K8" s="5">
        <f t="shared" si="1"/>
        <v>-1.7486723041688648E-2</v>
      </c>
      <c r="L8" s="3">
        <v>1.0486723041688649E-2</v>
      </c>
      <c r="M8" s="5">
        <f t="shared" si="2"/>
        <v>4.4867230416886488E-3</v>
      </c>
      <c r="N8" s="5"/>
      <c r="O8" s="5"/>
      <c r="Q8" s="30" t="s">
        <v>273</v>
      </c>
      <c r="R8" s="42">
        <v>1.1849975073007071E-2</v>
      </c>
      <c r="S8" s="42">
        <v>4.8552758948254657E-2</v>
      </c>
      <c r="T8" s="43">
        <v>5.3621666856933985E-5</v>
      </c>
      <c r="U8" s="42">
        <v>2.322986525001812E-2</v>
      </c>
      <c r="X8" s="7" t="s">
        <v>256</v>
      </c>
      <c r="Y8" s="7">
        <v>6.6764147330751712E-3</v>
      </c>
      <c r="AH8" s="7" t="s">
        <v>256</v>
      </c>
      <c r="AI8" s="7">
        <v>-5.1816996856726113E-3</v>
      </c>
    </row>
    <row r="9" spans="1:39" ht="20.100000000000001" customHeight="1" x14ac:dyDescent="0.25">
      <c r="A9" t="s">
        <v>52</v>
      </c>
      <c r="B9">
        <v>7678.79</v>
      </c>
      <c r="C9" s="3">
        <f t="shared" si="3"/>
        <v>1.0813991448850979E-2</v>
      </c>
      <c r="D9" s="3">
        <v>6.0000000000000001E-3</v>
      </c>
      <c r="E9" s="5">
        <f t="shared" si="4"/>
        <v>4.8139914488509791E-3</v>
      </c>
      <c r="F9" s="3">
        <v>2.3359882601772769E-2</v>
      </c>
      <c r="G9" s="5">
        <f t="shared" si="5"/>
        <v>1.7359882601772771E-2</v>
      </c>
      <c r="H9" s="3">
        <v>1.7144884488448829E-2</v>
      </c>
      <c r="I9" s="5">
        <f t="shared" si="0"/>
        <v>1.1144884488448829E-2</v>
      </c>
      <c r="J9" s="3">
        <v>-1.814488448844883E-2</v>
      </c>
      <c r="K9" s="5">
        <f t="shared" si="1"/>
        <v>-2.4144884488448828E-2</v>
      </c>
      <c r="L9" s="3">
        <v>-1.814488448844883E-2</v>
      </c>
      <c r="M9" s="5">
        <f t="shared" si="2"/>
        <v>-2.4144884488448828E-2</v>
      </c>
      <c r="N9" s="5"/>
      <c r="O9" s="5"/>
      <c r="Q9" s="35" t="s">
        <v>249</v>
      </c>
      <c r="R9" s="35">
        <v>193</v>
      </c>
      <c r="S9" s="35">
        <v>193</v>
      </c>
      <c r="T9" s="35">
        <v>193</v>
      </c>
      <c r="U9" s="35">
        <v>193</v>
      </c>
      <c r="X9" s="7" t="s">
        <v>5</v>
      </c>
      <c r="Y9" s="7">
        <v>2.9100316911338152E-2</v>
      </c>
      <c r="AH9" s="7" t="s">
        <v>5</v>
      </c>
      <c r="AI9" s="7">
        <v>2.9735485976487671E-2</v>
      </c>
    </row>
    <row r="10" spans="1:39" ht="15.75" thickBot="1" x14ac:dyDescent="0.3">
      <c r="A10" t="s">
        <v>53</v>
      </c>
      <c r="B10">
        <v>7709.84</v>
      </c>
      <c r="C10" s="3">
        <f t="shared" si="3"/>
        <v>4.0436058285224785E-3</v>
      </c>
      <c r="D10" s="3">
        <v>6.0000000000000001E-3</v>
      </c>
      <c r="E10" s="5">
        <f t="shared" si="4"/>
        <v>-1.9563941714775216E-3</v>
      </c>
      <c r="F10" s="3">
        <v>-5.8123853956318285E-4</v>
      </c>
      <c r="G10" s="5">
        <f t="shared" si="5"/>
        <v>-6.5812385395631829E-3</v>
      </c>
      <c r="H10" s="3">
        <v>8.9842722340844499E-4</v>
      </c>
      <c r="I10" s="5">
        <f t="shared" si="0"/>
        <v>-5.1015727765915553E-3</v>
      </c>
      <c r="J10" s="3">
        <v>8.9842722340844499E-4</v>
      </c>
      <c r="K10" s="5">
        <f t="shared" si="1"/>
        <v>-5.1015727765915553E-3</v>
      </c>
      <c r="L10" s="3">
        <v>8.9842722340844499E-4</v>
      </c>
      <c r="M10" s="5">
        <f t="shared" si="2"/>
        <v>-5.1015727765915553E-3</v>
      </c>
      <c r="N10" s="5"/>
      <c r="O10" s="5"/>
      <c r="Q10" s="16"/>
      <c r="X10" s="8" t="s">
        <v>249</v>
      </c>
      <c r="Y10" s="8">
        <v>193</v>
      </c>
      <c r="AH10" s="8" t="s">
        <v>249</v>
      </c>
      <c r="AI10" s="8">
        <v>193</v>
      </c>
    </row>
    <row r="11" spans="1:39" x14ac:dyDescent="0.25">
      <c r="A11" t="s">
        <v>54</v>
      </c>
      <c r="B11">
        <v>7767.4</v>
      </c>
      <c r="C11" s="3">
        <f t="shared" si="3"/>
        <v>7.4657839851410834E-3</v>
      </c>
      <c r="D11" s="3">
        <v>6.0000000000000001E-3</v>
      </c>
      <c r="E11" s="5">
        <f t="shared" si="4"/>
        <v>1.4657839851410833E-3</v>
      </c>
      <c r="F11" s="3">
        <v>6.7979722960396691E-4</v>
      </c>
      <c r="G11" s="5">
        <f t="shared" si="5"/>
        <v>-5.320202770396033E-3</v>
      </c>
      <c r="H11" s="3">
        <v>9.1182325523390794E-3</v>
      </c>
      <c r="I11" s="5">
        <f t="shared" si="0"/>
        <v>3.1182325523390793E-3</v>
      </c>
      <c r="J11" s="3">
        <v>-1.011823255233908E-2</v>
      </c>
      <c r="K11" s="5">
        <f t="shared" si="1"/>
        <v>-1.611823255233908E-2</v>
      </c>
      <c r="L11" s="3">
        <v>-1.011823255233908E-2</v>
      </c>
      <c r="M11" s="5">
        <f t="shared" si="2"/>
        <v>-1.611823255233908E-2</v>
      </c>
      <c r="N11" s="5"/>
      <c r="O11" s="5"/>
      <c r="Q11" s="16"/>
      <c r="R11" s="16"/>
    </row>
    <row r="12" spans="1:39" ht="15.75" thickBot="1" x14ac:dyDescent="0.3">
      <c r="A12" t="s">
        <v>55</v>
      </c>
      <c r="B12">
        <v>8673.8799999999992</v>
      </c>
      <c r="C12" s="3">
        <f t="shared" si="3"/>
        <v>0.11670314390915881</v>
      </c>
      <c r="D12" s="3">
        <v>6.0000000000000001E-3</v>
      </c>
      <c r="E12" s="5">
        <f t="shared" si="4"/>
        <v>0.11070314390915881</v>
      </c>
      <c r="F12" s="3">
        <v>0.13809434422610711</v>
      </c>
      <c r="G12" s="5">
        <f t="shared" si="5"/>
        <v>0.13209434422610711</v>
      </c>
      <c r="H12" s="3">
        <v>-0.14011157603269189</v>
      </c>
      <c r="I12" s="5">
        <f t="shared" si="0"/>
        <v>-0.1461115760326919</v>
      </c>
      <c r="J12" s="3">
        <v>-0.14011157603269189</v>
      </c>
      <c r="K12" s="5">
        <f t="shared" si="1"/>
        <v>-0.1461115760326919</v>
      </c>
      <c r="L12" s="3">
        <v>-0.14011157603269189</v>
      </c>
      <c r="M12" s="5">
        <f t="shared" si="2"/>
        <v>-0.1461115760326919</v>
      </c>
      <c r="N12" s="5"/>
      <c r="O12" s="5"/>
      <c r="Q12" s="16"/>
      <c r="R12" s="16"/>
      <c r="X12" t="s">
        <v>257</v>
      </c>
      <c r="AH12" t="s">
        <v>257</v>
      </c>
    </row>
    <row r="13" spans="1:39" x14ac:dyDescent="0.25">
      <c r="A13" t="s">
        <v>56</v>
      </c>
      <c r="B13">
        <v>8713.94</v>
      </c>
      <c r="C13" s="3">
        <f t="shared" si="3"/>
        <v>4.6184637094357495E-3</v>
      </c>
      <c r="D13" s="3">
        <v>6.0000000000000001E-3</v>
      </c>
      <c r="E13" s="5">
        <f t="shared" si="4"/>
        <v>-1.3815362905642507E-3</v>
      </c>
      <c r="F13" s="3">
        <v>-1.2115606749636991E-2</v>
      </c>
      <c r="G13" s="5">
        <f t="shared" si="5"/>
        <v>-1.8115606749636991E-2</v>
      </c>
      <c r="H13" s="3">
        <v>2.1261392440078238E-2</v>
      </c>
      <c r="I13" s="5">
        <f t="shared" si="0"/>
        <v>1.5261392440078238E-2</v>
      </c>
      <c r="J13" s="3">
        <v>2.1261392440078238E-2</v>
      </c>
      <c r="K13" s="5">
        <f t="shared" si="1"/>
        <v>1.5261392440078238E-2</v>
      </c>
      <c r="L13" s="3">
        <v>2.1261392440078238E-2</v>
      </c>
      <c r="M13" s="5">
        <f t="shared" si="2"/>
        <v>1.5261392440078238E-2</v>
      </c>
      <c r="N13" s="5"/>
      <c r="O13" s="5"/>
      <c r="Q13" s="16"/>
      <c r="X13" s="27"/>
      <c r="Y13" s="27" t="s">
        <v>250</v>
      </c>
      <c r="Z13" s="27" t="s">
        <v>262</v>
      </c>
      <c r="AA13" s="27" t="s">
        <v>263</v>
      </c>
      <c r="AB13" s="27" t="s">
        <v>264</v>
      </c>
      <c r="AC13" s="27" t="s">
        <v>265</v>
      </c>
      <c r="AH13" s="27"/>
      <c r="AI13" s="27" t="s">
        <v>250</v>
      </c>
      <c r="AJ13" s="27" t="s">
        <v>262</v>
      </c>
      <c r="AK13" s="27" t="s">
        <v>263</v>
      </c>
      <c r="AL13" s="27" t="s">
        <v>264</v>
      </c>
      <c r="AM13" s="27" t="s">
        <v>265</v>
      </c>
    </row>
    <row r="14" spans="1:39" x14ac:dyDescent="0.25">
      <c r="A14" t="s">
        <v>57</v>
      </c>
      <c r="B14">
        <v>8590.93</v>
      </c>
      <c r="C14" s="3">
        <f t="shared" si="3"/>
        <v>-1.411646166946301E-2</v>
      </c>
      <c r="D14" s="3">
        <v>6.0000000000000001E-3</v>
      </c>
      <c r="E14" s="5">
        <f t="shared" si="4"/>
        <v>-2.0116461669463008E-2</v>
      </c>
      <c r="F14" s="3">
        <v>1.3472914501501499E-2</v>
      </c>
      <c r="G14" s="5">
        <f t="shared" si="5"/>
        <v>7.472914501501499E-3</v>
      </c>
      <c r="H14" s="3">
        <v>-1.654528042307285E-2</v>
      </c>
      <c r="I14" s="5">
        <f t="shared" si="0"/>
        <v>-2.2545280423072848E-2</v>
      </c>
      <c r="J14" s="3">
        <v>-1.654528042307285E-2</v>
      </c>
      <c r="K14" s="5">
        <f t="shared" si="1"/>
        <v>-2.2545280423072848E-2</v>
      </c>
      <c r="L14" s="3">
        <v>1.5545280423072849E-2</v>
      </c>
      <c r="M14" s="5">
        <f t="shared" si="2"/>
        <v>9.5452804230728491E-3</v>
      </c>
      <c r="N14" s="5"/>
      <c r="O14" s="5"/>
      <c r="X14" s="7" t="s">
        <v>258</v>
      </c>
      <c r="Y14" s="7">
        <v>1</v>
      </c>
      <c r="Z14" s="7">
        <v>1.9396499310334048E-3</v>
      </c>
      <c r="AA14" s="7">
        <v>1.9396499310334048E-3</v>
      </c>
      <c r="AB14" s="7">
        <v>2.2904874582294044</v>
      </c>
      <c r="AC14" s="7">
        <v>0.13182198624034322</v>
      </c>
      <c r="AH14" s="7" t="s">
        <v>258</v>
      </c>
      <c r="AI14" s="7">
        <v>1</v>
      </c>
      <c r="AJ14" s="7">
        <v>9.0562217275325096E-6</v>
      </c>
      <c r="AK14" s="7">
        <v>9.0562217275325096E-6</v>
      </c>
      <c r="AL14" s="7">
        <v>1.0242287578206763E-2</v>
      </c>
      <c r="AM14" s="7">
        <v>0.91949453201133968</v>
      </c>
    </row>
    <row r="15" spans="1:39" x14ac:dyDescent="0.25">
      <c r="A15" t="s">
        <v>58</v>
      </c>
      <c r="B15">
        <v>8770.9</v>
      </c>
      <c r="C15" s="3">
        <f t="shared" si="3"/>
        <v>2.0948837902299289E-2</v>
      </c>
      <c r="D15" s="3">
        <v>6.0000000000000001E-3</v>
      </c>
      <c r="E15" s="5">
        <f t="shared" si="4"/>
        <v>1.4948837902299289E-2</v>
      </c>
      <c r="F15" s="3">
        <v>-3.3952534620601743E-2</v>
      </c>
      <c r="G15" s="5">
        <f t="shared" si="5"/>
        <v>-3.9952534620601741E-2</v>
      </c>
      <c r="H15" s="3">
        <v>3.6451126004600667E-2</v>
      </c>
      <c r="I15" s="5">
        <f t="shared" si="0"/>
        <v>3.0451126004600669E-2</v>
      </c>
      <c r="J15" s="3">
        <v>-3.7451126004600668E-2</v>
      </c>
      <c r="K15" s="5">
        <f t="shared" si="1"/>
        <v>-4.3451126004600667E-2</v>
      </c>
      <c r="L15" s="3">
        <v>3.6451126004600667E-2</v>
      </c>
      <c r="M15" s="5">
        <f t="shared" si="2"/>
        <v>3.0451126004600669E-2</v>
      </c>
      <c r="N15" s="5"/>
      <c r="O15" s="5"/>
      <c r="X15" s="7" t="s">
        <v>259</v>
      </c>
      <c r="Y15" s="7">
        <v>191</v>
      </c>
      <c r="Z15" s="7">
        <v>0.16174423286899983</v>
      </c>
      <c r="AA15" s="7">
        <v>8.4682844434031323E-4</v>
      </c>
      <c r="AB15" s="7"/>
      <c r="AC15" s="7"/>
      <c r="AH15" s="7" t="s">
        <v>259</v>
      </c>
      <c r="AI15" s="7">
        <v>191</v>
      </c>
      <c r="AJ15" s="7">
        <v>0.16888203311525793</v>
      </c>
      <c r="AK15" s="7">
        <v>8.8419912625789488E-4</v>
      </c>
      <c r="AL15" s="7"/>
      <c r="AM15" s="7"/>
    </row>
    <row r="16" spans="1:39" ht="15.75" thickBot="1" x14ac:dyDescent="0.3">
      <c r="A16" t="s">
        <v>59</v>
      </c>
      <c r="B16">
        <v>8728.98</v>
      </c>
      <c r="C16" s="3">
        <f t="shared" si="3"/>
        <v>-4.779441106385951E-3</v>
      </c>
      <c r="D16" s="3">
        <v>6.0000000000000001E-3</v>
      </c>
      <c r="E16" s="5">
        <f t="shared" si="4"/>
        <v>-1.0779441106385951E-2</v>
      </c>
      <c r="F16" s="3">
        <v>-3.5189313405779188E-2</v>
      </c>
      <c r="G16" s="5">
        <f t="shared" si="5"/>
        <v>-4.1189313405779186E-2</v>
      </c>
      <c r="H16" s="3">
        <v>4.6506421618353028E-2</v>
      </c>
      <c r="I16" s="5">
        <f t="shared" si="0"/>
        <v>4.0506421618353029E-2</v>
      </c>
      <c r="J16" s="3">
        <v>4.6506421618353028E-2</v>
      </c>
      <c r="K16" s="5">
        <f t="shared" si="1"/>
        <v>4.0506421618353029E-2</v>
      </c>
      <c r="L16" s="3">
        <v>4.6506421618353028E-2</v>
      </c>
      <c r="M16" s="5">
        <f t="shared" si="2"/>
        <v>4.0506421618353029E-2</v>
      </c>
      <c r="N16" s="5"/>
      <c r="O16" s="5"/>
      <c r="X16" s="8" t="s">
        <v>260</v>
      </c>
      <c r="Y16" s="8">
        <v>192</v>
      </c>
      <c r="Z16" s="8">
        <v>0.16368388280003324</v>
      </c>
      <c r="AA16" s="8"/>
      <c r="AB16" s="8"/>
      <c r="AC16" s="8"/>
      <c r="AH16" s="8" t="s">
        <v>260</v>
      </c>
      <c r="AI16" s="8">
        <v>192</v>
      </c>
      <c r="AJ16" s="8">
        <v>0.16889108933698546</v>
      </c>
      <c r="AK16" s="8"/>
      <c r="AL16" s="8"/>
      <c r="AM16" s="8"/>
    </row>
    <row r="17" spans="1:42" ht="15.75" thickBot="1" x14ac:dyDescent="0.3">
      <c r="A17" t="s">
        <v>60</v>
      </c>
      <c r="B17">
        <v>8654.8700000000008</v>
      </c>
      <c r="C17" s="3">
        <f t="shared" si="3"/>
        <v>-8.4901099555730886E-3</v>
      </c>
      <c r="D17" s="3">
        <v>6.0000000000000001E-3</v>
      </c>
      <c r="E17" s="5">
        <f t="shared" si="4"/>
        <v>-1.4490109955573089E-2</v>
      </c>
      <c r="F17" s="3">
        <v>1.0061112245129299E-2</v>
      </c>
      <c r="G17" s="5">
        <f t="shared" si="5"/>
        <v>4.0611122451292992E-3</v>
      </c>
      <c r="H17" s="3">
        <v>2.2148584276688938E-2</v>
      </c>
      <c r="I17" s="5">
        <f t="shared" si="0"/>
        <v>1.6148584276688936E-2</v>
      </c>
      <c r="J17" s="3">
        <v>-2.3148584276688939E-2</v>
      </c>
      <c r="K17" s="5">
        <f t="shared" si="1"/>
        <v>-2.9148584276688941E-2</v>
      </c>
      <c r="L17" s="3">
        <v>2.2148584276688938E-2</v>
      </c>
      <c r="M17" s="5">
        <f t="shared" si="2"/>
        <v>1.6148584276688936E-2</v>
      </c>
      <c r="N17" s="5"/>
      <c r="O17" s="5"/>
    </row>
    <row r="18" spans="1:42" x14ac:dyDescent="0.25">
      <c r="A18" t="s">
        <v>61</v>
      </c>
      <c r="B18">
        <v>8712.52</v>
      </c>
      <c r="C18" s="3">
        <f t="shared" si="3"/>
        <v>6.6609897086842285E-3</v>
      </c>
      <c r="D18" s="3">
        <v>6.0000000000000001E-3</v>
      </c>
      <c r="E18" s="5">
        <f t="shared" si="4"/>
        <v>6.6098970868422834E-4</v>
      </c>
      <c r="F18" s="3">
        <v>-5.4689552513486374E-3</v>
      </c>
      <c r="G18" s="5">
        <f t="shared" si="5"/>
        <v>-1.1468955251348638E-2</v>
      </c>
      <c r="H18" s="3">
        <v>-1.1019902837867171E-2</v>
      </c>
      <c r="I18" s="5">
        <f t="shared" si="0"/>
        <v>-1.7019902837867171E-2</v>
      </c>
      <c r="J18" s="3">
        <v>-1.1019902837867171E-2</v>
      </c>
      <c r="K18" s="5">
        <f t="shared" si="1"/>
        <v>-1.7019902837867171E-2</v>
      </c>
      <c r="L18" s="3">
        <v>-1.1019902837867171E-2</v>
      </c>
      <c r="M18" s="5">
        <f t="shared" si="2"/>
        <v>-1.7019902837867171E-2</v>
      </c>
      <c r="N18" s="5"/>
      <c r="O18" s="5"/>
      <c r="X18" s="27"/>
      <c r="Y18" s="27" t="s">
        <v>266</v>
      </c>
      <c r="Z18" s="27" t="s">
        <v>5</v>
      </c>
      <c r="AA18" s="27" t="s">
        <v>251</v>
      </c>
      <c r="AB18" s="27" t="s">
        <v>267</v>
      </c>
      <c r="AC18" s="27" t="s">
        <v>268</v>
      </c>
      <c r="AD18" s="27" t="s">
        <v>269</v>
      </c>
      <c r="AE18" s="27" t="s">
        <v>270</v>
      </c>
      <c r="AF18" s="27" t="s">
        <v>271</v>
      </c>
      <c r="AH18" s="27"/>
      <c r="AI18" s="27" t="s">
        <v>266</v>
      </c>
      <c r="AJ18" s="27" t="s">
        <v>5</v>
      </c>
      <c r="AK18" s="27" t="s">
        <v>251</v>
      </c>
      <c r="AL18" s="27" t="s">
        <v>267</v>
      </c>
      <c r="AM18" s="27" t="s">
        <v>268</v>
      </c>
      <c r="AN18" s="27" t="s">
        <v>269</v>
      </c>
      <c r="AO18" s="27" t="s">
        <v>270</v>
      </c>
      <c r="AP18" s="27" t="s">
        <v>271</v>
      </c>
    </row>
    <row r="19" spans="1:42" x14ac:dyDescent="0.25">
      <c r="A19" t="s">
        <v>62</v>
      </c>
      <c r="B19">
        <v>8986.35</v>
      </c>
      <c r="C19" s="3">
        <f t="shared" si="3"/>
        <v>3.1429483088704524E-2</v>
      </c>
      <c r="D19" s="3">
        <v>6.0000000000000001E-3</v>
      </c>
      <c r="E19" s="5">
        <f t="shared" si="4"/>
        <v>2.5429483088704526E-2</v>
      </c>
      <c r="F19" s="3">
        <v>2.638594076785376E-2</v>
      </c>
      <c r="G19" s="5">
        <f t="shared" si="5"/>
        <v>2.0385940767853758E-2</v>
      </c>
      <c r="H19" s="3">
        <v>-2.730182334711901E-2</v>
      </c>
      <c r="I19" s="5">
        <f t="shared" si="0"/>
        <v>-3.3301823347119008E-2</v>
      </c>
      <c r="J19" s="3">
        <v>-2.730182334711901E-2</v>
      </c>
      <c r="K19" s="5">
        <f t="shared" si="1"/>
        <v>-3.3301823347119008E-2</v>
      </c>
      <c r="L19" s="3">
        <v>-2.730182334711901E-2</v>
      </c>
      <c r="M19" s="5">
        <f t="shared" si="2"/>
        <v>-3.3301823347119008E-2</v>
      </c>
      <c r="N19" s="5"/>
      <c r="O19" s="5"/>
      <c r="X19" s="7" t="s">
        <v>261</v>
      </c>
      <c r="Y19" s="7">
        <v>-7.6555503165607556E-4</v>
      </c>
      <c r="Z19" s="7">
        <v>2.1029363388465018E-3</v>
      </c>
      <c r="AA19" s="7">
        <v>-0.36404099235642873</v>
      </c>
      <c r="AB19" s="7">
        <v>0.71623006932263866</v>
      </c>
      <c r="AC19" s="7">
        <v>-4.9135170269310252E-3</v>
      </c>
      <c r="AD19" s="7">
        <v>3.3824069636188741E-3</v>
      </c>
      <c r="AE19" s="7">
        <v>-4.9135170269310252E-3</v>
      </c>
      <c r="AF19" s="7">
        <v>3.3824069636188741E-3</v>
      </c>
      <c r="AH19" s="7" t="s">
        <v>261</v>
      </c>
      <c r="AI19" s="7">
        <v>-9.553609333647036E-4</v>
      </c>
      <c r="AJ19" s="7">
        <v>2.1467864454864692E-3</v>
      </c>
      <c r="AK19" s="7">
        <v>-0.4450190820672037</v>
      </c>
      <c r="AL19" s="7">
        <v>0.65680987764845744</v>
      </c>
      <c r="AM19" s="7">
        <v>-5.1898155972342278E-3</v>
      </c>
      <c r="AN19" s="7">
        <v>3.2790937305048201E-3</v>
      </c>
      <c r="AO19" s="7">
        <v>-5.1898155972342278E-3</v>
      </c>
      <c r="AP19" s="7">
        <v>3.2790937305048201E-3</v>
      </c>
    </row>
    <row r="20" spans="1:42" ht="15.75" thickBot="1" x14ac:dyDescent="0.3">
      <c r="A20" t="s">
        <v>63</v>
      </c>
      <c r="B20">
        <v>9518.5400000000009</v>
      </c>
      <c r="C20" s="3">
        <f t="shared" si="3"/>
        <v>5.9222042319740487E-2</v>
      </c>
      <c r="D20" s="3">
        <v>6.0000000000000001E-3</v>
      </c>
      <c r="E20" s="5">
        <f t="shared" si="4"/>
        <v>5.3222042319740488E-2</v>
      </c>
      <c r="F20" s="3">
        <v>-9.1867373501993727E-2</v>
      </c>
      <c r="G20" s="5">
        <f t="shared" si="5"/>
        <v>-9.7867373501993732E-2</v>
      </c>
      <c r="H20" s="3">
        <v>-8.4131151954119868E-2</v>
      </c>
      <c r="I20" s="5">
        <f t="shared" si="0"/>
        <v>-9.0131151954119873E-2</v>
      </c>
      <c r="J20" s="3">
        <v>-8.4131151954119868E-2</v>
      </c>
      <c r="K20" s="5">
        <f t="shared" si="1"/>
        <v>-9.0131151954119873E-2</v>
      </c>
      <c r="L20" s="3">
        <v>8.3131151954119867E-2</v>
      </c>
      <c r="M20" s="5">
        <f t="shared" si="2"/>
        <v>7.7131151954119861E-2</v>
      </c>
      <c r="N20" s="5"/>
      <c r="O20" s="5"/>
      <c r="X20" s="8" t="s">
        <v>272</v>
      </c>
      <c r="Y20" s="8">
        <v>0.11952362063400492</v>
      </c>
      <c r="Z20" s="8">
        <v>7.8975026691606429E-2</v>
      </c>
      <c r="AA20" s="8">
        <v>1.5134356472045112</v>
      </c>
      <c r="AB20" s="8">
        <v>0.13182198624035044</v>
      </c>
      <c r="AC20" s="8">
        <v>-3.6251617656039889E-2</v>
      </c>
      <c r="AD20" s="8">
        <v>0.27529885892404971</v>
      </c>
      <c r="AE20" s="8">
        <v>-3.6251617656039889E-2</v>
      </c>
      <c r="AF20" s="8">
        <v>0.27529885892404971</v>
      </c>
      <c r="AH20" s="8" t="s">
        <v>272</v>
      </c>
      <c r="AI20" s="8">
        <v>8.0619185754797502E-3</v>
      </c>
      <c r="AJ20" s="8">
        <v>7.9659930783349986E-2</v>
      </c>
      <c r="AK20" s="8">
        <v>0.10120418755328371</v>
      </c>
      <c r="AL20" s="8">
        <v>0.91949453201089526</v>
      </c>
      <c r="AM20" s="8">
        <v>-0.14906426700216524</v>
      </c>
      <c r="AN20" s="8">
        <v>0.16518810415312474</v>
      </c>
      <c r="AO20" s="8">
        <v>-0.14906426700216524</v>
      </c>
      <c r="AP20" s="8">
        <v>0.16518810415312474</v>
      </c>
    </row>
    <row r="21" spans="1:42" x14ac:dyDescent="0.25">
      <c r="A21" t="s">
        <v>64</v>
      </c>
      <c r="B21">
        <v>9590.7900000000009</v>
      </c>
      <c r="C21" s="3">
        <f t="shared" si="3"/>
        <v>7.5904497958720896E-3</v>
      </c>
      <c r="D21" s="3">
        <v>6.0000000000000001E-3</v>
      </c>
      <c r="E21" s="5">
        <f t="shared" si="4"/>
        <v>1.5904497958720894E-3</v>
      </c>
      <c r="F21" s="3">
        <v>-1.590655039933675E-2</v>
      </c>
      <c r="G21" s="5">
        <f t="shared" si="5"/>
        <v>-2.1906550399336748E-2</v>
      </c>
      <c r="H21" s="3">
        <v>1.3997636211500379E-2</v>
      </c>
      <c r="I21" s="5">
        <f t="shared" si="0"/>
        <v>7.9976362115003787E-3</v>
      </c>
      <c r="J21" s="3">
        <v>1.3997636211500379E-2</v>
      </c>
      <c r="K21" s="5">
        <f t="shared" si="1"/>
        <v>7.9976362115003787E-3</v>
      </c>
      <c r="L21" s="3">
        <v>-1.499763621150038E-2</v>
      </c>
      <c r="M21" s="5">
        <f t="shared" si="2"/>
        <v>-2.099763621150038E-2</v>
      </c>
      <c r="N21" s="5"/>
      <c r="O21" s="5"/>
    </row>
    <row r="22" spans="1:42" x14ac:dyDescent="0.25">
      <c r="A22" t="s">
        <v>65</v>
      </c>
      <c r="B22">
        <v>9429.1200000000008</v>
      </c>
      <c r="C22" s="3">
        <f t="shared" si="3"/>
        <v>-1.6856796989611955E-2</v>
      </c>
      <c r="D22" s="3">
        <v>6.0000000000000001E-3</v>
      </c>
      <c r="E22" s="5">
        <f t="shared" si="4"/>
        <v>-2.2856796989611954E-2</v>
      </c>
      <c r="F22" s="3">
        <v>0.1168506199649666</v>
      </c>
      <c r="G22" s="5">
        <f t="shared" si="5"/>
        <v>0.11085061996496659</v>
      </c>
      <c r="H22" s="3">
        <v>0.1147070553936451</v>
      </c>
      <c r="I22" s="5">
        <f t="shared" si="0"/>
        <v>0.1087070553936451</v>
      </c>
      <c r="J22" s="3">
        <v>0.1147070553936451</v>
      </c>
      <c r="K22" s="5">
        <f t="shared" si="1"/>
        <v>0.1087070553936451</v>
      </c>
      <c r="L22" s="3">
        <v>-0.11570705539364511</v>
      </c>
      <c r="M22" s="5">
        <f t="shared" si="2"/>
        <v>-0.12170705539364511</v>
      </c>
      <c r="N22" s="5"/>
      <c r="O22" s="5"/>
      <c r="X22" t="s">
        <v>252</v>
      </c>
      <c r="AH22" t="s">
        <v>252</v>
      </c>
    </row>
    <row r="23" spans="1:42" ht="15.75" thickBot="1" x14ac:dyDescent="0.3">
      <c r="A23" t="s">
        <v>66</v>
      </c>
      <c r="B23">
        <v>8262.5</v>
      </c>
      <c r="C23" s="3">
        <f t="shared" si="3"/>
        <v>-0.12372522568383904</v>
      </c>
      <c r="D23" s="3">
        <v>6.0000000000000001E-3</v>
      </c>
      <c r="E23" s="5">
        <f t="shared" si="4"/>
        <v>-0.12972522568383904</v>
      </c>
      <c r="F23" s="3">
        <v>-6.5362173038228961E-3</v>
      </c>
      <c r="G23" s="5">
        <f t="shared" si="5"/>
        <v>-1.2536217303822896E-2</v>
      </c>
      <c r="H23" s="3">
        <v>-1.115664711520474E-3</v>
      </c>
      <c r="I23" s="5">
        <f t="shared" si="0"/>
        <v>-7.1156647115204743E-3</v>
      </c>
      <c r="J23" s="3">
        <v>1.1566471152047396E-4</v>
      </c>
      <c r="K23" s="5">
        <f t="shared" si="1"/>
        <v>-5.8843352884795259E-3</v>
      </c>
      <c r="L23" s="3">
        <v>-1.115664711520474E-3</v>
      </c>
      <c r="M23" s="5">
        <f t="shared" si="2"/>
        <v>-7.1156647115204743E-3</v>
      </c>
      <c r="N23" s="5"/>
      <c r="O23" s="5"/>
    </row>
    <row r="24" spans="1:42" x14ac:dyDescent="0.25">
      <c r="A24" t="s">
        <v>67</v>
      </c>
      <c r="B24">
        <v>8405.18</v>
      </c>
      <c r="C24" s="3">
        <f t="shared" si="3"/>
        <v>1.726838124054475E-2</v>
      </c>
      <c r="D24" s="3">
        <v>6.0000000000000001E-3</v>
      </c>
      <c r="E24" s="5">
        <f t="shared" si="4"/>
        <v>1.126838124054475E-2</v>
      </c>
      <c r="F24" s="3">
        <v>1.752849002849011E-2</v>
      </c>
      <c r="G24" s="5">
        <f t="shared" si="5"/>
        <v>1.152849002849011E-2</v>
      </c>
      <c r="H24" s="3">
        <v>1.049701614448246E-2</v>
      </c>
      <c r="I24" s="5">
        <f t="shared" si="0"/>
        <v>4.4970161444824602E-3</v>
      </c>
      <c r="J24" s="3">
        <v>1.049701614448246E-2</v>
      </c>
      <c r="K24" s="5">
        <f t="shared" si="1"/>
        <v>4.4970161444824602E-3</v>
      </c>
      <c r="L24" s="3">
        <v>-1.1497016144482461E-2</v>
      </c>
      <c r="M24" s="5">
        <f t="shared" si="2"/>
        <v>-1.7497016144482461E-2</v>
      </c>
      <c r="N24" s="5"/>
      <c r="O24" s="5"/>
      <c r="X24" s="9" t="s">
        <v>253</v>
      </c>
      <c r="Y24" s="9"/>
      <c r="AH24" s="9" t="s">
        <v>253</v>
      </c>
      <c r="AI24" s="9"/>
    </row>
    <row r="25" spans="1:42" x14ac:dyDescent="0.25">
      <c r="A25" t="s">
        <v>68</v>
      </c>
      <c r="B25">
        <v>8531.67</v>
      </c>
      <c r="C25" s="3">
        <f t="shared" si="3"/>
        <v>1.5049053083931563E-2</v>
      </c>
      <c r="D25" s="3">
        <v>6.0000000000000001E-3</v>
      </c>
      <c r="E25" s="5">
        <f t="shared" si="4"/>
        <v>9.0490530839315627E-3</v>
      </c>
      <c r="F25" s="3">
        <v>-3.8145065453532759E-2</v>
      </c>
      <c r="G25" s="5">
        <f t="shared" si="5"/>
        <v>-4.4145065453532757E-2</v>
      </c>
      <c r="H25" s="3">
        <v>-3.9114785901949473E-2</v>
      </c>
      <c r="I25" s="5">
        <f t="shared" si="0"/>
        <v>-4.5114785901949471E-2</v>
      </c>
      <c r="J25" s="3">
        <v>-3.9114785901949473E-2</v>
      </c>
      <c r="K25" s="5">
        <f t="shared" si="1"/>
        <v>-4.5114785901949471E-2</v>
      </c>
      <c r="L25" s="3">
        <v>3.8114785901949472E-2</v>
      </c>
      <c r="M25" s="5">
        <f t="shared" si="2"/>
        <v>3.2114785901949473E-2</v>
      </c>
      <c r="N25" s="5"/>
      <c r="O25" s="5"/>
      <c r="X25" s="7" t="s">
        <v>254</v>
      </c>
      <c r="Y25" s="7">
        <v>0.22034690591940395</v>
      </c>
      <c r="AH25" s="7" t="s">
        <v>254</v>
      </c>
      <c r="AI25" s="7">
        <v>0.15241346807293021</v>
      </c>
    </row>
    <row r="26" spans="1:42" x14ac:dyDescent="0.25">
      <c r="A26" t="s">
        <v>69</v>
      </c>
      <c r="B26">
        <v>8803.5499999999993</v>
      </c>
      <c r="C26" s="3">
        <f t="shared" si="3"/>
        <v>3.1867149104454207E-2</v>
      </c>
      <c r="D26" s="3">
        <v>6.0000000000000001E-3</v>
      </c>
      <c r="E26" s="5">
        <f t="shared" si="4"/>
        <v>2.5867149104454208E-2</v>
      </c>
      <c r="F26" s="3">
        <v>-4.2152220400439318E-2</v>
      </c>
      <c r="G26" s="5">
        <f t="shared" si="5"/>
        <v>-4.8152220400439316E-2</v>
      </c>
      <c r="H26" s="3">
        <v>-3.6710834324515954E-2</v>
      </c>
      <c r="I26" s="5">
        <f t="shared" si="0"/>
        <v>-4.2710834324515952E-2</v>
      </c>
      <c r="J26" s="3">
        <v>-3.6710834324515954E-2</v>
      </c>
      <c r="K26" s="5">
        <f t="shared" si="1"/>
        <v>-4.2710834324515952E-2</v>
      </c>
      <c r="L26" s="3">
        <v>3.5710834324515953E-2</v>
      </c>
      <c r="M26" s="5">
        <f t="shared" si="2"/>
        <v>2.9710834324515954E-2</v>
      </c>
      <c r="N26" s="5"/>
      <c r="O26" s="5"/>
      <c r="X26" s="7" t="s">
        <v>255</v>
      </c>
      <c r="Y26" s="7">
        <v>4.8552758948254657E-2</v>
      </c>
      <c r="AH26" s="7" t="s">
        <v>255</v>
      </c>
      <c r="AI26" s="7">
        <v>2.322986525001812E-2</v>
      </c>
    </row>
    <row r="27" spans="1:42" x14ac:dyDescent="0.25">
      <c r="A27" t="s">
        <v>70</v>
      </c>
      <c r="B27">
        <v>9264.7900000000009</v>
      </c>
      <c r="C27" s="3">
        <f t="shared" si="3"/>
        <v>5.239250075253743E-2</v>
      </c>
      <c r="D27" s="3">
        <v>6.0000000000000001E-3</v>
      </c>
      <c r="E27" s="5">
        <f t="shared" si="4"/>
        <v>4.6392500752537431E-2</v>
      </c>
      <c r="F27" s="3">
        <v>4.8659293935749907E-2</v>
      </c>
      <c r="G27" s="5">
        <f t="shared" si="5"/>
        <v>4.2659293935749909E-2</v>
      </c>
      <c r="H27" s="3">
        <v>-4.9950431011254313E-2</v>
      </c>
      <c r="I27" s="5">
        <f t="shared" si="0"/>
        <v>-5.5950431011254312E-2</v>
      </c>
      <c r="J27" s="3">
        <v>-4.9950431011254313E-2</v>
      </c>
      <c r="K27" s="5">
        <f t="shared" si="1"/>
        <v>-5.5950431011254312E-2</v>
      </c>
      <c r="L27" s="3">
        <v>-4.9950431011254313E-2</v>
      </c>
      <c r="M27" s="5">
        <f t="shared" si="2"/>
        <v>-5.5950431011254312E-2</v>
      </c>
      <c r="N27" s="5"/>
      <c r="O27" s="5"/>
      <c r="X27" s="7" t="s">
        <v>256</v>
      </c>
      <c r="Y27" s="7">
        <v>4.357135978044447E-2</v>
      </c>
      <c r="AH27" s="7" t="s">
        <v>256</v>
      </c>
      <c r="AI27" s="7">
        <v>1.811588548692921E-2</v>
      </c>
    </row>
    <row r="28" spans="1:42" x14ac:dyDescent="0.25">
      <c r="A28" t="s">
        <v>71</v>
      </c>
      <c r="B28">
        <v>8952.9500000000007</v>
      </c>
      <c r="C28" s="3">
        <f t="shared" si="3"/>
        <v>-3.3658615036066708E-2</v>
      </c>
      <c r="D28" s="3">
        <v>6.0000000000000001E-3</v>
      </c>
      <c r="E28" s="5">
        <f t="shared" si="4"/>
        <v>-3.9658615036066706E-2</v>
      </c>
      <c r="F28" s="3">
        <v>-3.9332517180152453E-2</v>
      </c>
      <c r="G28" s="5">
        <f t="shared" si="5"/>
        <v>-4.5332517180152451E-2</v>
      </c>
      <c r="H28" s="3">
        <v>3.3699480537619952E-2</v>
      </c>
      <c r="I28" s="5">
        <f t="shared" si="0"/>
        <v>2.7699480537619954E-2</v>
      </c>
      <c r="J28" s="3">
        <v>3.3699480537619952E-2</v>
      </c>
      <c r="K28" s="5">
        <f t="shared" si="1"/>
        <v>2.7699480537619954E-2</v>
      </c>
      <c r="L28" s="3">
        <v>-3.4699480537619953E-2</v>
      </c>
      <c r="M28" s="5">
        <f t="shared" si="2"/>
        <v>-4.0699480537619952E-2</v>
      </c>
      <c r="N28" s="5"/>
      <c r="O28" s="5"/>
      <c r="X28" s="7" t="s">
        <v>5</v>
      </c>
      <c r="Y28" s="7">
        <v>2.8476697019026997E-2</v>
      </c>
      <c r="AH28" s="7" t="s">
        <v>5</v>
      </c>
      <c r="AI28" s="7">
        <v>2.9175169670161979E-2</v>
      </c>
    </row>
    <row r="29" spans="1:42" ht="15.75" thickBot="1" x14ac:dyDescent="0.3">
      <c r="A29" t="s">
        <v>72</v>
      </c>
      <c r="B29">
        <v>8955.65</v>
      </c>
      <c r="C29" s="3">
        <f t="shared" si="3"/>
        <v>3.0157657531870719E-4</v>
      </c>
      <c r="D29" s="3">
        <v>6.0000000000000001E-3</v>
      </c>
      <c r="E29" s="5">
        <f t="shared" si="4"/>
        <v>-5.6984234246812929E-3</v>
      </c>
      <c r="F29" s="3">
        <v>8.9772146507666323E-3</v>
      </c>
      <c r="G29" s="5">
        <f t="shared" si="5"/>
        <v>2.9772146507666322E-3</v>
      </c>
      <c r="H29" s="3">
        <v>7.0499867609387073E-3</v>
      </c>
      <c r="I29" s="5">
        <f t="shared" si="0"/>
        <v>1.0499867609387072E-3</v>
      </c>
      <c r="J29" s="3">
        <v>-8.0499867609387082E-3</v>
      </c>
      <c r="K29" s="5">
        <f t="shared" si="1"/>
        <v>-1.4049986760938708E-2</v>
      </c>
      <c r="L29" s="3">
        <v>7.0499867609387073E-3</v>
      </c>
      <c r="M29" s="5">
        <f t="shared" si="2"/>
        <v>1.0499867609387072E-3</v>
      </c>
      <c r="N29" s="5"/>
      <c r="O29" s="5"/>
      <c r="X29" s="8" t="s">
        <v>249</v>
      </c>
      <c r="Y29" s="8">
        <v>193</v>
      </c>
      <c r="AH29" s="8" t="s">
        <v>249</v>
      </c>
      <c r="AI29" s="8">
        <v>193</v>
      </c>
    </row>
    <row r="30" spans="1:42" x14ac:dyDescent="0.25">
      <c r="A30" t="s">
        <v>73</v>
      </c>
      <c r="B30">
        <v>9345.34</v>
      </c>
      <c r="C30" s="3">
        <f t="shared" si="3"/>
        <v>4.3513312824864814E-2</v>
      </c>
      <c r="D30" s="3">
        <v>6.0000000000000001E-3</v>
      </c>
      <c r="E30" s="5">
        <f t="shared" si="4"/>
        <v>3.7513312824864815E-2</v>
      </c>
      <c r="F30" s="3">
        <v>3.038489517467018E-2</v>
      </c>
      <c r="G30" s="5">
        <f t="shared" si="5"/>
        <v>2.4384895174670178E-2</v>
      </c>
      <c r="H30" s="3">
        <v>4.4235667267195092E-2</v>
      </c>
      <c r="I30" s="5">
        <f t="shared" si="0"/>
        <v>3.8235667267195093E-2</v>
      </c>
      <c r="J30" s="3">
        <v>-4.5235667267195093E-2</v>
      </c>
      <c r="K30" s="5">
        <f t="shared" si="1"/>
        <v>-5.1235667267195091E-2</v>
      </c>
      <c r="L30" s="3">
        <v>4.4235667267195092E-2</v>
      </c>
      <c r="M30" s="5">
        <f t="shared" si="2"/>
        <v>3.8235667267195093E-2</v>
      </c>
      <c r="N30" s="5"/>
      <c r="O30" s="5"/>
    </row>
    <row r="31" spans="1:42" ht="15.75" thickBot="1" x14ac:dyDescent="0.3">
      <c r="A31" t="s">
        <v>74</v>
      </c>
      <c r="B31">
        <v>9319.08</v>
      </c>
      <c r="C31" s="3">
        <f t="shared" si="3"/>
        <v>-2.8099566200908699E-3</v>
      </c>
      <c r="D31" s="3">
        <v>6.0000000000000001E-3</v>
      </c>
      <c r="E31" s="5">
        <f t="shared" si="4"/>
        <v>-8.80995662009087E-3</v>
      </c>
      <c r="F31" s="3">
        <v>-1.4631614730356551E-2</v>
      </c>
      <c r="G31" s="5">
        <f t="shared" si="5"/>
        <v>-2.0631614730356553E-2</v>
      </c>
      <c r="H31" s="3">
        <v>2.4800893234170469E-2</v>
      </c>
      <c r="I31" s="5">
        <f t="shared" si="0"/>
        <v>1.8800893234170467E-2</v>
      </c>
      <c r="J31" s="3">
        <v>2.4800893234170469E-2</v>
      </c>
      <c r="K31" s="5">
        <f t="shared" si="1"/>
        <v>1.8800893234170467E-2</v>
      </c>
      <c r="L31" s="3">
        <v>-2.580089323417047E-2</v>
      </c>
      <c r="M31" s="5">
        <f t="shared" si="2"/>
        <v>-3.1800893234170471E-2</v>
      </c>
      <c r="N31" s="5"/>
      <c r="O31" s="5"/>
      <c r="X31" t="s">
        <v>257</v>
      </c>
      <c r="AH31" t="s">
        <v>257</v>
      </c>
    </row>
    <row r="32" spans="1:42" x14ac:dyDescent="0.25">
      <c r="A32" t="s">
        <v>75</v>
      </c>
      <c r="B32">
        <v>9286.93</v>
      </c>
      <c r="C32" s="3">
        <f t="shared" si="3"/>
        <v>-3.4499113646411228E-3</v>
      </c>
      <c r="D32" s="3">
        <v>6.0000000000000001E-3</v>
      </c>
      <c r="E32" s="5">
        <f t="shared" si="4"/>
        <v>-9.4499113646411229E-3</v>
      </c>
      <c r="F32" s="3">
        <v>1.1021724917001489E-2</v>
      </c>
      <c r="G32" s="5">
        <f t="shared" si="5"/>
        <v>5.0217249170014886E-3</v>
      </c>
      <c r="H32" s="3">
        <v>-1.0279849736899715E-2</v>
      </c>
      <c r="I32" s="5">
        <f t="shared" si="0"/>
        <v>-1.6279849736899714E-2</v>
      </c>
      <c r="J32" s="3">
        <v>-1.0279849736899715E-2</v>
      </c>
      <c r="K32" s="5">
        <f t="shared" si="1"/>
        <v>-1.6279849736899714E-2</v>
      </c>
      <c r="L32" s="3">
        <v>9.2798497368997146E-3</v>
      </c>
      <c r="M32" s="5">
        <f t="shared" si="2"/>
        <v>3.2798497368997145E-3</v>
      </c>
      <c r="N32" s="5"/>
      <c r="O32" s="5"/>
      <c r="X32" s="27"/>
      <c r="Y32" s="27" t="s">
        <v>250</v>
      </c>
      <c r="Z32" s="27" t="s">
        <v>262</v>
      </c>
      <c r="AA32" s="27" t="s">
        <v>263</v>
      </c>
      <c r="AB32" s="27" t="s">
        <v>264</v>
      </c>
      <c r="AC32" s="27" t="s">
        <v>265</v>
      </c>
      <c r="AH32" s="27"/>
      <c r="AI32" s="27" t="s">
        <v>250</v>
      </c>
      <c r="AJ32" s="27" t="s">
        <v>262</v>
      </c>
      <c r="AK32" s="27" t="s">
        <v>263</v>
      </c>
      <c r="AL32" s="27" t="s">
        <v>264</v>
      </c>
      <c r="AM32" s="27" t="s">
        <v>265</v>
      </c>
    </row>
    <row r="33" spans="1:42" x14ac:dyDescent="0.25">
      <c r="A33" t="s">
        <v>76</v>
      </c>
      <c r="B33">
        <v>9161.43</v>
      </c>
      <c r="C33" s="3">
        <f t="shared" si="3"/>
        <v>-1.3513615371279819E-2</v>
      </c>
      <c r="D33" s="3">
        <v>6.0000000000000001E-3</v>
      </c>
      <c r="E33" s="5">
        <f t="shared" si="4"/>
        <v>-1.9513615371279817E-2</v>
      </c>
      <c r="F33" s="3">
        <v>-2.017121280675668E-2</v>
      </c>
      <c r="G33" s="5">
        <f t="shared" si="5"/>
        <v>-2.6171212806756682E-2</v>
      </c>
      <c r="H33" s="3">
        <v>2.339053626432731E-2</v>
      </c>
      <c r="I33" s="5">
        <f t="shared" si="0"/>
        <v>1.7390536264327308E-2</v>
      </c>
      <c r="J33" s="3">
        <v>2.339053626432731E-2</v>
      </c>
      <c r="K33" s="5">
        <f t="shared" si="1"/>
        <v>1.7390536264327308E-2</v>
      </c>
      <c r="L33" s="3">
        <v>2.339053626432731E-2</v>
      </c>
      <c r="M33" s="5">
        <f t="shared" si="2"/>
        <v>1.7390536264327308E-2</v>
      </c>
      <c r="N33" s="5"/>
      <c r="O33" s="5"/>
      <c r="X33" s="7" t="s">
        <v>258</v>
      </c>
      <c r="Y33" s="7">
        <v>1</v>
      </c>
      <c r="Z33" s="7">
        <v>7.9039065784315965E-3</v>
      </c>
      <c r="AA33" s="7">
        <v>7.9039065784315965E-3</v>
      </c>
      <c r="AB33" s="7">
        <v>9.7468115508595883</v>
      </c>
      <c r="AC33" s="7">
        <v>2.0755200696804619E-3</v>
      </c>
      <c r="AH33" s="7" t="s">
        <v>258</v>
      </c>
      <c r="AI33" s="7">
        <v>1</v>
      </c>
      <c r="AJ33" s="7">
        <v>3.8664684102048541E-3</v>
      </c>
      <c r="AK33" s="7">
        <v>3.8664684102048541E-3</v>
      </c>
      <c r="AL33" s="7">
        <v>4.5424241639914076</v>
      </c>
      <c r="AM33" s="7">
        <v>3.4343172941352397E-2</v>
      </c>
    </row>
    <row r="34" spans="1:42" x14ac:dyDescent="0.25">
      <c r="A34" t="s">
        <v>77</v>
      </c>
      <c r="B34">
        <v>8720.6200000000008</v>
      </c>
      <c r="C34" s="3">
        <f t="shared" si="3"/>
        <v>-4.8115850909737801E-2</v>
      </c>
      <c r="D34" s="3">
        <v>6.0000000000000001E-3</v>
      </c>
      <c r="E34" s="5">
        <f t="shared" si="4"/>
        <v>-5.4115850909737799E-2</v>
      </c>
      <c r="F34" s="3">
        <v>-5.6597331240188398E-2</v>
      </c>
      <c r="G34" s="5">
        <f t="shared" si="5"/>
        <v>-6.2597331240188403E-2</v>
      </c>
      <c r="H34" s="3">
        <v>-4.5187650170714813E-2</v>
      </c>
      <c r="I34" s="5">
        <f t="shared" si="0"/>
        <v>-5.1187650170714812E-2</v>
      </c>
      <c r="J34" s="3">
        <v>-4.5187650170714813E-2</v>
      </c>
      <c r="K34" s="5">
        <f t="shared" si="1"/>
        <v>-5.1187650170714812E-2</v>
      </c>
      <c r="L34" s="3">
        <v>-4.5187650170714813E-2</v>
      </c>
      <c r="M34" s="5">
        <f t="shared" si="2"/>
        <v>-5.1187650170714812E-2</v>
      </c>
      <c r="N34" s="5"/>
      <c r="O34" s="5"/>
      <c r="X34" s="7" t="s">
        <v>259</v>
      </c>
      <c r="Y34" s="7">
        <v>191</v>
      </c>
      <c r="Z34" s="7">
        <v>0.15488615416467105</v>
      </c>
      <c r="AA34" s="7">
        <v>8.1092227311346105E-4</v>
      </c>
      <c r="AB34" s="7"/>
      <c r="AC34" s="7"/>
      <c r="AH34" s="7" t="s">
        <v>259</v>
      </c>
      <c r="AI34" s="7">
        <v>191</v>
      </c>
      <c r="AJ34" s="7">
        <v>0.1625773903290032</v>
      </c>
      <c r="AK34" s="7">
        <v>8.5119052528273933E-4</v>
      </c>
      <c r="AL34" s="7"/>
      <c r="AM34" s="7"/>
    </row>
    <row r="35" spans="1:42" ht="15.75" thickBot="1" x14ac:dyDescent="0.3">
      <c r="A35" t="s">
        <v>78</v>
      </c>
      <c r="B35">
        <v>8875.92</v>
      </c>
      <c r="C35" s="3">
        <f t="shared" si="3"/>
        <v>1.7808366836302936E-2</v>
      </c>
      <c r="D35" s="3">
        <v>6.0000000000000001E-3</v>
      </c>
      <c r="E35" s="5">
        <f t="shared" si="4"/>
        <v>1.1808366836302936E-2</v>
      </c>
      <c r="F35" s="3">
        <v>2.4933003030272901E-2</v>
      </c>
      <c r="G35" s="5">
        <f t="shared" si="5"/>
        <v>1.8933003030272899E-2</v>
      </c>
      <c r="H35" s="3">
        <v>1.708056935420129E-2</v>
      </c>
      <c r="I35" s="5">
        <f t="shared" si="0"/>
        <v>1.108056935420129E-2</v>
      </c>
      <c r="J35" s="3">
        <v>1.708056935420129E-2</v>
      </c>
      <c r="K35" s="5">
        <f t="shared" si="1"/>
        <v>1.108056935420129E-2</v>
      </c>
      <c r="L35" s="3">
        <v>1.708056935420129E-2</v>
      </c>
      <c r="M35" s="5">
        <f t="shared" si="2"/>
        <v>1.108056935420129E-2</v>
      </c>
      <c r="N35" s="5"/>
      <c r="O35" s="5"/>
      <c r="X35" s="8" t="s">
        <v>260</v>
      </c>
      <c r="Y35" s="8">
        <v>192</v>
      </c>
      <c r="Z35" s="8">
        <v>0.16279006074310265</v>
      </c>
      <c r="AA35" s="8"/>
      <c r="AB35" s="8"/>
      <c r="AC35" s="8"/>
      <c r="AH35" s="8" t="s">
        <v>260</v>
      </c>
      <c r="AI35" s="8">
        <v>192</v>
      </c>
      <c r="AJ35" s="8">
        <v>0.16644385873920806</v>
      </c>
      <c r="AK35" s="8"/>
      <c r="AL35" s="8"/>
      <c r="AM35" s="8"/>
    </row>
    <row r="36" spans="1:42" ht="15.75" thickBot="1" x14ac:dyDescent="0.3">
      <c r="A36" t="s">
        <v>79</v>
      </c>
      <c r="B36">
        <v>8880.93</v>
      </c>
      <c r="C36" s="3">
        <f t="shared" si="3"/>
        <v>5.6444853040593657E-4</v>
      </c>
      <c r="D36" s="3">
        <v>6.0000000000000001E-3</v>
      </c>
      <c r="E36" s="5">
        <f t="shared" si="4"/>
        <v>-5.4355514695940636E-3</v>
      </c>
      <c r="F36" s="3">
        <v>-5.5981956820500747E-3</v>
      </c>
      <c r="G36" s="5">
        <f t="shared" si="5"/>
        <v>-1.1598195682050075E-2</v>
      </c>
      <c r="H36" s="3">
        <v>6.8436274642363955E-3</v>
      </c>
      <c r="I36" s="5">
        <f t="shared" si="0"/>
        <v>8.4362746423639542E-4</v>
      </c>
      <c r="J36" s="3">
        <v>6.8436274642363955E-3</v>
      </c>
      <c r="K36" s="5">
        <f t="shared" si="1"/>
        <v>8.4362746423639542E-4</v>
      </c>
      <c r="L36" s="3">
        <v>-7.8436274642363964E-3</v>
      </c>
      <c r="M36" s="5">
        <f t="shared" si="2"/>
        <v>-1.3843627464236397E-2</v>
      </c>
      <c r="N36" s="5"/>
      <c r="O36" s="5"/>
    </row>
    <row r="37" spans="1:42" x14ac:dyDescent="0.25">
      <c r="A37" t="s">
        <v>80</v>
      </c>
      <c r="B37">
        <v>8731.9500000000007</v>
      </c>
      <c r="C37" s="3">
        <f t="shared" si="3"/>
        <v>-1.677527015751723E-2</v>
      </c>
      <c r="D37" s="3">
        <v>6.0000000000000001E-3</v>
      </c>
      <c r="E37" s="5">
        <f t="shared" si="4"/>
        <v>-2.2775270157517229E-2</v>
      </c>
      <c r="F37" s="3">
        <v>-4.3185643860270732E-2</v>
      </c>
      <c r="G37" s="5">
        <f t="shared" si="5"/>
        <v>-4.9185643860270731E-2</v>
      </c>
      <c r="H37" s="3">
        <v>4.1420656956736912E-2</v>
      </c>
      <c r="I37" s="5">
        <f t="shared" si="0"/>
        <v>3.5420656956736914E-2</v>
      </c>
      <c r="J37" s="3">
        <v>4.1420656956736912E-2</v>
      </c>
      <c r="K37" s="5">
        <f t="shared" si="1"/>
        <v>3.5420656956736914E-2</v>
      </c>
      <c r="L37" s="3">
        <v>-4.2420656956736913E-2</v>
      </c>
      <c r="M37" s="5">
        <f t="shared" si="2"/>
        <v>-4.8420656956736911E-2</v>
      </c>
      <c r="N37" s="5"/>
      <c r="O37" s="5"/>
      <c r="X37" s="27"/>
      <c r="Y37" s="27" t="s">
        <v>266</v>
      </c>
      <c r="Z37" s="27" t="s">
        <v>5</v>
      </c>
      <c r="AA37" s="27" t="s">
        <v>251</v>
      </c>
      <c r="AB37" s="27" t="s">
        <v>267</v>
      </c>
      <c r="AC37" s="27" t="s">
        <v>268</v>
      </c>
      <c r="AD37" s="27" t="s">
        <v>269</v>
      </c>
      <c r="AE37" s="27" t="s">
        <v>270</v>
      </c>
      <c r="AF37" s="27" t="s">
        <v>271</v>
      </c>
      <c r="AH37" s="27"/>
      <c r="AI37" s="27" t="s">
        <v>266</v>
      </c>
      <c r="AJ37" s="27" t="s">
        <v>5</v>
      </c>
      <c r="AK37" s="27" t="s">
        <v>251</v>
      </c>
      <c r="AL37" s="27" t="s">
        <v>267</v>
      </c>
      <c r="AM37" s="27" t="s">
        <v>268</v>
      </c>
      <c r="AN37" s="27" t="s">
        <v>269</v>
      </c>
      <c r="AO37" s="27" t="s">
        <v>270</v>
      </c>
      <c r="AP37" s="27" t="s">
        <v>271</v>
      </c>
    </row>
    <row r="38" spans="1:42" x14ac:dyDescent="0.25">
      <c r="A38" t="s">
        <v>81</v>
      </c>
      <c r="B38">
        <v>8665.69</v>
      </c>
      <c r="C38" s="3">
        <f t="shared" si="3"/>
        <v>-7.5882248524098417E-3</v>
      </c>
      <c r="D38" s="3">
        <v>6.0000000000000001E-3</v>
      </c>
      <c r="E38" s="5">
        <f t="shared" si="4"/>
        <v>-1.3588224852409842E-2</v>
      </c>
      <c r="F38" s="3">
        <v>5.3511930575833762E-3</v>
      </c>
      <c r="G38" s="5">
        <f t="shared" si="5"/>
        <v>-6.4880694241662394E-4</v>
      </c>
      <c r="H38" s="3">
        <v>9.7272934068533892E-3</v>
      </c>
      <c r="I38" s="5">
        <f t="shared" si="0"/>
        <v>3.7272934068533891E-3</v>
      </c>
      <c r="J38" s="3">
        <v>-1.072729340685339E-2</v>
      </c>
      <c r="K38" s="5">
        <f t="shared" si="1"/>
        <v>-1.6727293406853389E-2</v>
      </c>
      <c r="L38" s="3">
        <v>9.7272934068533892E-3</v>
      </c>
      <c r="M38" s="5">
        <f t="shared" si="2"/>
        <v>3.7272934068533891E-3</v>
      </c>
      <c r="N38" s="5"/>
      <c r="O38" s="5"/>
      <c r="X38" s="7" t="s">
        <v>261</v>
      </c>
      <c r="Y38" s="7">
        <v>1.0115329276985912E-3</v>
      </c>
      <c r="Z38" s="7">
        <v>2.0668172588352526E-3</v>
      </c>
      <c r="AA38" s="7">
        <v>0.48941575428329692</v>
      </c>
      <c r="AB38" s="7">
        <v>0.62510897304255975</v>
      </c>
      <c r="AC38" s="7">
        <v>-3.0651855551488087E-3</v>
      </c>
      <c r="AD38" s="7">
        <v>5.0882514105459915E-3</v>
      </c>
      <c r="AE38" s="7">
        <v>-3.0651855551488087E-3</v>
      </c>
      <c r="AF38" s="7">
        <v>5.0882514105459915E-3</v>
      </c>
      <c r="AH38" s="7" t="s">
        <v>261</v>
      </c>
      <c r="AI38" s="7">
        <v>-2.3039868536733352E-3</v>
      </c>
      <c r="AJ38" s="7">
        <v>2.1063337872532666E-3</v>
      </c>
      <c r="AK38" s="7">
        <v>-1.0938374855952033</v>
      </c>
      <c r="AL38" s="7">
        <v>0.27540383656123718</v>
      </c>
      <c r="AM38" s="7">
        <v>-6.4586501867928241E-3</v>
      </c>
      <c r="AN38" s="7">
        <v>1.8506764794461537E-3</v>
      </c>
      <c r="AO38" s="7">
        <v>-6.4586501867928241E-3</v>
      </c>
      <c r="AP38" s="7">
        <v>1.8506764794461537E-3</v>
      </c>
    </row>
    <row r="39" spans="1:42" ht="15.75" thickBot="1" x14ac:dyDescent="0.3">
      <c r="A39" t="s">
        <v>82</v>
      </c>
      <c r="B39">
        <v>8511.44</v>
      </c>
      <c r="C39" s="3">
        <f t="shared" si="3"/>
        <v>-1.7800082855491062E-2</v>
      </c>
      <c r="D39" s="3">
        <v>6.0000000000000001E-3</v>
      </c>
      <c r="E39" s="5">
        <f t="shared" si="4"/>
        <v>-2.380008285549106E-2</v>
      </c>
      <c r="F39" s="3">
        <v>2.322799097065488E-3</v>
      </c>
      <c r="G39" s="5">
        <f t="shared" si="5"/>
        <v>-3.6772009029345121E-3</v>
      </c>
      <c r="H39" s="3">
        <v>-3.932754489939269E-3</v>
      </c>
      <c r="I39" s="5">
        <f t="shared" si="0"/>
        <v>-9.9327544899392682E-3</v>
      </c>
      <c r="J39" s="3">
        <v>2.9327544899392689E-3</v>
      </c>
      <c r="K39" s="5">
        <f t="shared" si="1"/>
        <v>-3.0672455100607312E-3</v>
      </c>
      <c r="L39" s="3">
        <v>-3.932754489939269E-3</v>
      </c>
      <c r="M39" s="5">
        <f t="shared" si="2"/>
        <v>-9.9327544899392682E-3</v>
      </c>
      <c r="N39" s="5"/>
      <c r="O39" s="5"/>
      <c r="X39" s="8" t="s">
        <v>272</v>
      </c>
      <c r="Y39" s="8">
        <v>-0.23780649718018759</v>
      </c>
      <c r="Z39" s="8">
        <v>7.6171486546986841E-2</v>
      </c>
      <c r="AA39" s="8">
        <v>-3.1219883969770659</v>
      </c>
      <c r="AB39" s="8">
        <v>2.0755200696806141E-3</v>
      </c>
      <c r="AC39" s="8">
        <v>-0.38805185909818374</v>
      </c>
      <c r="AD39" s="8">
        <v>-8.756113526219142E-2</v>
      </c>
      <c r="AE39" s="8">
        <v>-0.38805185909818374</v>
      </c>
      <c r="AF39" s="8">
        <v>-8.756113526219142E-2</v>
      </c>
      <c r="AH39" s="8" t="s">
        <v>272</v>
      </c>
      <c r="AI39" s="8">
        <v>-0.16657971592801066</v>
      </c>
      <c r="AJ39" s="8">
        <v>7.8158870460543067E-2</v>
      </c>
      <c r="AK39" s="8">
        <v>-2.1312963576169524</v>
      </c>
      <c r="AL39" s="8">
        <v>3.4343172941355006E-2</v>
      </c>
      <c r="AM39" s="8">
        <v>-0.32074511707457132</v>
      </c>
      <c r="AN39" s="8">
        <v>-1.2414314781449998E-2</v>
      </c>
      <c r="AO39" s="8">
        <v>-0.32074511707457132</v>
      </c>
      <c r="AP39" s="8">
        <v>-1.2414314781449998E-2</v>
      </c>
    </row>
    <row r="40" spans="1:42" x14ac:dyDescent="0.25">
      <c r="A40" t="s">
        <v>83</v>
      </c>
      <c r="B40">
        <v>8840.49</v>
      </c>
      <c r="C40" s="3">
        <f t="shared" si="3"/>
        <v>3.8659733253127548E-2</v>
      </c>
      <c r="D40" s="3">
        <v>6.0000000000000001E-3</v>
      </c>
      <c r="E40" s="5">
        <f t="shared" si="4"/>
        <v>3.265973325312755E-2</v>
      </c>
      <c r="F40" s="3">
        <v>4.2988977502557639E-2</v>
      </c>
      <c r="G40" s="5">
        <f t="shared" si="5"/>
        <v>3.6988977502557641E-2</v>
      </c>
      <c r="H40" s="3">
        <v>4.1149014470846457E-2</v>
      </c>
      <c r="I40" s="5">
        <f t="shared" si="0"/>
        <v>3.5149014470846458E-2</v>
      </c>
      <c r="J40" s="3">
        <v>-4.2149014470846458E-2</v>
      </c>
      <c r="K40" s="5">
        <f t="shared" si="1"/>
        <v>-4.8149014470846456E-2</v>
      </c>
      <c r="L40" s="3">
        <v>-4.2149014470846458E-2</v>
      </c>
      <c r="M40" s="5">
        <f t="shared" si="2"/>
        <v>-4.8149014470846456E-2</v>
      </c>
      <c r="N40" s="5"/>
      <c r="O40" s="5"/>
    </row>
    <row r="41" spans="1:42" x14ac:dyDescent="0.25">
      <c r="A41" t="s">
        <v>84</v>
      </c>
      <c r="B41">
        <v>9130.93</v>
      </c>
      <c r="C41" s="3">
        <f t="shared" si="3"/>
        <v>3.2853382561373934E-2</v>
      </c>
      <c r="D41" s="3">
        <v>6.0000000000000001E-3</v>
      </c>
      <c r="E41" s="5">
        <f t="shared" si="4"/>
        <v>2.6853382561373935E-2</v>
      </c>
      <c r="F41" s="3">
        <v>2.5352594157738738E-2</v>
      </c>
      <c r="G41" s="5">
        <f t="shared" si="5"/>
        <v>1.9352594157738739E-2</v>
      </c>
      <c r="H41" s="3">
        <v>3.1098926276402532E-2</v>
      </c>
      <c r="I41" s="5">
        <f t="shared" si="0"/>
        <v>2.5098926276402533E-2</v>
      </c>
      <c r="J41" s="3">
        <v>-3.2098926276402533E-2</v>
      </c>
      <c r="K41" s="5">
        <f t="shared" si="1"/>
        <v>-3.8098926276402531E-2</v>
      </c>
      <c r="L41" s="3">
        <v>3.1098926276402532E-2</v>
      </c>
      <c r="M41" s="5">
        <f t="shared" si="2"/>
        <v>2.5098926276402533E-2</v>
      </c>
      <c r="N41" s="5"/>
      <c r="O41" s="5"/>
    </row>
    <row r="42" spans="1:42" x14ac:dyDescent="0.25">
      <c r="A42" t="s">
        <v>85</v>
      </c>
      <c r="B42">
        <v>9102.32</v>
      </c>
      <c r="C42" s="3">
        <f t="shared" si="3"/>
        <v>-3.1333062459136807E-3</v>
      </c>
      <c r="D42" s="3">
        <v>6.0000000000000001E-3</v>
      </c>
      <c r="E42" s="5">
        <f t="shared" si="4"/>
        <v>-9.1333062459136808E-3</v>
      </c>
      <c r="F42" s="3">
        <v>-1.465083428835783E-2</v>
      </c>
      <c r="G42" s="5">
        <f t="shared" si="5"/>
        <v>-2.0650834288357831E-2</v>
      </c>
      <c r="H42" s="3">
        <v>1.4043294503553549E-2</v>
      </c>
      <c r="I42" s="5">
        <f t="shared" si="0"/>
        <v>8.043294503553549E-3</v>
      </c>
      <c r="J42" s="3">
        <v>1.4043294503553549E-2</v>
      </c>
      <c r="K42" s="5">
        <f t="shared" si="1"/>
        <v>8.043294503553549E-3</v>
      </c>
      <c r="L42" s="3">
        <v>-1.504329450355355E-2</v>
      </c>
      <c r="M42" s="5">
        <f t="shared" si="2"/>
        <v>-2.104329450355355E-2</v>
      </c>
      <c r="N42" s="5"/>
      <c r="O42" s="5"/>
    </row>
    <row r="43" spans="1:42" x14ac:dyDescent="0.25">
      <c r="A43" t="s">
        <v>86</v>
      </c>
      <c r="B43">
        <v>9319.77</v>
      </c>
      <c r="C43" s="3">
        <f t="shared" si="3"/>
        <v>2.3889513882175084E-2</v>
      </c>
      <c r="D43" s="3">
        <v>6.0000000000000001E-3</v>
      </c>
      <c r="E43" s="5">
        <f t="shared" si="4"/>
        <v>1.7889513882175086E-2</v>
      </c>
      <c r="F43" s="3">
        <v>2.973726311815382E-2</v>
      </c>
      <c r="G43" s="5">
        <f t="shared" si="5"/>
        <v>2.3737263118153822E-2</v>
      </c>
      <c r="H43" s="3">
        <v>3.00656403795047E-2</v>
      </c>
      <c r="I43" s="5">
        <f t="shared" si="0"/>
        <v>2.4065640379504698E-2</v>
      </c>
      <c r="J43" s="3">
        <v>-3.1065640379504701E-2</v>
      </c>
      <c r="K43" s="5">
        <f t="shared" si="1"/>
        <v>-3.7065640379504702E-2</v>
      </c>
      <c r="L43" s="3">
        <v>-3.1065640379504701E-2</v>
      </c>
      <c r="M43" s="5">
        <f t="shared" si="2"/>
        <v>-3.7065640379504702E-2</v>
      </c>
      <c r="N43" s="5"/>
      <c r="O43" s="5"/>
    </row>
    <row r="44" spans="1:42" x14ac:dyDescent="0.25">
      <c r="A44" t="s">
        <v>87</v>
      </c>
      <c r="B44">
        <v>9306.56</v>
      </c>
      <c r="C44" s="3">
        <f t="shared" si="3"/>
        <v>-1.4174169534227898E-3</v>
      </c>
      <c r="D44" s="3">
        <v>6.0000000000000001E-3</v>
      </c>
      <c r="E44" s="5">
        <f t="shared" si="4"/>
        <v>-7.41741695342279E-3</v>
      </c>
      <c r="F44" s="3">
        <v>-1.7464750627068551E-2</v>
      </c>
      <c r="G44" s="5">
        <f t="shared" si="5"/>
        <v>-2.3464750627068549E-2</v>
      </c>
      <c r="H44" s="3">
        <v>-1.174767981018178E-2</v>
      </c>
      <c r="I44" s="5">
        <f t="shared" si="0"/>
        <v>-1.7747679810181778E-2</v>
      </c>
      <c r="J44" s="3">
        <v>1.0747679810181779E-2</v>
      </c>
      <c r="K44" s="5">
        <f t="shared" si="1"/>
        <v>4.7476798101817787E-3</v>
      </c>
      <c r="L44" s="3">
        <v>-1.174767981018178E-2</v>
      </c>
      <c r="M44" s="5">
        <f t="shared" si="2"/>
        <v>-1.7747679810181778E-2</v>
      </c>
      <c r="N44" s="5"/>
      <c r="O44" s="5"/>
    </row>
    <row r="45" spans="1:42" x14ac:dyDescent="0.25">
      <c r="A45" t="s">
        <v>88</v>
      </c>
      <c r="B45">
        <v>9347.2800000000007</v>
      </c>
      <c r="C45" s="3">
        <f t="shared" si="3"/>
        <v>4.3754083141356315E-3</v>
      </c>
      <c r="D45" s="3">
        <v>6.0000000000000001E-3</v>
      </c>
      <c r="E45" s="5">
        <f t="shared" si="4"/>
        <v>-1.6245916858643687E-3</v>
      </c>
      <c r="F45" s="3">
        <v>7.2738101757027801E-2</v>
      </c>
      <c r="G45" s="5">
        <f t="shared" si="5"/>
        <v>6.6738101757027796E-2</v>
      </c>
      <c r="H45" s="3">
        <v>-6.0885588287028107E-2</v>
      </c>
      <c r="I45" s="5">
        <f t="shared" si="0"/>
        <v>-6.6885588287028105E-2</v>
      </c>
      <c r="J45" s="3">
        <v>-6.0885588287028107E-2</v>
      </c>
      <c r="K45" s="5">
        <f t="shared" si="1"/>
        <v>-6.6885588287028105E-2</v>
      </c>
      <c r="L45" s="3">
        <v>-6.0885588287028107E-2</v>
      </c>
      <c r="M45" s="5">
        <f t="shared" si="2"/>
        <v>-6.6885588287028105E-2</v>
      </c>
      <c r="N45" s="5"/>
      <c r="O45" s="5"/>
    </row>
    <row r="46" spans="1:42" x14ac:dyDescent="0.25">
      <c r="A46" t="s">
        <v>89</v>
      </c>
      <c r="B46">
        <v>9310.9599999999991</v>
      </c>
      <c r="C46" s="3">
        <f t="shared" si="3"/>
        <v>-3.8856223414727165E-3</v>
      </c>
      <c r="D46" s="3">
        <v>6.0000000000000001E-3</v>
      </c>
      <c r="E46" s="5">
        <f t="shared" si="4"/>
        <v>-9.8856223414727166E-3</v>
      </c>
      <c r="F46" s="3">
        <v>-6.7471622792428618E-2</v>
      </c>
      <c r="G46" s="5">
        <f t="shared" si="5"/>
        <v>-7.3471622792428623E-2</v>
      </c>
      <c r="H46" s="3">
        <v>6.1174369832946211E-2</v>
      </c>
      <c r="I46" s="5">
        <f t="shared" si="0"/>
        <v>5.5174369832946213E-2</v>
      </c>
      <c r="J46" s="3">
        <v>6.1174369832946211E-2</v>
      </c>
      <c r="K46" s="5">
        <f t="shared" si="1"/>
        <v>5.5174369832946213E-2</v>
      </c>
      <c r="L46" s="3">
        <v>6.1174369832946211E-2</v>
      </c>
      <c r="M46" s="5">
        <f t="shared" si="2"/>
        <v>5.5174369832946213E-2</v>
      </c>
      <c r="N46" s="5"/>
      <c r="O46" s="5"/>
    </row>
    <row r="47" spans="1:42" x14ac:dyDescent="0.25">
      <c r="A47" t="s">
        <v>90</v>
      </c>
      <c r="B47">
        <v>9383.9</v>
      </c>
      <c r="C47" s="3">
        <f t="shared" si="3"/>
        <v>7.8337786866231607E-3</v>
      </c>
      <c r="D47" s="3">
        <v>6.0000000000000001E-3</v>
      </c>
      <c r="E47" s="5">
        <f t="shared" si="4"/>
        <v>1.8337786866231606E-3</v>
      </c>
      <c r="F47" s="3">
        <v>1.2438160158501209E-2</v>
      </c>
      <c r="G47" s="5">
        <f t="shared" si="5"/>
        <v>6.4381601585012087E-3</v>
      </c>
      <c r="H47" s="3">
        <v>1.3060638266528129E-2</v>
      </c>
      <c r="I47" s="5">
        <f t="shared" si="0"/>
        <v>7.0606382665281287E-3</v>
      </c>
      <c r="J47" s="3">
        <v>1.3060638266528129E-2</v>
      </c>
      <c r="K47" s="5">
        <f t="shared" si="1"/>
        <v>7.0606382665281287E-3</v>
      </c>
      <c r="L47" s="3">
        <v>1.3060638266528129E-2</v>
      </c>
      <c r="M47" s="5">
        <f t="shared" si="2"/>
        <v>7.0606382665281287E-3</v>
      </c>
      <c r="N47" s="5"/>
      <c r="O47" s="5"/>
    </row>
    <row r="48" spans="1:42" x14ac:dyDescent="0.25">
      <c r="A48" t="s">
        <v>91</v>
      </c>
      <c r="B48">
        <v>9568.19</v>
      </c>
      <c r="C48" s="3">
        <f t="shared" si="3"/>
        <v>1.9638956084357284E-2</v>
      </c>
      <c r="D48" s="3">
        <v>0</v>
      </c>
      <c r="E48" s="5">
        <f t="shared" si="4"/>
        <v>1.9638956084357284E-2</v>
      </c>
      <c r="F48" s="3">
        <v>1.7813744340544248E-2</v>
      </c>
      <c r="G48" s="5">
        <f t="shared" si="5"/>
        <v>1.7813744340544248E-2</v>
      </c>
      <c r="H48" s="3">
        <v>-2.0388684826066119E-2</v>
      </c>
      <c r="I48" s="5">
        <f t="shared" si="0"/>
        <v>-2.0388684826066119E-2</v>
      </c>
      <c r="J48" s="3">
        <v>-2.0388684826066119E-2</v>
      </c>
      <c r="K48" s="5">
        <f t="shared" si="1"/>
        <v>-2.0388684826066119E-2</v>
      </c>
      <c r="L48" s="3">
        <v>-2.0388684826066119E-2</v>
      </c>
      <c r="M48" s="5">
        <f t="shared" si="2"/>
        <v>-2.0388684826066119E-2</v>
      </c>
      <c r="N48" s="5"/>
      <c r="O48" s="5"/>
    </row>
    <row r="49" spans="1:15" x14ac:dyDescent="0.25">
      <c r="A49" t="s">
        <v>92</v>
      </c>
      <c r="B49">
        <v>9506.4699999999993</v>
      </c>
      <c r="C49" s="3">
        <f t="shared" si="3"/>
        <v>-6.4505408023880495E-3</v>
      </c>
      <c r="D49" s="3">
        <v>0</v>
      </c>
      <c r="E49" s="5">
        <f t="shared" si="4"/>
        <v>-6.4505408023880495E-3</v>
      </c>
      <c r="F49" s="3">
        <v>-2.2484990584706491E-2</v>
      </c>
      <c r="G49" s="5">
        <f t="shared" si="5"/>
        <v>-2.2484990584706491E-2</v>
      </c>
      <c r="H49" s="3">
        <v>2.5774267891462321E-2</v>
      </c>
      <c r="I49" s="5">
        <f t="shared" si="0"/>
        <v>2.5774267891462321E-2</v>
      </c>
      <c r="J49" s="3">
        <v>2.5774267891462321E-2</v>
      </c>
      <c r="K49" s="5">
        <f t="shared" si="1"/>
        <v>2.5774267891462321E-2</v>
      </c>
      <c r="L49" s="3">
        <v>2.5774267891462321E-2</v>
      </c>
      <c r="M49" s="5">
        <f t="shared" si="2"/>
        <v>2.5774267891462321E-2</v>
      </c>
      <c r="N49" s="5"/>
      <c r="O49" s="5"/>
    </row>
    <row r="50" spans="1:15" x14ac:dyDescent="0.25">
      <c r="A50" t="s">
        <v>93</v>
      </c>
      <c r="B50">
        <v>9448.07</v>
      </c>
      <c r="C50" s="3">
        <f t="shared" si="3"/>
        <v>-6.1431845890219661E-3</v>
      </c>
      <c r="D50" s="3">
        <v>0</v>
      </c>
      <c r="E50" s="5">
        <f t="shared" si="4"/>
        <v>-6.1431845890219661E-3</v>
      </c>
      <c r="F50" s="3">
        <v>7.9166677959776142E-3</v>
      </c>
      <c r="G50" s="5">
        <f t="shared" si="5"/>
        <v>7.9166677959776142E-3</v>
      </c>
      <c r="H50" s="3">
        <v>1.0332600670948079E-2</v>
      </c>
      <c r="I50" s="5">
        <f t="shared" si="0"/>
        <v>1.0332600670948079E-2</v>
      </c>
      <c r="J50" s="3">
        <v>1.0332600670948079E-2</v>
      </c>
      <c r="K50" s="5">
        <f t="shared" si="1"/>
        <v>1.0332600670948079E-2</v>
      </c>
      <c r="L50" s="3">
        <v>1.0332600670948079E-2</v>
      </c>
      <c r="M50" s="5">
        <f t="shared" si="2"/>
        <v>1.0332600670948079E-2</v>
      </c>
      <c r="N50" s="5"/>
      <c r="O50" s="5"/>
    </row>
    <row r="51" spans="1:15" x14ac:dyDescent="0.25">
      <c r="A51" t="s">
        <v>94</v>
      </c>
      <c r="B51">
        <v>9518.16</v>
      </c>
      <c r="C51" s="3">
        <f t="shared" si="3"/>
        <v>7.4184463070234852E-3</v>
      </c>
      <c r="D51" s="3">
        <v>0</v>
      </c>
      <c r="E51" s="5">
        <f t="shared" si="4"/>
        <v>7.4184463070234852E-3</v>
      </c>
      <c r="F51" s="3">
        <v>9.7795130256438604E-3</v>
      </c>
      <c r="G51" s="5">
        <f t="shared" si="5"/>
        <v>9.7795130256438604E-3</v>
      </c>
      <c r="H51" s="3">
        <v>7.833686689371077E-3</v>
      </c>
      <c r="I51" s="5">
        <f t="shared" si="0"/>
        <v>7.833686689371077E-3</v>
      </c>
      <c r="J51" s="3">
        <v>-8.8336866893710779E-3</v>
      </c>
      <c r="K51" s="5">
        <f t="shared" si="1"/>
        <v>-8.8336866893710779E-3</v>
      </c>
      <c r="L51" s="3">
        <v>-8.8336866893710779E-3</v>
      </c>
      <c r="M51" s="5">
        <f t="shared" si="2"/>
        <v>-8.8336866893710779E-3</v>
      </c>
      <c r="N51" s="5"/>
      <c r="O51" s="5"/>
    </row>
    <row r="52" spans="1:15" x14ac:dyDescent="0.25">
      <c r="A52" t="s">
        <v>95</v>
      </c>
      <c r="B52">
        <v>9472.2000000000007</v>
      </c>
      <c r="C52" s="3">
        <f t="shared" si="3"/>
        <v>-4.8286643637004412E-3</v>
      </c>
      <c r="D52" s="3">
        <v>0</v>
      </c>
      <c r="E52" s="5">
        <f t="shared" si="4"/>
        <v>-4.8286643637004412E-3</v>
      </c>
      <c r="F52" s="3">
        <v>-6.9514148602533785E-3</v>
      </c>
      <c r="G52" s="5">
        <f t="shared" si="5"/>
        <v>-6.9514148602533785E-3</v>
      </c>
      <c r="H52" s="3">
        <v>4.0929288588346848E-3</v>
      </c>
      <c r="I52" s="5">
        <f t="shared" si="0"/>
        <v>4.0929288588346848E-3</v>
      </c>
      <c r="J52" s="3">
        <v>4.0929288588346848E-3</v>
      </c>
      <c r="K52" s="5">
        <f t="shared" si="1"/>
        <v>4.0929288588346848E-3</v>
      </c>
      <c r="L52" s="3">
        <v>4.0929288588346848E-3</v>
      </c>
      <c r="M52" s="5">
        <f t="shared" si="2"/>
        <v>4.0929288588346848E-3</v>
      </c>
      <c r="N52" s="5"/>
      <c r="O52" s="5"/>
    </row>
    <row r="53" spans="1:15" x14ac:dyDescent="0.25">
      <c r="A53" t="s">
        <v>96</v>
      </c>
      <c r="B53">
        <v>9506.83</v>
      </c>
      <c r="C53" s="3">
        <f t="shared" si="3"/>
        <v>3.6559616562148456E-3</v>
      </c>
      <c r="D53" s="3">
        <v>0</v>
      </c>
      <c r="E53" s="5">
        <f t="shared" si="4"/>
        <v>3.6559616562148456E-3</v>
      </c>
      <c r="F53" s="3">
        <v>7.2621009268795875E-3</v>
      </c>
      <c r="G53" s="5">
        <f t="shared" si="5"/>
        <v>7.2621009268795875E-3</v>
      </c>
      <c r="H53" s="3">
        <v>8.6282937952537973E-3</v>
      </c>
      <c r="I53" s="5">
        <f t="shared" si="0"/>
        <v>8.6282937952537973E-3</v>
      </c>
      <c r="J53" s="3">
        <v>8.6282937952537973E-3</v>
      </c>
      <c r="K53" s="5">
        <f t="shared" si="1"/>
        <v>8.6282937952537973E-3</v>
      </c>
      <c r="L53" s="3">
        <v>8.6282937952537973E-3</v>
      </c>
      <c r="M53" s="5">
        <f t="shared" si="2"/>
        <v>8.6282937952537973E-3</v>
      </c>
      <c r="N53" s="5"/>
      <c r="O53" s="5"/>
    </row>
    <row r="54" spans="1:15" x14ac:dyDescent="0.25">
      <c r="A54" t="s">
        <v>97</v>
      </c>
      <c r="B54">
        <v>9605.36</v>
      </c>
      <c r="C54" s="3">
        <f t="shared" si="3"/>
        <v>1.0364127685043245E-2</v>
      </c>
      <c r="D54" s="3">
        <v>0</v>
      </c>
      <c r="E54" s="5">
        <f t="shared" si="4"/>
        <v>1.0364127685043245E-2</v>
      </c>
      <c r="F54" s="3">
        <v>1.1322751720169869E-2</v>
      </c>
      <c r="G54" s="5">
        <f t="shared" si="5"/>
        <v>1.1322751720169869E-2</v>
      </c>
      <c r="H54" s="3">
        <v>-1.532706017615631E-2</v>
      </c>
      <c r="I54" s="5">
        <f t="shared" si="0"/>
        <v>-1.532706017615631E-2</v>
      </c>
      <c r="J54" s="3">
        <v>-1.532706017615631E-2</v>
      </c>
      <c r="K54" s="5">
        <f t="shared" si="1"/>
        <v>-1.532706017615631E-2</v>
      </c>
      <c r="L54" s="3">
        <v>-1.532706017615631E-2</v>
      </c>
      <c r="M54" s="5">
        <f t="shared" si="2"/>
        <v>-1.532706017615631E-2</v>
      </c>
      <c r="N54" s="5"/>
      <c r="O54" s="5"/>
    </row>
    <row r="55" spans="1:15" x14ac:dyDescent="0.25">
      <c r="A55" t="s">
        <v>98</v>
      </c>
      <c r="B55">
        <v>9041.27</v>
      </c>
      <c r="C55" s="3">
        <f t="shared" si="3"/>
        <v>-5.8726585989489211E-2</v>
      </c>
      <c r="D55" s="3">
        <v>0</v>
      </c>
      <c r="E55" s="5">
        <f t="shared" si="4"/>
        <v>-5.8726585989489211E-2</v>
      </c>
      <c r="F55" s="3">
        <v>-6.0565285939081177E-2</v>
      </c>
      <c r="G55" s="5">
        <f t="shared" si="5"/>
        <v>-6.0565285939081177E-2</v>
      </c>
      <c r="H55" s="3">
        <v>6.1045721360447343E-2</v>
      </c>
      <c r="I55" s="5">
        <f t="shared" si="0"/>
        <v>6.1045721360447343E-2</v>
      </c>
      <c r="J55" s="3">
        <v>6.1045721360447343E-2</v>
      </c>
      <c r="K55" s="5">
        <f t="shared" si="1"/>
        <v>6.1045721360447343E-2</v>
      </c>
      <c r="L55" s="3">
        <v>6.1045721360447343E-2</v>
      </c>
      <c r="M55" s="5">
        <f t="shared" si="2"/>
        <v>6.1045721360447343E-2</v>
      </c>
      <c r="N55" s="5"/>
      <c r="O55" s="5"/>
    </row>
    <row r="56" spans="1:15" x14ac:dyDescent="0.25">
      <c r="A56" t="s">
        <v>99</v>
      </c>
      <c r="B56">
        <v>9187.27</v>
      </c>
      <c r="C56" s="3">
        <f t="shared" si="3"/>
        <v>1.6148173873803184E-2</v>
      </c>
      <c r="D56" s="3">
        <v>0</v>
      </c>
      <c r="E56" s="5">
        <f t="shared" si="4"/>
        <v>1.6148173873803184E-2</v>
      </c>
      <c r="F56" s="3">
        <v>1.45725042578455E-2</v>
      </c>
      <c r="G56" s="5">
        <f t="shared" si="5"/>
        <v>1.45725042578455E-2</v>
      </c>
      <c r="H56" s="3">
        <v>1.1825374446505249E-2</v>
      </c>
      <c r="I56" s="5">
        <f t="shared" si="0"/>
        <v>1.1825374446505249E-2</v>
      </c>
      <c r="J56" s="3">
        <v>1.1825374446505249E-2</v>
      </c>
      <c r="K56" s="5">
        <f t="shared" si="1"/>
        <v>1.1825374446505249E-2</v>
      </c>
      <c r="L56" s="3">
        <v>1.1825374446505249E-2</v>
      </c>
      <c r="M56" s="5">
        <f t="shared" si="2"/>
        <v>1.1825374446505249E-2</v>
      </c>
      <c r="N56" s="5"/>
      <c r="O56" s="5"/>
    </row>
    <row r="57" spans="1:15" x14ac:dyDescent="0.25">
      <c r="A57" t="s">
        <v>100</v>
      </c>
      <c r="B57">
        <v>9175.42</v>
      </c>
      <c r="C57" s="3">
        <f t="shared" si="3"/>
        <v>-1.2898282079443213E-3</v>
      </c>
      <c r="D57" s="3">
        <v>0</v>
      </c>
      <c r="E57" s="5">
        <f t="shared" si="4"/>
        <v>-1.2898282079443213E-3</v>
      </c>
      <c r="F57" s="3">
        <v>3.0557913835835065E-4</v>
      </c>
      <c r="G57" s="5">
        <f t="shared" si="5"/>
        <v>3.0557913835835065E-4</v>
      </c>
      <c r="H57" s="3">
        <v>-7.1068177918686001E-5</v>
      </c>
      <c r="I57" s="5">
        <f t="shared" si="0"/>
        <v>-7.1068177918686001E-5</v>
      </c>
      <c r="J57" s="3">
        <v>-9.2893182208131407E-4</v>
      </c>
      <c r="K57" s="5">
        <f t="shared" si="1"/>
        <v>-9.2893182208131407E-4</v>
      </c>
      <c r="L57" s="3">
        <v>-9.2893182208131407E-4</v>
      </c>
      <c r="M57" s="5">
        <f t="shared" si="2"/>
        <v>-9.2893182208131407E-4</v>
      </c>
      <c r="N57" s="5"/>
      <c r="O57" s="5"/>
    </row>
    <row r="58" spans="1:15" x14ac:dyDescent="0.25">
      <c r="A58" t="s">
        <v>101</v>
      </c>
      <c r="B58">
        <v>9149.4500000000007</v>
      </c>
      <c r="C58" s="3">
        <f t="shared" si="3"/>
        <v>-2.8303881457196756E-3</v>
      </c>
      <c r="D58" s="3">
        <v>0</v>
      </c>
      <c r="E58" s="5">
        <f t="shared" si="4"/>
        <v>-2.8303881457196756E-3</v>
      </c>
      <c r="F58" s="3">
        <v>-1.3864388215645311E-2</v>
      </c>
      <c r="G58" s="5">
        <f t="shared" si="5"/>
        <v>-1.3864388215645311E-2</v>
      </c>
      <c r="H58" s="3">
        <v>-2.2515411635054109E-2</v>
      </c>
      <c r="I58" s="5">
        <f t="shared" si="0"/>
        <v>-2.2515411635054109E-2</v>
      </c>
      <c r="J58" s="3">
        <v>2.1515411635054108E-2</v>
      </c>
      <c r="K58" s="5">
        <f t="shared" si="1"/>
        <v>2.1515411635054108E-2</v>
      </c>
      <c r="L58" s="3">
        <v>2.1515411635054108E-2</v>
      </c>
      <c r="M58" s="5">
        <f t="shared" si="2"/>
        <v>2.1515411635054108E-2</v>
      </c>
      <c r="N58" s="5"/>
      <c r="O58" s="5"/>
    </row>
    <row r="59" spans="1:15" x14ac:dyDescent="0.25">
      <c r="A59" t="s">
        <v>102</v>
      </c>
      <c r="B59">
        <v>9143.64</v>
      </c>
      <c r="C59" s="3">
        <f t="shared" si="3"/>
        <v>-6.35010847646722E-4</v>
      </c>
      <c r="D59" s="3">
        <v>0</v>
      </c>
      <c r="E59" s="5">
        <f t="shared" si="4"/>
        <v>-6.35010847646722E-4</v>
      </c>
      <c r="F59" s="3">
        <v>6.5798509414787577E-3</v>
      </c>
      <c r="G59" s="5">
        <f t="shared" si="5"/>
        <v>6.5798509414787577E-3</v>
      </c>
      <c r="H59" s="3">
        <v>1.8367413930278371E-2</v>
      </c>
      <c r="I59" s="5">
        <f t="shared" si="0"/>
        <v>1.8367413930278371E-2</v>
      </c>
      <c r="J59" s="3">
        <v>1.8367413930278371E-2</v>
      </c>
      <c r="K59" s="5">
        <f t="shared" si="1"/>
        <v>1.8367413930278371E-2</v>
      </c>
      <c r="L59" s="3">
        <v>-1.9367413930278372E-2</v>
      </c>
      <c r="M59" s="5">
        <f t="shared" si="2"/>
        <v>-1.9367413930278372E-2</v>
      </c>
      <c r="N59" s="5"/>
      <c r="O59" s="5"/>
    </row>
    <row r="60" spans="1:15" x14ac:dyDescent="0.25">
      <c r="A60" t="s">
        <v>103</v>
      </c>
      <c r="B60">
        <v>9217.51</v>
      </c>
      <c r="C60" s="3">
        <f t="shared" si="3"/>
        <v>8.0788394993680512E-3</v>
      </c>
      <c r="D60" s="3">
        <v>0</v>
      </c>
      <c r="E60" s="5">
        <f t="shared" si="4"/>
        <v>8.0788394993680512E-3</v>
      </c>
      <c r="F60" s="3">
        <v>8.5249863741654868E-3</v>
      </c>
      <c r="G60" s="5">
        <f t="shared" si="5"/>
        <v>8.5249863741654868E-3</v>
      </c>
      <c r="H60" s="3">
        <v>3.6476979957395842E-3</v>
      </c>
      <c r="I60" s="5">
        <f t="shared" si="0"/>
        <v>3.6476979957395842E-3</v>
      </c>
      <c r="J60" s="3">
        <v>3.6476979957395842E-3</v>
      </c>
      <c r="K60" s="5">
        <f t="shared" si="1"/>
        <v>3.6476979957395842E-3</v>
      </c>
      <c r="L60" s="3">
        <v>3.6476979957395842E-3</v>
      </c>
      <c r="M60" s="5">
        <f t="shared" si="2"/>
        <v>3.6476979957395842E-3</v>
      </c>
      <c r="N60" s="5"/>
      <c r="O60" s="5"/>
    </row>
    <row r="61" spans="1:15" x14ac:dyDescent="0.25">
      <c r="A61" t="s">
        <v>104</v>
      </c>
      <c r="B61">
        <v>9064.89</v>
      </c>
      <c r="C61" s="3">
        <f t="shared" si="3"/>
        <v>-1.6557616970309885E-2</v>
      </c>
      <c r="D61" s="3">
        <v>0</v>
      </c>
      <c r="E61" s="5">
        <f t="shared" si="4"/>
        <v>-1.6557616970309885E-2</v>
      </c>
      <c r="F61" s="3">
        <v>-5.7327850865625408E-3</v>
      </c>
      <c r="G61" s="5">
        <f t="shared" si="5"/>
        <v>-5.7327850865625408E-3</v>
      </c>
      <c r="H61" s="3">
        <v>3.4845569322931986E-3</v>
      </c>
      <c r="I61" s="5">
        <f t="shared" si="0"/>
        <v>3.4845569322931986E-3</v>
      </c>
      <c r="J61" s="3">
        <v>3.4845569322931986E-3</v>
      </c>
      <c r="K61" s="5">
        <f t="shared" si="1"/>
        <v>3.4845569322931986E-3</v>
      </c>
      <c r="L61" s="3">
        <v>3.4845569322931986E-3</v>
      </c>
      <c r="M61" s="5">
        <f t="shared" si="2"/>
        <v>3.4845569322931986E-3</v>
      </c>
      <c r="N61" s="5"/>
      <c r="O61" s="5"/>
    </row>
    <row r="62" spans="1:15" x14ac:dyDescent="0.25">
      <c r="A62" t="s">
        <v>105</v>
      </c>
      <c r="B62">
        <v>9121.4500000000007</v>
      </c>
      <c r="C62" s="3">
        <f t="shared" si="3"/>
        <v>6.2394579526063865E-3</v>
      </c>
      <c r="D62" s="3">
        <v>0</v>
      </c>
      <c r="E62" s="5">
        <f t="shared" si="4"/>
        <v>6.2394579526063865E-3</v>
      </c>
      <c r="F62" s="3">
        <v>-7.6989903596314611E-3</v>
      </c>
      <c r="G62" s="5">
        <f t="shared" si="5"/>
        <v>-7.6989903596314611E-3</v>
      </c>
      <c r="H62" s="3">
        <v>-1.142010371973992E-2</v>
      </c>
      <c r="I62" s="5">
        <f t="shared" si="0"/>
        <v>-1.142010371973992E-2</v>
      </c>
      <c r="J62" s="3">
        <v>1.0420103719739919E-2</v>
      </c>
      <c r="K62" s="5">
        <f t="shared" si="1"/>
        <v>1.0420103719739919E-2</v>
      </c>
      <c r="L62" s="3">
        <v>1.0420103719739919E-2</v>
      </c>
      <c r="M62" s="5">
        <f t="shared" si="2"/>
        <v>1.0420103719739919E-2</v>
      </c>
      <c r="N62" s="5"/>
      <c r="O62" s="5"/>
    </row>
    <row r="63" spans="1:15" x14ac:dyDescent="0.25">
      <c r="A63" t="s">
        <v>106</v>
      </c>
      <c r="B63">
        <v>9038.94</v>
      </c>
      <c r="C63" s="3">
        <f t="shared" si="3"/>
        <v>-9.0457109341168795E-3</v>
      </c>
      <c r="D63" s="3">
        <v>0</v>
      </c>
      <c r="E63" s="5">
        <f t="shared" si="4"/>
        <v>-9.0457109341168795E-3</v>
      </c>
      <c r="F63" s="3">
        <v>-7.9092906693784323E-3</v>
      </c>
      <c r="G63" s="5">
        <f t="shared" si="5"/>
        <v>-7.9092906693784323E-3</v>
      </c>
      <c r="H63" s="3">
        <v>-7.7816471432270605E-4</v>
      </c>
      <c r="I63" s="5">
        <f t="shared" si="0"/>
        <v>-7.7816471432270605E-4</v>
      </c>
      <c r="J63" s="3">
        <v>-2.2183528567729403E-4</v>
      </c>
      <c r="K63" s="5">
        <f t="shared" si="1"/>
        <v>-2.2183528567729403E-4</v>
      </c>
      <c r="L63" s="3">
        <v>-2.2183528567729403E-4</v>
      </c>
      <c r="M63" s="5">
        <f t="shared" si="2"/>
        <v>-2.2183528567729403E-4</v>
      </c>
      <c r="N63" s="5"/>
      <c r="O63" s="5"/>
    </row>
    <row r="64" spans="1:15" x14ac:dyDescent="0.25">
      <c r="A64" t="s">
        <v>107</v>
      </c>
      <c r="B64">
        <v>9008.08</v>
      </c>
      <c r="C64" s="3">
        <f t="shared" si="3"/>
        <v>-3.4141171420543071E-3</v>
      </c>
      <c r="D64" s="3">
        <v>0</v>
      </c>
      <c r="E64" s="5">
        <f t="shared" si="4"/>
        <v>-3.4141171420543071E-3</v>
      </c>
      <c r="F64" s="3">
        <v>6.6535731274469621E-3</v>
      </c>
      <c r="G64" s="5">
        <f t="shared" si="5"/>
        <v>6.6535731274469621E-3</v>
      </c>
      <c r="H64" s="3">
        <v>5.6696696761219158E-3</v>
      </c>
      <c r="I64" s="5">
        <f t="shared" si="0"/>
        <v>5.6696696761219158E-3</v>
      </c>
      <c r="J64" s="3">
        <v>-6.6696696761219167E-3</v>
      </c>
      <c r="K64" s="5">
        <f t="shared" si="1"/>
        <v>-6.6696696761219167E-3</v>
      </c>
      <c r="L64" s="3">
        <v>-6.6696696761219167E-3</v>
      </c>
      <c r="M64" s="5">
        <f t="shared" si="2"/>
        <v>-6.6696696761219167E-3</v>
      </c>
      <c r="N64" s="5"/>
      <c r="O64" s="5"/>
    </row>
    <row r="65" spans="1:15" x14ac:dyDescent="0.25">
      <c r="A65" t="s">
        <v>108</v>
      </c>
      <c r="B65">
        <v>9065.8700000000008</v>
      </c>
      <c r="C65" s="3">
        <f t="shared" si="3"/>
        <v>6.4153515510521064E-3</v>
      </c>
      <c r="D65" s="3">
        <v>0</v>
      </c>
      <c r="E65" s="5">
        <f t="shared" si="4"/>
        <v>6.4153515510521064E-3</v>
      </c>
      <c r="F65" s="3">
        <v>-5.4859323191210237E-3</v>
      </c>
      <c r="G65" s="5">
        <f t="shared" si="5"/>
        <v>-5.4859323191210237E-3</v>
      </c>
      <c r="H65" s="3">
        <v>-1.9841119938670548E-3</v>
      </c>
      <c r="I65" s="5">
        <f t="shared" si="0"/>
        <v>-1.9841119938670548E-3</v>
      </c>
      <c r="J65" s="3">
        <v>-1.9841119938670548E-3</v>
      </c>
      <c r="K65" s="5">
        <f t="shared" si="1"/>
        <v>-1.9841119938670548E-3</v>
      </c>
      <c r="L65" s="3">
        <v>-1.9841119938670548E-3</v>
      </c>
      <c r="M65" s="5">
        <f t="shared" si="2"/>
        <v>-1.9841119938670548E-3</v>
      </c>
      <c r="N65" s="5"/>
      <c r="O65" s="5"/>
    </row>
    <row r="66" spans="1:15" x14ac:dyDescent="0.25">
      <c r="A66" t="s">
        <v>109</v>
      </c>
      <c r="B66">
        <v>9313.01</v>
      </c>
      <c r="C66" s="3">
        <f t="shared" si="3"/>
        <v>2.7260483549841341E-2</v>
      </c>
      <c r="D66" s="3">
        <v>0</v>
      </c>
      <c r="E66" s="5">
        <f t="shared" si="4"/>
        <v>2.7260483549841341E-2</v>
      </c>
      <c r="F66" s="3">
        <v>3.7073281699201197E-2</v>
      </c>
      <c r="G66" s="5">
        <f t="shared" si="5"/>
        <v>3.7073281699201197E-2</v>
      </c>
      <c r="H66" s="3">
        <v>2.7400470907069031E-2</v>
      </c>
      <c r="I66" s="5">
        <f t="shared" si="0"/>
        <v>2.7400470907069031E-2</v>
      </c>
      <c r="J66" s="3">
        <v>-2.8400470907069032E-2</v>
      </c>
      <c r="K66" s="5">
        <f t="shared" si="1"/>
        <v>-2.8400470907069032E-2</v>
      </c>
      <c r="L66" s="3">
        <v>-2.8400470907069032E-2</v>
      </c>
      <c r="M66" s="5">
        <f t="shared" si="2"/>
        <v>-2.8400470907069032E-2</v>
      </c>
      <c r="N66" s="5"/>
      <c r="O66" s="5"/>
    </row>
    <row r="67" spans="1:15" x14ac:dyDescent="0.25">
      <c r="A67" t="s">
        <v>110</v>
      </c>
      <c r="B67">
        <v>9402.7000000000007</v>
      </c>
      <c r="C67" s="3">
        <f t="shared" si="3"/>
        <v>9.6306135180785901E-3</v>
      </c>
      <c r="D67" s="3">
        <v>0</v>
      </c>
      <c r="E67" s="5">
        <f t="shared" si="4"/>
        <v>9.6306135180785901E-3</v>
      </c>
      <c r="F67" s="3">
        <v>-4.296496210749041E-3</v>
      </c>
      <c r="G67" s="5">
        <f t="shared" si="5"/>
        <v>-4.296496210749041E-3</v>
      </c>
      <c r="H67" s="3">
        <v>-8.7234985951313918E-4</v>
      </c>
      <c r="I67" s="5">
        <f t="shared" si="0"/>
        <v>-8.7234985951313918E-4</v>
      </c>
      <c r="J67" s="3">
        <v>-8.7234985951313918E-4</v>
      </c>
      <c r="K67" s="5">
        <f t="shared" si="1"/>
        <v>-8.7234985951313918E-4</v>
      </c>
      <c r="L67" s="3">
        <v>-8.7234985951313918E-4</v>
      </c>
      <c r="M67" s="5">
        <f t="shared" si="2"/>
        <v>-8.7234985951313918E-4</v>
      </c>
      <c r="N67" s="5"/>
      <c r="O67" s="5"/>
    </row>
    <row r="68" spans="1:15" x14ac:dyDescent="0.25">
      <c r="A68" t="s">
        <v>111</v>
      </c>
      <c r="B68">
        <v>9040.0300000000007</v>
      </c>
      <c r="C68" s="3">
        <f t="shared" si="3"/>
        <v>-3.8570836036457612E-2</v>
      </c>
      <c r="D68" s="3">
        <v>0</v>
      </c>
      <c r="E68" s="5">
        <f t="shared" si="4"/>
        <v>-3.8570836036457612E-2</v>
      </c>
      <c r="F68" s="3">
        <v>-3.8800816843050312E-2</v>
      </c>
      <c r="G68" s="5">
        <f t="shared" si="5"/>
        <v>-3.8800816843050312E-2</v>
      </c>
      <c r="H68" s="3">
        <v>3.9128576701440883E-2</v>
      </c>
      <c r="I68" s="5">
        <f t="shared" ref="I68:I131" si="6">H68-D68</f>
        <v>3.9128576701440883E-2</v>
      </c>
      <c r="J68" s="3">
        <v>3.9128576701440883E-2</v>
      </c>
      <c r="K68" s="5">
        <f t="shared" ref="K68:K131" si="7">J68-D68</f>
        <v>3.9128576701440883E-2</v>
      </c>
      <c r="L68" s="3">
        <v>3.9128576701440883E-2</v>
      </c>
      <c r="M68" s="5">
        <f t="shared" ref="M68:M131" si="8">L68-D68</f>
        <v>3.9128576701440883E-2</v>
      </c>
      <c r="N68" s="5"/>
      <c r="O68" s="5"/>
    </row>
    <row r="69" spans="1:15" x14ac:dyDescent="0.25">
      <c r="A69" t="s">
        <v>112</v>
      </c>
      <c r="B69">
        <v>9028.1299999999992</v>
      </c>
      <c r="C69" s="3">
        <f t="shared" ref="C69:C132" si="9">(B69/B68)-1</f>
        <v>-1.3163673129404918E-3</v>
      </c>
      <c r="D69" s="3">
        <v>0</v>
      </c>
      <c r="E69" s="5">
        <f t="shared" ref="E69:E132" si="10">C69-D69</f>
        <v>-1.3163673129404918E-3</v>
      </c>
      <c r="F69" s="3">
        <v>1.8151999412287399E-3</v>
      </c>
      <c r="G69" s="5">
        <f t="shared" ref="G69:G132" si="11">F69-D69</f>
        <v>1.8151999412287399E-3</v>
      </c>
      <c r="H69" s="3">
        <v>-2.7314970354664521E-3</v>
      </c>
      <c r="I69" s="5">
        <f t="shared" si="6"/>
        <v>-2.7314970354664521E-3</v>
      </c>
      <c r="J69" s="3">
        <v>1.7314970354664521E-3</v>
      </c>
      <c r="K69" s="5">
        <f t="shared" si="7"/>
        <v>1.7314970354664521E-3</v>
      </c>
      <c r="L69" s="3">
        <v>1.7314970354664521E-3</v>
      </c>
      <c r="M69" s="5">
        <f t="shared" si="8"/>
        <v>1.7314970354664521E-3</v>
      </c>
      <c r="N69" s="5"/>
      <c r="O69" s="5"/>
    </row>
    <row r="70" spans="1:15" x14ac:dyDescent="0.25">
      <c r="A70" t="s">
        <v>113</v>
      </c>
      <c r="B70">
        <v>8914.2999999999993</v>
      </c>
      <c r="C70" s="3">
        <f t="shared" si="9"/>
        <v>-1.2608369618071547E-2</v>
      </c>
      <c r="D70" s="3">
        <v>0</v>
      </c>
      <c r="E70" s="5">
        <f t="shared" si="10"/>
        <v>-1.2608369618071547E-2</v>
      </c>
      <c r="F70" s="3">
        <v>-1.5835780073617661E-2</v>
      </c>
      <c r="G70" s="5">
        <f t="shared" si="11"/>
        <v>-1.5835780073617661E-2</v>
      </c>
      <c r="H70" s="3">
        <v>1.048010532158568E-2</v>
      </c>
      <c r="I70" s="5">
        <f t="shared" si="6"/>
        <v>1.048010532158568E-2</v>
      </c>
      <c r="J70" s="3">
        <v>1.048010532158568E-2</v>
      </c>
      <c r="K70" s="5">
        <f t="shared" si="7"/>
        <v>1.048010532158568E-2</v>
      </c>
      <c r="L70" s="3">
        <v>1.048010532158568E-2</v>
      </c>
      <c r="M70" s="5">
        <f t="shared" si="8"/>
        <v>1.048010532158568E-2</v>
      </c>
      <c r="N70" s="5"/>
      <c r="O70" s="5"/>
    </row>
    <row r="71" spans="1:15" x14ac:dyDescent="0.25">
      <c r="A71" t="s">
        <v>114</v>
      </c>
      <c r="B71">
        <v>8628.98</v>
      </c>
      <c r="C71" s="3">
        <f t="shared" si="9"/>
        <v>-3.2006999988782092E-2</v>
      </c>
      <c r="D71" s="3">
        <v>0</v>
      </c>
      <c r="E71" s="5">
        <f t="shared" si="10"/>
        <v>-3.2006999988782092E-2</v>
      </c>
      <c r="F71" s="3">
        <v>-1.8381049152907912E-2</v>
      </c>
      <c r="G71" s="5">
        <f t="shared" si="11"/>
        <v>-1.8381049152907912E-2</v>
      </c>
      <c r="H71" s="3">
        <v>-1.9692205402436831E-2</v>
      </c>
      <c r="I71" s="5">
        <f t="shared" si="6"/>
        <v>-1.9692205402436831E-2</v>
      </c>
      <c r="J71" s="3">
        <v>1.869220540243683E-2</v>
      </c>
      <c r="K71" s="5">
        <f t="shared" si="7"/>
        <v>1.869220540243683E-2</v>
      </c>
      <c r="L71" s="3">
        <v>-1.9692205402436831E-2</v>
      </c>
      <c r="M71" s="5">
        <f t="shared" si="8"/>
        <v>-1.9692205402436831E-2</v>
      </c>
      <c r="N71" s="5"/>
      <c r="O71" s="5"/>
    </row>
    <row r="72" spans="1:15" x14ac:dyDescent="0.25">
      <c r="A72" t="s">
        <v>115</v>
      </c>
      <c r="B72">
        <v>8849.89</v>
      </c>
      <c r="C72" s="3">
        <f t="shared" si="9"/>
        <v>2.560094008793623E-2</v>
      </c>
      <c r="D72" s="3">
        <v>0</v>
      </c>
      <c r="E72" s="5">
        <f t="shared" si="10"/>
        <v>2.560094008793623E-2</v>
      </c>
      <c r="F72" s="3">
        <v>1.5676959034866111E-2</v>
      </c>
      <c r="G72" s="5">
        <f t="shared" si="11"/>
        <v>1.5676959034866111E-2</v>
      </c>
      <c r="H72" s="3">
        <v>1.8390695863812159E-2</v>
      </c>
      <c r="I72" s="5">
        <f t="shared" si="6"/>
        <v>1.8390695863812159E-2</v>
      </c>
      <c r="J72" s="3">
        <v>-1.939069586381216E-2</v>
      </c>
      <c r="K72" s="5">
        <f t="shared" si="7"/>
        <v>-1.939069586381216E-2</v>
      </c>
      <c r="L72" s="3">
        <v>1.8390695863812159E-2</v>
      </c>
      <c r="M72" s="5">
        <f t="shared" si="8"/>
        <v>1.8390695863812159E-2</v>
      </c>
      <c r="N72" s="5"/>
      <c r="O72" s="5"/>
    </row>
    <row r="73" spans="1:15" x14ac:dyDescent="0.25">
      <c r="A73" t="s">
        <v>116</v>
      </c>
      <c r="B73">
        <v>8865.51</v>
      </c>
      <c r="C73" s="3">
        <f t="shared" si="9"/>
        <v>1.7649936891872553E-3</v>
      </c>
      <c r="D73" s="3">
        <v>0</v>
      </c>
      <c r="E73" s="5">
        <f t="shared" si="10"/>
        <v>1.7649936891872553E-3</v>
      </c>
      <c r="F73" s="3">
        <v>5.504062668638017E-3</v>
      </c>
      <c r="G73" s="5">
        <f t="shared" si="11"/>
        <v>5.504062668638017E-3</v>
      </c>
      <c r="H73" s="3">
        <v>-7.7668594862182767E-3</v>
      </c>
      <c r="I73" s="5">
        <f t="shared" si="6"/>
        <v>-7.7668594862182767E-3</v>
      </c>
      <c r="J73" s="3">
        <v>-7.7668594862182767E-3</v>
      </c>
      <c r="K73" s="5">
        <f t="shared" si="7"/>
        <v>-7.7668594862182767E-3</v>
      </c>
      <c r="L73" s="3">
        <v>-7.7668594862182767E-3</v>
      </c>
      <c r="M73" s="5">
        <f t="shared" si="8"/>
        <v>-7.7668594862182767E-3</v>
      </c>
      <c r="N73" s="5"/>
      <c r="O73" s="5"/>
    </row>
    <row r="74" spans="1:15" x14ac:dyDescent="0.25">
      <c r="A74" t="s">
        <v>117</v>
      </c>
      <c r="B74">
        <v>8850.4699999999993</v>
      </c>
      <c r="C74" s="3">
        <f t="shared" si="9"/>
        <v>-1.6964619068728926E-3</v>
      </c>
      <c r="D74" s="3">
        <v>0</v>
      </c>
      <c r="E74" s="5">
        <f t="shared" si="10"/>
        <v>-1.6964619068728926E-3</v>
      </c>
      <c r="F74" s="3">
        <v>-5.8489462379659064E-3</v>
      </c>
      <c r="G74" s="5">
        <f t="shared" si="11"/>
        <v>-5.8489462379659064E-3</v>
      </c>
      <c r="H74" s="3">
        <v>-8.8338767525269306E-3</v>
      </c>
      <c r="I74" s="5">
        <f t="shared" si="6"/>
        <v>-8.8338767525269306E-3</v>
      </c>
      <c r="J74" s="3">
        <v>7.8338767525269297E-3</v>
      </c>
      <c r="K74" s="5">
        <f t="shared" si="7"/>
        <v>7.8338767525269297E-3</v>
      </c>
      <c r="L74" s="3">
        <v>7.8338767525269297E-3</v>
      </c>
      <c r="M74" s="5">
        <f t="shared" si="8"/>
        <v>7.8338767525269297E-3</v>
      </c>
      <c r="N74" s="5"/>
      <c r="O74" s="5"/>
    </row>
    <row r="75" spans="1:15" x14ac:dyDescent="0.25">
      <c r="A75" t="s">
        <v>118</v>
      </c>
      <c r="B75">
        <v>8986.68</v>
      </c>
      <c r="C75" s="3">
        <f t="shared" si="9"/>
        <v>1.5390143122342659E-2</v>
      </c>
      <c r="D75" s="3">
        <v>0</v>
      </c>
      <c r="E75" s="5">
        <f t="shared" si="10"/>
        <v>1.5390143122342659E-2</v>
      </c>
      <c r="F75" s="3">
        <v>1.1455706775521629E-2</v>
      </c>
      <c r="G75" s="5">
        <f t="shared" si="11"/>
        <v>1.1455706775521629E-2</v>
      </c>
      <c r="H75" s="3">
        <v>1.3552554053343279E-2</v>
      </c>
      <c r="I75" s="5">
        <f t="shared" si="6"/>
        <v>1.3552554053343279E-2</v>
      </c>
      <c r="J75" s="3">
        <v>-1.455255405334328E-2</v>
      </c>
      <c r="K75" s="5">
        <f t="shared" si="7"/>
        <v>-1.455255405334328E-2</v>
      </c>
      <c r="L75" s="3">
        <v>1.3552554053343279E-2</v>
      </c>
      <c r="M75" s="5">
        <f t="shared" si="8"/>
        <v>1.3552554053343279E-2</v>
      </c>
      <c r="N75" s="5"/>
      <c r="O75" s="5"/>
    </row>
    <row r="76" spans="1:15" x14ac:dyDescent="0.25">
      <c r="A76" t="s">
        <v>119</v>
      </c>
      <c r="B76">
        <v>8768.0300000000007</v>
      </c>
      <c r="C76" s="3">
        <f t="shared" si="9"/>
        <v>-2.4330453515647554E-2</v>
      </c>
      <c r="D76" s="3">
        <v>0</v>
      </c>
      <c r="E76" s="5">
        <f t="shared" si="10"/>
        <v>-2.4330453515647554E-2</v>
      </c>
      <c r="F76" s="3">
        <v>-1.510261202719692E-2</v>
      </c>
      <c r="G76" s="5">
        <f t="shared" si="11"/>
        <v>-1.510261202719692E-2</v>
      </c>
      <c r="H76" s="3">
        <v>1.4987639069920379E-2</v>
      </c>
      <c r="I76" s="5">
        <f t="shared" si="6"/>
        <v>1.4987639069920379E-2</v>
      </c>
      <c r="J76" s="3">
        <v>1.4987639069920379E-2</v>
      </c>
      <c r="K76" s="5">
        <f t="shared" si="7"/>
        <v>1.4987639069920379E-2</v>
      </c>
      <c r="L76" s="3">
        <v>1.4987639069920379E-2</v>
      </c>
      <c r="M76" s="5">
        <f t="shared" si="8"/>
        <v>1.4987639069920379E-2</v>
      </c>
      <c r="N76" s="5"/>
      <c r="O76" s="5"/>
    </row>
    <row r="77" spans="1:15" x14ac:dyDescent="0.25">
      <c r="A77" t="s">
        <v>120</v>
      </c>
      <c r="B77">
        <v>8830.48</v>
      </c>
      <c r="C77" s="3">
        <f t="shared" si="9"/>
        <v>7.1224665061591086E-3</v>
      </c>
      <c r="D77" s="3">
        <v>0</v>
      </c>
      <c r="E77" s="5">
        <f t="shared" si="10"/>
        <v>7.1224665061591086E-3</v>
      </c>
      <c r="F77" s="3">
        <v>-3.2074562223127169E-3</v>
      </c>
      <c r="G77" s="5">
        <f t="shared" si="11"/>
        <v>-3.2074562223127169E-3</v>
      </c>
      <c r="H77" s="3">
        <v>-4.4081196675024876E-3</v>
      </c>
      <c r="I77" s="5">
        <f t="shared" si="6"/>
        <v>-4.4081196675024876E-3</v>
      </c>
      <c r="J77" s="3">
        <v>-4.4081196675024876E-3</v>
      </c>
      <c r="K77" s="5">
        <f t="shared" si="7"/>
        <v>-4.4081196675024876E-3</v>
      </c>
      <c r="L77" s="3">
        <v>-4.4081196675024876E-3</v>
      </c>
      <c r="M77" s="5">
        <f t="shared" si="8"/>
        <v>-4.4081196675024876E-3</v>
      </c>
      <c r="N77" s="5"/>
      <c r="O77" s="5"/>
    </row>
    <row r="78" spans="1:15" x14ac:dyDescent="0.25">
      <c r="A78" t="s">
        <v>121</v>
      </c>
      <c r="B78">
        <v>8882.86</v>
      </c>
      <c r="C78" s="3">
        <f t="shared" si="9"/>
        <v>5.9317273806180904E-3</v>
      </c>
      <c r="D78" s="3">
        <v>0</v>
      </c>
      <c r="E78" s="5">
        <f t="shared" si="10"/>
        <v>5.9317273806180904E-3</v>
      </c>
      <c r="F78" s="3">
        <v>6.5168322408340681E-3</v>
      </c>
      <c r="G78" s="5">
        <f t="shared" si="11"/>
        <v>6.5168322408340681E-3</v>
      </c>
      <c r="H78" s="3">
        <v>5.7213180157027095E-3</v>
      </c>
      <c r="I78" s="5">
        <f t="shared" si="6"/>
        <v>5.7213180157027095E-3</v>
      </c>
      <c r="J78" s="3">
        <v>-6.7213180157027087E-3</v>
      </c>
      <c r="K78" s="5">
        <f t="shared" si="7"/>
        <v>-6.7213180157027087E-3</v>
      </c>
      <c r="L78" s="3">
        <v>5.7213180157027095E-3</v>
      </c>
      <c r="M78" s="5">
        <f t="shared" si="8"/>
        <v>5.7213180157027095E-3</v>
      </c>
      <c r="N78" s="5"/>
      <c r="O78" s="5"/>
    </row>
    <row r="79" spans="1:15" x14ac:dyDescent="0.25">
      <c r="A79" t="s">
        <v>122</v>
      </c>
      <c r="B79">
        <v>8775.26</v>
      </c>
      <c r="C79" s="3">
        <f t="shared" si="9"/>
        <v>-1.2113215788608689E-2</v>
      </c>
      <c r="D79" s="3">
        <v>0</v>
      </c>
      <c r="E79" s="5">
        <f t="shared" si="10"/>
        <v>-1.2113215788608689E-2</v>
      </c>
      <c r="F79" s="3">
        <v>-7.9615838434873489E-3</v>
      </c>
      <c r="G79" s="5">
        <f t="shared" si="11"/>
        <v>-7.9615838434873489E-3</v>
      </c>
      <c r="H79" s="3">
        <v>4.4572348136765593E-3</v>
      </c>
      <c r="I79" s="5">
        <f t="shared" si="6"/>
        <v>4.4572348136765593E-3</v>
      </c>
      <c r="J79" s="3">
        <v>4.4572348136765593E-3</v>
      </c>
      <c r="K79" s="5">
        <f t="shared" si="7"/>
        <v>4.4572348136765593E-3</v>
      </c>
      <c r="L79" s="3">
        <v>4.4572348136765593E-3</v>
      </c>
      <c r="M79" s="5">
        <f t="shared" si="8"/>
        <v>4.4572348136765593E-3</v>
      </c>
      <c r="N79" s="5"/>
      <c r="O79" s="5"/>
    </row>
    <row r="80" spans="1:15" x14ac:dyDescent="0.25">
      <c r="A80" t="s">
        <v>123</v>
      </c>
      <c r="B80">
        <v>9087.49</v>
      </c>
      <c r="C80" s="3">
        <f t="shared" si="9"/>
        <v>3.5580712138443715E-2</v>
      </c>
      <c r="D80" s="3">
        <v>0</v>
      </c>
      <c r="E80" s="5">
        <f t="shared" si="10"/>
        <v>3.5580712138443715E-2</v>
      </c>
      <c r="F80" s="3">
        <v>2.8342209273089079E-2</v>
      </c>
      <c r="G80" s="5">
        <f t="shared" si="11"/>
        <v>2.8342209273089079E-2</v>
      </c>
      <c r="H80" s="3">
        <v>2.4506521861168598E-2</v>
      </c>
      <c r="I80" s="5">
        <f t="shared" si="6"/>
        <v>2.4506521861168598E-2</v>
      </c>
      <c r="J80" s="3">
        <v>-2.5506521861168599E-2</v>
      </c>
      <c r="K80" s="5">
        <f t="shared" si="7"/>
        <v>-2.5506521861168599E-2</v>
      </c>
      <c r="L80" s="3">
        <v>-2.5506521861168599E-2</v>
      </c>
      <c r="M80" s="5">
        <f t="shared" si="8"/>
        <v>-2.5506521861168599E-2</v>
      </c>
      <c r="N80" s="5"/>
      <c r="O80" s="5"/>
    </row>
    <row r="81" spans="1:15" x14ac:dyDescent="0.25">
      <c r="A81" t="s">
        <v>124</v>
      </c>
      <c r="B81">
        <v>9062.2000000000007</v>
      </c>
      <c r="C81" s="3">
        <f t="shared" si="9"/>
        <v>-2.7829466662410152E-3</v>
      </c>
      <c r="D81" s="3">
        <v>0</v>
      </c>
      <c r="E81" s="5">
        <f t="shared" si="10"/>
        <v>-2.7829466662410152E-3</v>
      </c>
      <c r="F81" s="3">
        <v>-9.7695214105792995E-3</v>
      </c>
      <c r="G81" s="5">
        <f t="shared" si="11"/>
        <v>-9.7695214105792995E-3</v>
      </c>
      <c r="H81" s="3">
        <v>3.2693258490916958E-3</v>
      </c>
      <c r="I81" s="5">
        <f t="shared" si="6"/>
        <v>3.2693258490916958E-3</v>
      </c>
      <c r="J81" s="3">
        <v>3.2693258490916958E-3</v>
      </c>
      <c r="K81" s="5">
        <f t="shared" si="7"/>
        <v>3.2693258490916958E-3</v>
      </c>
      <c r="L81" s="3">
        <v>3.2693258490916958E-3</v>
      </c>
      <c r="M81" s="5">
        <f t="shared" si="8"/>
        <v>3.2693258490916958E-3</v>
      </c>
      <c r="N81" s="5"/>
      <c r="O81" s="5"/>
    </row>
    <row r="82" spans="1:15" x14ac:dyDescent="0.25">
      <c r="A82" t="s">
        <v>125</v>
      </c>
      <c r="B82">
        <v>9344.32</v>
      </c>
      <c r="C82" s="3">
        <f t="shared" si="9"/>
        <v>3.1131513319061499E-2</v>
      </c>
      <c r="D82" s="3">
        <v>0</v>
      </c>
      <c r="E82" s="5">
        <f t="shared" si="10"/>
        <v>3.1131513319061499E-2</v>
      </c>
      <c r="F82" s="3">
        <v>1.807401585196183E-2</v>
      </c>
      <c r="G82" s="5">
        <f t="shared" si="11"/>
        <v>1.807401585196183E-2</v>
      </c>
      <c r="H82" s="3">
        <v>-1.184645048836307E-2</v>
      </c>
      <c r="I82" s="5">
        <f t="shared" si="6"/>
        <v>-1.184645048836307E-2</v>
      </c>
      <c r="J82" s="3">
        <v>-1.184645048836307E-2</v>
      </c>
      <c r="K82" s="5">
        <f t="shared" si="7"/>
        <v>-1.184645048836307E-2</v>
      </c>
      <c r="L82" s="3">
        <v>-1.184645048836307E-2</v>
      </c>
      <c r="M82" s="5">
        <f t="shared" si="8"/>
        <v>-1.184645048836307E-2</v>
      </c>
      <c r="N82" s="5"/>
      <c r="O82" s="5"/>
    </row>
    <row r="83" spans="1:15" x14ac:dyDescent="0.25">
      <c r="A83" t="s">
        <v>126</v>
      </c>
      <c r="B83">
        <v>9108.36</v>
      </c>
      <c r="C83" s="3">
        <f t="shared" si="9"/>
        <v>-2.5251703708777051E-2</v>
      </c>
      <c r="D83" s="3">
        <v>0</v>
      </c>
      <c r="E83" s="5">
        <f t="shared" si="10"/>
        <v>-2.5251703708777051E-2</v>
      </c>
      <c r="F83" s="3">
        <v>-2.1960057144678091E-2</v>
      </c>
      <c r="G83" s="5">
        <f t="shared" si="11"/>
        <v>-2.1960057144678091E-2</v>
      </c>
      <c r="H83" s="3">
        <v>1.67390822165874E-2</v>
      </c>
      <c r="I83" s="5">
        <f t="shared" si="6"/>
        <v>1.67390822165874E-2</v>
      </c>
      <c r="J83" s="3">
        <v>1.67390822165874E-2</v>
      </c>
      <c r="K83" s="5">
        <f t="shared" si="7"/>
        <v>1.67390822165874E-2</v>
      </c>
      <c r="L83" s="3">
        <v>1.67390822165874E-2</v>
      </c>
      <c r="M83" s="5">
        <f t="shared" si="8"/>
        <v>1.67390822165874E-2</v>
      </c>
      <c r="N83" s="5"/>
      <c r="O83" s="5"/>
    </row>
    <row r="84" spans="1:15" x14ac:dyDescent="0.25">
      <c r="A84" t="s">
        <v>127</v>
      </c>
      <c r="B84">
        <v>9124</v>
      </c>
      <c r="C84" s="3">
        <f t="shared" si="9"/>
        <v>1.717103847454382E-3</v>
      </c>
      <c r="D84" s="3">
        <v>0</v>
      </c>
      <c r="E84" s="5">
        <f t="shared" si="10"/>
        <v>1.717103847454382E-3</v>
      </c>
      <c r="F84" s="3">
        <v>6.5294572902940325E-3</v>
      </c>
      <c r="G84" s="5">
        <f t="shared" si="11"/>
        <v>6.5294572902940325E-3</v>
      </c>
      <c r="H84" s="3">
        <v>6.3489213626695962E-3</v>
      </c>
      <c r="I84" s="5">
        <f t="shared" si="6"/>
        <v>6.3489213626695962E-3</v>
      </c>
      <c r="J84" s="3">
        <v>-7.3489213626695971E-3</v>
      </c>
      <c r="K84" s="5">
        <f t="shared" si="7"/>
        <v>-7.3489213626695971E-3</v>
      </c>
      <c r="L84" s="3">
        <v>6.3489213626695962E-3</v>
      </c>
      <c r="M84" s="5">
        <f t="shared" si="8"/>
        <v>6.3489213626695962E-3</v>
      </c>
      <c r="N84" s="5"/>
      <c r="O84" s="5"/>
    </row>
    <row r="85" spans="1:15" x14ac:dyDescent="0.25">
      <c r="A85" t="s">
        <v>128</v>
      </c>
      <c r="B85">
        <v>9104.6299999999992</v>
      </c>
      <c r="C85" s="3">
        <f t="shared" si="9"/>
        <v>-2.1229723805349376E-3</v>
      </c>
      <c r="D85" s="3">
        <v>0</v>
      </c>
      <c r="E85" s="5">
        <f t="shared" si="10"/>
        <v>-2.1229723805349376E-3</v>
      </c>
      <c r="F85" s="3">
        <v>-3.151599259276864E-3</v>
      </c>
      <c r="G85" s="5">
        <f t="shared" si="11"/>
        <v>-3.151599259276864E-3</v>
      </c>
      <c r="H85" s="3">
        <v>7.5813533141312899E-4</v>
      </c>
      <c r="I85" s="5">
        <f t="shared" si="6"/>
        <v>7.5813533141312899E-4</v>
      </c>
      <c r="J85" s="3">
        <v>7.5813533141312899E-4</v>
      </c>
      <c r="K85" s="5">
        <f t="shared" si="7"/>
        <v>7.5813533141312899E-4</v>
      </c>
      <c r="L85" s="3">
        <v>7.5813533141312899E-4</v>
      </c>
      <c r="M85" s="5">
        <f t="shared" si="8"/>
        <v>7.5813533141312899E-4</v>
      </c>
      <c r="N85" s="5"/>
      <c r="O85" s="5"/>
    </row>
    <row r="86" spans="1:15" x14ac:dyDescent="0.25">
      <c r="A86" t="s">
        <v>129</v>
      </c>
      <c r="B86">
        <v>9129.48</v>
      </c>
      <c r="C86" s="3">
        <f t="shared" si="9"/>
        <v>2.7293805459420728E-3</v>
      </c>
      <c r="D86" s="3">
        <v>0</v>
      </c>
      <c r="E86" s="5">
        <f t="shared" si="10"/>
        <v>2.7293805459420728E-3</v>
      </c>
      <c r="F86" s="3">
        <v>1.6398881638247679E-3</v>
      </c>
      <c r="G86" s="5">
        <f t="shared" si="11"/>
        <v>1.6398881638247679E-3</v>
      </c>
      <c r="H86" s="3">
        <v>-1.5666637905932159E-3</v>
      </c>
      <c r="I86" s="5">
        <f t="shared" si="6"/>
        <v>-1.5666637905932159E-3</v>
      </c>
      <c r="J86" s="3">
        <v>-1.5666637905932159E-3</v>
      </c>
      <c r="K86" s="5">
        <f t="shared" si="7"/>
        <v>-1.5666637905932159E-3</v>
      </c>
      <c r="L86" s="3">
        <v>-1.5666637905932159E-3</v>
      </c>
      <c r="M86" s="5">
        <f t="shared" si="8"/>
        <v>-1.5666637905932159E-3</v>
      </c>
      <c r="N86" s="5"/>
      <c r="O86" s="5"/>
    </row>
    <row r="87" spans="1:15" x14ac:dyDescent="0.25">
      <c r="A87" t="s">
        <v>130</v>
      </c>
      <c r="B87">
        <v>9125.49</v>
      </c>
      <c r="C87" s="3">
        <f t="shared" si="9"/>
        <v>-4.3704570249347707E-4</v>
      </c>
      <c r="D87" s="3">
        <v>0</v>
      </c>
      <c r="E87" s="5">
        <f t="shared" si="10"/>
        <v>-4.3704570249347707E-4</v>
      </c>
      <c r="F87" s="3">
        <v>-6.4540884884747712E-3</v>
      </c>
      <c r="G87" s="5">
        <f t="shared" si="11"/>
        <v>-6.4540884884747712E-3</v>
      </c>
      <c r="H87" s="3">
        <v>-5.9095169143021913E-3</v>
      </c>
      <c r="I87" s="5">
        <f t="shared" si="6"/>
        <v>-5.9095169143021913E-3</v>
      </c>
      <c r="J87" s="3">
        <v>4.9095169143021922E-3</v>
      </c>
      <c r="K87" s="5">
        <f t="shared" si="7"/>
        <v>4.9095169143021922E-3</v>
      </c>
      <c r="L87" s="3">
        <v>4.9095169143021922E-3</v>
      </c>
      <c r="M87" s="5">
        <f t="shared" si="8"/>
        <v>4.9095169143021922E-3</v>
      </c>
      <c r="N87" s="5"/>
      <c r="O87" s="5"/>
    </row>
    <row r="88" spans="1:15" x14ac:dyDescent="0.25">
      <c r="A88" t="s">
        <v>131</v>
      </c>
      <c r="B88">
        <v>9204.4599999999991</v>
      </c>
      <c r="C88" s="3">
        <f t="shared" si="9"/>
        <v>8.653781879109923E-3</v>
      </c>
      <c r="D88" s="3">
        <v>0</v>
      </c>
      <c r="E88" s="5">
        <f t="shared" si="10"/>
        <v>8.653781879109923E-3</v>
      </c>
      <c r="F88" s="3">
        <v>4.1010755732900951E-3</v>
      </c>
      <c r="G88" s="5">
        <f t="shared" si="11"/>
        <v>4.1010755732900951E-3</v>
      </c>
      <c r="H88" s="3">
        <v>1.1855186219476501E-3</v>
      </c>
      <c r="I88" s="5">
        <f t="shared" si="6"/>
        <v>1.1855186219476501E-3</v>
      </c>
      <c r="J88" s="3">
        <v>-2.1855186219476501E-3</v>
      </c>
      <c r="K88" s="5">
        <f t="shared" si="7"/>
        <v>-2.1855186219476501E-3</v>
      </c>
      <c r="L88" s="3">
        <v>1.1855186219476501E-3</v>
      </c>
      <c r="M88" s="5">
        <f t="shared" si="8"/>
        <v>1.1855186219476501E-3</v>
      </c>
      <c r="N88" s="5"/>
      <c r="O88" s="5"/>
    </row>
    <row r="89" spans="1:15" x14ac:dyDescent="0.25">
      <c r="A89" t="s">
        <v>132</v>
      </c>
      <c r="B89">
        <v>9106.73</v>
      </c>
      <c r="C89" s="3">
        <f t="shared" si="9"/>
        <v>-1.0617678820919352E-2</v>
      </c>
      <c r="D89" s="3">
        <v>0</v>
      </c>
      <c r="E89" s="5">
        <f t="shared" si="10"/>
        <v>-1.0617678820919352E-2</v>
      </c>
      <c r="F89" s="3">
        <v>-6.2700905633155165E-3</v>
      </c>
      <c r="G89" s="5">
        <f t="shared" si="11"/>
        <v>-6.2700905633155165E-3</v>
      </c>
      <c r="H89" s="3">
        <v>3.3325363301516678E-3</v>
      </c>
      <c r="I89" s="5">
        <f t="shared" si="6"/>
        <v>3.3325363301516678E-3</v>
      </c>
      <c r="J89" s="3">
        <v>3.3325363301516678E-3</v>
      </c>
      <c r="K89" s="5">
        <f t="shared" si="7"/>
        <v>3.3325363301516678E-3</v>
      </c>
      <c r="L89" s="3">
        <v>3.3325363301516678E-3</v>
      </c>
      <c r="M89" s="5">
        <f t="shared" si="8"/>
        <v>3.3325363301516678E-3</v>
      </c>
      <c r="N89" s="5"/>
      <c r="O89" s="5"/>
    </row>
    <row r="90" spans="1:15" x14ac:dyDescent="0.25">
      <c r="A90" t="s">
        <v>133</v>
      </c>
      <c r="B90">
        <v>9023.56</v>
      </c>
      <c r="C90" s="3">
        <f t="shared" si="9"/>
        <v>-9.1328061774094138E-3</v>
      </c>
      <c r="D90" s="3">
        <v>0</v>
      </c>
      <c r="E90" s="5">
        <f t="shared" si="10"/>
        <v>-9.1328061774094138E-3</v>
      </c>
      <c r="F90" s="3">
        <v>-1.0418111224920897E-2</v>
      </c>
      <c r="G90" s="5">
        <f t="shared" si="11"/>
        <v>-1.0418111224920897E-2</v>
      </c>
      <c r="H90" s="3">
        <v>-1.1148414516321651E-2</v>
      </c>
      <c r="I90" s="5">
        <f t="shared" si="6"/>
        <v>-1.1148414516321651E-2</v>
      </c>
      <c r="J90" s="3">
        <v>1.014841451632165E-2</v>
      </c>
      <c r="K90" s="5">
        <f t="shared" si="7"/>
        <v>1.014841451632165E-2</v>
      </c>
      <c r="L90" s="3">
        <v>-1.1148414516321651E-2</v>
      </c>
      <c r="M90" s="5">
        <f t="shared" si="8"/>
        <v>-1.1148414516321651E-2</v>
      </c>
      <c r="N90" s="5"/>
      <c r="O90" s="5"/>
    </row>
    <row r="91" spans="1:15" x14ac:dyDescent="0.25">
      <c r="A91" t="s">
        <v>134</v>
      </c>
      <c r="B91">
        <v>9077.43</v>
      </c>
      <c r="C91" s="3">
        <f t="shared" si="9"/>
        <v>5.9699276117186617E-3</v>
      </c>
      <c r="D91" s="3">
        <v>0</v>
      </c>
      <c r="E91" s="5">
        <f t="shared" si="10"/>
        <v>5.9699276117186617E-3</v>
      </c>
      <c r="F91" s="3">
        <v>3.5273919702296578E-3</v>
      </c>
      <c r="G91" s="5">
        <f t="shared" si="11"/>
        <v>3.5273919702296578E-3</v>
      </c>
      <c r="H91" s="3">
        <v>-3.6644979322134862E-3</v>
      </c>
      <c r="I91" s="5">
        <f t="shared" si="6"/>
        <v>-3.6644979322134862E-3</v>
      </c>
      <c r="J91" s="3">
        <v>-3.6644979322134862E-3</v>
      </c>
      <c r="K91" s="5">
        <f t="shared" si="7"/>
        <v>-3.6644979322134862E-3</v>
      </c>
      <c r="L91" s="3">
        <v>2.6644979322134861E-3</v>
      </c>
      <c r="M91" s="5">
        <f t="shared" si="8"/>
        <v>2.6644979322134861E-3</v>
      </c>
      <c r="N91" s="5"/>
      <c r="O91" s="5"/>
    </row>
    <row r="92" spans="1:15" x14ac:dyDescent="0.25">
      <c r="A92" t="s">
        <v>135</v>
      </c>
      <c r="B92">
        <v>9098.58</v>
      </c>
      <c r="C92" s="3">
        <f t="shared" si="9"/>
        <v>2.3299546237205426E-3</v>
      </c>
      <c r="D92" s="3">
        <v>0</v>
      </c>
      <c r="E92" s="5">
        <f t="shared" si="10"/>
        <v>2.3299546237205426E-3</v>
      </c>
      <c r="F92" s="3">
        <v>2.5015985943732692E-3</v>
      </c>
      <c r="G92" s="5">
        <f t="shared" si="11"/>
        <v>2.5015985943732692E-3</v>
      </c>
      <c r="H92" s="3">
        <v>-3.0037052431240441E-3</v>
      </c>
      <c r="I92" s="5">
        <f t="shared" si="6"/>
        <v>-3.0037052431240441E-3</v>
      </c>
      <c r="J92" s="3">
        <v>-3.0037052431240441E-3</v>
      </c>
      <c r="K92" s="5">
        <f t="shared" si="7"/>
        <v>-3.0037052431240441E-3</v>
      </c>
      <c r="L92" s="3">
        <v>2.0037052431240441E-3</v>
      </c>
      <c r="M92" s="5">
        <f t="shared" si="8"/>
        <v>2.0037052431240441E-3</v>
      </c>
      <c r="N92" s="5"/>
      <c r="O92" s="5"/>
    </row>
    <row r="93" spans="1:15" x14ac:dyDescent="0.25">
      <c r="A93" t="s">
        <v>136</v>
      </c>
      <c r="B93">
        <v>9085.31</v>
      </c>
      <c r="C93" s="3">
        <f t="shared" si="9"/>
        <v>-1.4584693435679696E-3</v>
      </c>
      <c r="D93" s="3">
        <v>0</v>
      </c>
      <c r="E93" s="5">
        <f t="shared" si="10"/>
        <v>-1.4584693435679696E-3</v>
      </c>
      <c r="F93" s="3">
        <v>7.7897020021219397E-4</v>
      </c>
      <c r="G93" s="5">
        <f t="shared" si="11"/>
        <v>7.7897020021219397E-4</v>
      </c>
      <c r="H93" s="3">
        <v>-1.8060071966778479E-3</v>
      </c>
      <c r="I93" s="5">
        <f t="shared" si="6"/>
        <v>-1.8060071966778479E-3</v>
      </c>
      <c r="J93" s="3">
        <v>-1.8060071966778479E-3</v>
      </c>
      <c r="K93" s="5">
        <f t="shared" si="7"/>
        <v>-1.8060071966778479E-3</v>
      </c>
      <c r="L93" s="3">
        <v>-1.8060071966778479E-3</v>
      </c>
      <c r="M93" s="5">
        <f t="shared" si="8"/>
        <v>-1.8060071966778479E-3</v>
      </c>
      <c r="N93" s="5"/>
      <c r="O93" s="5"/>
    </row>
    <row r="94" spans="1:15" x14ac:dyDescent="0.25">
      <c r="A94" t="s">
        <v>137</v>
      </c>
      <c r="B94">
        <v>9050.9599999999991</v>
      </c>
      <c r="C94" s="3">
        <f t="shared" si="9"/>
        <v>-3.7808286123424129E-3</v>
      </c>
      <c r="D94" s="3">
        <v>0</v>
      </c>
      <c r="E94" s="5">
        <f t="shared" si="10"/>
        <v>-3.7808286123424129E-3</v>
      </c>
      <c r="F94" s="3">
        <v>-2.5193667718419639E-3</v>
      </c>
      <c r="G94" s="5">
        <f t="shared" si="11"/>
        <v>-2.5193667718419639E-3</v>
      </c>
      <c r="H94" s="3">
        <v>-7.9202456929103305E-4</v>
      </c>
      <c r="I94" s="5">
        <f t="shared" si="6"/>
        <v>-7.9202456929103305E-4</v>
      </c>
      <c r="J94" s="3">
        <v>-7.9202456929103305E-4</v>
      </c>
      <c r="K94" s="5">
        <f t="shared" si="7"/>
        <v>-7.9202456929103305E-4</v>
      </c>
      <c r="L94" s="3">
        <v>-2.0797543070896692E-4</v>
      </c>
      <c r="M94" s="5">
        <f t="shared" si="8"/>
        <v>-2.0797543070896692E-4</v>
      </c>
      <c r="N94" s="5"/>
      <c r="O94" s="5"/>
    </row>
    <row r="95" spans="1:15" x14ac:dyDescent="0.25">
      <c r="A95" t="s">
        <v>138</v>
      </c>
      <c r="B95">
        <v>9263.51</v>
      </c>
      <c r="C95" s="3">
        <f t="shared" si="9"/>
        <v>2.3483696757029104E-2</v>
      </c>
      <c r="D95" s="3">
        <v>0</v>
      </c>
      <c r="E95" s="5">
        <f t="shared" si="10"/>
        <v>2.3483696757029104E-2</v>
      </c>
      <c r="F95" s="3">
        <v>2.037012834098673E-2</v>
      </c>
      <c r="G95" s="5">
        <f t="shared" si="11"/>
        <v>2.037012834098673E-2</v>
      </c>
      <c r="H95" s="3">
        <v>2.0384554340473069E-2</v>
      </c>
      <c r="I95" s="5">
        <f t="shared" si="6"/>
        <v>2.0384554340473069E-2</v>
      </c>
      <c r="J95" s="3">
        <v>-2.138455434047307E-2</v>
      </c>
      <c r="K95" s="5">
        <f t="shared" si="7"/>
        <v>-2.138455434047307E-2</v>
      </c>
      <c r="L95" s="3">
        <v>2.0384554340473069E-2</v>
      </c>
      <c r="M95" s="5">
        <f t="shared" si="8"/>
        <v>2.0384554340473069E-2</v>
      </c>
      <c r="N95" s="5"/>
      <c r="O95" s="5"/>
    </row>
    <row r="96" spans="1:15" x14ac:dyDescent="0.25">
      <c r="A96" t="s">
        <v>139</v>
      </c>
      <c r="B96">
        <v>9292.14</v>
      </c>
      <c r="C96" s="3">
        <f t="shared" si="9"/>
        <v>3.0906211576389175E-3</v>
      </c>
      <c r="D96" s="3">
        <v>0</v>
      </c>
      <c r="E96" s="5">
        <f t="shared" si="10"/>
        <v>3.0906211576389175E-3</v>
      </c>
      <c r="F96" s="3">
        <v>1.6695881617322599E-2</v>
      </c>
      <c r="G96" s="5">
        <f t="shared" si="11"/>
        <v>1.6695881617322599E-2</v>
      </c>
      <c r="H96" s="3">
        <v>1.7483911153887699E-2</v>
      </c>
      <c r="I96" s="5">
        <f t="shared" si="6"/>
        <v>1.7483911153887699E-2</v>
      </c>
      <c r="J96" s="3">
        <v>-1.84839111538877E-2</v>
      </c>
      <c r="K96" s="5">
        <f t="shared" si="7"/>
        <v>-1.84839111538877E-2</v>
      </c>
      <c r="L96" s="3">
        <v>1.7483911153887699E-2</v>
      </c>
      <c r="M96" s="5">
        <f t="shared" si="8"/>
        <v>1.7483911153887699E-2</v>
      </c>
      <c r="N96" s="5"/>
      <c r="O96" s="5"/>
    </row>
    <row r="97" spans="1:15" x14ac:dyDescent="0.25">
      <c r="A97" t="s">
        <v>140</v>
      </c>
      <c r="B97">
        <v>9636.6299999999992</v>
      </c>
      <c r="C97" s="3">
        <f t="shared" si="9"/>
        <v>3.7073268375207302E-2</v>
      </c>
      <c r="D97" s="3">
        <v>0</v>
      </c>
      <c r="E97" s="5">
        <f t="shared" si="10"/>
        <v>3.7073268375207302E-2</v>
      </c>
      <c r="F97" s="3">
        <v>6.8239690957061158E-3</v>
      </c>
      <c r="G97" s="5">
        <f t="shared" si="11"/>
        <v>6.8239690957061158E-3</v>
      </c>
      <c r="H97" s="3">
        <v>-4.9453761693875782E-3</v>
      </c>
      <c r="I97" s="5">
        <f t="shared" si="6"/>
        <v>-4.9453761693875782E-3</v>
      </c>
      <c r="J97" s="3">
        <v>3.9453761693875791E-3</v>
      </c>
      <c r="K97" s="5">
        <f t="shared" si="7"/>
        <v>3.9453761693875791E-3</v>
      </c>
      <c r="L97" s="3">
        <v>3.9453761693875791E-3</v>
      </c>
      <c r="M97" s="5">
        <f t="shared" si="8"/>
        <v>3.9453761693875791E-3</v>
      </c>
      <c r="N97" s="5"/>
      <c r="O97" s="5"/>
    </row>
    <row r="98" spans="1:15" x14ac:dyDescent="0.25">
      <c r="A98" t="s">
        <v>141</v>
      </c>
      <c r="B98">
        <v>9646.06</v>
      </c>
      <c r="C98" s="3">
        <f t="shared" si="9"/>
        <v>9.7855785684419772E-4</v>
      </c>
      <c r="D98" s="3">
        <v>0</v>
      </c>
      <c r="E98" s="5">
        <f t="shared" si="10"/>
        <v>9.7855785684419772E-4</v>
      </c>
      <c r="F98" s="3">
        <v>-5.1921982563199742E-3</v>
      </c>
      <c r="G98" s="5">
        <f t="shared" si="11"/>
        <v>-5.1921982563199742E-3</v>
      </c>
      <c r="H98" s="3">
        <v>-1.0656049572874415E-3</v>
      </c>
      <c r="I98" s="5">
        <f t="shared" si="6"/>
        <v>-1.0656049572874415E-3</v>
      </c>
      <c r="J98" s="3">
        <v>-1.0656049572874415E-3</v>
      </c>
      <c r="K98" s="5">
        <f t="shared" si="7"/>
        <v>-1.0656049572874415E-3</v>
      </c>
      <c r="L98" s="3">
        <v>-1.0656049572874415E-3</v>
      </c>
      <c r="M98" s="5">
        <f t="shared" si="8"/>
        <v>-1.0656049572874415E-3</v>
      </c>
      <c r="N98" s="5"/>
      <c r="O98" s="5"/>
    </row>
    <row r="99" spans="1:15" x14ac:dyDescent="0.25">
      <c r="A99" t="s">
        <v>142</v>
      </c>
      <c r="B99">
        <v>9833.18</v>
      </c>
      <c r="C99" s="3">
        <f t="shared" si="9"/>
        <v>1.939859383001985E-2</v>
      </c>
      <c r="D99" s="3">
        <v>0</v>
      </c>
      <c r="E99" s="5">
        <f t="shared" si="10"/>
        <v>1.939859383001985E-2</v>
      </c>
      <c r="F99" s="3">
        <v>1.5019973025133009E-2</v>
      </c>
      <c r="G99" s="5">
        <f t="shared" si="11"/>
        <v>1.5019973025133009E-2</v>
      </c>
      <c r="H99" s="3">
        <v>-1.065741487109028E-2</v>
      </c>
      <c r="I99" s="5">
        <f t="shared" si="6"/>
        <v>-1.065741487109028E-2</v>
      </c>
      <c r="J99" s="3">
        <v>9.6574148710902794E-3</v>
      </c>
      <c r="K99" s="5">
        <f t="shared" si="7"/>
        <v>9.6574148710902794E-3</v>
      </c>
      <c r="L99" s="3">
        <v>9.6574148710902794E-3</v>
      </c>
      <c r="M99" s="5">
        <f t="shared" si="8"/>
        <v>9.6574148710902794E-3</v>
      </c>
      <c r="N99" s="5"/>
      <c r="O99" s="5"/>
    </row>
    <row r="100" spans="1:15" x14ac:dyDescent="0.25">
      <c r="A100" t="s">
        <v>143</v>
      </c>
      <c r="B100">
        <v>10003.719999999999</v>
      </c>
      <c r="C100" s="3">
        <f t="shared" si="9"/>
        <v>1.7343321285687718E-2</v>
      </c>
      <c r="D100" s="3">
        <v>0</v>
      </c>
      <c r="E100" s="5">
        <f t="shared" si="10"/>
        <v>1.7343321285687718E-2</v>
      </c>
      <c r="F100" s="3">
        <v>2.9110717438109911E-2</v>
      </c>
      <c r="G100" s="5">
        <f t="shared" si="11"/>
        <v>2.9110717438109911E-2</v>
      </c>
      <c r="H100" s="3">
        <v>-4.38303150957359E-2</v>
      </c>
      <c r="I100" s="5">
        <f t="shared" si="6"/>
        <v>-4.38303150957359E-2</v>
      </c>
      <c r="J100" s="3">
        <v>4.2830315095735899E-2</v>
      </c>
      <c r="K100" s="5">
        <f t="shared" si="7"/>
        <v>4.2830315095735899E-2</v>
      </c>
      <c r="L100" s="3">
        <v>-4.38303150957359E-2</v>
      </c>
      <c r="M100" s="5">
        <f t="shared" si="8"/>
        <v>-4.38303150957359E-2</v>
      </c>
      <c r="N100" s="5"/>
      <c r="O100" s="5"/>
    </row>
    <row r="101" spans="1:15" x14ac:dyDescent="0.25">
      <c r="A101" t="s">
        <v>144</v>
      </c>
      <c r="B101">
        <v>10816.24</v>
      </c>
      <c r="C101" s="3">
        <f t="shared" si="9"/>
        <v>8.1221785495795507E-2</v>
      </c>
      <c r="D101" s="3">
        <v>0</v>
      </c>
      <c r="E101" s="5">
        <f t="shared" si="10"/>
        <v>8.1221785495795507E-2</v>
      </c>
      <c r="F101" s="3">
        <v>0.1189531797696545</v>
      </c>
      <c r="G101" s="5">
        <f t="shared" si="11"/>
        <v>0.1189531797696545</v>
      </c>
      <c r="H101" s="3">
        <v>-0.1116086893632873</v>
      </c>
      <c r="I101" s="5">
        <f t="shared" si="6"/>
        <v>-0.1116086893632873</v>
      </c>
      <c r="J101" s="3">
        <v>0.1106086893632873</v>
      </c>
      <c r="K101" s="5">
        <f t="shared" si="7"/>
        <v>0.1106086893632873</v>
      </c>
      <c r="L101" s="3">
        <v>-0.1116086893632873</v>
      </c>
      <c r="M101" s="5">
        <f t="shared" si="8"/>
        <v>-0.1116086893632873</v>
      </c>
      <c r="N101" s="5"/>
      <c r="O101" s="5"/>
    </row>
    <row r="102" spans="1:15" x14ac:dyDescent="0.25">
      <c r="A102" t="s">
        <v>145</v>
      </c>
      <c r="B102">
        <v>11011.58</v>
      </c>
      <c r="C102" s="3">
        <f t="shared" si="9"/>
        <v>1.8059880328099132E-2</v>
      </c>
      <c r="D102" s="3">
        <v>0</v>
      </c>
      <c r="E102" s="5">
        <f t="shared" si="10"/>
        <v>1.8059880328099132E-2</v>
      </c>
      <c r="F102" s="3">
        <v>-2.6421161164958192E-2</v>
      </c>
      <c r="G102" s="5">
        <f t="shared" si="11"/>
        <v>-2.6421161164958192E-2</v>
      </c>
      <c r="H102" s="3">
        <v>2.67174776776559E-2</v>
      </c>
      <c r="I102" s="5">
        <f t="shared" si="6"/>
        <v>2.67174776776559E-2</v>
      </c>
      <c r="J102" s="3">
        <v>-2.7717477677655901E-2</v>
      </c>
      <c r="K102" s="5">
        <f t="shared" si="7"/>
        <v>-2.7717477677655901E-2</v>
      </c>
      <c r="L102" s="3">
        <v>2.67174776776559E-2</v>
      </c>
      <c r="M102" s="5">
        <f t="shared" si="8"/>
        <v>2.67174776776559E-2</v>
      </c>
      <c r="N102" s="5"/>
      <c r="O102" s="5"/>
    </row>
    <row r="103" spans="1:15" x14ac:dyDescent="0.25">
      <c r="A103" t="s">
        <v>146</v>
      </c>
      <c r="B103">
        <v>11200.32</v>
      </c>
      <c r="C103" s="3">
        <f t="shared" si="9"/>
        <v>1.714013792752711E-2</v>
      </c>
      <c r="D103" s="3">
        <v>0</v>
      </c>
      <c r="E103" s="5">
        <f t="shared" si="10"/>
        <v>1.714013792752711E-2</v>
      </c>
      <c r="F103" s="3">
        <v>-2.2495775165319601E-2</v>
      </c>
      <c r="G103" s="5">
        <f t="shared" si="11"/>
        <v>-2.2495775165319601E-2</v>
      </c>
      <c r="H103" s="3">
        <v>1.3196646278587409E-2</v>
      </c>
      <c r="I103" s="5">
        <f t="shared" si="6"/>
        <v>1.3196646278587409E-2</v>
      </c>
      <c r="J103" s="3">
        <v>1.3196646278587409E-2</v>
      </c>
      <c r="K103" s="5">
        <f t="shared" si="7"/>
        <v>1.3196646278587409E-2</v>
      </c>
      <c r="L103" s="3">
        <v>1.3196646278587409E-2</v>
      </c>
      <c r="M103" s="5">
        <f t="shared" si="8"/>
        <v>1.3196646278587409E-2</v>
      </c>
      <c r="N103" s="5"/>
      <c r="O103" s="5"/>
    </row>
    <row r="104" spans="1:15" x14ac:dyDescent="0.25">
      <c r="A104" t="s">
        <v>147</v>
      </c>
      <c r="B104">
        <v>11208.78</v>
      </c>
      <c r="C104" s="3">
        <f t="shared" si="9"/>
        <v>7.5533556184126383E-4</v>
      </c>
      <c r="D104" s="3">
        <v>0</v>
      </c>
      <c r="E104" s="5">
        <f t="shared" si="10"/>
        <v>7.5533556184126383E-4</v>
      </c>
      <c r="F104" s="3">
        <v>5.6307626427882073E-3</v>
      </c>
      <c r="G104" s="5">
        <f t="shared" si="11"/>
        <v>5.6307626427882073E-3</v>
      </c>
      <c r="H104" s="3">
        <v>-3.1430005244407078E-3</v>
      </c>
      <c r="I104" s="5">
        <f t="shared" si="6"/>
        <v>-3.1430005244407078E-3</v>
      </c>
      <c r="J104" s="3">
        <v>-3.1430005244407078E-3</v>
      </c>
      <c r="K104" s="5">
        <f t="shared" si="7"/>
        <v>-3.1430005244407078E-3</v>
      </c>
      <c r="L104" s="3">
        <v>-3.1430005244407078E-3</v>
      </c>
      <c r="M104" s="5">
        <f t="shared" si="8"/>
        <v>-3.1430005244407078E-3</v>
      </c>
      <c r="N104" s="5"/>
      <c r="O104" s="5"/>
    </row>
    <row r="105" spans="1:15" x14ac:dyDescent="0.25">
      <c r="A105" t="s">
        <v>148</v>
      </c>
      <c r="B105">
        <v>11427.12</v>
      </c>
      <c r="C105" s="3">
        <f t="shared" si="9"/>
        <v>1.9479372420548868E-2</v>
      </c>
      <c r="D105" s="3">
        <v>0</v>
      </c>
      <c r="E105" s="5">
        <f t="shared" si="10"/>
        <v>1.9479372420548868E-2</v>
      </c>
      <c r="F105" s="3">
        <v>-1.8994891615811811E-2</v>
      </c>
      <c r="G105" s="5">
        <f t="shared" si="11"/>
        <v>-1.8994891615811811E-2</v>
      </c>
      <c r="H105" s="3">
        <v>-2.3134283968424769E-2</v>
      </c>
      <c r="I105" s="5">
        <f t="shared" si="6"/>
        <v>-2.3134283968424769E-2</v>
      </c>
      <c r="J105" s="3">
        <v>2.2134283968424769E-2</v>
      </c>
      <c r="K105" s="5">
        <f t="shared" si="7"/>
        <v>2.2134283968424769E-2</v>
      </c>
      <c r="L105" s="3">
        <v>-2.3134283968424769E-2</v>
      </c>
      <c r="M105" s="5">
        <f t="shared" si="8"/>
        <v>-2.3134283968424769E-2</v>
      </c>
      <c r="N105" s="5"/>
      <c r="O105" s="5"/>
    </row>
    <row r="106" spans="1:15" x14ac:dyDescent="0.25">
      <c r="A106" t="s">
        <v>149</v>
      </c>
      <c r="B106">
        <v>12053.61</v>
      </c>
      <c r="C106" s="3">
        <f t="shared" si="9"/>
        <v>5.4824837754394729E-2</v>
      </c>
      <c r="D106" s="3">
        <v>0</v>
      </c>
      <c r="E106" s="5">
        <f t="shared" si="10"/>
        <v>5.4824837754394729E-2</v>
      </c>
      <c r="F106" s="3">
        <v>-4.7903143341373883E-2</v>
      </c>
      <c r="G106" s="5">
        <f t="shared" si="11"/>
        <v>-4.7903143341373883E-2</v>
      </c>
      <c r="H106" s="3">
        <v>-5.9913129453192118E-2</v>
      </c>
      <c r="I106" s="5">
        <f t="shared" si="6"/>
        <v>-5.9913129453192118E-2</v>
      </c>
      <c r="J106" s="3">
        <v>5.8913129453192117E-2</v>
      </c>
      <c r="K106" s="5">
        <f t="shared" si="7"/>
        <v>5.8913129453192117E-2</v>
      </c>
      <c r="L106" s="3">
        <v>-5.9913129453192118E-2</v>
      </c>
      <c r="M106" s="5">
        <f t="shared" si="8"/>
        <v>-5.9913129453192118E-2</v>
      </c>
      <c r="N106" s="5"/>
      <c r="O106" s="5"/>
    </row>
    <row r="107" spans="1:15" x14ac:dyDescent="0.25">
      <c r="A107" t="s">
        <v>150</v>
      </c>
      <c r="B107">
        <v>11508.65</v>
      </c>
      <c r="C107" s="3">
        <f t="shared" si="9"/>
        <v>-4.5211351619971141E-2</v>
      </c>
      <c r="D107" s="3">
        <v>0</v>
      </c>
      <c r="E107" s="5">
        <f t="shared" si="10"/>
        <v>-4.5211351619971141E-2</v>
      </c>
      <c r="F107" s="3">
        <v>5.6215899218071311E-2</v>
      </c>
      <c r="G107" s="5">
        <f t="shared" si="11"/>
        <v>5.6215899218071311E-2</v>
      </c>
      <c r="H107" s="3">
        <v>6.9384518828451952E-2</v>
      </c>
      <c r="I107" s="5">
        <f t="shared" si="6"/>
        <v>6.9384518828451952E-2</v>
      </c>
      <c r="J107" s="3">
        <v>-7.0384518828451953E-2</v>
      </c>
      <c r="K107" s="5">
        <f t="shared" si="7"/>
        <v>-7.0384518828451953E-2</v>
      </c>
      <c r="L107" s="3">
        <v>-7.0384518828451953E-2</v>
      </c>
      <c r="M107" s="5">
        <f t="shared" si="8"/>
        <v>-7.0384518828451953E-2</v>
      </c>
      <c r="N107" s="5"/>
      <c r="O107" s="5"/>
    </row>
    <row r="108" spans="1:15" x14ac:dyDescent="0.25">
      <c r="A108" t="s">
        <v>151</v>
      </c>
      <c r="B108">
        <v>11838.51</v>
      </c>
      <c r="C108" s="3">
        <f t="shared" si="9"/>
        <v>2.8661919512714462E-2</v>
      </c>
      <c r="D108" s="3">
        <v>0</v>
      </c>
      <c r="E108" s="5">
        <f t="shared" si="10"/>
        <v>2.8661919512714462E-2</v>
      </c>
      <c r="F108" s="3">
        <v>-2.164186562047626E-2</v>
      </c>
      <c r="G108" s="5">
        <f t="shared" si="11"/>
        <v>-2.164186562047626E-2</v>
      </c>
      <c r="H108" s="3">
        <v>-2.0000885299706339E-2</v>
      </c>
      <c r="I108" s="5">
        <f t="shared" si="6"/>
        <v>-2.0000885299706339E-2</v>
      </c>
      <c r="J108" s="3">
        <v>1.9000885299706338E-2</v>
      </c>
      <c r="K108" s="5">
        <f t="shared" si="7"/>
        <v>1.9000885299706338E-2</v>
      </c>
      <c r="L108" s="3">
        <v>1.9000885299706338E-2</v>
      </c>
      <c r="M108" s="5">
        <f t="shared" si="8"/>
        <v>1.9000885299706338E-2</v>
      </c>
      <c r="N108" s="5"/>
      <c r="O108" s="5"/>
    </row>
    <row r="109" spans="1:15" x14ac:dyDescent="0.25">
      <c r="A109" t="s">
        <v>152</v>
      </c>
      <c r="B109">
        <v>11641.64</v>
      </c>
      <c r="C109" s="3">
        <f t="shared" si="9"/>
        <v>-1.6629626532393083E-2</v>
      </c>
      <c r="D109" s="3">
        <v>0</v>
      </c>
      <c r="E109" s="5">
        <f t="shared" si="10"/>
        <v>-1.6629626532393083E-2</v>
      </c>
      <c r="F109" s="3">
        <v>1.5859686058759689E-2</v>
      </c>
      <c r="G109" s="5">
        <f t="shared" si="11"/>
        <v>1.5859686058759689E-2</v>
      </c>
      <c r="H109" s="3">
        <v>1.1953636414178629E-2</v>
      </c>
      <c r="I109" s="5">
        <f t="shared" si="6"/>
        <v>1.1953636414178629E-2</v>
      </c>
      <c r="J109" s="3">
        <v>-1.295363641417863E-2</v>
      </c>
      <c r="K109" s="5">
        <f t="shared" si="7"/>
        <v>-1.295363641417863E-2</v>
      </c>
      <c r="L109" s="3">
        <v>-1.295363641417863E-2</v>
      </c>
      <c r="M109" s="5">
        <f t="shared" si="8"/>
        <v>-1.295363641417863E-2</v>
      </c>
      <c r="N109" s="5"/>
      <c r="O109" s="5"/>
    </row>
    <row r="110" spans="1:15" x14ac:dyDescent="0.25">
      <c r="A110" t="s">
        <v>153</v>
      </c>
      <c r="B110">
        <v>12040.64</v>
      </c>
      <c r="C110" s="3">
        <f t="shared" si="9"/>
        <v>3.4273521600049373E-2</v>
      </c>
      <c r="D110" s="3">
        <v>0</v>
      </c>
      <c r="E110" s="5">
        <f t="shared" si="10"/>
        <v>3.4273521600049373E-2</v>
      </c>
      <c r="F110" s="3">
        <v>-5.0507156915369437E-2</v>
      </c>
      <c r="G110" s="5">
        <f t="shared" si="11"/>
        <v>-5.0507156915369437E-2</v>
      </c>
      <c r="H110" s="3">
        <v>-4.4610590133961632E-2</v>
      </c>
      <c r="I110" s="5">
        <f t="shared" si="6"/>
        <v>-4.4610590133961632E-2</v>
      </c>
      <c r="J110" s="3">
        <v>4.3610590133961631E-2</v>
      </c>
      <c r="K110" s="5">
        <f t="shared" si="7"/>
        <v>4.3610590133961631E-2</v>
      </c>
      <c r="L110" s="3">
        <v>4.3610590133961631E-2</v>
      </c>
      <c r="M110" s="5">
        <f t="shared" si="8"/>
        <v>4.3610590133961631E-2</v>
      </c>
      <c r="N110" s="5"/>
      <c r="O110" s="5"/>
    </row>
    <row r="111" spans="1:15" x14ac:dyDescent="0.25">
      <c r="A111" t="s">
        <v>154</v>
      </c>
      <c r="B111">
        <v>12229.59</v>
      </c>
      <c r="C111" s="3">
        <f t="shared" si="9"/>
        <v>1.5692687431897445E-2</v>
      </c>
      <c r="D111" s="3">
        <v>0</v>
      </c>
      <c r="E111" s="5">
        <f t="shared" si="10"/>
        <v>1.5692687431897445E-2</v>
      </c>
      <c r="F111" s="3">
        <v>-5.5498509838135916E-3</v>
      </c>
      <c r="G111" s="5">
        <f t="shared" si="11"/>
        <v>-5.5498509838135916E-3</v>
      </c>
      <c r="H111" s="3">
        <v>-1.336360216806909E-2</v>
      </c>
      <c r="I111" s="5">
        <f t="shared" si="6"/>
        <v>-1.336360216806909E-2</v>
      </c>
      <c r="J111" s="3">
        <v>1.2363602168069089E-2</v>
      </c>
      <c r="K111" s="5">
        <f t="shared" si="7"/>
        <v>1.2363602168069089E-2</v>
      </c>
      <c r="L111" s="3">
        <v>1.2363602168069089E-2</v>
      </c>
      <c r="M111" s="5">
        <f t="shared" si="8"/>
        <v>1.2363602168069089E-2</v>
      </c>
      <c r="N111" s="5"/>
      <c r="O111" s="5"/>
    </row>
    <row r="112" spans="1:15" x14ac:dyDescent="0.25">
      <c r="A112" t="s">
        <v>155</v>
      </c>
      <c r="B112">
        <v>11786.51</v>
      </c>
      <c r="C112" s="3">
        <f t="shared" si="9"/>
        <v>-3.6230159800941797E-2</v>
      </c>
      <c r="D112" s="3">
        <v>0</v>
      </c>
      <c r="E112" s="5">
        <f t="shared" si="10"/>
        <v>-3.6230159800941797E-2</v>
      </c>
      <c r="F112" s="3">
        <v>1.506935466779696E-2</v>
      </c>
      <c r="G112" s="5">
        <f t="shared" si="11"/>
        <v>1.506935466779696E-2</v>
      </c>
      <c r="H112" s="3">
        <v>1.574497335317375E-2</v>
      </c>
      <c r="I112" s="5">
        <f t="shared" si="6"/>
        <v>1.574497335317375E-2</v>
      </c>
      <c r="J112" s="3">
        <v>-1.674497335317375E-2</v>
      </c>
      <c r="K112" s="5">
        <f t="shared" si="7"/>
        <v>-1.674497335317375E-2</v>
      </c>
      <c r="L112" s="3">
        <v>-1.674497335317375E-2</v>
      </c>
      <c r="M112" s="5">
        <f t="shared" si="8"/>
        <v>-1.674497335317375E-2</v>
      </c>
      <c r="N112" s="5"/>
      <c r="O112" s="5"/>
    </row>
    <row r="113" spans="1:15" x14ac:dyDescent="0.25">
      <c r="A113" t="s">
        <v>156</v>
      </c>
      <c r="B113">
        <v>12086.42</v>
      </c>
      <c r="C113" s="3">
        <f t="shared" si="9"/>
        <v>2.5445191154972902E-2</v>
      </c>
      <c r="D113" s="3">
        <v>0</v>
      </c>
      <c r="E113" s="5">
        <f t="shared" si="10"/>
        <v>2.5445191154972902E-2</v>
      </c>
      <c r="F113" s="3">
        <v>-1.3960390834430521E-2</v>
      </c>
      <c r="G113" s="5">
        <f t="shared" si="11"/>
        <v>-1.3960390834430521E-2</v>
      </c>
      <c r="H113" s="3">
        <v>-6.356291519285932E-3</v>
      </c>
      <c r="I113" s="5">
        <f t="shared" si="6"/>
        <v>-6.356291519285932E-3</v>
      </c>
      <c r="J113" s="3">
        <v>5.3562915192859328E-3</v>
      </c>
      <c r="K113" s="5">
        <f t="shared" si="7"/>
        <v>5.3562915192859328E-3</v>
      </c>
      <c r="L113" s="3">
        <v>5.3562915192859328E-3</v>
      </c>
      <c r="M113" s="5">
        <f t="shared" si="8"/>
        <v>5.3562915192859328E-3</v>
      </c>
      <c r="N113" s="5"/>
      <c r="O113" s="5"/>
    </row>
    <row r="114" spans="1:15" x14ac:dyDescent="0.25">
      <c r="A114" t="s">
        <v>157</v>
      </c>
      <c r="B114">
        <v>12032.19</v>
      </c>
      <c r="C114" s="3">
        <f t="shared" si="9"/>
        <v>-4.4868538409222891E-3</v>
      </c>
      <c r="D114" s="3">
        <v>0</v>
      </c>
      <c r="E114" s="5">
        <f t="shared" si="10"/>
        <v>-4.4868538409222891E-3</v>
      </c>
      <c r="F114" s="3">
        <v>1.1628571914112369E-3</v>
      </c>
      <c r="G114" s="5">
        <f t="shared" si="11"/>
        <v>1.1628571914112369E-3</v>
      </c>
      <c r="H114" s="3">
        <v>-1.3500454298586871E-2</v>
      </c>
      <c r="I114" s="5">
        <f t="shared" si="6"/>
        <v>-1.3500454298586871E-2</v>
      </c>
      <c r="J114" s="3">
        <v>1.250045429858687E-2</v>
      </c>
      <c r="K114" s="5">
        <f t="shared" si="7"/>
        <v>1.250045429858687E-2</v>
      </c>
      <c r="L114" s="3">
        <v>-1.3500454298586871E-2</v>
      </c>
      <c r="M114" s="5">
        <f t="shared" si="8"/>
        <v>-1.3500454298586871E-2</v>
      </c>
      <c r="N114" s="5"/>
      <c r="O114" s="5"/>
    </row>
    <row r="115" spans="1:15" x14ac:dyDescent="0.25">
      <c r="A115" t="s">
        <v>158</v>
      </c>
      <c r="B115">
        <v>12260.47</v>
      </c>
      <c r="C115" s="3">
        <f t="shared" si="9"/>
        <v>1.8972439763667248E-2</v>
      </c>
      <c r="D115" s="3">
        <v>0</v>
      </c>
      <c r="E115" s="5">
        <f t="shared" si="10"/>
        <v>1.8972439763667248E-2</v>
      </c>
      <c r="F115" s="3">
        <v>-1.194320569768665E-2</v>
      </c>
      <c r="G115" s="5">
        <f t="shared" si="11"/>
        <v>-1.194320569768665E-2</v>
      </c>
      <c r="H115" s="3">
        <v>-6.4582216377522886E-3</v>
      </c>
      <c r="I115" s="5">
        <f t="shared" si="6"/>
        <v>-6.4582216377522886E-3</v>
      </c>
      <c r="J115" s="3">
        <v>5.4582216377522877E-3</v>
      </c>
      <c r="K115" s="5">
        <f t="shared" si="7"/>
        <v>5.4582216377522877E-3</v>
      </c>
      <c r="L115" s="3">
        <v>-6.4582216377522886E-3</v>
      </c>
      <c r="M115" s="5">
        <f t="shared" si="8"/>
        <v>-6.4582216377522886E-3</v>
      </c>
      <c r="N115" s="5"/>
      <c r="O115" s="5"/>
    </row>
    <row r="116" spans="1:15" x14ac:dyDescent="0.25">
      <c r="A116" t="s">
        <v>159</v>
      </c>
      <c r="B116">
        <v>11789.09</v>
      </c>
      <c r="C116" s="3">
        <f t="shared" si="9"/>
        <v>-3.8447139465289548E-2</v>
      </c>
      <c r="D116" s="3">
        <v>0</v>
      </c>
      <c r="E116" s="5">
        <f t="shared" si="10"/>
        <v>-3.8447139465289548E-2</v>
      </c>
      <c r="F116" s="3">
        <v>4.5972587005144859E-2</v>
      </c>
      <c r="G116" s="5">
        <f t="shared" si="11"/>
        <v>4.5972587005144859E-2</v>
      </c>
      <c r="H116" s="3">
        <v>4.8791561079602669E-2</v>
      </c>
      <c r="I116" s="5">
        <f t="shared" si="6"/>
        <v>4.8791561079602669E-2</v>
      </c>
      <c r="J116" s="3">
        <v>-4.979156107960267E-2</v>
      </c>
      <c r="K116" s="5">
        <f t="shared" si="7"/>
        <v>-4.979156107960267E-2</v>
      </c>
      <c r="L116" s="3">
        <v>-4.979156107960267E-2</v>
      </c>
      <c r="M116" s="5">
        <f t="shared" si="8"/>
        <v>-4.979156107960267E-2</v>
      </c>
      <c r="N116" s="5"/>
      <c r="O116" s="5"/>
    </row>
    <row r="117" spans="1:15" x14ac:dyDescent="0.25">
      <c r="A117" t="s">
        <v>160</v>
      </c>
      <c r="B117">
        <v>11975.22</v>
      </c>
      <c r="C117" s="3">
        <f t="shared" si="9"/>
        <v>1.5788326325441471E-2</v>
      </c>
      <c r="D117" s="3">
        <v>0</v>
      </c>
      <c r="E117" s="5">
        <f t="shared" si="10"/>
        <v>1.5788326325441471E-2</v>
      </c>
      <c r="F117" s="3">
        <v>-2.737903024398336E-2</v>
      </c>
      <c r="G117" s="5">
        <f t="shared" si="11"/>
        <v>-2.737903024398336E-2</v>
      </c>
      <c r="H117" s="3">
        <v>2.2809684294587931E-2</v>
      </c>
      <c r="I117" s="5">
        <f t="shared" si="6"/>
        <v>2.2809684294587931E-2</v>
      </c>
      <c r="J117" s="3">
        <v>2.2809684294587931E-2</v>
      </c>
      <c r="K117" s="5">
        <f t="shared" si="7"/>
        <v>2.2809684294587931E-2</v>
      </c>
      <c r="L117" s="3">
        <v>2.2809684294587931E-2</v>
      </c>
      <c r="M117" s="5">
        <f t="shared" si="8"/>
        <v>2.2809684294587931E-2</v>
      </c>
      <c r="N117" s="5"/>
      <c r="O117" s="5"/>
    </row>
    <row r="118" spans="1:15" x14ac:dyDescent="0.25">
      <c r="A118" t="s">
        <v>161</v>
      </c>
      <c r="B118">
        <v>12001.95</v>
      </c>
      <c r="C118" s="3">
        <f t="shared" si="9"/>
        <v>2.2321093057164898E-3</v>
      </c>
      <c r="D118" s="3">
        <v>0</v>
      </c>
      <c r="E118" s="5">
        <f t="shared" si="10"/>
        <v>2.2321093057164898E-3</v>
      </c>
      <c r="F118" s="3">
        <v>-1.2293480456063811E-2</v>
      </c>
      <c r="G118" s="5">
        <f t="shared" si="11"/>
        <v>-1.2293480456063811E-2</v>
      </c>
      <c r="H118" s="3">
        <v>-1.7964977018860399E-2</v>
      </c>
      <c r="I118" s="5">
        <f t="shared" si="6"/>
        <v>-1.7964977018860399E-2</v>
      </c>
      <c r="J118" s="3">
        <v>-1.7964977018860399E-2</v>
      </c>
      <c r="K118" s="5">
        <f t="shared" si="7"/>
        <v>-1.7964977018860399E-2</v>
      </c>
      <c r="L118" s="3">
        <v>-1.7964977018860399E-2</v>
      </c>
      <c r="M118" s="5">
        <f t="shared" si="8"/>
        <v>-1.7964977018860399E-2</v>
      </c>
      <c r="N118" s="5"/>
      <c r="O118" s="5"/>
    </row>
    <row r="119" spans="1:15" x14ac:dyDescent="0.25">
      <c r="A119" t="s">
        <v>162</v>
      </c>
      <c r="B119">
        <v>12448.89</v>
      </c>
      <c r="C119" s="3">
        <f t="shared" si="9"/>
        <v>3.7238948670840877E-2</v>
      </c>
      <c r="D119" s="3">
        <v>0</v>
      </c>
      <c r="E119" s="5">
        <f t="shared" si="10"/>
        <v>3.7238948670840877E-2</v>
      </c>
      <c r="F119" s="3">
        <v>-1.382589278130548E-2</v>
      </c>
      <c r="G119" s="5">
        <f t="shared" si="11"/>
        <v>-1.382589278130548E-2</v>
      </c>
      <c r="H119" s="3">
        <v>-1.0972152708875761E-2</v>
      </c>
      <c r="I119" s="5">
        <f t="shared" si="6"/>
        <v>-1.0972152708875761E-2</v>
      </c>
      <c r="J119" s="3">
        <v>9.9721527088757599E-3</v>
      </c>
      <c r="K119" s="5">
        <f t="shared" si="7"/>
        <v>9.9721527088757599E-3</v>
      </c>
      <c r="L119" s="3">
        <v>-1.0972152708875761E-2</v>
      </c>
      <c r="M119" s="5">
        <f t="shared" si="8"/>
        <v>-1.0972152708875761E-2</v>
      </c>
      <c r="N119" s="5"/>
      <c r="O119" s="5"/>
    </row>
    <row r="120" spans="1:15" x14ac:dyDescent="0.25">
      <c r="A120" t="s">
        <v>163</v>
      </c>
      <c r="B120">
        <v>12490.27</v>
      </c>
      <c r="C120" s="3">
        <f t="shared" si="9"/>
        <v>3.3239911349527418E-3</v>
      </c>
      <c r="D120" s="3">
        <v>0</v>
      </c>
      <c r="E120" s="5">
        <f t="shared" si="10"/>
        <v>3.3239911349527418E-3</v>
      </c>
      <c r="F120" s="3">
        <v>9.1067043245675276E-3</v>
      </c>
      <c r="G120" s="5">
        <f t="shared" si="11"/>
        <v>9.1067043245675276E-3</v>
      </c>
      <c r="H120" s="3">
        <v>2.6962184923231811E-3</v>
      </c>
      <c r="I120" s="5">
        <f t="shared" si="6"/>
        <v>2.6962184923231811E-3</v>
      </c>
      <c r="J120" s="3">
        <v>2.6962184923231811E-3</v>
      </c>
      <c r="K120" s="5">
        <f t="shared" si="7"/>
        <v>2.6962184923231811E-3</v>
      </c>
      <c r="L120" s="3">
        <v>2.6962184923231811E-3</v>
      </c>
      <c r="M120" s="5">
        <f t="shared" si="8"/>
        <v>2.6962184923231811E-3</v>
      </c>
      <c r="N120" s="5"/>
      <c r="O120" s="5"/>
    </row>
    <row r="121" spans="1:15" x14ac:dyDescent="0.25">
      <c r="A121" t="s">
        <v>164</v>
      </c>
      <c r="B121">
        <v>12449.09</v>
      </c>
      <c r="C121" s="3">
        <f t="shared" si="9"/>
        <v>-3.29696635861354E-3</v>
      </c>
      <c r="D121" s="3">
        <v>0</v>
      </c>
      <c r="E121" s="5">
        <f t="shared" si="10"/>
        <v>-3.29696635861354E-3</v>
      </c>
      <c r="F121" s="3">
        <v>-3.5459731202816432E-3</v>
      </c>
      <c r="G121" s="5">
        <f t="shared" si="11"/>
        <v>-3.5459731202816432E-3</v>
      </c>
      <c r="H121" s="3">
        <v>3.5889809318169481E-3</v>
      </c>
      <c r="I121" s="5">
        <f t="shared" si="6"/>
        <v>3.5889809318169481E-3</v>
      </c>
      <c r="J121" s="3">
        <v>3.5889809318169481E-3</v>
      </c>
      <c r="K121" s="5">
        <f t="shared" si="7"/>
        <v>3.5889809318169481E-3</v>
      </c>
      <c r="L121" s="3">
        <v>3.5889809318169481E-3</v>
      </c>
      <c r="M121" s="5">
        <f t="shared" si="8"/>
        <v>3.5889809318169481E-3</v>
      </c>
      <c r="N121" s="5"/>
      <c r="O121" s="5"/>
    </row>
    <row r="122" spans="1:15" x14ac:dyDescent="0.25">
      <c r="A122" t="s">
        <v>165</v>
      </c>
      <c r="B122">
        <v>12959.69</v>
      </c>
      <c r="C122" s="3">
        <f t="shared" si="9"/>
        <v>4.1015046079673212E-2</v>
      </c>
      <c r="D122" s="3">
        <v>0</v>
      </c>
      <c r="E122" s="5">
        <f t="shared" si="10"/>
        <v>4.1015046079673212E-2</v>
      </c>
      <c r="F122" s="3">
        <v>-4.2373706397200749E-2</v>
      </c>
      <c r="G122" s="5">
        <f t="shared" si="11"/>
        <v>-4.2373706397200749E-2</v>
      </c>
      <c r="H122" s="3">
        <v>-4.1991478735237328E-2</v>
      </c>
      <c r="I122" s="5">
        <f t="shared" si="6"/>
        <v>-4.1991478735237328E-2</v>
      </c>
      <c r="J122" s="3">
        <v>-4.1991478735237328E-2</v>
      </c>
      <c r="K122" s="5">
        <f t="shared" si="7"/>
        <v>-4.1991478735237328E-2</v>
      </c>
      <c r="L122" s="3">
        <v>4.0991478735237327E-2</v>
      </c>
      <c r="M122" s="5">
        <f t="shared" si="8"/>
        <v>4.0991478735237327E-2</v>
      </c>
      <c r="N122" s="5"/>
      <c r="O122" s="5"/>
    </row>
    <row r="123" spans="1:15" x14ac:dyDescent="0.25">
      <c r="A123" t="s">
        <v>166</v>
      </c>
      <c r="B123">
        <v>12542.51</v>
      </c>
      <c r="C123" s="3">
        <f t="shared" si="9"/>
        <v>-3.2190584805655065E-2</v>
      </c>
      <c r="D123" s="3">
        <v>0</v>
      </c>
      <c r="E123" s="5">
        <f t="shared" si="10"/>
        <v>-3.2190584805655065E-2</v>
      </c>
      <c r="F123" s="3">
        <v>2.829851245478977E-2</v>
      </c>
      <c r="G123" s="5">
        <f t="shared" si="11"/>
        <v>2.829851245478977E-2</v>
      </c>
      <c r="H123" s="3">
        <v>2.9219256905132739E-2</v>
      </c>
      <c r="I123" s="5">
        <f t="shared" si="6"/>
        <v>2.9219256905132739E-2</v>
      </c>
      <c r="J123" s="3">
        <v>2.9219256905132739E-2</v>
      </c>
      <c r="K123" s="5">
        <f t="shared" si="7"/>
        <v>2.9219256905132739E-2</v>
      </c>
      <c r="L123" s="3">
        <v>2.9219256905132739E-2</v>
      </c>
      <c r="M123" s="5">
        <f t="shared" si="8"/>
        <v>2.9219256905132739E-2</v>
      </c>
      <c r="N123" s="5"/>
      <c r="O123" s="5"/>
    </row>
    <row r="124" spans="1:15" x14ac:dyDescent="0.25">
      <c r="A124" t="s">
        <v>167</v>
      </c>
      <c r="B124">
        <v>12110.43</v>
      </c>
      <c r="C124" s="3">
        <f t="shared" si="9"/>
        <v>-3.4449245007578178E-2</v>
      </c>
      <c r="D124" s="3">
        <v>0</v>
      </c>
      <c r="E124" s="5">
        <f t="shared" si="10"/>
        <v>-3.4449245007578178E-2</v>
      </c>
      <c r="F124" s="3">
        <v>1.605734615493656E-2</v>
      </c>
      <c r="G124" s="5">
        <f t="shared" si="11"/>
        <v>1.605734615493656E-2</v>
      </c>
      <c r="H124" s="3">
        <v>1.7648397452493098E-2</v>
      </c>
      <c r="I124" s="5">
        <f t="shared" si="6"/>
        <v>1.7648397452493098E-2</v>
      </c>
      <c r="J124" s="3">
        <v>-1.8648397452493099E-2</v>
      </c>
      <c r="K124" s="5">
        <f t="shared" si="7"/>
        <v>-1.8648397452493099E-2</v>
      </c>
      <c r="L124" s="3">
        <v>-1.8648397452493099E-2</v>
      </c>
      <c r="M124" s="5">
        <f t="shared" si="8"/>
        <v>-1.8648397452493099E-2</v>
      </c>
      <c r="N124" s="5"/>
      <c r="O124" s="5"/>
    </row>
    <row r="125" spans="1:15" x14ac:dyDescent="0.25">
      <c r="A125" t="s">
        <v>168</v>
      </c>
      <c r="B125">
        <v>12346.55</v>
      </c>
      <c r="C125" s="3">
        <f t="shared" si="9"/>
        <v>1.949724328533331E-2</v>
      </c>
      <c r="D125" s="3">
        <v>0</v>
      </c>
      <c r="E125" s="5">
        <f t="shared" si="10"/>
        <v>1.949724328533331E-2</v>
      </c>
      <c r="F125" s="3">
        <v>-4.302029897318072E-3</v>
      </c>
      <c r="G125" s="5">
        <f t="shared" si="11"/>
        <v>-4.302029897318072E-3</v>
      </c>
      <c r="H125" s="3">
        <v>4.3100027643693424E-3</v>
      </c>
      <c r="I125" s="5">
        <f t="shared" si="6"/>
        <v>4.3100027643693424E-3</v>
      </c>
      <c r="J125" s="3">
        <v>4.3100027643693424E-3</v>
      </c>
      <c r="K125" s="5">
        <f t="shared" si="7"/>
        <v>4.3100027643693424E-3</v>
      </c>
      <c r="L125" s="3">
        <v>-5.3100027643693433E-3</v>
      </c>
      <c r="M125" s="5">
        <f t="shared" si="8"/>
        <v>-5.3100027643693433E-3</v>
      </c>
      <c r="N125" s="5"/>
      <c r="O125" s="5"/>
    </row>
    <row r="126" spans="1:15" x14ac:dyDescent="0.25">
      <c r="A126" t="s">
        <v>169</v>
      </c>
      <c r="B126">
        <v>12090.06</v>
      </c>
      <c r="C126" s="3">
        <f t="shared" si="9"/>
        <v>-2.0774224378470096E-2</v>
      </c>
      <c r="D126" s="3">
        <v>0</v>
      </c>
      <c r="E126" s="5">
        <f t="shared" si="10"/>
        <v>-2.0774224378470096E-2</v>
      </c>
      <c r="F126" s="3">
        <v>3.5622697562368431E-2</v>
      </c>
      <c r="G126" s="5">
        <f t="shared" si="11"/>
        <v>3.5622697562368431E-2</v>
      </c>
      <c r="H126" s="3">
        <v>3.042361998764101E-2</v>
      </c>
      <c r="I126" s="5">
        <f t="shared" si="6"/>
        <v>3.042361998764101E-2</v>
      </c>
      <c r="J126" s="3">
        <v>3.042361998764101E-2</v>
      </c>
      <c r="K126" s="5">
        <f t="shared" si="7"/>
        <v>3.042361998764101E-2</v>
      </c>
      <c r="L126" s="3">
        <v>3.042361998764101E-2</v>
      </c>
      <c r="M126" s="5">
        <f t="shared" si="8"/>
        <v>3.042361998764101E-2</v>
      </c>
      <c r="N126" s="5"/>
      <c r="O126" s="5"/>
    </row>
    <row r="127" spans="1:15" x14ac:dyDescent="0.25">
      <c r="A127" t="s">
        <v>170</v>
      </c>
      <c r="B127">
        <v>11978.99</v>
      </c>
      <c r="C127" s="3">
        <f t="shared" si="9"/>
        <v>-9.1868857557365624E-3</v>
      </c>
      <c r="D127" s="3">
        <v>0</v>
      </c>
      <c r="E127" s="5">
        <f t="shared" si="10"/>
        <v>-9.1868857557365624E-3</v>
      </c>
      <c r="F127" s="3">
        <v>-2.1527263406041639E-2</v>
      </c>
      <c r="G127" s="5">
        <f t="shared" si="11"/>
        <v>-2.1527263406041639E-2</v>
      </c>
      <c r="H127" s="3">
        <v>1.732583667525912E-2</v>
      </c>
      <c r="I127" s="5">
        <f t="shared" si="6"/>
        <v>1.732583667525912E-2</v>
      </c>
      <c r="J127" s="3">
        <v>1.732583667525912E-2</v>
      </c>
      <c r="K127" s="5">
        <f t="shared" si="7"/>
        <v>1.732583667525912E-2</v>
      </c>
      <c r="L127" s="3">
        <v>-1.8325836675259121E-2</v>
      </c>
      <c r="M127" s="5">
        <f t="shared" si="8"/>
        <v>-1.8325836675259121E-2</v>
      </c>
      <c r="N127" s="5"/>
      <c r="O127" s="5"/>
    </row>
    <row r="128" spans="1:15" x14ac:dyDescent="0.25">
      <c r="A128" t="s">
        <v>171</v>
      </c>
      <c r="B128">
        <v>12079.06</v>
      </c>
      <c r="C128" s="3">
        <f t="shared" si="9"/>
        <v>8.3537927655001898E-3</v>
      </c>
      <c r="D128" s="3">
        <v>0</v>
      </c>
      <c r="E128" s="5">
        <f t="shared" si="10"/>
        <v>8.3537927655001898E-3</v>
      </c>
      <c r="F128" s="3">
        <v>9.3766458040793607E-4</v>
      </c>
      <c r="G128" s="5">
        <f t="shared" si="11"/>
        <v>9.3766458040793607E-4</v>
      </c>
      <c r="H128" s="3">
        <v>5.7963742033596897E-4</v>
      </c>
      <c r="I128" s="5">
        <f t="shared" si="6"/>
        <v>5.7963742033596897E-4</v>
      </c>
      <c r="J128" s="3">
        <v>5.7963742033596897E-4</v>
      </c>
      <c r="K128" s="5">
        <f t="shared" si="7"/>
        <v>5.7963742033596897E-4</v>
      </c>
      <c r="L128" s="3">
        <v>5.7963742033596897E-4</v>
      </c>
      <c r="M128" s="5">
        <f t="shared" si="8"/>
        <v>5.7963742033596897E-4</v>
      </c>
      <c r="N128" s="5"/>
      <c r="O128" s="5"/>
    </row>
    <row r="129" spans="1:15" x14ac:dyDescent="0.25">
      <c r="A129" t="s">
        <v>172</v>
      </c>
      <c r="B129">
        <v>12195.59</v>
      </c>
      <c r="C129" s="3">
        <f t="shared" si="9"/>
        <v>9.6472738772719335E-3</v>
      </c>
      <c r="D129" s="3">
        <v>0</v>
      </c>
      <c r="E129" s="5">
        <f t="shared" si="10"/>
        <v>9.6472738772719335E-3</v>
      </c>
      <c r="F129" s="3">
        <v>-9.8208837132943375E-3</v>
      </c>
      <c r="G129" s="5">
        <f t="shared" si="11"/>
        <v>-9.8208837132943375E-3</v>
      </c>
      <c r="H129" s="3">
        <v>-1.1200649857210211E-2</v>
      </c>
      <c r="I129" s="5">
        <f t="shared" si="6"/>
        <v>-1.1200649857210211E-2</v>
      </c>
      <c r="J129" s="3">
        <v>-1.1200649857210211E-2</v>
      </c>
      <c r="K129" s="5">
        <f t="shared" si="7"/>
        <v>-1.1200649857210211E-2</v>
      </c>
      <c r="L129" s="3">
        <v>-1.1200649857210211E-2</v>
      </c>
      <c r="M129" s="5">
        <f t="shared" si="8"/>
        <v>-1.1200649857210211E-2</v>
      </c>
      <c r="N129" s="5"/>
      <c r="O129" s="5"/>
    </row>
    <row r="130" spans="1:15" x14ac:dyDescent="0.25">
      <c r="A130" t="s">
        <v>173</v>
      </c>
      <c r="B130">
        <v>11697.04</v>
      </c>
      <c r="C130" s="3">
        <f t="shared" si="9"/>
        <v>-4.0879531043598538E-2</v>
      </c>
      <c r="D130" s="3">
        <v>0</v>
      </c>
      <c r="E130" s="5">
        <f t="shared" si="10"/>
        <v>-4.0879531043598538E-2</v>
      </c>
      <c r="F130" s="3">
        <v>3.851544215769525E-2</v>
      </c>
      <c r="G130" s="5">
        <f t="shared" si="11"/>
        <v>3.851544215769525E-2</v>
      </c>
      <c r="H130" s="3">
        <v>3.5488517540332762E-2</v>
      </c>
      <c r="I130" s="5">
        <f t="shared" si="6"/>
        <v>3.5488517540332762E-2</v>
      </c>
      <c r="J130" s="3">
        <v>3.5488517540332762E-2</v>
      </c>
      <c r="K130" s="5">
        <f t="shared" si="7"/>
        <v>3.5488517540332762E-2</v>
      </c>
      <c r="L130" s="3">
        <v>3.5488517540332762E-2</v>
      </c>
      <c r="M130" s="5">
        <f t="shared" si="8"/>
        <v>3.5488517540332762E-2</v>
      </c>
      <c r="N130" s="5"/>
      <c r="O130" s="5"/>
    </row>
    <row r="131" spans="1:15" x14ac:dyDescent="0.25">
      <c r="A131" t="s">
        <v>174</v>
      </c>
      <c r="B131">
        <v>11851.87</v>
      </c>
      <c r="C131" s="3">
        <f t="shared" si="9"/>
        <v>1.323668210077078E-2</v>
      </c>
      <c r="D131" s="3">
        <v>0</v>
      </c>
      <c r="E131" s="5">
        <f t="shared" si="10"/>
        <v>1.323668210077078E-2</v>
      </c>
      <c r="F131" s="3">
        <v>-1.5813189281831019E-2</v>
      </c>
      <c r="G131" s="5">
        <f t="shared" si="11"/>
        <v>-1.5813189281831019E-2</v>
      </c>
      <c r="H131" s="3">
        <v>5.0420054917438995E-3</v>
      </c>
      <c r="I131" s="5">
        <f t="shared" si="6"/>
        <v>5.0420054917438995E-3</v>
      </c>
      <c r="J131" s="3">
        <v>5.0420054917438995E-3</v>
      </c>
      <c r="K131" s="5">
        <f t="shared" si="7"/>
        <v>5.0420054917438995E-3</v>
      </c>
      <c r="L131" s="3">
        <v>5.0420054917438995E-3</v>
      </c>
      <c r="M131" s="5">
        <f t="shared" si="8"/>
        <v>5.0420054917438995E-3</v>
      </c>
      <c r="N131" s="5"/>
      <c r="O131" s="5"/>
    </row>
    <row r="132" spans="1:15" x14ac:dyDescent="0.25">
      <c r="A132" t="s">
        <v>175</v>
      </c>
      <c r="B132">
        <v>11567.06</v>
      </c>
      <c r="C132" s="3">
        <f t="shared" si="9"/>
        <v>-2.4030806952827E-2</v>
      </c>
      <c r="D132" s="3">
        <v>0</v>
      </c>
      <c r="E132" s="5">
        <f t="shared" si="10"/>
        <v>-2.4030806952827E-2</v>
      </c>
      <c r="F132" s="3">
        <v>8.681134292090862E-3</v>
      </c>
      <c r="G132" s="5">
        <f t="shared" si="11"/>
        <v>8.681134292090862E-3</v>
      </c>
      <c r="H132" s="3">
        <v>1.352938261991353E-3</v>
      </c>
      <c r="I132" s="5">
        <f t="shared" ref="I132:I195" si="12">H132-D132</f>
        <v>1.352938261991353E-3</v>
      </c>
      <c r="J132" s="3">
        <v>1.352938261991353E-3</v>
      </c>
      <c r="K132" s="5">
        <f t="shared" ref="K132:K195" si="13">J132-D132</f>
        <v>1.352938261991353E-3</v>
      </c>
      <c r="L132" s="3">
        <v>1.352938261991353E-3</v>
      </c>
      <c r="M132" s="5">
        <f t="shared" ref="M132:M195" si="14">L132-D132</f>
        <v>1.352938261991353E-3</v>
      </c>
      <c r="N132" s="5"/>
      <c r="O132" s="5"/>
    </row>
    <row r="133" spans="1:15" x14ac:dyDescent="0.25">
      <c r="A133" t="s">
        <v>176</v>
      </c>
      <c r="B133">
        <v>11889.88</v>
      </c>
      <c r="C133" s="3">
        <f t="shared" ref="C133:C196" si="15">(B133/B132)-1</f>
        <v>2.7908561034523771E-2</v>
      </c>
      <c r="D133" s="3">
        <v>0</v>
      </c>
      <c r="E133" s="5">
        <f t="shared" ref="E133:E196" si="16">C133-D133</f>
        <v>2.7908561034523771E-2</v>
      </c>
      <c r="F133" s="3">
        <v>-1.331536293164196E-2</v>
      </c>
      <c r="G133" s="5">
        <f t="shared" ref="G133:G196" si="17">F133-D133</f>
        <v>-1.331536293164196E-2</v>
      </c>
      <c r="H133" s="3">
        <v>-1.0095532744470065E-2</v>
      </c>
      <c r="I133" s="5">
        <f t="shared" si="12"/>
        <v>-1.0095532744470065E-2</v>
      </c>
      <c r="J133" s="3">
        <v>9.0955327444700636E-3</v>
      </c>
      <c r="K133" s="5">
        <f t="shared" si="13"/>
        <v>9.0955327444700636E-3</v>
      </c>
      <c r="L133" s="3">
        <v>9.0955327444700636E-3</v>
      </c>
      <c r="M133" s="5">
        <f t="shared" si="14"/>
        <v>9.0955327444700636E-3</v>
      </c>
      <c r="N133" s="5"/>
      <c r="O133" s="5"/>
    </row>
    <row r="134" spans="1:15" x14ac:dyDescent="0.25">
      <c r="A134" t="s">
        <v>177</v>
      </c>
      <c r="B134">
        <v>11958.54</v>
      </c>
      <c r="C134" s="3">
        <f t="shared" si="15"/>
        <v>5.7746587854545783E-3</v>
      </c>
      <c r="D134" s="3">
        <v>0</v>
      </c>
      <c r="E134" s="5">
        <f t="shared" si="16"/>
        <v>5.7746587854545783E-3</v>
      </c>
      <c r="F134" s="3">
        <v>-1.753318118405064E-3</v>
      </c>
      <c r="G134" s="5">
        <f t="shared" si="17"/>
        <v>-1.753318118405064E-3</v>
      </c>
      <c r="H134" s="3">
        <v>-1.1808259946395531E-2</v>
      </c>
      <c r="I134" s="5">
        <f t="shared" si="12"/>
        <v>-1.1808259946395531E-2</v>
      </c>
      <c r="J134" s="3">
        <v>-1.1808259946395531E-2</v>
      </c>
      <c r="K134" s="5">
        <f t="shared" si="13"/>
        <v>-1.1808259946395531E-2</v>
      </c>
      <c r="L134" s="3">
        <v>-1.1808259946395531E-2</v>
      </c>
      <c r="M134" s="5">
        <f t="shared" si="14"/>
        <v>-1.1808259946395531E-2</v>
      </c>
      <c r="N134" s="5"/>
      <c r="O134" s="5"/>
    </row>
    <row r="135" spans="1:15" x14ac:dyDescent="0.25">
      <c r="A135" t="s">
        <v>178</v>
      </c>
      <c r="B135">
        <v>12169.03</v>
      </c>
      <c r="C135" s="3">
        <f t="shared" si="15"/>
        <v>1.7601647023800515E-2</v>
      </c>
      <c r="D135" s="3">
        <v>0</v>
      </c>
      <c r="E135" s="5">
        <f t="shared" si="16"/>
        <v>1.7601647023800515E-2</v>
      </c>
      <c r="F135" s="3">
        <v>-1.706808742960551E-2</v>
      </c>
      <c r="G135" s="5">
        <f t="shared" si="17"/>
        <v>-1.706808742960551E-2</v>
      </c>
      <c r="H135" s="3">
        <v>-6.4518738894553725E-3</v>
      </c>
      <c r="I135" s="5">
        <f t="shared" si="12"/>
        <v>-6.4518738894553725E-3</v>
      </c>
      <c r="J135" s="3">
        <v>-6.4518738894553725E-3</v>
      </c>
      <c r="K135" s="5">
        <f t="shared" si="13"/>
        <v>-6.4518738894553725E-3</v>
      </c>
      <c r="L135" s="3">
        <v>-6.4518738894553725E-3</v>
      </c>
      <c r="M135" s="5">
        <f t="shared" si="14"/>
        <v>-6.4518738894553725E-3</v>
      </c>
      <c r="N135" s="5"/>
      <c r="O135" s="5"/>
    </row>
    <row r="136" spans="1:15" x14ac:dyDescent="0.25">
      <c r="A136" t="s">
        <v>179</v>
      </c>
      <c r="B136">
        <v>12283.43</v>
      </c>
      <c r="C136" s="3">
        <f t="shared" si="15"/>
        <v>9.4009136307495744E-3</v>
      </c>
      <c r="D136" s="3">
        <v>0</v>
      </c>
      <c r="E136" s="5">
        <f t="shared" si="16"/>
        <v>9.4009136307495744E-3</v>
      </c>
      <c r="F136" s="3">
        <v>7.1965670935227773E-3</v>
      </c>
      <c r="G136" s="5">
        <f t="shared" si="17"/>
        <v>7.1965670935227773E-3</v>
      </c>
      <c r="H136" s="3">
        <v>4.8649390285627706E-3</v>
      </c>
      <c r="I136" s="5">
        <f t="shared" si="12"/>
        <v>4.8649390285627706E-3</v>
      </c>
      <c r="J136" s="3">
        <v>4.8649390285627706E-3</v>
      </c>
      <c r="K136" s="5">
        <f t="shared" si="13"/>
        <v>4.8649390285627706E-3</v>
      </c>
      <c r="L136" s="3">
        <v>4.8649390285627706E-3</v>
      </c>
      <c r="M136" s="5">
        <f t="shared" si="14"/>
        <v>4.8649390285627706E-3</v>
      </c>
      <c r="N136" s="5"/>
      <c r="O136" s="5"/>
    </row>
    <row r="137" spans="1:15" x14ac:dyDescent="0.25">
      <c r="A137" t="s">
        <v>180</v>
      </c>
      <c r="B137">
        <v>12663.67</v>
      </c>
      <c r="C137" s="3">
        <f t="shared" si="15"/>
        <v>3.0955523009452479E-2</v>
      </c>
      <c r="D137" s="3">
        <v>0</v>
      </c>
      <c r="E137" s="5">
        <f t="shared" si="16"/>
        <v>3.0955523009452479E-2</v>
      </c>
      <c r="F137" s="3">
        <v>-2.5194834467881771E-2</v>
      </c>
      <c r="G137" s="5">
        <f t="shared" si="17"/>
        <v>-2.5194834467881771E-2</v>
      </c>
      <c r="H137" s="3">
        <v>2.2128138974888269E-2</v>
      </c>
      <c r="I137" s="5">
        <f t="shared" si="12"/>
        <v>2.2128138974888269E-2</v>
      </c>
      <c r="J137" s="3">
        <v>2.2128138974888269E-2</v>
      </c>
      <c r="K137" s="5">
        <f t="shared" si="13"/>
        <v>2.2128138974888269E-2</v>
      </c>
      <c r="L137" s="3">
        <v>2.2128138974888269E-2</v>
      </c>
      <c r="M137" s="5">
        <f t="shared" si="14"/>
        <v>2.2128138974888269E-2</v>
      </c>
      <c r="N137" s="5"/>
      <c r="O137" s="5"/>
    </row>
    <row r="138" spans="1:15" x14ac:dyDescent="0.25">
      <c r="A138" t="s">
        <v>181</v>
      </c>
      <c r="B138">
        <v>11930.73</v>
      </c>
      <c r="C138" s="3">
        <f t="shared" si="15"/>
        <v>-5.7877376779401302E-2</v>
      </c>
      <c r="D138" s="3">
        <v>0</v>
      </c>
      <c r="E138" s="5">
        <f t="shared" si="16"/>
        <v>-5.7877376779401302E-2</v>
      </c>
      <c r="F138" s="3">
        <v>3.9792218378865263E-2</v>
      </c>
      <c r="G138" s="5">
        <f t="shared" si="17"/>
        <v>3.9792218378865263E-2</v>
      </c>
      <c r="H138" s="3">
        <v>-3.8590608790425161E-2</v>
      </c>
      <c r="I138" s="5">
        <f t="shared" si="12"/>
        <v>-3.8590608790425161E-2</v>
      </c>
      <c r="J138" s="3">
        <v>-3.8590608790425161E-2</v>
      </c>
      <c r="K138" s="5">
        <f t="shared" si="13"/>
        <v>-3.8590608790425161E-2</v>
      </c>
      <c r="L138" s="3">
        <v>-3.8590608790425161E-2</v>
      </c>
      <c r="M138" s="5">
        <f t="shared" si="14"/>
        <v>-3.8590608790425161E-2</v>
      </c>
      <c r="N138" s="5"/>
      <c r="O138" s="5"/>
    </row>
    <row r="139" spans="1:15" x14ac:dyDescent="0.25">
      <c r="A139" t="s">
        <v>182</v>
      </c>
      <c r="B139">
        <v>11160.57</v>
      </c>
      <c r="C139" s="3">
        <f t="shared" si="15"/>
        <v>-6.4552630057004068E-2</v>
      </c>
      <c r="D139" s="3">
        <v>0</v>
      </c>
      <c r="E139" s="5">
        <f t="shared" si="16"/>
        <v>-6.4552630057004068E-2</v>
      </c>
      <c r="F139" s="3">
        <v>9.6249787869739381E-2</v>
      </c>
      <c r="G139" s="5">
        <f t="shared" si="17"/>
        <v>9.6249787869739381E-2</v>
      </c>
      <c r="H139" s="3">
        <v>-0.10268846005221111</v>
      </c>
      <c r="I139" s="5">
        <f t="shared" si="12"/>
        <v>-0.10268846005221111</v>
      </c>
      <c r="J139" s="3">
        <v>-0.10268846005221111</v>
      </c>
      <c r="K139" s="5">
        <f t="shared" si="13"/>
        <v>-0.10268846005221111</v>
      </c>
      <c r="L139" s="3">
        <v>-0.10268846005221111</v>
      </c>
      <c r="M139" s="5">
        <f t="shared" si="14"/>
        <v>-0.10268846005221111</v>
      </c>
      <c r="N139" s="5"/>
      <c r="O139" s="5"/>
    </row>
    <row r="140" spans="1:15" x14ac:dyDescent="0.25">
      <c r="A140" t="s">
        <v>183</v>
      </c>
      <c r="B140">
        <v>10991.7</v>
      </c>
      <c r="C140" s="3">
        <f t="shared" si="15"/>
        <v>-1.5130947612890688E-2</v>
      </c>
      <c r="D140" s="3">
        <v>0</v>
      </c>
      <c r="E140" s="5">
        <f t="shared" si="16"/>
        <v>-1.5130947612890688E-2</v>
      </c>
      <c r="F140" s="3">
        <v>-1.681701405719821E-2</v>
      </c>
      <c r="G140" s="5">
        <f t="shared" si="17"/>
        <v>-1.681701405719821E-2</v>
      </c>
      <c r="H140" s="3">
        <v>2.1377766124956548E-2</v>
      </c>
      <c r="I140" s="5">
        <f t="shared" si="12"/>
        <v>2.1377766124956548E-2</v>
      </c>
      <c r="J140" s="3">
        <v>2.1377766124956548E-2</v>
      </c>
      <c r="K140" s="5">
        <f t="shared" si="13"/>
        <v>2.1377766124956548E-2</v>
      </c>
      <c r="L140" s="3">
        <v>-2.2377766124956549E-2</v>
      </c>
      <c r="M140" s="5">
        <f t="shared" si="14"/>
        <v>-2.2377766124956549E-2</v>
      </c>
      <c r="N140" s="5"/>
      <c r="O140" s="5"/>
    </row>
    <row r="141" spans="1:15" x14ac:dyDescent="0.25">
      <c r="A141" t="s">
        <v>184</v>
      </c>
      <c r="B141">
        <v>10098.879999999999</v>
      </c>
      <c r="C141" s="3">
        <f t="shared" si="15"/>
        <v>-8.1226743815788427E-2</v>
      </c>
      <c r="D141" s="3">
        <v>0</v>
      </c>
      <c r="E141" s="5">
        <f t="shared" si="16"/>
        <v>-8.1226743815788427E-2</v>
      </c>
      <c r="F141" s="3">
        <v>-2.5775413967535001E-2</v>
      </c>
      <c r="G141" s="5">
        <f t="shared" si="17"/>
        <v>-2.5775413967535001E-2</v>
      </c>
      <c r="H141" s="3">
        <v>-3.5722984562607134E-2</v>
      </c>
      <c r="I141" s="5">
        <f t="shared" si="12"/>
        <v>-3.5722984562607134E-2</v>
      </c>
      <c r="J141" s="3">
        <v>-3.5722984562607134E-2</v>
      </c>
      <c r="K141" s="5">
        <f t="shared" si="13"/>
        <v>-3.5722984562607134E-2</v>
      </c>
      <c r="L141" s="3">
        <v>3.4722984562607133E-2</v>
      </c>
      <c r="M141" s="5">
        <f t="shared" si="14"/>
        <v>3.4722984562607133E-2</v>
      </c>
      <c r="N141" s="5"/>
      <c r="O141" s="5"/>
    </row>
    <row r="142" spans="1:15" x14ac:dyDescent="0.25">
      <c r="A142" t="s">
        <v>185</v>
      </c>
      <c r="B142">
        <v>10540.92</v>
      </c>
      <c r="C142" s="3">
        <f t="shared" si="15"/>
        <v>4.3771190468646193E-2</v>
      </c>
      <c r="D142" s="3">
        <v>0</v>
      </c>
      <c r="E142" s="5">
        <f t="shared" si="16"/>
        <v>4.3771190468646193E-2</v>
      </c>
      <c r="F142" s="3">
        <v>6.0137781674909508E-3</v>
      </c>
      <c r="G142" s="5">
        <f t="shared" si="17"/>
        <v>6.0137781674909508E-3</v>
      </c>
      <c r="H142" s="3">
        <v>1.546445013368725E-2</v>
      </c>
      <c r="I142" s="5">
        <f t="shared" si="12"/>
        <v>1.546445013368725E-2</v>
      </c>
      <c r="J142" s="3">
        <v>1.546445013368725E-2</v>
      </c>
      <c r="K142" s="5">
        <f t="shared" si="13"/>
        <v>1.546445013368725E-2</v>
      </c>
      <c r="L142" s="3">
        <v>-1.6464450133687251E-2</v>
      </c>
      <c r="M142" s="5">
        <f t="shared" si="14"/>
        <v>-1.6464450133687251E-2</v>
      </c>
      <c r="N142" s="5"/>
      <c r="O142" s="5"/>
    </row>
    <row r="143" spans="1:15" x14ac:dyDescent="0.25">
      <c r="A143" t="s">
        <v>186</v>
      </c>
      <c r="B143">
        <v>10367.94</v>
      </c>
      <c r="C143" s="3">
        <f t="shared" si="15"/>
        <v>-1.6410332304960029E-2</v>
      </c>
      <c r="D143" s="3">
        <v>0</v>
      </c>
      <c r="E143" s="5">
        <f t="shared" si="16"/>
        <v>-1.6410332304960029E-2</v>
      </c>
      <c r="F143" s="3">
        <v>3.3415541230347621E-3</v>
      </c>
      <c r="G143" s="5">
        <f t="shared" si="17"/>
        <v>3.3415541230347621E-3</v>
      </c>
      <c r="H143" s="3">
        <v>2.3407544234881729E-3</v>
      </c>
      <c r="I143" s="5">
        <f t="shared" si="12"/>
        <v>2.3407544234881729E-3</v>
      </c>
      <c r="J143" s="3">
        <v>2.3407544234881729E-3</v>
      </c>
      <c r="K143" s="5">
        <f t="shared" si="13"/>
        <v>2.3407544234881729E-3</v>
      </c>
      <c r="L143" s="3">
        <v>-3.3407544234881729E-3</v>
      </c>
      <c r="M143" s="5">
        <f t="shared" si="14"/>
        <v>-3.3407544234881729E-3</v>
      </c>
      <c r="N143" s="5"/>
      <c r="O143" s="5"/>
    </row>
    <row r="144" spans="1:15" x14ac:dyDescent="0.25">
      <c r="A144" t="s">
        <v>187</v>
      </c>
      <c r="B144">
        <v>10207.219999999999</v>
      </c>
      <c r="C144" s="3">
        <f t="shared" si="15"/>
        <v>-1.5501632918400454E-2</v>
      </c>
      <c r="D144" s="3">
        <v>0</v>
      </c>
      <c r="E144" s="5">
        <f t="shared" si="16"/>
        <v>-1.5501632918400454E-2</v>
      </c>
      <c r="F144" s="3">
        <v>-2.0651272566664752E-2</v>
      </c>
      <c r="G144" s="5">
        <f t="shared" si="17"/>
        <v>-2.0651272566664752E-2</v>
      </c>
      <c r="H144" s="3">
        <v>-1.9228635937963392E-2</v>
      </c>
      <c r="I144" s="5">
        <f t="shared" si="12"/>
        <v>-1.9228635937963392E-2</v>
      </c>
      <c r="J144" s="3">
        <v>-1.9228635937963392E-2</v>
      </c>
      <c r="K144" s="5">
        <f t="shared" si="13"/>
        <v>-1.9228635937963392E-2</v>
      </c>
      <c r="L144" s="3">
        <v>1.8228635937963391E-2</v>
      </c>
      <c r="M144" s="5">
        <f t="shared" si="14"/>
        <v>1.8228635937963391E-2</v>
      </c>
      <c r="N144" s="5"/>
      <c r="O144" s="5"/>
    </row>
    <row r="145" spans="1:15" x14ac:dyDescent="0.25">
      <c r="A145" t="s">
        <v>188</v>
      </c>
      <c r="B145">
        <v>10563.28</v>
      </c>
      <c r="C145" s="3">
        <f t="shared" si="15"/>
        <v>3.4883151337974594E-2</v>
      </c>
      <c r="D145" s="3">
        <v>0</v>
      </c>
      <c r="E145" s="5">
        <f t="shared" si="16"/>
        <v>3.4883151337974594E-2</v>
      </c>
      <c r="F145" s="3">
        <v>1.543359666915755E-2</v>
      </c>
      <c r="G145" s="5">
        <f t="shared" si="17"/>
        <v>1.543359666915755E-2</v>
      </c>
      <c r="H145" s="3">
        <v>2.5524423954483448E-2</v>
      </c>
      <c r="I145" s="5">
        <f t="shared" si="12"/>
        <v>2.5524423954483448E-2</v>
      </c>
      <c r="J145" s="3">
        <v>2.5524423954483448E-2</v>
      </c>
      <c r="K145" s="5">
        <f t="shared" si="13"/>
        <v>2.5524423954483448E-2</v>
      </c>
      <c r="L145" s="3">
        <v>-2.6524423954483449E-2</v>
      </c>
      <c r="M145" s="5">
        <f t="shared" si="14"/>
        <v>-2.6524423954483449E-2</v>
      </c>
      <c r="N145" s="5"/>
      <c r="O145" s="5"/>
    </row>
    <row r="146" spans="1:15" x14ac:dyDescent="0.25">
      <c r="A146" t="s">
        <v>189</v>
      </c>
      <c r="B146">
        <v>10583.99</v>
      </c>
      <c r="C146" s="3">
        <f t="shared" si="15"/>
        <v>1.9605652789662642E-3</v>
      </c>
      <c r="D146" s="3">
        <v>0</v>
      </c>
      <c r="E146" s="5">
        <f t="shared" si="16"/>
        <v>1.9605652789662642E-3</v>
      </c>
      <c r="F146" s="3">
        <v>6.0336583135087128E-3</v>
      </c>
      <c r="G146" s="5">
        <f t="shared" si="17"/>
        <v>6.0336583135087128E-3</v>
      </c>
      <c r="H146" s="3">
        <v>-7.716827388317379E-3</v>
      </c>
      <c r="I146" s="5">
        <f t="shared" si="12"/>
        <v>-7.716827388317379E-3</v>
      </c>
      <c r="J146" s="3">
        <v>-7.716827388317379E-3</v>
      </c>
      <c r="K146" s="5">
        <f t="shared" si="13"/>
        <v>-7.716827388317379E-3</v>
      </c>
      <c r="L146" s="3">
        <v>6.7168273883173799E-3</v>
      </c>
      <c r="M146" s="5">
        <f t="shared" si="14"/>
        <v>6.7168273883173799E-3</v>
      </c>
      <c r="N146" s="5"/>
      <c r="O146" s="5"/>
    </row>
    <row r="147" spans="1:15" x14ac:dyDescent="0.25">
      <c r="A147" t="s">
        <v>190</v>
      </c>
      <c r="B147">
        <v>10642.37</v>
      </c>
      <c r="C147" s="3">
        <f t="shared" si="15"/>
        <v>5.5158782273982965E-3</v>
      </c>
      <c r="D147" s="3">
        <v>0</v>
      </c>
      <c r="E147" s="5">
        <f t="shared" si="16"/>
        <v>5.5158782273982965E-3</v>
      </c>
      <c r="F147" s="3">
        <v>-7.756145659139639E-5</v>
      </c>
      <c r="G147" s="5">
        <f t="shared" si="17"/>
        <v>-7.756145659139639E-5</v>
      </c>
      <c r="H147" s="3">
        <v>5.7945540953396671E-3</v>
      </c>
      <c r="I147" s="5">
        <f t="shared" si="12"/>
        <v>5.7945540953396671E-3</v>
      </c>
      <c r="J147" s="3">
        <v>5.7945540953396671E-3</v>
      </c>
      <c r="K147" s="5">
        <f t="shared" si="13"/>
        <v>5.7945540953396671E-3</v>
      </c>
      <c r="L147" s="3">
        <v>-6.7945540953396662E-3</v>
      </c>
      <c r="M147" s="5">
        <f t="shared" si="14"/>
        <v>-6.7945540953396662E-3</v>
      </c>
      <c r="N147" s="5"/>
      <c r="O147" s="5"/>
    </row>
    <row r="148" spans="1:15" x14ac:dyDescent="0.25">
      <c r="A148" t="s">
        <v>191</v>
      </c>
      <c r="B148">
        <v>10831.42</v>
      </c>
      <c r="C148" s="3">
        <f t="shared" si="15"/>
        <v>1.7763900334230032E-2</v>
      </c>
      <c r="D148" s="3">
        <v>0</v>
      </c>
      <c r="E148" s="5">
        <f t="shared" si="16"/>
        <v>1.7763900334230032E-2</v>
      </c>
      <c r="F148" s="3">
        <v>8.0824136854808892E-3</v>
      </c>
      <c r="G148" s="5">
        <f t="shared" si="17"/>
        <v>8.0824136854808892E-3</v>
      </c>
      <c r="H148" s="3">
        <v>4.5860689708349025E-3</v>
      </c>
      <c r="I148" s="5">
        <f t="shared" si="12"/>
        <v>4.5860689708349025E-3</v>
      </c>
      <c r="J148" s="3">
        <v>4.5860689708349025E-3</v>
      </c>
      <c r="K148" s="5">
        <f t="shared" si="13"/>
        <v>4.5860689708349025E-3</v>
      </c>
      <c r="L148" s="3">
        <v>-5.5860689708349016E-3</v>
      </c>
      <c r="M148" s="5">
        <f t="shared" si="14"/>
        <v>-5.5860689708349016E-3</v>
      </c>
      <c r="N148" s="5"/>
      <c r="O148" s="5"/>
    </row>
    <row r="149" spans="1:15" x14ac:dyDescent="0.25">
      <c r="A149" t="s">
        <v>192</v>
      </c>
      <c r="B149">
        <v>10585.89</v>
      </c>
      <c r="C149" s="3">
        <f t="shared" si="15"/>
        <v>-2.2668311264820384E-2</v>
      </c>
      <c r="D149" s="3">
        <v>0</v>
      </c>
      <c r="E149" s="5">
        <f t="shared" si="16"/>
        <v>-2.2668311264820384E-2</v>
      </c>
      <c r="F149" s="3">
        <v>-1.5879545099632089E-2</v>
      </c>
      <c r="G149" s="5">
        <f t="shared" si="17"/>
        <v>-1.5879545099632089E-2</v>
      </c>
      <c r="H149" s="3">
        <v>-1.044805416482468E-2</v>
      </c>
      <c r="I149" s="5">
        <f t="shared" si="12"/>
        <v>-1.044805416482468E-2</v>
      </c>
      <c r="J149" s="3">
        <v>-1.044805416482468E-2</v>
      </c>
      <c r="K149" s="5">
        <f t="shared" si="13"/>
        <v>-1.044805416482468E-2</v>
      </c>
      <c r="L149" s="3">
        <v>9.4480541648246791E-3</v>
      </c>
      <c r="M149" s="5">
        <f t="shared" si="14"/>
        <v>9.4480541648246791E-3</v>
      </c>
      <c r="N149" s="5"/>
      <c r="O149" s="5"/>
    </row>
    <row r="150" spans="1:15" x14ac:dyDescent="0.25">
      <c r="A150" t="s">
        <v>193</v>
      </c>
      <c r="B150">
        <v>10950.58</v>
      </c>
      <c r="C150" s="3">
        <f t="shared" si="15"/>
        <v>3.445057524686157E-2</v>
      </c>
      <c r="D150" s="3">
        <v>0</v>
      </c>
      <c r="E150" s="5">
        <f t="shared" si="16"/>
        <v>3.445057524686157E-2</v>
      </c>
      <c r="F150" s="3">
        <v>3.8834031307650993E-2</v>
      </c>
      <c r="G150" s="5">
        <f t="shared" si="17"/>
        <v>3.8834031307650993E-2</v>
      </c>
      <c r="H150" s="3">
        <v>3.7783953690421666E-2</v>
      </c>
      <c r="I150" s="5">
        <f t="shared" si="12"/>
        <v>3.7783953690421666E-2</v>
      </c>
      <c r="J150" s="3">
        <v>3.7783953690421666E-2</v>
      </c>
      <c r="K150" s="5">
        <f t="shared" si="13"/>
        <v>3.7783953690421666E-2</v>
      </c>
      <c r="L150" s="3">
        <v>3.7783953690421666E-2</v>
      </c>
      <c r="M150" s="5">
        <f t="shared" si="14"/>
        <v>3.7783953690421666E-2</v>
      </c>
      <c r="N150" s="5"/>
      <c r="O150" s="5"/>
    </row>
    <row r="151" spans="1:15" x14ac:dyDescent="0.25">
      <c r="A151" t="s">
        <v>194</v>
      </c>
      <c r="B151">
        <v>10951.4</v>
      </c>
      <c r="C151" s="3">
        <f t="shared" si="15"/>
        <v>7.4881878402655033E-5</v>
      </c>
      <c r="D151" s="3">
        <v>0</v>
      </c>
      <c r="E151" s="5">
        <f t="shared" si="16"/>
        <v>7.4881878402655033E-5</v>
      </c>
      <c r="F151" s="3">
        <v>2.9283221349589599E-3</v>
      </c>
      <c r="G151" s="5">
        <f t="shared" si="17"/>
        <v>2.9283221349589599E-3</v>
      </c>
      <c r="H151" s="3">
        <v>1.209937507521199E-3</v>
      </c>
      <c r="I151" s="5">
        <f t="shared" si="12"/>
        <v>1.209937507521199E-3</v>
      </c>
      <c r="J151" s="3">
        <v>1.209937507521199E-3</v>
      </c>
      <c r="K151" s="5">
        <f t="shared" si="13"/>
        <v>1.209937507521199E-3</v>
      </c>
      <c r="L151" s="3">
        <v>-2.209937507521199E-3</v>
      </c>
      <c r="M151" s="5">
        <f t="shared" si="14"/>
        <v>-2.209937507521199E-3</v>
      </c>
      <c r="N151" s="5"/>
      <c r="O151" s="5"/>
    </row>
    <row r="152" spans="1:15" x14ac:dyDescent="0.25">
      <c r="A152" t="s">
        <v>195</v>
      </c>
      <c r="B152">
        <v>11098.52</v>
      </c>
      <c r="C152" s="3">
        <f t="shared" si="15"/>
        <v>1.3433898862245996E-2</v>
      </c>
      <c r="D152" s="3">
        <v>0</v>
      </c>
      <c r="E152" s="5">
        <f t="shared" si="16"/>
        <v>1.3433898862245996E-2</v>
      </c>
      <c r="F152" s="3">
        <v>2.5789788519186528E-2</v>
      </c>
      <c r="G152" s="5">
        <f t="shared" si="17"/>
        <v>2.5789788519186528E-2</v>
      </c>
      <c r="H152" s="3">
        <v>2.0067106412541641E-2</v>
      </c>
      <c r="I152" s="5">
        <f t="shared" si="12"/>
        <v>2.0067106412541641E-2</v>
      </c>
      <c r="J152" s="3">
        <v>2.0067106412541641E-2</v>
      </c>
      <c r="K152" s="5">
        <f t="shared" si="13"/>
        <v>2.0067106412541641E-2</v>
      </c>
      <c r="L152" s="3">
        <v>2.0067106412541641E-2</v>
      </c>
      <c r="M152" s="5">
        <f t="shared" si="14"/>
        <v>2.0067106412541641E-2</v>
      </c>
      <c r="N152" s="5"/>
      <c r="O152" s="5"/>
    </row>
    <row r="153" spans="1:15" x14ac:dyDescent="0.25">
      <c r="A153" t="s">
        <v>196</v>
      </c>
      <c r="B153">
        <v>11170.94</v>
      </c>
      <c r="C153" s="3">
        <f t="shared" si="15"/>
        <v>6.5251943502377951E-3</v>
      </c>
      <c r="D153" s="3">
        <v>0</v>
      </c>
      <c r="E153" s="5">
        <f t="shared" si="16"/>
        <v>6.5251943502377951E-3</v>
      </c>
      <c r="F153" s="3">
        <v>-8.8927196429821158E-3</v>
      </c>
      <c r="G153" s="5">
        <f t="shared" si="17"/>
        <v>-8.8927196429821158E-3</v>
      </c>
      <c r="H153" s="3">
        <v>-5.7231662571051202E-3</v>
      </c>
      <c r="I153" s="5">
        <f t="shared" si="12"/>
        <v>-5.7231662571051202E-3</v>
      </c>
      <c r="J153" s="3">
        <v>-5.7231662571051202E-3</v>
      </c>
      <c r="K153" s="5">
        <f t="shared" si="13"/>
        <v>-5.7231662571051202E-3</v>
      </c>
      <c r="L153" s="3">
        <v>4.723166257105121E-3</v>
      </c>
      <c r="M153" s="5">
        <f t="shared" si="14"/>
        <v>4.723166257105121E-3</v>
      </c>
      <c r="N153" s="5"/>
      <c r="O153" s="5"/>
    </row>
    <row r="154" spans="1:15" x14ac:dyDescent="0.25">
      <c r="A154" t="s">
        <v>197</v>
      </c>
      <c r="B154">
        <v>11077.57</v>
      </c>
      <c r="C154" s="3">
        <f t="shared" si="15"/>
        <v>-8.3582939305019144E-3</v>
      </c>
      <c r="D154" s="3">
        <v>0</v>
      </c>
      <c r="E154" s="5">
        <f t="shared" si="16"/>
        <v>-8.3582939305019144E-3</v>
      </c>
      <c r="F154" s="3">
        <v>5.941327173764584E-3</v>
      </c>
      <c r="G154" s="5">
        <f t="shared" si="17"/>
        <v>5.941327173764584E-3</v>
      </c>
      <c r="H154" s="3">
        <v>3.9369511715221291E-3</v>
      </c>
      <c r="I154" s="5">
        <f t="shared" si="12"/>
        <v>3.9369511715221291E-3</v>
      </c>
      <c r="J154" s="3">
        <v>3.9369511715221291E-3</v>
      </c>
      <c r="K154" s="5">
        <f t="shared" si="13"/>
        <v>3.9369511715221291E-3</v>
      </c>
      <c r="L154" s="3">
        <v>-4.93695117152213E-3</v>
      </c>
      <c r="M154" s="5">
        <f t="shared" si="14"/>
        <v>-4.93695117152213E-3</v>
      </c>
      <c r="N154" s="5"/>
      <c r="O154" s="5"/>
    </row>
    <row r="155" spans="1:15" x14ac:dyDescent="0.25">
      <c r="A155" t="s">
        <v>198</v>
      </c>
      <c r="B155">
        <v>11246.28</v>
      </c>
      <c r="C155" s="3">
        <f t="shared" si="15"/>
        <v>1.5229874421917478E-2</v>
      </c>
      <c r="D155" s="3">
        <v>0</v>
      </c>
      <c r="E155" s="5">
        <f t="shared" si="16"/>
        <v>1.5229874421917478E-2</v>
      </c>
      <c r="F155" s="3">
        <v>6.729947303458203E-3</v>
      </c>
      <c r="G155" s="5">
        <f t="shared" si="17"/>
        <v>6.729947303458203E-3</v>
      </c>
      <c r="H155" s="3">
        <v>-1.1858447488584676E-3</v>
      </c>
      <c r="I155" s="5">
        <f t="shared" si="12"/>
        <v>-1.1858447488584676E-3</v>
      </c>
      <c r="J155" s="3">
        <v>-1.1858447488584676E-3</v>
      </c>
      <c r="K155" s="5">
        <f t="shared" si="13"/>
        <v>-1.1858447488584676E-3</v>
      </c>
      <c r="L155" s="3">
        <v>1.8584474885846743E-4</v>
      </c>
      <c r="M155" s="5">
        <f t="shared" si="14"/>
        <v>1.8584474885846743E-4</v>
      </c>
      <c r="N155" s="5"/>
      <c r="O155" s="5"/>
    </row>
    <row r="156" spans="1:15" x14ac:dyDescent="0.25">
      <c r="A156" t="s">
        <v>199</v>
      </c>
      <c r="B156">
        <v>11013.89</v>
      </c>
      <c r="C156" s="3">
        <f t="shared" si="15"/>
        <v>-2.0663721692862125E-2</v>
      </c>
      <c r="D156" s="3">
        <v>0</v>
      </c>
      <c r="E156" s="5">
        <f t="shared" si="16"/>
        <v>-2.0663721692862125E-2</v>
      </c>
      <c r="F156" s="3">
        <v>-9.4542493117681526E-3</v>
      </c>
      <c r="G156" s="5">
        <f t="shared" si="17"/>
        <v>-9.4542493117681526E-3</v>
      </c>
      <c r="H156" s="3">
        <v>-3.6840289550179987E-4</v>
      </c>
      <c r="I156" s="5">
        <f t="shared" si="12"/>
        <v>-3.6840289550179987E-4</v>
      </c>
      <c r="J156" s="3">
        <v>-3.6840289550179987E-4</v>
      </c>
      <c r="K156" s="5">
        <f t="shared" si="13"/>
        <v>-3.6840289550179987E-4</v>
      </c>
      <c r="L156" s="3">
        <v>-6.3159710449820015E-4</v>
      </c>
      <c r="M156" s="5">
        <f t="shared" si="14"/>
        <v>-6.3159710449820015E-4</v>
      </c>
      <c r="N156" s="5"/>
      <c r="O156" s="5"/>
    </row>
    <row r="157" spans="1:15" x14ac:dyDescent="0.25">
      <c r="A157" t="s">
        <v>200</v>
      </c>
      <c r="B157">
        <v>10536.13</v>
      </c>
      <c r="C157" s="3">
        <f t="shared" si="15"/>
        <v>-4.3377952748756332E-2</v>
      </c>
      <c r="D157" s="3">
        <v>0</v>
      </c>
      <c r="E157" s="5">
        <f t="shared" si="16"/>
        <v>-4.3377952748756332E-2</v>
      </c>
      <c r="F157" s="3">
        <v>-4.632640936421769E-2</v>
      </c>
      <c r="G157" s="5">
        <f t="shared" si="17"/>
        <v>-4.632640936421769E-2</v>
      </c>
      <c r="H157" s="3">
        <v>-4.7025334134995378E-2</v>
      </c>
      <c r="I157" s="5">
        <f t="shared" si="12"/>
        <v>-4.7025334134995378E-2</v>
      </c>
      <c r="J157" s="3">
        <v>-4.7025334134995378E-2</v>
      </c>
      <c r="K157" s="5">
        <f t="shared" si="13"/>
        <v>-4.7025334134995378E-2</v>
      </c>
      <c r="L157" s="3">
        <v>4.6025334134995377E-2</v>
      </c>
      <c r="M157" s="5">
        <f t="shared" si="14"/>
        <v>4.6025334134995377E-2</v>
      </c>
      <c r="N157" s="5"/>
      <c r="O157" s="5"/>
    </row>
    <row r="158" spans="1:15" x14ac:dyDescent="0.25">
      <c r="A158" t="s">
        <v>201</v>
      </c>
      <c r="B158">
        <v>10540.06</v>
      </c>
      <c r="C158" s="3">
        <f t="shared" si="15"/>
        <v>3.7300223136971233E-4</v>
      </c>
      <c r="D158" s="3">
        <v>0</v>
      </c>
      <c r="E158" s="5">
        <f t="shared" si="16"/>
        <v>3.7300223136971233E-4</v>
      </c>
      <c r="F158" s="3">
        <v>4.8308442033526359E-3</v>
      </c>
      <c r="G158" s="5">
        <f t="shared" si="17"/>
        <v>4.8308442033526359E-3</v>
      </c>
      <c r="H158" s="3">
        <v>6.9980162457018453E-3</v>
      </c>
      <c r="I158" s="5">
        <f t="shared" si="12"/>
        <v>6.9980162457018453E-3</v>
      </c>
      <c r="J158" s="3">
        <v>6.9980162457018453E-3</v>
      </c>
      <c r="K158" s="5">
        <f t="shared" si="13"/>
        <v>6.9980162457018453E-3</v>
      </c>
      <c r="L158" s="3">
        <v>6.9980162457018453E-3</v>
      </c>
      <c r="M158" s="5">
        <f t="shared" si="14"/>
        <v>6.9980162457018453E-3</v>
      </c>
      <c r="N158" s="5"/>
      <c r="O158" s="5"/>
    </row>
    <row r="159" spans="1:15" x14ac:dyDescent="0.25">
      <c r="A159" t="s">
        <v>202</v>
      </c>
      <c r="B159">
        <v>10286.49</v>
      </c>
      <c r="C159" s="3">
        <f t="shared" si="15"/>
        <v>-2.4057737811739144E-2</v>
      </c>
      <c r="D159" s="3">
        <v>0</v>
      </c>
      <c r="E159" s="5">
        <f t="shared" si="16"/>
        <v>-2.4057737811739144E-2</v>
      </c>
      <c r="F159" s="3">
        <v>-2.1568563443041172E-2</v>
      </c>
      <c r="G159" s="5">
        <f t="shared" si="17"/>
        <v>-2.1568563443041172E-2</v>
      </c>
      <c r="H159" s="3">
        <v>-2.2207409873489882E-2</v>
      </c>
      <c r="I159" s="5">
        <f t="shared" si="12"/>
        <v>-2.2207409873489882E-2</v>
      </c>
      <c r="J159" s="3">
        <v>-2.2207409873489882E-2</v>
      </c>
      <c r="K159" s="5">
        <f t="shared" si="13"/>
        <v>-2.2207409873489882E-2</v>
      </c>
      <c r="L159" s="3">
        <v>2.1207409873489881E-2</v>
      </c>
      <c r="M159" s="5">
        <f t="shared" si="14"/>
        <v>2.1207409873489881E-2</v>
      </c>
      <c r="N159" s="5"/>
      <c r="O159" s="5"/>
    </row>
    <row r="160" spans="1:15" x14ac:dyDescent="0.25">
      <c r="A160" t="s">
        <v>203</v>
      </c>
      <c r="B160">
        <v>10680.09</v>
      </c>
      <c r="C160" s="3">
        <f t="shared" si="15"/>
        <v>3.8263780939854053E-2</v>
      </c>
      <c r="D160" s="3">
        <v>0</v>
      </c>
      <c r="E160" s="5">
        <f t="shared" si="16"/>
        <v>3.8263780939854053E-2</v>
      </c>
      <c r="F160" s="3">
        <v>4.0500349840628148E-2</v>
      </c>
      <c r="G160" s="5">
        <f t="shared" si="17"/>
        <v>4.0500349840628148E-2</v>
      </c>
      <c r="H160" s="3">
        <v>3.8738526017546238E-2</v>
      </c>
      <c r="I160" s="5">
        <f t="shared" si="12"/>
        <v>3.8738526017546238E-2</v>
      </c>
      <c r="J160" s="3">
        <v>3.8738526017546238E-2</v>
      </c>
      <c r="K160" s="5">
        <f t="shared" si="13"/>
        <v>3.8738526017546238E-2</v>
      </c>
      <c r="L160" s="3">
        <v>3.8738526017546238E-2</v>
      </c>
      <c r="M160" s="5">
        <f t="shared" si="14"/>
        <v>3.8738526017546238E-2</v>
      </c>
      <c r="N160" s="5"/>
      <c r="O160" s="5"/>
    </row>
    <row r="161" spans="1:15" x14ac:dyDescent="0.25">
      <c r="A161" t="s">
        <v>204</v>
      </c>
      <c r="B161">
        <v>10834.48</v>
      </c>
      <c r="C161" s="3">
        <f t="shared" si="15"/>
        <v>1.4455870690228245E-2</v>
      </c>
      <c r="D161" s="3">
        <v>0</v>
      </c>
      <c r="E161" s="5">
        <f t="shared" si="16"/>
        <v>1.4455870690228245E-2</v>
      </c>
      <c r="F161" s="3">
        <v>-5.5353285145779679E-3</v>
      </c>
      <c r="G161" s="5">
        <f t="shared" si="17"/>
        <v>-5.5353285145779679E-3</v>
      </c>
      <c r="H161" s="3">
        <v>2.8612929030171711E-5</v>
      </c>
      <c r="I161" s="5">
        <f t="shared" si="12"/>
        <v>2.8612929030171711E-5</v>
      </c>
      <c r="J161" s="3">
        <v>2.8612929030171711E-5</v>
      </c>
      <c r="K161" s="5">
        <f t="shared" si="13"/>
        <v>2.8612929030171711E-5</v>
      </c>
      <c r="L161" s="3">
        <v>-1.0286129290301717E-3</v>
      </c>
      <c r="M161" s="5">
        <f t="shared" si="14"/>
        <v>-1.0286129290301717E-3</v>
      </c>
      <c r="N161" s="5"/>
      <c r="O161" s="5"/>
    </row>
    <row r="162" spans="1:15" x14ac:dyDescent="0.25">
      <c r="A162" t="s">
        <v>205</v>
      </c>
      <c r="B162">
        <v>10804.9</v>
      </c>
      <c r="C162" s="3">
        <f t="shared" si="15"/>
        <v>-2.7301725601966975E-3</v>
      </c>
      <c r="D162" s="3">
        <v>0</v>
      </c>
      <c r="E162" s="5">
        <f t="shared" si="16"/>
        <v>-2.7301725601966975E-3</v>
      </c>
      <c r="F162" s="3">
        <v>1.078033648672354E-2</v>
      </c>
      <c r="G162" s="5">
        <f t="shared" si="17"/>
        <v>1.078033648672354E-2</v>
      </c>
      <c r="H162" s="3">
        <v>7.1669160276790524E-3</v>
      </c>
      <c r="I162" s="5">
        <f t="shared" si="12"/>
        <v>7.1669160276790524E-3</v>
      </c>
      <c r="J162" s="3">
        <v>7.1669160276790524E-3</v>
      </c>
      <c r="K162" s="5">
        <f t="shared" si="13"/>
        <v>7.1669160276790524E-3</v>
      </c>
      <c r="L162" s="3">
        <v>-8.1669160276790515E-3</v>
      </c>
      <c r="M162" s="5">
        <f t="shared" si="14"/>
        <v>-8.1669160276790515E-3</v>
      </c>
      <c r="N162" s="5"/>
      <c r="O162" s="5"/>
    </row>
    <row r="163" spans="1:15" x14ac:dyDescent="0.25">
      <c r="A163" t="s">
        <v>206</v>
      </c>
      <c r="B163">
        <v>10845.18</v>
      </c>
      <c r="C163" s="3">
        <f t="shared" si="15"/>
        <v>3.7279382502384273E-3</v>
      </c>
      <c r="D163" s="3">
        <v>0</v>
      </c>
      <c r="E163" s="5">
        <f t="shared" si="16"/>
        <v>3.7279382502384273E-3</v>
      </c>
      <c r="F163" s="3">
        <v>1.003661885588107E-2</v>
      </c>
      <c r="G163" s="5">
        <f t="shared" si="17"/>
        <v>1.003661885588107E-2</v>
      </c>
      <c r="H163" s="3">
        <v>-1.442076273270486E-2</v>
      </c>
      <c r="I163" s="5">
        <f t="shared" si="12"/>
        <v>-1.442076273270486E-2</v>
      </c>
      <c r="J163" s="3">
        <v>1.342076273270486E-2</v>
      </c>
      <c r="K163" s="5">
        <f t="shared" si="13"/>
        <v>1.342076273270486E-2</v>
      </c>
      <c r="L163" s="3">
        <v>-1.442076273270486E-2</v>
      </c>
      <c r="M163" s="5">
        <f t="shared" si="14"/>
        <v>-1.442076273270486E-2</v>
      </c>
      <c r="N163" s="5"/>
      <c r="O163" s="5"/>
    </row>
    <row r="164" spans="1:15" x14ac:dyDescent="0.25">
      <c r="A164" t="s">
        <v>207</v>
      </c>
      <c r="B164">
        <v>10983.24</v>
      </c>
      <c r="C164" s="3">
        <f t="shared" si="15"/>
        <v>1.2730079168810526E-2</v>
      </c>
      <c r="D164" s="3">
        <v>0</v>
      </c>
      <c r="E164" s="5">
        <f t="shared" si="16"/>
        <v>1.2730079168810526E-2</v>
      </c>
      <c r="F164" s="3">
        <v>-1.754251769849343E-2</v>
      </c>
      <c r="G164" s="5">
        <f t="shared" si="17"/>
        <v>-1.754251769849343E-2</v>
      </c>
      <c r="H164" s="3">
        <v>2.2277777777777851E-2</v>
      </c>
      <c r="I164" s="5">
        <f t="shared" si="12"/>
        <v>2.2277777777777851E-2</v>
      </c>
      <c r="J164" s="3">
        <v>-2.3277777777777852E-2</v>
      </c>
      <c r="K164" s="5">
        <f t="shared" si="13"/>
        <v>-2.3277777777777852E-2</v>
      </c>
      <c r="L164" s="3">
        <v>2.2277777777777851E-2</v>
      </c>
      <c r="M164" s="5">
        <f t="shared" si="14"/>
        <v>2.2277777777777851E-2</v>
      </c>
      <c r="N164" s="5"/>
      <c r="O164" s="5"/>
    </row>
    <row r="165" spans="1:15" x14ac:dyDescent="0.25">
      <c r="A165" t="s">
        <v>208</v>
      </c>
      <c r="B165">
        <v>10867.84</v>
      </c>
      <c r="C165" s="3">
        <f t="shared" si="15"/>
        <v>-1.0506917812958649E-2</v>
      </c>
      <c r="D165" s="3">
        <v>0</v>
      </c>
      <c r="E165" s="5">
        <f t="shared" si="16"/>
        <v>-1.0506917812958649E-2</v>
      </c>
      <c r="F165" s="3">
        <v>9.164186562605597E-3</v>
      </c>
      <c r="G165" s="5">
        <f t="shared" si="17"/>
        <v>9.164186562605597E-3</v>
      </c>
      <c r="H165" s="3">
        <v>1.028660651317349E-2</v>
      </c>
      <c r="I165" s="5">
        <f t="shared" si="12"/>
        <v>1.028660651317349E-2</v>
      </c>
      <c r="J165" s="3">
        <v>1.028660651317349E-2</v>
      </c>
      <c r="K165" s="5">
        <f t="shared" si="13"/>
        <v>1.028660651317349E-2</v>
      </c>
      <c r="L165" s="3">
        <v>1.028660651317349E-2</v>
      </c>
      <c r="M165" s="5">
        <f t="shared" si="14"/>
        <v>1.028660651317349E-2</v>
      </c>
      <c r="N165" s="5"/>
      <c r="O165" s="5"/>
    </row>
    <row r="166" spans="1:15" x14ac:dyDescent="0.25">
      <c r="A166" t="s">
        <v>209</v>
      </c>
      <c r="B166">
        <v>10827.81</v>
      </c>
      <c r="C166" s="3">
        <f t="shared" si="15"/>
        <v>-3.6833446204582732E-3</v>
      </c>
      <c r="D166" s="3">
        <v>0</v>
      </c>
      <c r="E166" s="5">
        <f t="shared" si="16"/>
        <v>-3.6833446204582732E-3</v>
      </c>
      <c r="F166" s="3">
        <v>-2.6979628140954741E-3</v>
      </c>
      <c r="G166" s="5">
        <f t="shared" si="17"/>
        <v>-2.6979628140954741E-3</v>
      </c>
      <c r="H166" s="3">
        <v>3.9735598528581172E-3</v>
      </c>
      <c r="I166" s="5">
        <f t="shared" si="12"/>
        <v>3.9735598528581172E-3</v>
      </c>
      <c r="J166" s="3">
        <v>3.9735598528581172E-3</v>
      </c>
      <c r="K166" s="5">
        <f t="shared" si="13"/>
        <v>3.9735598528581172E-3</v>
      </c>
      <c r="L166" s="3">
        <v>-4.9735598528581164E-3</v>
      </c>
      <c r="M166" s="5">
        <f t="shared" si="14"/>
        <v>-4.9735598528581164E-3</v>
      </c>
      <c r="N166" s="5"/>
      <c r="O166" s="5"/>
    </row>
    <row r="167" spans="1:15" x14ac:dyDescent="0.25">
      <c r="A167" t="s">
        <v>210</v>
      </c>
      <c r="B167">
        <v>10697.44</v>
      </c>
      <c r="C167" s="3">
        <f t="shared" si="15"/>
        <v>-1.2040292542997988E-2</v>
      </c>
      <c r="D167" s="3">
        <v>0</v>
      </c>
      <c r="E167" s="5">
        <f t="shared" si="16"/>
        <v>-1.2040292542997988E-2</v>
      </c>
      <c r="F167" s="3">
        <v>-1.840149495885967E-2</v>
      </c>
      <c r="G167" s="5">
        <f t="shared" si="17"/>
        <v>-1.840149495885967E-2</v>
      </c>
      <c r="H167" s="3">
        <v>-2.353751275300766E-2</v>
      </c>
      <c r="I167" s="5">
        <f t="shared" si="12"/>
        <v>-2.353751275300766E-2</v>
      </c>
      <c r="J167" s="3">
        <v>-2.353751275300766E-2</v>
      </c>
      <c r="K167" s="5">
        <f t="shared" si="13"/>
        <v>-2.353751275300766E-2</v>
      </c>
      <c r="L167" s="3">
        <v>2.2537512753007659E-2</v>
      </c>
      <c r="M167" s="5">
        <f t="shared" si="14"/>
        <v>2.2537512753007659E-2</v>
      </c>
      <c r="N167" s="5"/>
      <c r="O167" s="5"/>
    </row>
    <row r="168" spans="1:15" x14ac:dyDescent="0.25">
      <c r="A168" t="s">
        <v>211</v>
      </c>
      <c r="B168">
        <v>10586.57</v>
      </c>
      <c r="C168" s="3">
        <f t="shared" si="15"/>
        <v>-1.0364161892938983E-2</v>
      </c>
      <c r="D168" s="3">
        <v>0</v>
      </c>
      <c r="E168" s="5">
        <f t="shared" si="16"/>
        <v>-1.0364161892938983E-2</v>
      </c>
      <c r="F168" s="3">
        <v>-4.5469510514330926E-3</v>
      </c>
      <c r="G168" s="5">
        <f t="shared" si="17"/>
        <v>-4.5469510514330926E-3</v>
      </c>
      <c r="H168" s="3">
        <v>-5.3834653341943931E-3</v>
      </c>
      <c r="I168" s="5">
        <f t="shared" si="12"/>
        <v>-5.3834653341943931E-3</v>
      </c>
      <c r="J168" s="3">
        <v>-5.3834653341943931E-3</v>
      </c>
      <c r="K168" s="5">
        <f t="shared" si="13"/>
        <v>-5.3834653341943931E-3</v>
      </c>
      <c r="L168" s="3">
        <v>-5.3834653341943931E-3</v>
      </c>
      <c r="M168" s="5">
        <f t="shared" si="14"/>
        <v>-5.3834653341943931E-3</v>
      </c>
      <c r="N168" s="5"/>
      <c r="O168" s="5"/>
    </row>
    <row r="169" spans="1:15" x14ac:dyDescent="0.25">
      <c r="A169" t="s">
        <v>212</v>
      </c>
      <c r="B169">
        <v>10687.88</v>
      </c>
      <c r="C169" s="3">
        <f t="shared" si="15"/>
        <v>9.5696717633755313E-3</v>
      </c>
      <c r="D169" s="3">
        <v>0</v>
      </c>
      <c r="E169" s="5">
        <f t="shared" si="16"/>
        <v>9.5696717633755313E-3</v>
      </c>
      <c r="F169" s="3">
        <v>-4.6113850898886623E-4</v>
      </c>
      <c r="G169" s="5">
        <f t="shared" si="17"/>
        <v>-4.6113850898886623E-4</v>
      </c>
      <c r="H169" s="3">
        <v>1.0726132732141161E-4</v>
      </c>
      <c r="I169" s="5">
        <f t="shared" si="12"/>
        <v>1.0726132732141161E-4</v>
      </c>
      <c r="J169" s="3">
        <v>1.0726132732141161E-4</v>
      </c>
      <c r="K169" s="5">
        <f t="shared" si="13"/>
        <v>1.0726132732141161E-4</v>
      </c>
      <c r="L169" s="3">
        <v>-1.1072613273214117E-3</v>
      </c>
      <c r="M169" s="5">
        <f t="shared" si="14"/>
        <v>-1.1072613273214117E-3</v>
      </c>
      <c r="N169" s="5"/>
      <c r="O169" s="5"/>
    </row>
    <row r="170" spans="1:15" x14ac:dyDescent="0.25">
      <c r="A170" t="s">
        <v>213</v>
      </c>
      <c r="B170">
        <v>10794.37</v>
      </c>
      <c r="C170" s="3">
        <f t="shared" si="15"/>
        <v>9.9636223460595197E-3</v>
      </c>
      <c r="D170" s="3">
        <v>0</v>
      </c>
      <c r="E170" s="5">
        <f t="shared" si="16"/>
        <v>9.9636223460595197E-3</v>
      </c>
      <c r="F170" s="3">
        <v>1.4538812590633799E-2</v>
      </c>
      <c r="G170" s="5">
        <f t="shared" si="17"/>
        <v>1.4538812590633799E-2</v>
      </c>
      <c r="H170" s="3">
        <v>1.372594618378235E-2</v>
      </c>
      <c r="I170" s="5">
        <f t="shared" si="12"/>
        <v>1.372594618378235E-2</v>
      </c>
      <c r="J170" s="3">
        <v>1.372594618378235E-2</v>
      </c>
      <c r="K170" s="5">
        <f t="shared" si="13"/>
        <v>1.372594618378235E-2</v>
      </c>
      <c r="L170" s="3">
        <v>-1.4725946183782351E-2</v>
      </c>
      <c r="M170" s="5">
        <f t="shared" si="14"/>
        <v>-1.4725946183782351E-2</v>
      </c>
      <c r="N170" s="5"/>
      <c r="O170" s="5"/>
    </row>
    <row r="171" spans="1:15" x14ac:dyDescent="0.25">
      <c r="A171" t="s">
        <v>214</v>
      </c>
      <c r="B171">
        <v>10829.48</v>
      </c>
      <c r="C171" s="3">
        <f t="shared" si="15"/>
        <v>3.2526215054697882E-3</v>
      </c>
      <c r="D171" s="3">
        <v>0</v>
      </c>
      <c r="E171" s="5">
        <f t="shared" si="16"/>
        <v>3.2526215054697882E-3</v>
      </c>
      <c r="F171" s="3">
        <v>4.0838363974723367E-3</v>
      </c>
      <c r="G171" s="5">
        <f t="shared" si="17"/>
        <v>4.0838363974723367E-3</v>
      </c>
      <c r="H171" s="3">
        <v>6.3477140939120213E-3</v>
      </c>
      <c r="I171" s="5">
        <f t="shared" si="12"/>
        <v>6.3477140939120213E-3</v>
      </c>
      <c r="J171" s="3">
        <v>6.3477140939120213E-3</v>
      </c>
      <c r="K171" s="5">
        <f t="shared" si="13"/>
        <v>6.3477140939120213E-3</v>
      </c>
      <c r="L171" s="3">
        <v>-7.3477140939120205E-3</v>
      </c>
      <c r="M171" s="5">
        <f t="shared" si="14"/>
        <v>-7.3477140939120205E-3</v>
      </c>
      <c r="N171" s="5"/>
      <c r="O171" s="5"/>
    </row>
    <row r="172" spans="1:15" x14ac:dyDescent="0.25">
      <c r="A172" t="s">
        <v>215</v>
      </c>
      <c r="B172">
        <v>10633.58</v>
      </c>
      <c r="C172" s="3">
        <f t="shared" si="15"/>
        <v>-1.8089511223068899E-2</v>
      </c>
      <c r="D172" s="3">
        <v>0</v>
      </c>
      <c r="E172" s="5">
        <f t="shared" si="16"/>
        <v>-1.8089511223068899E-2</v>
      </c>
      <c r="F172" s="3">
        <v>-1.5790292476804298E-2</v>
      </c>
      <c r="G172" s="5">
        <f t="shared" si="17"/>
        <v>-1.5790292476804298E-2</v>
      </c>
      <c r="H172" s="3">
        <v>-1.770622020321716E-2</v>
      </c>
      <c r="I172" s="5">
        <f t="shared" si="12"/>
        <v>-1.770622020321716E-2</v>
      </c>
      <c r="J172" s="3">
        <v>-1.770622020321716E-2</v>
      </c>
      <c r="K172" s="5">
        <f t="shared" si="13"/>
        <v>-1.770622020321716E-2</v>
      </c>
      <c r="L172" s="3">
        <v>1.6706220203217159E-2</v>
      </c>
      <c r="M172" s="5">
        <f t="shared" si="14"/>
        <v>1.6706220203217159E-2</v>
      </c>
      <c r="N172" s="5"/>
      <c r="O172" s="5"/>
    </row>
    <row r="173" spans="1:15" x14ac:dyDescent="0.25">
      <c r="A173" t="s">
        <v>216</v>
      </c>
      <c r="B173">
        <v>10705.42</v>
      </c>
      <c r="C173" s="3">
        <f t="shared" si="15"/>
        <v>6.7559561314252115E-3</v>
      </c>
      <c r="D173" s="3">
        <v>0</v>
      </c>
      <c r="E173" s="5">
        <f t="shared" si="16"/>
        <v>6.7559561314252115E-3</v>
      </c>
      <c r="F173" s="3">
        <v>4.2092871787321497E-3</v>
      </c>
      <c r="G173" s="5">
        <f t="shared" si="17"/>
        <v>4.2092871787321497E-3</v>
      </c>
      <c r="H173" s="3">
        <v>5.5008560503199064E-3</v>
      </c>
      <c r="I173" s="5">
        <f t="shared" si="12"/>
        <v>5.5008560503199064E-3</v>
      </c>
      <c r="J173" s="3">
        <v>5.5008560503199064E-3</v>
      </c>
      <c r="K173" s="5">
        <f t="shared" si="13"/>
        <v>5.5008560503199064E-3</v>
      </c>
      <c r="L173" s="3">
        <v>5.5008560503199064E-3</v>
      </c>
      <c r="M173" s="5">
        <f t="shared" si="14"/>
        <v>5.5008560503199064E-3</v>
      </c>
      <c r="N173" s="5"/>
      <c r="O173" s="5"/>
    </row>
    <row r="174" spans="1:15" x14ac:dyDescent="0.25">
      <c r="A174" t="s">
        <v>217</v>
      </c>
      <c r="B174">
        <v>10967.2</v>
      </c>
      <c r="C174" s="3">
        <f t="shared" si="15"/>
        <v>2.4453034070592405E-2</v>
      </c>
      <c r="D174" s="3">
        <v>0</v>
      </c>
      <c r="E174" s="5">
        <f t="shared" si="16"/>
        <v>2.4453034070592405E-2</v>
      </c>
      <c r="F174" s="3">
        <v>2.1987163949134979E-2</v>
      </c>
      <c r="G174" s="5">
        <f t="shared" si="17"/>
        <v>2.1987163949134979E-2</v>
      </c>
      <c r="H174" s="3">
        <v>2.340626467549551E-2</v>
      </c>
      <c r="I174" s="5">
        <f t="shared" si="12"/>
        <v>2.340626467549551E-2</v>
      </c>
      <c r="J174" s="3">
        <v>2.340626467549551E-2</v>
      </c>
      <c r="K174" s="5">
        <f t="shared" si="13"/>
        <v>2.340626467549551E-2</v>
      </c>
      <c r="L174" s="3">
        <v>-2.4406264675495511E-2</v>
      </c>
      <c r="M174" s="5">
        <f t="shared" si="14"/>
        <v>-2.4406264675495511E-2</v>
      </c>
      <c r="N174" s="5"/>
      <c r="O174" s="5"/>
    </row>
    <row r="175" spans="1:15" x14ac:dyDescent="0.25">
      <c r="A175" t="s">
        <v>218</v>
      </c>
      <c r="B175">
        <v>11136.02</v>
      </c>
      <c r="C175" s="3">
        <f t="shared" si="15"/>
        <v>1.5393172368517005E-2</v>
      </c>
      <c r="D175" s="3">
        <v>0</v>
      </c>
      <c r="E175" s="5">
        <f t="shared" si="16"/>
        <v>1.5393172368517005E-2</v>
      </c>
      <c r="F175" s="3">
        <v>1.8011099676565629E-2</v>
      </c>
      <c r="G175" s="5">
        <f t="shared" si="17"/>
        <v>1.8011099676565629E-2</v>
      </c>
      <c r="H175" s="3">
        <v>1.7498391051531219E-2</v>
      </c>
      <c r="I175" s="5">
        <f t="shared" si="12"/>
        <v>1.7498391051531219E-2</v>
      </c>
      <c r="J175" s="3">
        <v>1.7498391051531219E-2</v>
      </c>
      <c r="K175" s="5">
        <f t="shared" si="13"/>
        <v>1.7498391051531219E-2</v>
      </c>
      <c r="L175" s="3">
        <v>-1.849839105153122E-2</v>
      </c>
      <c r="M175" s="5">
        <f t="shared" si="14"/>
        <v>-1.849839105153122E-2</v>
      </c>
      <c r="N175" s="5"/>
      <c r="O175" s="5"/>
    </row>
    <row r="176" spans="1:15" x14ac:dyDescent="0.25">
      <c r="A176" t="s">
        <v>219</v>
      </c>
      <c r="B176">
        <v>11485.3</v>
      </c>
      <c r="C176" s="3">
        <f t="shared" si="15"/>
        <v>3.1364886198121056E-2</v>
      </c>
      <c r="D176" s="3">
        <v>0</v>
      </c>
      <c r="E176" s="5">
        <f t="shared" si="16"/>
        <v>3.1364886198121056E-2</v>
      </c>
      <c r="F176" s="3">
        <v>1.984162527312516E-2</v>
      </c>
      <c r="G176" s="5">
        <f t="shared" si="17"/>
        <v>1.984162527312516E-2</v>
      </c>
      <c r="H176" s="3">
        <v>2.4430301124373079E-2</v>
      </c>
      <c r="I176" s="5">
        <f t="shared" si="12"/>
        <v>2.4430301124373079E-2</v>
      </c>
      <c r="J176" s="3">
        <v>2.4430301124373079E-2</v>
      </c>
      <c r="K176" s="5">
        <f t="shared" si="13"/>
        <v>2.4430301124373079E-2</v>
      </c>
      <c r="L176" s="3">
        <v>-2.543030112437308E-2</v>
      </c>
      <c r="M176" s="5">
        <f t="shared" si="14"/>
        <v>-2.543030112437308E-2</v>
      </c>
      <c r="N176" s="5"/>
      <c r="O176" s="5"/>
    </row>
    <row r="177" spans="1:15" x14ac:dyDescent="0.25">
      <c r="A177" t="s">
        <v>220</v>
      </c>
      <c r="B177">
        <v>11455.28</v>
      </c>
      <c r="C177" s="3">
        <f t="shared" si="15"/>
        <v>-2.6137758700250924E-3</v>
      </c>
      <c r="D177" s="3">
        <v>0</v>
      </c>
      <c r="E177" s="5">
        <f t="shared" si="16"/>
        <v>-2.6137758700250924E-3</v>
      </c>
      <c r="F177" s="3">
        <v>6.1250285142359241E-3</v>
      </c>
      <c r="G177" s="5">
        <f t="shared" si="17"/>
        <v>6.1250285142359241E-3</v>
      </c>
      <c r="H177" s="3">
        <v>1.624945381782446E-3</v>
      </c>
      <c r="I177" s="5">
        <f t="shared" si="12"/>
        <v>1.624945381782446E-3</v>
      </c>
      <c r="J177" s="3">
        <v>1.624945381782446E-3</v>
      </c>
      <c r="K177" s="5">
        <f t="shared" si="13"/>
        <v>1.624945381782446E-3</v>
      </c>
      <c r="L177" s="3">
        <v>-2.624945381782446E-3</v>
      </c>
      <c r="M177" s="5">
        <f t="shared" si="14"/>
        <v>-2.624945381782446E-3</v>
      </c>
      <c r="N177" s="5"/>
      <c r="O177" s="5"/>
    </row>
    <row r="178" spans="1:15" x14ac:dyDescent="0.25">
      <c r="A178" t="s">
        <v>221</v>
      </c>
      <c r="B178">
        <v>11706.3</v>
      </c>
      <c r="C178" s="3">
        <f t="shared" si="15"/>
        <v>2.1913039227325681E-2</v>
      </c>
      <c r="D178" s="3">
        <v>0</v>
      </c>
      <c r="E178" s="5">
        <f t="shared" si="16"/>
        <v>2.1913039227325681E-2</v>
      </c>
      <c r="F178" s="3">
        <v>9.1547495974991875E-3</v>
      </c>
      <c r="G178" s="5">
        <f t="shared" si="17"/>
        <v>9.1547495974991875E-3</v>
      </c>
      <c r="H178" s="3">
        <v>9.2749017860119486E-3</v>
      </c>
      <c r="I178" s="5">
        <f t="shared" si="12"/>
        <v>9.2749017860119486E-3</v>
      </c>
      <c r="J178" s="3">
        <v>9.2749017860119486E-3</v>
      </c>
      <c r="K178" s="5">
        <f t="shared" si="13"/>
        <v>9.2749017860119486E-3</v>
      </c>
      <c r="L178" s="3">
        <v>-1.0274901786011949E-2</v>
      </c>
      <c r="M178" s="5">
        <f t="shared" si="14"/>
        <v>-1.0274901786011949E-2</v>
      </c>
      <c r="N178" s="5"/>
      <c r="O178" s="5"/>
    </row>
    <row r="179" spans="1:15" x14ac:dyDescent="0.25">
      <c r="A179" t="s">
        <v>222</v>
      </c>
      <c r="B179">
        <v>11534.72</v>
      </c>
      <c r="C179" s="3">
        <f t="shared" si="15"/>
        <v>-1.4657064999188507E-2</v>
      </c>
      <c r="D179" s="3">
        <v>0</v>
      </c>
      <c r="E179" s="5">
        <f t="shared" si="16"/>
        <v>-1.4657064999188507E-2</v>
      </c>
      <c r="F179" s="3">
        <v>-1.4412796357369351E-3</v>
      </c>
      <c r="G179" s="5">
        <f t="shared" si="17"/>
        <v>-1.4412796357369351E-3</v>
      </c>
      <c r="H179" s="3">
        <v>-5.3540399652476801E-3</v>
      </c>
      <c r="I179" s="5">
        <f t="shared" si="12"/>
        <v>-5.3540399652476801E-3</v>
      </c>
      <c r="J179" s="3">
        <v>-5.3540399652476801E-3</v>
      </c>
      <c r="K179" s="5">
        <f t="shared" si="13"/>
        <v>-5.3540399652476801E-3</v>
      </c>
      <c r="L179" s="3">
        <v>-5.3540399652476801E-3</v>
      </c>
      <c r="M179" s="5">
        <f t="shared" si="14"/>
        <v>-5.3540399652476801E-3</v>
      </c>
      <c r="N179" s="5"/>
      <c r="O179" s="5"/>
    </row>
    <row r="180" spans="1:15" x14ac:dyDescent="0.25">
      <c r="A180" t="s">
        <v>223</v>
      </c>
      <c r="B180">
        <v>11458.54</v>
      </c>
      <c r="C180" s="3">
        <f t="shared" si="15"/>
        <v>-6.604408256117078E-3</v>
      </c>
      <c r="D180" s="3">
        <v>0</v>
      </c>
      <c r="E180" s="5">
        <f t="shared" si="16"/>
        <v>-6.604408256117078E-3</v>
      </c>
      <c r="F180" s="3">
        <v>6.8239946813744984E-3</v>
      </c>
      <c r="G180" s="5">
        <f t="shared" si="17"/>
        <v>6.8239946813744984E-3</v>
      </c>
      <c r="H180" s="3">
        <v>-5.4877205863735797E-3</v>
      </c>
      <c r="I180" s="5">
        <f t="shared" si="12"/>
        <v>-5.4877205863735797E-3</v>
      </c>
      <c r="J180" s="3">
        <v>-5.4877205863735797E-3</v>
      </c>
      <c r="K180" s="5">
        <f t="shared" si="13"/>
        <v>-5.4877205863735797E-3</v>
      </c>
      <c r="L180" s="3">
        <v>4.4877205863735788E-3</v>
      </c>
      <c r="M180" s="5">
        <f t="shared" si="14"/>
        <v>4.4877205863735788E-3</v>
      </c>
      <c r="N180" s="5"/>
      <c r="O180" s="5"/>
    </row>
    <row r="181" spans="1:15" x14ac:dyDescent="0.25">
      <c r="A181" t="s">
        <v>224</v>
      </c>
      <c r="B181">
        <v>11613.61</v>
      </c>
      <c r="C181" s="3">
        <f t="shared" si="15"/>
        <v>1.353313772958864E-2</v>
      </c>
      <c r="D181" s="3">
        <v>0</v>
      </c>
      <c r="E181" s="5">
        <f t="shared" si="16"/>
        <v>1.353313772958864E-2</v>
      </c>
      <c r="F181" s="3">
        <v>-1.0378895374234944E-2</v>
      </c>
      <c r="G181" s="5">
        <f t="shared" si="17"/>
        <v>-1.0378895374234944E-2</v>
      </c>
      <c r="H181" s="3">
        <v>1.184184434500306E-2</v>
      </c>
      <c r="I181" s="5">
        <f t="shared" si="12"/>
        <v>1.184184434500306E-2</v>
      </c>
      <c r="J181" s="3">
        <v>1.184184434500306E-2</v>
      </c>
      <c r="K181" s="5">
        <f t="shared" si="13"/>
        <v>1.184184434500306E-2</v>
      </c>
      <c r="L181" s="3">
        <v>-1.2841844345003061E-2</v>
      </c>
      <c r="M181" s="5">
        <f t="shared" si="14"/>
        <v>-1.2841844345003061E-2</v>
      </c>
      <c r="N181" s="5"/>
      <c r="O181" s="5"/>
    </row>
    <row r="182" spans="1:15" x14ac:dyDescent="0.25">
      <c r="A182" t="s">
        <v>225</v>
      </c>
      <c r="B182">
        <v>11361.96</v>
      </c>
      <c r="C182" s="3">
        <f t="shared" si="15"/>
        <v>-2.1668542339548291E-2</v>
      </c>
      <c r="D182" s="3">
        <v>0</v>
      </c>
      <c r="E182" s="5">
        <f t="shared" si="16"/>
        <v>-2.1668542339548291E-2</v>
      </c>
      <c r="F182" s="3">
        <v>-1.8385496687131051E-2</v>
      </c>
      <c r="G182" s="5">
        <f t="shared" si="17"/>
        <v>-1.8385496687131051E-2</v>
      </c>
      <c r="H182" s="3">
        <v>-1.7707995382079129E-2</v>
      </c>
      <c r="I182" s="5">
        <f t="shared" si="12"/>
        <v>-1.7707995382079129E-2</v>
      </c>
      <c r="J182" s="3">
        <v>-1.7707995382079129E-2</v>
      </c>
      <c r="K182" s="5">
        <f t="shared" si="13"/>
        <v>-1.7707995382079129E-2</v>
      </c>
      <c r="L182" s="3">
        <v>1.6707995382079129E-2</v>
      </c>
      <c r="M182" s="5">
        <f t="shared" si="14"/>
        <v>1.6707995382079129E-2</v>
      </c>
      <c r="N182" s="5"/>
      <c r="O182" s="5"/>
    </row>
    <row r="183" spans="1:15" x14ac:dyDescent="0.25">
      <c r="A183" t="s">
        <v>226</v>
      </c>
      <c r="B183">
        <v>11382.36</v>
      </c>
      <c r="C183" s="3">
        <f t="shared" si="15"/>
        <v>1.7954648669773476E-3</v>
      </c>
      <c r="D183" s="3">
        <v>0</v>
      </c>
      <c r="E183" s="5">
        <f t="shared" si="16"/>
        <v>1.7954648669773476E-3</v>
      </c>
      <c r="F183" s="3">
        <v>-6.7122073766424702E-3</v>
      </c>
      <c r="G183" s="5">
        <f t="shared" si="17"/>
        <v>-6.7122073766424702E-3</v>
      </c>
      <c r="H183" s="3">
        <v>5.0524590973549197E-3</v>
      </c>
      <c r="I183" s="5">
        <f t="shared" si="12"/>
        <v>5.0524590973549197E-3</v>
      </c>
      <c r="J183" s="3">
        <v>5.0524590973549197E-3</v>
      </c>
      <c r="K183" s="5">
        <f t="shared" si="13"/>
        <v>5.0524590973549197E-3</v>
      </c>
      <c r="L183" s="3">
        <v>5.0524590973549197E-3</v>
      </c>
      <c r="M183" s="5">
        <f t="shared" si="14"/>
        <v>5.0524590973549197E-3</v>
      </c>
      <c r="N183" s="5"/>
      <c r="O183" s="5"/>
    </row>
    <row r="184" spans="1:15" x14ac:dyDescent="0.25">
      <c r="A184" t="s">
        <v>227</v>
      </c>
      <c r="B184">
        <v>11515.09</v>
      </c>
      <c r="C184" s="3">
        <f t="shared" si="15"/>
        <v>1.1661026360086924E-2</v>
      </c>
      <c r="D184" s="3">
        <v>0</v>
      </c>
      <c r="E184" s="5">
        <f t="shared" si="16"/>
        <v>1.1661026360086924E-2</v>
      </c>
      <c r="F184" s="3">
        <v>8.2237332128564534E-3</v>
      </c>
      <c r="G184" s="5">
        <f t="shared" si="17"/>
        <v>8.2237332128564534E-3</v>
      </c>
      <c r="H184" s="3">
        <v>-6.0209224983512419E-3</v>
      </c>
      <c r="I184" s="5">
        <f t="shared" si="12"/>
        <v>-6.0209224983512419E-3</v>
      </c>
      <c r="J184" s="3">
        <v>5.0209224983512428E-3</v>
      </c>
      <c r="K184" s="5">
        <f t="shared" si="13"/>
        <v>5.0209224983512428E-3</v>
      </c>
      <c r="L184" s="3">
        <v>-6.0209224983512419E-3</v>
      </c>
      <c r="M184" s="5">
        <f t="shared" si="14"/>
        <v>-6.0209224983512419E-3</v>
      </c>
      <c r="N184" s="5"/>
      <c r="O184" s="5"/>
    </row>
    <row r="185" spans="1:15" x14ac:dyDescent="0.25">
      <c r="A185" t="s">
        <v>228</v>
      </c>
      <c r="B185">
        <v>11724.45</v>
      </c>
      <c r="C185" s="3">
        <f t="shared" si="15"/>
        <v>1.818136028463524E-2</v>
      </c>
      <c r="D185" s="3">
        <v>0</v>
      </c>
      <c r="E185" s="5">
        <f t="shared" si="16"/>
        <v>1.818136028463524E-2</v>
      </c>
      <c r="F185" s="3">
        <v>2.1760736511720658E-2</v>
      </c>
      <c r="G185" s="5">
        <f t="shared" si="17"/>
        <v>2.1760736511720658E-2</v>
      </c>
      <c r="H185" s="3">
        <v>1.9993622781623699E-2</v>
      </c>
      <c r="I185" s="5">
        <f t="shared" si="12"/>
        <v>1.9993622781623699E-2</v>
      </c>
      <c r="J185" s="3">
        <v>1.9993622781623699E-2</v>
      </c>
      <c r="K185" s="5">
        <f t="shared" si="13"/>
        <v>1.9993622781623699E-2</v>
      </c>
      <c r="L185" s="3">
        <v>-2.09936227816237E-2</v>
      </c>
      <c r="M185" s="5">
        <f t="shared" si="14"/>
        <v>-2.09936227816237E-2</v>
      </c>
      <c r="N185" s="5"/>
      <c r="O185" s="5"/>
    </row>
    <row r="186" spans="1:15" x14ac:dyDescent="0.25">
      <c r="A186" t="s">
        <v>229</v>
      </c>
      <c r="B186">
        <v>11799.75</v>
      </c>
      <c r="C186" s="3">
        <f t="shared" si="15"/>
        <v>6.4224761076212555E-3</v>
      </c>
      <c r="D186" s="3">
        <v>0</v>
      </c>
      <c r="E186" s="5">
        <f t="shared" si="16"/>
        <v>6.4224761076212555E-3</v>
      </c>
      <c r="F186" s="3">
        <v>2.2026089502571268E-2</v>
      </c>
      <c r="G186" s="5">
        <f t="shared" si="17"/>
        <v>2.2026089502571268E-2</v>
      </c>
      <c r="H186" s="3">
        <v>2.5732501053419711E-2</v>
      </c>
      <c r="I186" s="5">
        <f t="shared" si="12"/>
        <v>2.5732501053419711E-2</v>
      </c>
      <c r="J186" s="3">
        <v>2.5732501053419711E-2</v>
      </c>
      <c r="K186" s="5">
        <f t="shared" si="13"/>
        <v>2.5732501053419711E-2</v>
      </c>
      <c r="L186" s="3">
        <v>2.5732501053419711E-2</v>
      </c>
      <c r="M186" s="5">
        <f t="shared" si="14"/>
        <v>2.5732501053419711E-2</v>
      </c>
      <c r="N186" s="5"/>
      <c r="O186" s="5"/>
    </row>
    <row r="187" spans="1:15" x14ac:dyDescent="0.25">
      <c r="A187" t="s">
        <v>230</v>
      </c>
      <c r="B187">
        <v>12532.81</v>
      </c>
      <c r="C187" s="3">
        <f t="shared" si="15"/>
        <v>6.2125045022140224E-2</v>
      </c>
      <c r="D187" s="3">
        <v>0</v>
      </c>
      <c r="E187" s="5">
        <f t="shared" si="16"/>
        <v>6.2125045022140224E-2</v>
      </c>
      <c r="F187" s="3">
        <v>-7.7815771923974625E-2</v>
      </c>
      <c r="G187" s="5">
        <f t="shared" si="17"/>
        <v>-7.7815771923974625E-2</v>
      </c>
      <c r="H187" s="3">
        <v>-7.2456065299065231E-2</v>
      </c>
      <c r="I187" s="5">
        <f t="shared" si="12"/>
        <v>-7.2456065299065231E-2</v>
      </c>
      <c r="J187" s="3">
        <v>7.145606529906523E-2</v>
      </c>
      <c r="K187" s="5">
        <f t="shared" si="13"/>
        <v>7.145606529906523E-2</v>
      </c>
      <c r="L187" s="3">
        <v>-7.2456065299065231E-2</v>
      </c>
      <c r="M187" s="5">
        <f t="shared" si="14"/>
        <v>-7.2456065299065231E-2</v>
      </c>
      <c r="N187" s="5"/>
      <c r="O187" s="5"/>
    </row>
    <row r="188" spans="1:15" x14ac:dyDescent="0.25">
      <c r="A188" t="s">
        <v>231</v>
      </c>
      <c r="B188">
        <v>13004.65</v>
      </c>
      <c r="C188" s="3">
        <f t="shared" si="15"/>
        <v>3.7648380530782788E-2</v>
      </c>
      <c r="D188" s="3">
        <v>0</v>
      </c>
      <c r="E188" s="5">
        <f t="shared" si="16"/>
        <v>3.7648380530782788E-2</v>
      </c>
      <c r="F188" s="3">
        <v>-8.667742744214238E-4</v>
      </c>
      <c r="G188" s="5">
        <f t="shared" si="17"/>
        <v>-8.667742744214238E-4</v>
      </c>
      <c r="H188" s="3">
        <v>-4.624038138806354E-3</v>
      </c>
      <c r="I188" s="5">
        <f t="shared" si="12"/>
        <v>-4.624038138806354E-3</v>
      </c>
      <c r="J188" s="3">
        <v>3.6240381388063536E-3</v>
      </c>
      <c r="K188" s="5">
        <f t="shared" si="13"/>
        <v>3.6240381388063536E-3</v>
      </c>
      <c r="L188" s="3">
        <v>3.6240381388063536E-3</v>
      </c>
      <c r="M188" s="5">
        <f t="shared" si="14"/>
        <v>3.6240381388063536E-3</v>
      </c>
      <c r="N188" s="5"/>
      <c r="O188" s="5"/>
    </row>
    <row r="189" spans="1:15" x14ac:dyDescent="0.25">
      <c r="A189" t="s">
        <v>232</v>
      </c>
      <c r="B189">
        <v>12803.68</v>
      </c>
      <c r="C189" s="3">
        <f t="shared" si="15"/>
        <v>-1.5453703098507021E-2</v>
      </c>
      <c r="D189" s="3">
        <v>0</v>
      </c>
      <c r="E189" s="5">
        <f t="shared" si="16"/>
        <v>-1.5453703098507021E-2</v>
      </c>
      <c r="F189" s="3">
        <v>-1.3258669793676163E-4</v>
      </c>
      <c r="G189" s="5">
        <f t="shared" si="17"/>
        <v>-1.3258669793676163E-4</v>
      </c>
      <c r="H189" s="3">
        <v>-4.6040052739253975E-3</v>
      </c>
      <c r="I189" s="5">
        <f t="shared" si="12"/>
        <v>-4.6040052739253975E-3</v>
      </c>
      <c r="J189" s="3">
        <v>3.6040052739253971E-3</v>
      </c>
      <c r="K189" s="5">
        <f t="shared" si="13"/>
        <v>3.6040052739253971E-3</v>
      </c>
      <c r="L189" s="3">
        <v>3.6040052739253971E-3</v>
      </c>
      <c r="M189" s="5">
        <f t="shared" si="14"/>
        <v>3.6040052739253971E-3</v>
      </c>
      <c r="N189" s="5"/>
      <c r="O189" s="5"/>
    </row>
    <row r="190" spans="1:15" x14ac:dyDescent="0.25">
      <c r="A190" t="s">
        <v>233</v>
      </c>
      <c r="B190">
        <v>13017.48</v>
      </c>
      <c r="C190" s="3">
        <f t="shared" si="15"/>
        <v>1.6698324231783301E-2</v>
      </c>
      <c r="D190" s="3">
        <v>0</v>
      </c>
      <c r="E190" s="5">
        <f t="shared" si="16"/>
        <v>1.6698324231783301E-2</v>
      </c>
      <c r="F190" s="3">
        <v>-1.7882328430367481E-2</v>
      </c>
      <c r="G190" s="5">
        <f t="shared" si="17"/>
        <v>-1.7882328430367481E-2</v>
      </c>
      <c r="H190" s="3">
        <v>1.317188102026663E-2</v>
      </c>
      <c r="I190" s="5">
        <f t="shared" si="12"/>
        <v>1.317188102026663E-2</v>
      </c>
      <c r="J190" s="3">
        <v>1.317188102026663E-2</v>
      </c>
      <c r="K190" s="5">
        <f t="shared" si="13"/>
        <v>1.317188102026663E-2</v>
      </c>
      <c r="L190" s="3">
        <v>1.317188102026663E-2</v>
      </c>
      <c r="M190" s="5">
        <f t="shared" si="14"/>
        <v>1.317188102026663E-2</v>
      </c>
      <c r="N190" s="5"/>
      <c r="O190" s="5"/>
    </row>
    <row r="191" spans="1:15" x14ac:dyDescent="0.25">
      <c r="A191" t="s">
        <v>234</v>
      </c>
      <c r="B191">
        <v>12920.66</v>
      </c>
      <c r="C191" s="3">
        <f t="shared" si="15"/>
        <v>-7.4376914733113031E-3</v>
      </c>
      <c r="D191" s="3">
        <v>0</v>
      </c>
      <c r="E191" s="5">
        <f t="shared" si="16"/>
        <v>-7.4376914733113031E-3</v>
      </c>
      <c r="F191" s="3">
        <v>5.8461592578705618E-3</v>
      </c>
      <c r="G191" s="5">
        <f t="shared" si="17"/>
        <v>5.8461592578705618E-3</v>
      </c>
      <c r="H191" s="3">
        <v>5.0137360674207335E-3</v>
      </c>
      <c r="I191" s="5">
        <f t="shared" si="12"/>
        <v>5.0137360674207335E-3</v>
      </c>
      <c r="J191" s="3">
        <v>-6.0137360674207344E-3</v>
      </c>
      <c r="K191" s="5">
        <f t="shared" si="13"/>
        <v>-6.0137360674207344E-3</v>
      </c>
      <c r="L191" s="3">
        <v>5.0137360674207335E-3</v>
      </c>
      <c r="M191" s="5">
        <f t="shared" si="14"/>
        <v>5.0137360674207335E-3</v>
      </c>
      <c r="N191" s="5"/>
      <c r="O191" s="5"/>
    </row>
    <row r="192" spans="1:15" x14ac:dyDescent="0.25">
      <c r="A192" t="s">
        <v>235</v>
      </c>
      <c r="B192">
        <v>12768.81</v>
      </c>
      <c r="C192" s="3">
        <f t="shared" si="15"/>
        <v>-1.175249561554903E-2</v>
      </c>
      <c r="D192" s="3">
        <v>0</v>
      </c>
      <c r="E192" s="5">
        <f t="shared" si="16"/>
        <v>-1.175249561554903E-2</v>
      </c>
      <c r="F192" s="3">
        <v>-3.3665094487653128E-3</v>
      </c>
      <c r="G192" s="5">
        <f t="shared" si="17"/>
        <v>-3.3665094487653128E-3</v>
      </c>
      <c r="H192" s="3">
        <v>8.8512095729292905E-4</v>
      </c>
      <c r="I192" s="5">
        <f t="shared" si="12"/>
        <v>8.8512095729292905E-4</v>
      </c>
      <c r="J192" s="3">
        <v>8.8512095729292905E-4</v>
      </c>
      <c r="K192" s="5">
        <f t="shared" si="13"/>
        <v>8.8512095729292905E-4</v>
      </c>
      <c r="L192" s="3">
        <v>-1.8851209572929291E-3</v>
      </c>
      <c r="M192" s="5">
        <f t="shared" si="14"/>
        <v>-1.8851209572929291E-3</v>
      </c>
      <c r="N192" s="5"/>
      <c r="O192" s="5"/>
    </row>
    <row r="193" spans="1:15" x14ac:dyDescent="0.25">
      <c r="A193" t="s">
        <v>236</v>
      </c>
      <c r="B193">
        <v>13350.73</v>
      </c>
      <c r="C193" s="3">
        <f t="shared" si="15"/>
        <v>4.5573549923602963E-2</v>
      </c>
      <c r="D193" s="3">
        <v>0</v>
      </c>
      <c r="E193" s="5">
        <f t="shared" si="16"/>
        <v>4.5573549923602963E-2</v>
      </c>
      <c r="F193" s="3">
        <v>-4.8000709808794208E-2</v>
      </c>
      <c r="G193" s="5">
        <f t="shared" si="17"/>
        <v>-4.8000709808794208E-2</v>
      </c>
      <c r="H193" s="3">
        <v>4.7134314782965828E-2</v>
      </c>
      <c r="I193" s="5">
        <f t="shared" si="12"/>
        <v>4.7134314782965828E-2</v>
      </c>
      <c r="J193" s="3">
        <v>4.7134314782965828E-2</v>
      </c>
      <c r="K193" s="5">
        <f t="shared" si="13"/>
        <v>4.7134314782965828E-2</v>
      </c>
      <c r="L193" s="3">
        <v>4.7134314782965828E-2</v>
      </c>
      <c r="M193" s="5">
        <f t="shared" si="14"/>
        <v>4.7134314782965828E-2</v>
      </c>
      <c r="N193" s="5"/>
      <c r="O193" s="5"/>
    </row>
    <row r="194" spans="1:15" x14ac:dyDescent="0.25">
      <c r="A194" t="s">
        <v>237</v>
      </c>
      <c r="B194">
        <v>12841.24</v>
      </c>
      <c r="C194" s="3">
        <f t="shared" si="15"/>
        <v>-3.8161958185058076E-2</v>
      </c>
      <c r="D194" s="3">
        <v>0</v>
      </c>
      <c r="E194" s="5">
        <f t="shared" si="16"/>
        <v>-3.8161958185058076E-2</v>
      </c>
      <c r="F194" s="3">
        <v>3.3519503835482273E-2</v>
      </c>
      <c r="G194" s="5">
        <f t="shared" si="17"/>
        <v>3.3519503835482273E-2</v>
      </c>
      <c r="H194" s="3">
        <v>3.1126301914453702E-2</v>
      </c>
      <c r="I194" s="5">
        <f t="shared" si="12"/>
        <v>3.1126301914453702E-2</v>
      </c>
      <c r="J194" s="3">
        <v>-3.2126301914453703E-2</v>
      </c>
      <c r="K194" s="5">
        <f t="shared" si="13"/>
        <v>-3.2126301914453703E-2</v>
      </c>
      <c r="L194" s="3">
        <v>3.1126301914453702E-2</v>
      </c>
      <c r="M194" s="5">
        <f t="shared" si="14"/>
        <v>3.1126301914453702E-2</v>
      </c>
      <c r="N194" s="5"/>
      <c r="O194" s="5"/>
    </row>
    <row r="195" spans="1:15" x14ac:dyDescent="0.25">
      <c r="A195" t="s">
        <v>238</v>
      </c>
      <c r="B195">
        <v>13082.19</v>
      </c>
      <c r="C195" s="3">
        <f t="shared" si="15"/>
        <v>1.8763764247066606E-2</v>
      </c>
      <c r="D195" s="3">
        <v>0</v>
      </c>
      <c r="E195" s="5">
        <f t="shared" si="16"/>
        <v>1.8763764247066606E-2</v>
      </c>
      <c r="F195" s="3">
        <v>-2.590810615512034E-2</v>
      </c>
      <c r="G195" s="5">
        <f t="shared" si="17"/>
        <v>-2.590810615512034E-2</v>
      </c>
      <c r="H195" s="3">
        <v>2.0887541591484701E-2</v>
      </c>
      <c r="I195" s="5">
        <f t="shared" si="12"/>
        <v>2.0887541591484701E-2</v>
      </c>
      <c r="J195" s="3">
        <v>2.0887541591484701E-2</v>
      </c>
      <c r="K195" s="5">
        <f t="shared" si="13"/>
        <v>2.0887541591484701E-2</v>
      </c>
      <c r="L195" s="3">
        <v>2.0887541591484701E-2</v>
      </c>
      <c r="M195" s="5">
        <f t="shared" si="14"/>
        <v>2.0887541591484701E-2</v>
      </c>
      <c r="N195" s="5"/>
      <c r="O195" s="5"/>
    </row>
    <row r="196" spans="1:15" x14ac:dyDescent="0.25">
      <c r="A196" t="s">
        <v>239</v>
      </c>
      <c r="B196">
        <v>13033.97</v>
      </c>
      <c r="C196" s="3">
        <f t="shared" si="15"/>
        <v>-3.6859272033200607E-3</v>
      </c>
      <c r="D196" s="3">
        <v>0</v>
      </c>
      <c r="E196" s="5">
        <f t="shared" si="16"/>
        <v>-3.6859272033200607E-3</v>
      </c>
      <c r="F196" s="3">
        <v>-2.767840578825293E-3</v>
      </c>
      <c r="G196" s="5">
        <f t="shared" si="17"/>
        <v>-2.767840578825293E-3</v>
      </c>
    </row>
  </sheetData>
  <mergeCells count="1">
    <mergeCell ref="Q2:U2"/>
  </mergeCells>
  <pageMargins left="0.7" right="0.7" top="0.75" bottom="0.75" header="0.3" footer="0.3"/>
  <pageSetup paperSize="9" orientation="portrait" r:id="rId1"/>
  <ignoredErrors>
    <ignoredError sqref="R5:U5 R7:U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A139-2102-46A6-80BB-70B67675898C}">
  <dimension ref="B3:J10"/>
  <sheetViews>
    <sheetView showGridLines="0" zoomScale="80" zoomScaleNormal="80" workbookViewId="0">
      <selection activeCell="U13" sqref="U13"/>
    </sheetView>
  </sheetViews>
  <sheetFormatPr defaultRowHeight="15" x14ac:dyDescent="0.25"/>
  <cols>
    <col min="1" max="5" width="14.7109375" customWidth="1"/>
  </cols>
  <sheetData>
    <row r="3" spans="2:10" ht="20.100000000000001" customHeight="1" x14ac:dyDescent="0.25">
      <c r="G3" s="32"/>
      <c r="H3" s="32"/>
      <c r="I3" s="32"/>
      <c r="J3" s="32"/>
    </row>
    <row r="4" spans="2:10" ht="20.100000000000001" customHeight="1" x14ac:dyDescent="0.25">
      <c r="G4" s="32"/>
      <c r="H4" s="32"/>
      <c r="I4" s="32"/>
      <c r="J4" s="32"/>
    </row>
    <row r="5" spans="2:10" ht="20.100000000000001" customHeight="1" thickBot="1" x14ac:dyDescent="0.3">
      <c r="B5" s="47" t="s">
        <v>302</v>
      </c>
      <c r="C5" s="47"/>
      <c r="D5" s="47"/>
      <c r="E5" s="47"/>
      <c r="F5" s="47"/>
      <c r="G5" s="32"/>
      <c r="H5" s="32"/>
      <c r="I5" s="32"/>
      <c r="J5" s="32"/>
    </row>
    <row r="6" spans="2:10" ht="20.25" customHeight="1" x14ac:dyDescent="0.25">
      <c r="B6" s="33"/>
      <c r="C6" s="45" t="s">
        <v>36</v>
      </c>
      <c r="D6" s="45" t="s">
        <v>37</v>
      </c>
      <c r="E6" s="45" t="s">
        <v>300</v>
      </c>
      <c r="F6" s="45" t="s">
        <v>42</v>
      </c>
      <c r="G6" s="32"/>
      <c r="H6" s="32"/>
      <c r="I6" s="32"/>
      <c r="J6" s="32"/>
    </row>
    <row r="7" spans="2:10" ht="20.100000000000001" customHeight="1" x14ac:dyDescent="0.25">
      <c r="B7" s="34" t="s">
        <v>303</v>
      </c>
      <c r="C7" s="36">
        <v>53.184645078275707</v>
      </c>
      <c r="D7" s="36">
        <v>54.673495518565893</v>
      </c>
      <c r="E7" s="36">
        <v>53.072983354673497</v>
      </c>
      <c r="F7" s="36">
        <v>52.411438326931204</v>
      </c>
    </row>
    <row r="8" spans="2:10" ht="20.100000000000001" customHeight="1" x14ac:dyDescent="0.25">
      <c r="B8" s="34" t="s">
        <v>304</v>
      </c>
      <c r="C8" s="36">
        <v>59.426229508196705</v>
      </c>
      <c r="D8" s="36">
        <v>62.317210348706396</v>
      </c>
      <c r="E8" s="36">
        <v>61.762328213419501</v>
      </c>
      <c r="F8" s="36">
        <v>62.736939435968495</v>
      </c>
    </row>
    <row r="9" spans="2:10" ht="20.100000000000001" customHeight="1" x14ac:dyDescent="0.25">
      <c r="B9" s="34" t="s">
        <v>305</v>
      </c>
      <c r="C9" s="36">
        <v>67.781373606616299</v>
      </c>
      <c r="D9" s="36">
        <v>59.7626752966558</v>
      </c>
      <c r="E9" s="36">
        <v>54.944264653002492</v>
      </c>
      <c r="F9" s="36">
        <v>48.795397339086598</v>
      </c>
    </row>
    <row r="10" spans="2:10" ht="20.100000000000001" customHeight="1" x14ac:dyDescent="0.25">
      <c r="B10" s="35" t="s">
        <v>306</v>
      </c>
      <c r="C10" s="37">
        <v>63.329413740970899</v>
      </c>
      <c r="D10" s="37">
        <v>61.013215859030801</v>
      </c>
      <c r="E10" s="37">
        <v>58.154138915318697</v>
      </c>
      <c r="F10" s="37">
        <v>54.894822006472396</v>
      </c>
    </row>
  </sheetData>
  <mergeCells count="1"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D693-E392-45C6-8A9D-D3D326F6AC29}">
  <dimension ref="A1:O195"/>
  <sheetViews>
    <sheetView topLeftCell="A174" workbookViewId="0">
      <selection activeCell="E1" sqref="E1"/>
    </sheetView>
  </sheetViews>
  <sheetFormatPr defaultRowHeight="15" x14ac:dyDescent="0.25"/>
  <cols>
    <col min="5" max="5" width="18.28515625" bestFit="1" customWidth="1"/>
    <col min="8" max="8" width="13.7109375" bestFit="1" customWidth="1"/>
  </cols>
  <sheetData>
    <row r="1" spans="1:15" x14ac:dyDescent="0.25">
      <c r="A1" s="1">
        <v>0</v>
      </c>
      <c r="B1" t="s">
        <v>0</v>
      </c>
      <c r="C1" t="s">
        <v>2</v>
      </c>
      <c r="E1" t="s">
        <v>1</v>
      </c>
      <c r="G1" t="s">
        <v>34</v>
      </c>
    </row>
    <row r="2" spans="1:15" x14ac:dyDescent="0.25">
      <c r="A2" s="18"/>
      <c r="E2">
        <v>1</v>
      </c>
      <c r="F2">
        <v>0</v>
      </c>
      <c r="H2" t="s">
        <v>30</v>
      </c>
      <c r="L2" t="s">
        <v>31</v>
      </c>
      <c r="M2" t="s">
        <v>32</v>
      </c>
    </row>
    <row r="3" spans="1:15" x14ac:dyDescent="0.25">
      <c r="A3">
        <v>-3.9749948754275642E-2</v>
      </c>
      <c r="B3" s="4">
        <f t="shared" ref="B3:B34" si="0">-0.0005</f>
        <v>-5.0000000000000001E-4</v>
      </c>
      <c r="C3" s="5">
        <f t="shared" ref="C3:C34" si="1">A3+B3</f>
        <v>-4.0249948754275643E-2</v>
      </c>
      <c r="D3" s="5">
        <f t="shared" ref="D3:D34" si="2">IF(C3&lt;AVERAGE($C$3:$C$195),C3,"")</f>
        <v>-4.0249948754275643E-2</v>
      </c>
      <c r="E3">
        <f t="shared" ref="E3:E34" si="3">E2*(1+C3)</f>
        <v>0.95975005124572432</v>
      </c>
      <c r="F3">
        <f>E3/MAX($E$2:E3)-1</f>
        <v>-4.0249948754275677E-2</v>
      </c>
      <c r="G3" s="2">
        <v>6.0000000000000001E-3</v>
      </c>
      <c r="H3">
        <v>-0.14011157603269189</v>
      </c>
      <c r="I3">
        <v>1</v>
      </c>
      <c r="L3">
        <f>COUNT(H3:H195)</f>
        <v>193</v>
      </c>
      <c r="M3">
        <f>(1-0.95)*L3</f>
        <v>9.6500000000000092</v>
      </c>
    </row>
    <row r="4" spans="1:15" x14ac:dyDescent="0.25">
      <c r="A4">
        <v>-3.3254577586996361E-3</v>
      </c>
      <c r="B4" s="4">
        <f t="shared" si="0"/>
        <v>-5.0000000000000001E-4</v>
      </c>
      <c r="C4" s="5">
        <f t="shared" si="1"/>
        <v>-3.8254577586996361E-3</v>
      </c>
      <c r="D4" s="5">
        <f t="shared" si="2"/>
        <v>-3.8254577586996361E-3</v>
      </c>
      <c r="E4">
        <f t="shared" si="3"/>
        <v>0.95607856796577395</v>
      </c>
      <c r="F4">
        <f>E4/MAX($E$2:E4)-1</f>
        <v>-4.3921432034226049E-2</v>
      </c>
      <c r="G4" s="2">
        <v>6.0000000000000001E-3</v>
      </c>
      <c r="H4">
        <v>-0.1116086893632873</v>
      </c>
      <c r="I4">
        <v>2</v>
      </c>
      <c r="L4">
        <f>(1/10)*SUM(H3:H12)</f>
        <v>-7.7395807575856013E-2</v>
      </c>
    </row>
    <row r="5" spans="1:15" x14ac:dyDescent="0.25">
      <c r="A5">
        <v>4.6177023823573603E-2</v>
      </c>
      <c r="B5" s="4">
        <f t="shared" si="0"/>
        <v>-5.0000000000000001E-4</v>
      </c>
      <c r="C5" s="5">
        <f t="shared" si="1"/>
        <v>4.5677023823573602E-2</v>
      </c>
      <c r="D5" s="5" t="str">
        <f t="shared" si="2"/>
        <v/>
      </c>
      <c r="E5">
        <f t="shared" si="3"/>
        <v>0.99974939149195463</v>
      </c>
      <c r="F5">
        <f>E5/MAX($E$2:E5)-1</f>
        <v>-2.5060850804536905E-4</v>
      </c>
      <c r="G5" s="2">
        <v>6.0000000000000001E-3</v>
      </c>
      <c r="H5">
        <v>-0.10268846005221111</v>
      </c>
      <c r="I5">
        <v>3</v>
      </c>
      <c r="O5">
        <f>MIN(F2:F195)</f>
        <v>-0.23937504800632337</v>
      </c>
    </row>
    <row r="6" spans="1:15" x14ac:dyDescent="0.25">
      <c r="A6">
        <v>-4.3131902566745102E-2</v>
      </c>
      <c r="B6" s="4">
        <f t="shared" si="0"/>
        <v>-5.0000000000000001E-4</v>
      </c>
      <c r="C6" s="5">
        <f t="shared" si="1"/>
        <v>-4.3631902566745102E-2</v>
      </c>
      <c r="D6" s="5">
        <f t="shared" si="2"/>
        <v>-4.3631902566745102E-2</v>
      </c>
      <c r="E6">
        <f t="shared" si="3"/>
        <v>0.95612842345121496</v>
      </c>
      <c r="F6">
        <f>E6/MAX($E$2:E6)-1</f>
        <v>-4.3871576548785041E-2</v>
      </c>
      <c r="G6" s="2">
        <v>6.0000000000000001E-3</v>
      </c>
      <c r="H6">
        <v>-8.4131151954119868E-2</v>
      </c>
      <c r="I6">
        <v>4</v>
      </c>
      <c r="L6">
        <f>COUNTIF(C3:C195,"&gt;0")</f>
        <v>111</v>
      </c>
      <c r="M6">
        <f>AVERAGEIF(C3:C195,"&gt;0",C3:C195)</f>
        <v>1.8289579344536698E-2</v>
      </c>
    </row>
    <row r="7" spans="1:15" x14ac:dyDescent="0.25">
      <c r="A7">
        <v>-3.5781041388521908E-4</v>
      </c>
      <c r="B7" s="4">
        <f t="shared" si="0"/>
        <v>-5.0000000000000001E-4</v>
      </c>
      <c r="C7" s="5">
        <f t="shared" si="1"/>
        <v>-8.5781041388521915E-4</v>
      </c>
      <c r="D7" s="5">
        <f t="shared" si="2"/>
        <v>-8.5781041388521915E-4</v>
      </c>
      <c r="E7">
        <f t="shared" si="3"/>
        <v>0.95530824653256685</v>
      </c>
      <c r="F7">
        <f>E7/MAX($E$2:E7)-1</f>
        <v>-4.4691753467433148E-2</v>
      </c>
      <c r="G7" s="2">
        <v>6.0000000000000001E-3</v>
      </c>
      <c r="H7">
        <v>-7.2456065299065231E-2</v>
      </c>
      <c r="I7">
        <v>5</v>
      </c>
      <c r="L7">
        <f>L6/L3</f>
        <v>0.57512953367875652</v>
      </c>
      <c r="M7">
        <f>AVERAGEIF(C3:C195,"&lt;0",C3:C195)</f>
        <v>-2.1029367658099277E-2</v>
      </c>
    </row>
    <row r="8" spans="1:15" x14ac:dyDescent="0.25">
      <c r="A8">
        <v>1.0986723041688649E-2</v>
      </c>
      <c r="B8" s="4">
        <f t="shared" si="0"/>
        <v>-5.0000000000000001E-4</v>
      </c>
      <c r="C8" s="5">
        <f t="shared" si="1"/>
        <v>1.0486723041688649E-2</v>
      </c>
      <c r="D8" s="5" t="str">
        <f t="shared" si="2"/>
        <v/>
      </c>
      <c r="E8">
        <f t="shared" si="3"/>
        <v>0.96532629953339522</v>
      </c>
      <c r="F8">
        <f>E8/MAX($E$2:E8)-1</f>
        <v>-3.4673700466604784E-2</v>
      </c>
      <c r="G8" s="2">
        <v>6.0000000000000001E-3</v>
      </c>
      <c r="H8">
        <v>-6.0885588287028107E-2</v>
      </c>
      <c r="I8">
        <v>6</v>
      </c>
    </row>
    <row r="9" spans="1:15" x14ac:dyDescent="0.25">
      <c r="A9">
        <v>1.764488448844883E-2</v>
      </c>
      <c r="B9" s="4">
        <f t="shared" si="0"/>
        <v>-5.0000000000000001E-4</v>
      </c>
      <c r="C9" s="5">
        <f t="shared" si="1"/>
        <v>1.7144884488448829E-2</v>
      </c>
      <c r="D9" s="5" t="str">
        <f t="shared" si="2"/>
        <v/>
      </c>
      <c r="E9">
        <f t="shared" si="3"/>
        <v>0.98187670743255695</v>
      </c>
      <c r="F9">
        <f>E9/MAX($E$2:E9)-1</f>
        <v>-1.812329256744305E-2</v>
      </c>
      <c r="G9" s="2">
        <v>6.0000000000000001E-3</v>
      </c>
      <c r="H9">
        <v>-5.9913129453192118E-2</v>
      </c>
      <c r="I9">
        <v>7</v>
      </c>
    </row>
    <row r="10" spans="1:15" x14ac:dyDescent="0.25">
      <c r="A10">
        <v>1.398427223408445E-3</v>
      </c>
      <c r="B10" s="4">
        <f t="shared" si="0"/>
        <v>-5.0000000000000001E-4</v>
      </c>
      <c r="C10" s="5">
        <f t="shared" si="1"/>
        <v>8.9842722340844499E-4</v>
      </c>
      <c r="D10" s="5">
        <f t="shared" si="2"/>
        <v>8.9842722340844499E-4</v>
      </c>
      <c r="E10">
        <f t="shared" si="3"/>
        <v>0.98275885219654502</v>
      </c>
      <c r="F10">
        <f>E10/MAX($E$2:E10)-1</f>
        <v>-1.7241147803454981E-2</v>
      </c>
      <c r="G10" s="2">
        <v>6.0000000000000001E-3</v>
      </c>
      <c r="H10">
        <v>-4.9950431011254313E-2</v>
      </c>
      <c r="I10">
        <v>8</v>
      </c>
      <c r="K10" s="2">
        <f>AVERAGE(LSTM!G3:G195)</f>
        <v>1.3678756476683943E-3</v>
      </c>
    </row>
    <row r="11" spans="1:15" x14ac:dyDescent="0.25">
      <c r="A11">
        <v>9.6182325523390799E-3</v>
      </c>
      <c r="B11" s="4">
        <f t="shared" si="0"/>
        <v>-5.0000000000000001E-4</v>
      </c>
      <c r="C11" s="5">
        <f t="shared" si="1"/>
        <v>9.1182325523390794E-3</v>
      </c>
      <c r="D11" s="5" t="str">
        <f t="shared" si="2"/>
        <v/>
      </c>
      <c r="E11">
        <f t="shared" si="3"/>
        <v>0.991719875953743</v>
      </c>
      <c r="F11">
        <f>E11/MAX($E$2:E11)-1</f>
        <v>-8.280124046256998E-3</v>
      </c>
      <c r="G11" s="2">
        <v>6.0000000000000001E-3</v>
      </c>
      <c r="H11">
        <v>-4.7025334134995378E-2</v>
      </c>
      <c r="I11">
        <v>9</v>
      </c>
    </row>
    <row r="12" spans="1:15" x14ac:dyDescent="0.25">
      <c r="A12">
        <v>-0.13961157603269189</v>
      </c>
      <c r="B12" s="4">
        <f t="shared" si="0"/>
        <v>-5.0000000000000001E-4</v>
      </c>
      <c r="C12" s="5">
        <f t="shared" si="1"/>
        <v>-0.14011157603269189</v>
      </c>
      <c r="D12" s="5">
        <f t="shared" si="2"/>
        <v>-0.14011157603269189</v>
      </c>
      <c r="E12">
        <f t="shared" si="3"/>
        <v>0.85276844115091843</v>
      </c>
      <c r="F12">
        <f>E12/MAX($E$2:E12)-1</f>
        <v>-0.14723155884908157</v>
      </c>
      <c r="G12" s="2">
        <v>6.0000000000000001E-3</v>
      </c>
      <c r="H12">
        <v>-4.5187650170714813E-2</v>
      </c>
      <c r="I12">
        <v>10</v>
      </c>
    </row>
    <row r="13" spans="1:15" x14ac:dyDescent="0.25">
      <c r="A13">
        <v>2.1761392440078239E-2</v>
      </c>
      <c r="B13" s="4">
        <f t="shared" si="0"/>
        <v>-5.0000000000000001E-4</v>
      </c>
      <c r="C13" s="5">
        <f t="shared" si="1"/>
        <v>2.1261392440078238E-2</v>
      </c>
      <c r="D13" s="5" t="str">
        <f t="shared" si="2"/>
        <v/>
      </c>
      <c r="E13">
        <f t="shared" si="3"/>
        <v>0.87089948563874187</v>
      </c>
      <c r="F13">
        <f>E13/MAX($E$2:E13)-1</f>
        <v>-0.12910051436125813</v>
      </c>
      <c r="G13" s="2">
        <v>6.0000000000000001E-3</v>
      </c>
      <c r="H13">
        <v>-4.4610590133961632E-2</v>
      </c>
      <c r="I13">
        <v>11</v>
      </c>
    </row>
    <row r="14" spans="1:15" x14ac:dyDescent="0.25">
      <c r="A14">
        <v>-1.604528042307285E-2</v>
      </c>
      <c r="B14" s="4">
        <f t="shared" si="0"/>
        <v>-5.0000000000000001E-4</v>
      </c>
      <c r="C14" s="5">
        <f t="shared" si="1"/>
        <v>-1.654528042307285E-2</v>
      </c>
      <c r="D14" s="5">
        <f t="shared" si="2"/>
        <v>-1.654528042307285E-2</v>
      </c>
      <c r="E14">
        <f t="shared" si="3"/>
        <v>0.85649020942853904</v>
      </c>
      <c r="F14">
        <f>E14/MAX($E$2:E14)-1</f>
        <v>-0.14350979057146096</v>
      </c>
      <c r="G14" s="2">
        <v>6.0000000000000001E-3</v>
      </c>
      <c r="H14">
        <v>-4.38303150957359E-2</v>
      </c>
      <c r="I14">
        <v>12</v>
      </c>
    </row>
    <row r="15" spans="1:15" x14ac:dyDescent="0.25">
      <c r="A15">
        <v>3.6951126004600668E-2</v>
      </c>
      <c r="B15" s="4">
        <f t="shared" si="0"/>
        <v>-5.0000000000000001E-4</v>
      </c>
      <c r="C15" s="5">
        <f t="shared" si="1"/>
        <v>3.6451126004600667E-2</v>
      </c>
      <c r="D15" s="5" t="str">
        <f t="shared" si="2"/>
        <v/>
      </c>
      <c r="E15">
        <f t="shared" si="3"/>
        <v>0.88771024197412562</v>
      </c>
      <c r="F15">
        <f>E15/MAX($E$2:E15)-1</f>
        <v>-0.11228975802587438</v>
      </c>
      <c r="G15" s="2">
        <v>6.0000000000000001E-3</v>
      </c>
      <c r="H15">
        <v>-4.3631902566745102E-2</v>
      </c>
      <c r="I15">
        <v>13</v>
      </c>
    </row>
    <row r="16" spans="1:15" x14ac:dyDescent="0.25">
      <c r="A16">
        <v>4.7006421618353028E-2</v>
      </c>
      <c r="B16" s="4">
        <f t="shared" si="0"/>
        <v>-5.0000000000000001E-4</v>
      </c>
      <c r="C16" s="5">
        <f t="shared" si="1"/>
        <v>4.6506421618353028E-2</v>
      </c>
      <c r="D16" s="5" t="str">
        <f t="shared" si="2"/>
        <v/>
      </c>
      <c r="E16">
        <f t="shared" si="3"/>
        <v>0.92899446876230451</v>
      </c>
      <c r="F16">
        <f>E16/MAX($E$2:E16)-1</f>
        <v>-7.1005531237695485E-2</v>
      </c>
      <c r="G16" s="2">
        <v>6.0000000000000001E-3</v>
      </c>
      <c r="H16">
        <v>-4.1991478735237328E-2</v>
      </c>
      <c r="I16">
        <v>14</v>
      </c>
    </row>
    <row r="17" spans="1:9" x14ac:dyDescent="0.25">
      <c r="A17">
        <v>2.2648584276688939E-2</v>
      </c>
      <c r="B17" s="4">
        <f t="shared" si="0"/>
        <v>-5.0000000000000001E-4</v>
      </c>
      <c r="C17" s="5">
        <f t="shared" si="1"/>
        <v>2.2148584276688938E-2</v>
      </c>
      <c r="D17" s="5" t="str">
        <f t="shared" si="2"/>
        <v/>
      </c>
      <c r="E17">
        <f t="shared" si="3"/>
        <v>0.94957038104626423</v>
      </c>
      <c r="F17">
        <f>E17/MAX($E$2:E17)-1</f>
        <v>-5.0429618953735766E-2</v>
      </c>
      <c r="G17" s="2">
        <v>6.0000000000000001E-3</v>
      </c>
      <c r="H17">
        <v>-4.0249948754275643E-2</v>
      </c>
      <c r="I17">
        <v>15</v>
      </c>
    </row>
    <row r="18" spans="1:9" x14ac:dyDescent="0.25">
      <c r="A18">
        <v>-1.0519902837867171E-2</v>
      </c>
      <c r="B18" s="4">
        <f t="shared" si="0"/>
        <v>-5.0000000000000001E-4</v>
      </c>
      <c r="C18" s="5">
        <f t="shared" si="1"/>
        <v>-1.1019902837867171E-2</v>
      </c>
      <c r="D18" s="5">
        <f t="shared" si="2"/>
        <v>-1.1019902837867171E-2</v>
      </c>
      <c r="E18">
        <f t="shared" si="3"/>
        <v>0.93910620770941788</v>
      </c>
      <c r="F18">
        <f>E18/MAX($E$2:E18)-1</f>
        <v>-6.0893792290582116E-2</v>
      </c>
      <c r="G18" s="2">
        <v>6.0000000000000001E-3</v>
      </c>
      <c r="H18">
        <v>-3.9114785901949473E-2</v>
      </c>
      <c r="I18">
        <v>16</v>
      </c>
    </row>
    <row r="19" spans="1:9" x14ac:dyDescent="0.25">
      <c r="A19">
        <v>-2.680182334711901E-2</v>
      </c>
      <c r="B19" s="4">
        <f t="shared" si="0"/>
        <v>-5.0000000000000001E-4</v>
      </c>
      <c r="C19" s="5">
        <f t="shared" si="1"/>
        <v>-2.730182334711901E-2</v>
      </c>
      <c r="D19" s="5">
        <f t="shared" si="2"/>
        <v>-2.730182334711901E-2</v>
      </c>
      <c r="E19">
        <f t="shared" si="3"/>
        <v>0.91346689592235242</v>
      </c>
      <c r="F19">
        <f>E19/MAX($E$2:E19)-1</f>
        <v>-8.6533104077647582E-2</v>
      </c>
      <c r="G19" s="2">
        <v>6.0000000000000001E-3</v>
      </c>
      <c r="H19">
        <v>-3.8590608790425161E-2</v>
      </c>
      <c r="I19">
        <v>17</v>
      </c>
    </row>
    <row r="20" spans="1:9" x14ac:dyDescent="0.25">
      <c r="A20">
        <v>-8.3631151954119867E-2</v>
      </c>
      <c r="B20" s="4">
        <f t="shared" si="0"/>
        <v>-5.0000000000000001E-4</v>
      </c>
      <c r="C20" s="5">
        <f t="shared" si="1"/>
        <v>-8.4131151954119868E-2</v>
      </c>
      <c r="D20" s="5">
        <f t="shared" si="2"/>
        <v>-8.4131151954119868E-2</v>
      </c>
      <c r="E20">
        <f t="shared" si="3"/>
        <v>0.83661587369645074</v>
      </c>
      <c r="F20">
        <f>E20/MAX($E$2:E20)-1</f>
        <v>-0.16338412630354926</v>
      </c>
      <c r="G20" s="2">
        <v>6.0000000000000001E-3</v>
      </c>
      <c r="H20">
        <v>-3.6710834324515954E-2</v>
      </c>
      <c r="I20">
        <v>18</v>
      </c>
    </row>
    <row r="21" spans="1:9" x14ac:dyDescent="0.25">
      <c r="A21">
        <v>1.4497636211500379E-2</v>
      </c>
      <c r="B21" s="4">
        <f t="shared" si="0"/>
        <v>-5.0000000000000001E-4</v>
      </c>
      <c r="C21" s="5">
        <f t="shared" si="1"/>
        <v>1.3997636211500379E-2</v>
      </c>
      <c r="D21" s="5" t="str">
        <f t="shared" si="2"/>
        <v/>
      </c>
      <c r="E21">
        <f t="shared" si="3"/>
        <v>0.84832651834522022</v>
      </c>
      <c r="F21">
        <f>E21/MAX($E$2:E21)-1</f>
        <v>-0.15167348165477978</v>
      </c>
      <c r="G21" s="2">
        <v>6.0000000000000001E-3</v>
      </c>
      <c r="H21">
        <v>-3.5722984562607134E-2</v>
      </c>
      <c r="I21">
        <v>19</v>
      </c>
    </row>
    <row r="22" spans="1:9" x14ac:dyDescent="0.25">
      <c r="A22">
        <v>0.11520705539364511</v>
      </c>
      <c r="B22" s="4">
        <f t="shared" si="0"/>
        <v>-5.0000000000000001E-4</v>
      </c>
      <c r="C22" s="5">
        <f t="shared" si="1"/>
        <v>0.1147070553936451</v>
      </c>
      <c r="D22" s="5" t="str">
        <f t="shared" si="2"/>
        <v/>
      </c>
      <c r="E22">
        <f t="shared" si="3"/>
        <v>0.94563555527694354</v>
      </c>
      <c r="F22">
        <f>E22/MAX($E$2:E22)-1</f>
        <v>-5.436444472305646E-2</v>
      </c>
      <c r="G22" s="2">
        <v>6.0000000000000001E-3</v>
      </c>
      <c r="H22">
        <v>-2.730182334711901E-2</v>
      </c>
      <c r="I22">
        <v>20</v>
      </c>
    </row>
    <row r="23" spans="1:9" x14ac:dyDescent="0.25">
      <c r="A23">
        <v>-6.1566471152047397E-4</v>
      </c>
      <c r="B23" s="4">
        <f t="shared" si="0"/>
        <v>-5.0000000000000001E-4</v>
      </c>
      <c r="C23" s="5">
        <f t="shared" si="1"/>
        <v>-1.115664711520474E-3</v>
      </c>
      <c r="D23" s="5">
        <f t="shared" si="2"/>
        <v>-1.115664711520474E-3</v>
      </c>
      <c r="E23">
        <f t="shared" si="3"/>
        <v>0.94458054305796202</v>
      </c>
      <c r="F23">
        <f>E23/MAX($E$2:E23)-1</f>
        <v>-5.5419456942037981E-2</v>
      </c>
      <c r="G23" s="2">
        <v>6.0000000000000001E-3</v>
      </c>
      <c r="H23">
        <v>-2.353751275300766E-2</v>
      </c>
      <c r="I23">
        <v>21</v>
      </c>
    </row>
    <row r="24" spans="1:9" x14ac:dyDescent="0.25">
      <c r="A24">
        <v>1.0997016144482461E-2</v>
      </c>
      <c r="B24" s="4">
        <f t="shared" si="0"/>
        <v>-5.0000000000000001E-4</v>
      </c>
      <c r="C24" s="5">
        <f t="shared" si="1"/>
        <v>1.049701614448246E-2</v>
      </c>
      <c r="D24" s="5" t="str">
        <f t="shared" si="2"/>
        <v/>
      </c>
      <c r="E24">
        <f t="shared" si="3"/>
        <v>0.95449582026820534</v>
      </c>
      <c r="F24">
        <f>E24/MAX($E$2:E24)-1</f>
        <v>-4.5504179731794658E-2</v>
      </c>
      <c r="G24" s="2">
        <v>6.0000000000000001E-3</v>
      </c>
      <c r="H24">
        <v>-2.3134283968424769E-2</v>
      </c>
      <c r="I24">
        <v>22</v>
      </c>
    </row>
    <row r="25" spans="1:9" x14ac:dyDescent="0.25">
      <c r="A25">
        <v>-3.8614785901949472E-2</v>
      </c>
      <c r="B25" s="4">
        <f t="shared" si="0"/>
        <v>-5.0000000000000001E-4</v>
      </c>
      <c r="C25" s="5">
        <f t="shared" si="1"/>
        <v>-3.9114785901949473E-2</v>
      </c>
      <c r="D25" s="5">
        <f t="shared" si="2"/>
        <v>-3.9114785901949473E-2</v>
      </c>
      <c r="E25">
        <f t="shared" si="3"/>
        <v>0.91716092061410881</v>
      </c>
      <c r="F25">
        <f>E25/MAX($E$2:E25)-1</f>
        <v>-8.283907938589119E-2</v>
      </c>
      <c r="G25" s="2">
        <v>6.0000000000000001E-3</v>
      </c>
      <c r="H25">
        <v>-2.2515411635054109E-2</v>
      </c>
      <c r="I25">
        <v>23</v>
      </c>
    </row>
    <row r="26" spans="1:9" x14ac:dyDescent="0.25">
      <c r="A26">
        <v>-3.6210834324515953E-2</v>
      </c>
      <c r="B26" s="4">
        <f t="shared" si="0"/>
        <v>-5.0000000000000001E-4</v>
      </c>
      <c r="C26" s="5">
        <f t="shared" si="1"/>
        <v>-3.6710834324515954E-2</v>
      </c>
      <c r="D26" s="5">
        <f t="shared" si="2"/>
        <v>-3.6710834324515954E-2</v>
      </c>
      <c r="E26">
        <f t="shared" si="3"/>
        <v>0.88349117800852373</v>
      </c>
      <c r="F26">
        <f>E26/MAX($E$2:E26)-1</f>
        <v>-0.11650882199147627</v>
      </c>
      <c r="G26" s="2">
        <v>6.0000000000000001E-3</v>
      </c>
      <c r="H26">
        <v>-2.2207409873489882E-2</v>
      </c>
      <c r="I26">
        <v>24</v>
      </c>
    </row>
    <row r="27" spans="1:9" x14ac:dyDescent="0.25">
      <c r="A27">
        <v>-4.9450431011254313E-2</v>
      </c>
      <c r="B27" s="4">
        <f t="shared" si="0"/>
        <v>-5.0000000000000001E-4</v>
      </c>
      <c r="C27" s="5">
        <f t="shared" si="1"/>
        <v>-4.9950431011254313E-2</v>
      </c>
      <c r="D27" s="5">
        <f t="shared" si="2"/>
        <v>-4.9950431011254313E-2</v>
      </c>
      <c r="E27">
        <f t="shared" si="3"/>
        <v>0.83936041287235719</v>
      </c>
      <c r="F27">
        <f>E27/MAX($E$2:E27)-1</f>
        <v>-0.16063958712764281</v>
      </c>
      <c r="G27" s="2">
        <v>6.0000000000000001E-3</v>
      </c>
      <c r="H27">
        <v>-2.0388684826066119E-2</v>
      </c>
      <c r="I27">
        <v>25</v>
      </c>
    </row>
    <row r="28" spans="1:9" x14ac:dyDescent="0.25">
      <c r="A28">
        <v>3.4199480537619953E-2</v>
      </c>
      <c r="B28" s="4">
        <f t="shared" si="0"/>
        <v>-5.0000000000000001E-4</v>
      </c>
      <c r="C28" s="5">
        <f t="shared" si="1"/>
        <v>3.3699480537619952E-2</v>
      </c>
      <c r="D28" s="5" t="str">
        <f t="shared" si="2"/>
        <v/>
      </c>
      <c r="E28">
        <f t="shared" si="3"/>
        <v>0.8676464227699977</v>
      </c>
      <c r="F28">
        <f>E28/MAX($E$2:E28)-1</f>
        <v>-0.1323535772300023</v>
      </c>
      <c r="G28" s="2">
        <v>6.0000000000000001E-3</v>
      </c>
      <c r="H28">
        <v>-2.0000885299706339E-2</v>
      </c>
      <c r="I28">
        <v>26</v>
      </c>
    </row>
    <row r="29" spans="1:9" x14ac:dyDescent="0.25">
      <c r="A29">
        <v>7.5499867609387077E-3</v>
      </c>
      <c r="B29" s="4">
        <f t="shared" si="0"/>
        <v>-5.0000000000000001E-4</v>
      </c>
      <c r="C29" s="5">
        <f t="shared" si="1"/>
        <v>7.0499867609387073E-3</v>
      </c>
      <c r="D29" s="5" t="str">
        <f t="shared" si="2"/>
        <v/>
      </c>
      <c r="E29">
        <f t="shared" si="3"/>
        <v>0.87376331856370193</v>
      </c>
      <c r="F29">
        <f>E29/MAX($E$2:E29)-1</f>
        <v>-0.12623668143629807</v>
      </c>
      <c r="G29" s="2">
        <v>6.0000000000000001E-3</v>
      </c>
      <c r="H29">
        <v>-1.9692205402436831E-2</v>
      </c>
      <c r="I29">
        <v>27</v>
      </c>
    </row>
    <row r="30" spans="1:9" x14ac:dyDescent="0.25">
      <c r="A30">
        <v>4.4735667267195092E-2</v>
      </c>
      <c r="B30" s="4">
        <f t="shared" si="0"/>
        <v>-5.0000000000000001E-4</v>
      </c>
      <c r="C30" s="5">
        <f t="shared" si="1"/>
        <v>4.4235667267195092E-2</v>
      </c>
      <c r="D30" s="5" t="str">
        <f t="shared" si="2"/>
        <v/>
      </c>
      <c r="E30">
        <f t="shared" si="3"/>
        <v>0.91241482199396606</v>
      </c>
      <c r="F30">
        <f>E30/MAX($E$2:E30)-1</f>
        <v>-8.7585178006033937E-2</v>
      </c>
      <c r="G30" s="2">
        <v>6.0000000000000001E-3</v>
      </c>
      <c r="H30">
        <v>-1.9228635937963392E-2</v>
      </c>
      <c r="I30">
        <v>28</v>
      </c>
    </row>
    <row r="31" spans="1:9" x14ac:dyDescent="0.25">
      <c r="A31">
        <v>2.5300893234170469E-2</v>
      </c>
      <c r="B31" s="4">
        <f t="shared" si="0"/>
        <v>-5.0000000000000001E-4</v>
      </c>
      <c r="C31" s="5">
        <f t="shared" si="1"/>
        <v>2.4800893234170469E-2</v>
      </c>
      <c r="D31" s="5" t="str">
        <f t="shared" si="2"/>
        <v/>
      </c>
      <c r="E31">
        <f t="shared" si="3"/>
        <v>0.93504352457951312</v>
      </c>
      <c r="F31">
        <f>E31/MAX($E$2:E31)-1</f>
        <v>-6.4956475420486881E-2</v>
      </c>
      <c r="G31" s="2">
        <v>6.0000000000000001E-3</v>
      </c>
      <c r="H31">
        <v>-1.7964977018860399E-2</v>
      </c>
      <c r="I31">
        <v>29</v>
      </c>
    </row>
    <row r="32" spans="1:9" x14ac:dyDescent="0.25">
      <c r="A32">
        <v>-9.779849736899715E-3</v>
      </c>
      <c r="B32" s="4">
        <f t="shared" si="0"/>
        <v>-5.0000000000000001E-4</v>
      </c>
      <c r="C32" s="5">
        <f t="shared" si="1"/>
        <v>-1.0279849736899715E-2</v>
      </c>
      <c r="D32" s="5">
        <f t="shared" si="2"/>
        <v>-1.0279849736899715E-2</v>
      </c>
      <c r="E32">
        <f t="shared" si="3"/>
        <v>0.92543141764937464</v>
      </c>
      <c r="F32">
        <f>E32/MAX($E$2:E32)-1</f>
        <v>-7.4568582350625356E-2</v>
      </c>
      <c r="G32" s="2">
        <v>6.0000000000000001E-3</v>
      </c>
      <c r="H32">
        <v>-1.7707995382079129E-2</v>
      </c>
      <c r="I32">
        <v>30</v>
      </c>
    </row>
    <row r="33" spans="1:9" x14ac:dyDescent="0.25">
      <c r="A33">
        <v>2.389053626432731E-2</v>
      </c>
      <c r="B33" s="4">
        <f t="shared" si="0"/>
        <v>-5.0000000000000001E-4</v>
      </c>
      <c r="C33" s="5">
        <f t="shared" si="1"/>
        <v>2.339053626432731E-2</v>
      </c>
      <c r="D33" s="5" t="str">
        <f t="shared" si="2"/>
        <v/>
      </c>
      <c r="E33">
        <f t="shared" si="3"/>
        <v>0.94707775478405032</v>
      </c>
      <c r="F33">
        <f>E33/MAX($E$2:E33)-1</f>
        <v>-5.2922245215949681E-2</v>
      </c>
      <c r="G33" s="2">
        <v>6.0000000000000001E-3</v>
      </c>
      <c r="H33">
        <v>-1.770622020321716E-2</v>
      </c>
      <c r="I33">
        <v>31</v>
      </c>
    </row>
    <row r="34" spans="1:9" x14ac:dyDescent="0.25">
      <c r="A34">
        <v>-4.4687650170714813E-2</v>
      </c>
      <c r="B34" s="4">
        <f t="shared" si="0"/>
        <v>-5.0000000000000001E-4</v>
      </c>
      <c r="C34" s="5">
        <f t="shared" si="1"/>
        <v>-4.5187650170714813E-2</v>
      </c>
      <c r="D34" s="5">
        <f t="shared" si="2"/>
        <v>-4.5187650170714813E-2</v>
      </c>
      <c r="E34">
        <f t="shared" si="3"/>
        <v>0.90428153651640264</v>
      </c>
      <c r="F34">
        <f>E34/MAX($E$2:E34)-1</f>
        <v>-9.571846348359736E-2</v>
      </c>
      <c r="G34" s="2">
        <v>6.0000000000000001E-3</v>
      </c>
      <c r="H34">
        <v>-1.654528042307285E-2</v>
      </c>
      <c r="I34">
        <v>32</v>
      </c>
    </row>
    <row r="35" spans="1:9" x14ac:dyDescent="0.25">
      <c r="A35">
        <v>1.7580569354201291E-2</v>
      </c>
      <c r="B35" s="4">
        <f t="shared" ref="B35:B66" si="4">-0.0005</f>
        <v>-5.0000000000000001E-4</v>
      </c>
      <c r="C35" s="5">
        <f t="shared" ref="C35:C66" si="5">A35+B35</f>
        <v>1.708056935420129E-2</v>
      </c>
      <c r="D35" s="5" t="str">
        <f t="shared" ref="D35:D66" si="6">IF(C35&lt;AVERAGE($C$3:$C$195),C35,"")</f>
        <v/>
      </c>
      <c r="E35">
        <f t="shared" ref="E35:E66" si="7">E34*(1+C35)</f>
        <v>0.91972718001659481</v>
      </c>
      <c r="F35">
        <f>E35/MAX($E$2:E35)-1</f>
        <v>-8.0272819983405186E-2</v>
      </c>
      <c r="G35" s="2">
        <v>6.0000000000000001E-3</v>
      </c>
      <c r="H35">
        <v>-1.532706017615631E-2</v>
      </c>
      <c r="I35">
        <v>33</v>
      </c>
    </row>
    <row r="36" spans="1:9" x14ac:dyDescent="0.25">
      <c r="A36">
        <v>7.343627464236396E-3</v>
      </c>
      <c r="B36" s="4">
        <f t="shared" si="4"/>
        <v>-5.0000000000000001E-4</v>
      </c>
      <c r="C36" s="5">
        <f t="shared" si="5"/>
        <v>6.8436274642363955E-3</v>
      </c>
      <c r="D36" s="5" t="str">
        <f t="shared" si="6"/>
        <v/>
      </c>
      <c r="E36">
        <f t="shared" si="7"/>
        <v>0.9260214502053612</v>
      </c>
      <c r="F36">
        <f>E36/MAX($E$2:E36)-1</f>
        <v>-7.3978549794638804E-2</v>
      </c>
      <c r="G36" s="2">
        <v>6.0000000000000001E-3</v>
      </c>
      <c r="H36">
        <v>-1.442076273270486E-2</v>
      </c>
      <c r="I36">
        <v>34</v>
      </c>
    </row>
    <row r="37" spans="1:9" x14ac:dyDescent="0.25">
      <c r="A37">
        <v>4.1920656956736913E-2</v>
      </c>
      <c r="B37" s="4">
        <f t="shared" si="4"/>
        <v>-5.0000000000000001E-4</v>
      </c>
      <c r="C37" s="5">
        <f t="shared" si="5"/>
        <v>4.1420656956736912E-2</v>
      </c>
      <c r="D37" s="5" t="str">
        <f t="shared" si="6"/>
        <v/>
      </c>
      <c r="E37">
        <f t="shared" si="7"/>
        <v>0.96437786702889761</v>
      </c>
      <c r="F37">
        <f>E37/MAX($E$2:E37)-1</f>
        <v>-3.5622132971102394E-2</v>
      </c>
      <c r="G37" s="2">
        <v>6.0000000000000001E-3</v>
      </c>
      <c r="H37">
        <v>-1.3500454298586871E-2</v>
      </c>
      <c r="I37">
        <v>35</v>
      </c>
    </row>
    <row r="38" spans="1:9" x14ac:dyDescent="0.25">
      <c r="A38">
        <v>1.022729340685339E-2</v>
      </c>
      <c r="B38" s="4">
        <f t="shared" si="4"/>
        <v>-5.0000000000000001E-4</v>
      </c>
      <c r="C38" s="5">
        <f t="shared" si="5"/>
        <v>9.7272934068533892E-3</v>
      </c>
      <c r="D38" s="5" t="str">
        <f t="shared" si="6"/>
        <v/>
      </c>
      <c r="E38">
        <f t="shared" si="7"/>
        <v>0.9737586534965631</v>
      </c>
      <c r="F38">
        <f>E38/MAX($E$2:E38)-1</f>
        <v>-2.6241346503436902E-2</v>
      </c>
      <c r="G38" s="2">
        <v>6.0000000000000001E-3</v>
      </c>
      <c r="H38">
        <v>-1.336360216806909E-2</v>
      </c>
      <c r="I38">
        <v>36</v>
      </c>
    </row>
    <row r="39" spans="1:9" x14ac:dyDescent="0.25">
      <c r="A39">
        <v>-3.4327544899392689E-3</v>
      </c>
      <c r="B39" s="4">
        <f t="shared" si="4"/>
        <v>-5.0000000000000001E-4</v>
      </c>
      <c r="C39" s="5">
        <f t="shared" si="5"/>
        <v>-3.932754489939269E-3</v>
      </c>
      <c r="D39" s="5">
        <f t="shared" si="6"/>
        <v>-3.932754489939269E-3</v>
      </c>
      <c r="E39">
        <f t="shared" si="7"/>
        <v>0.96992909977990727</v>
      </c>
      <c r="F39">
        <f>E39/MAX($E$2:E39)-1</f>
        <v>-3.0070900220092733E-2</v>
      </c>
      <c r="G39" s="2">
        <v>6.0000000000000001E-3</v>
      </c>
      <c r="H39">
        <v>-1.184645048836307E-2</v>
      </c>
      <c r="I39">
        <v>37</v>
      </c>
    </row>
    <row r="40" spans="1:9" x14ac:dyDescent="0.25">
      <c r="A40">
        <v>4.1649014470846457E-2</v>
      </c>
      <c r="B40" s="4">
        <f t="shared" si="4"/>
        <v>-5.0000000000000001E-4</v>
      </c>
      <c r="C40" s="5">
        <f t="shared" si="5"/>
        <v>4.1149014470846457E-2</v>
      </c>
      <c r="D40" s="5" t="str">
        <f t="shared" si="6"/>
        <v/>
      </c>
      <c r="E40">
        <f t="shared" si="7"/>
        <v>1.0098407263424456</v>
      </c>
      <c r="F40">
        <f>E40/MAX($E$2:E40)-1</f>
        <v>0</v>
      </c>
      <c r="G40" s="2">
        <v>6.0000000000000001E-3</v>
      </c>
      <c r="H40">
        <v>-1.1808259946395531E-2</v>
      </c>
      <c r="I40">
        <v>38</v>
      </c>
    </row>
    <row r="41" spans="1:9" x14ac:dyDescent="0.25">
      <c r="A41">
        <v>3.1598926276402532E-2</v>
      </c>
      <c r="B41" s="4">
        <f t="shared" si="4"/>
        <v>-5.0000000000000001E-4</v>
      </c>
      <c r="C41" s="5">
        <f t="shared" si="5"/>
        <v>3.1098926276402532E-2</v>
      </c>
      <c r="D41" s="5" t="str">
        <f t="shared" si="6"/>
        <v/>
      </c>
      <c r="E41">
        <f t="shared" si="7"/>
        <v>1.0412456886418782</v>
      </c>
      <c r="F41">
        <f>E41/MAX($E$2:E41)-1</f>
        <v>0</v>
      </c>
      <c r="G41" s="2">
        <v>6.0000000000000001E-3</v>
      </c>
      <c r="H41">
        <v>-1.174767981018178E-2</v>
      </c>
      <c r="I41">
        <v>39</v>
      </c>
    </row>
    <row r="42" spans="1:9" x14ac:dyDescent="0.25">
      <c r="A42">
        <v>1.454329450355355E-2</v>
      </c>
      <c r="B42" s="4">
        <f t="shared" si="4"/>
        <v>-5.0000000000000001E-4</v>
      </c>
      <c r="C42" s="5">
        <f t="shared" si="5"/>
        <v>1.4043294503553549E-2</v>
      </c>
      <c r="D42" s="5" t="str">
        <f t="shared" si="6"/>
        <v/>
      </c>
      <c r="E42">
        <f t="shared" si="7"/>
        <v>1.0558682084980315</v>
      </c>
      <c r="F42">
        <f>E42/MAX($E$2:E42)-1</f>
        <v>0</v>
      </c>
      <c r="G42" s="2">
        <v>6.0000000000000001E-3</v>
      </c>
      <c r="H42">
        <v>-1.142010371973992E-2</v>
      </c>
      <c r="I42">
        <v>40</v>
      </c>
    </row>
    <row r="43" spans="1:9" x14ac:dyDescent="0.25">
      <c r="A43">
        <v>3.05656403795047E-2</v>
      </c>
      <c r="B43" s="4">
        <f t="shared" si="4"/>
        <v>-5.0000000000000001E-4</v>
      </c>
      <c r="C43" s="5">
        <f t="shared" si="5"/>
        <v>3.00656403795047E-2</v>
      </c>
      <c r="D43" s="5" t="str">
        <f t="shared" si="6"/>
        <v/>
      </c>
      <c r="E43">
        <f t="shared" si="7"/>
        <v>1.0876135623428853</v>
      </c>
      <c r="F43">
        <f>E43/MAX($E$2:E43)-1</f>
        <v>0</v>
      </c>
      <c r="G43" s="2">
        <v>6.0000000000000001E-3</v>
      </c>
      <c r="H43">
        <v>-1.1200649857210211E-2</v>
      </c>
      <c r="I43">
        <v>41</v>
      </c>
    </row>
    <row r="44" spans="1:9" x14ac:dyDescent="0.25">
      <c r="A44">
        <v>-1.1247679810181779E-2</v>
      </c>
      <c r="B44" s="4">
        <f t="shared" si="4"/>
        <v>-5.0000000000000001E-4</v>
      </c>
      <c r="C44" s="5">
        <f t="shared" si="5"/>
        <v>-1.174767981018178E-2</v>
      </c>
      <c r="D44" s="5">
        <f t="shared" si="6"/>
        <v>-1.174767981018178E-2</v>
      </c>
      <c r="E44">
        <f t="shared" si="7"/>
        <v>1.07483662645527</v>
      </c>
      <c r="F44">
        <f>E44/MAX($E$2:E44)-1</f>
        <v>-1.1747679810181655E-2</v>
      </c>
      <c r="G44" s="2">
        <v>6.0000000000000001E-3</v>
      </c>
      <c r="H44">
        <v>-1.1148414516321651E-2</v>
      </c>
      <c r="I44">
        <v>42</v>
      </c>
    </row>
    <row r="45" spans="1:9" x14ac:dyDescent="0.25">
      <c r="A45">
        <v>-6.0385588287028107E-2</v>
      </c>
      <c r="B45" s="4">
        <f t="shared" si="4"/>
        <v>-5.0000000000000001E-4</v>
      </c>
      <c r="C45" s="5">
        <f t="shared" si="5"/>
        <v>-6.0885588287028107E-2</v>
      </c>
      <c r="D45" s="5">
        <f t="shared" si="6"/>
        <v>-6.0885588287028107E-2</v>
      </c>
      <c r="E45">
        <f t="shared" si="7"/>
        <v>1.0093945661410963</v>
      </c>
      <c r="F45">
        <f>E45/MAX($E$2:E45)-1</f>
        <v>-7.1918003700959132E-2</v>
      </c>
      <c r="G45" s="2">
        <v>6.0000000000000001E-3</v>
      </c>
      <c r="H45">
        <v>-1.1019902837867171E-2</v>
      </c>
      <c r="I45">
        <v>43</v>
      </c>
    </row>
    <row r="46" spans="1:9" x14ac:dyDescent="0.25">
      <c r="A46">
        <v>6.1674369832946212E-2</v>
      </c>
      <c r="B46" s="4">
        <f t="shared" si="4"/>
        <v>-5.0000000000000001E-4</v>
      </c>
      <c r="C46" s="5">
        <f t="shared" si="5"/>
        <v>6.1174369832946211E-2</v>
      </c>
      <c r="D46" s="5" t="str">
        <f t="shared" si="6"/>
        <v/>
      </c>
      <c r="E46">
        <f t="shared" si="7"/>
        <v>1.071143642637578</v>
      </c>
      <c r="F46">
        <f>E46/MAX($E$2:E46)-1</f>
        <v>-1.5143172424062601E-2</v>
      </c>
      <c r="G46" s="2">
        <v>6.0000000000000001E-3</v>
      </c>
      <c r="H46">
        <v>-1.0972152708875761E-2</v>
      </c>
      <c r="I46">
        <v>44</v>
      </c>
    </row>
    <row r="47" spans="1:9" x14ac:dyDescent="0.25">
      <c r="A47">
        <v>1.3560638266528129E-2</v>
      </c>
      <c r="B47" s="4">
        <f t="shared" si="4"/>
        <v>-5.0000000000000001E-4</v>
      </c>
      <c r="C47" s="5">
        <f t="shared" si="5"/>
        <v>1.3060638266528129E-2</v>
      </c>
      <c r="D47" s="5" t="str">
        <f t="shared" si="6"/>
        <v/>
      </c>
      <c r="E47">
        <f t="shared" si="7"/>
        <v>1.0851334622855586</v>
      </c>
      <c r="F47">
        <f>E47/MAX($E$2:E47)-1</f>
        <v>-2.2803136547728808E-3</v>
      </c>
      <c r="G47" s="2">
        <v>0</v>
      </c>
      <c r="H47">
        <v>-1.065741487109028E-2</v>
      </c>
      <c r="I47">
        <v>45</v>
      </c>
    </row>
    <row r="48" spans="1:9" x14ac:dyDescent="0.25">
      <c r="A48">
        <v>-1.9888684826066119E-2</v>
      </c>
      <c r="B48" s="4">
        <f t="shared" si="4"/>
        <v>-5.0000000000000001E-4</v>
      </c>
      <c r="C48" s="5">
        <f t="shared" si="5"/>
        <v>-2.0388684826066119E-2</v>
      </c>
      <c r="D48" s="5">
        <f t="shared" si="6"/>
        <v>-2.0388684826066119E-2</v>
      </c>
      <c r="E48">
        <f t="shared" si="7"/>
        <v>1.0630090181288003</v>
      </c>
      <c r="F48">
        <f>E48/MAX($E$2:E48)-1</f>
        <v>-2.262250588442738E-2</v>
      </c>
      <c r="G48" s="2">
        <v>0</v>
      </c>
      <c r="H48">
        <v>-1.044805416482468E-2</v>
      </c>
      <c r="I48">
        <v>46</v>
      </c>
    </row>
    <row r="49" spans="1:9" x14ac:dyDescent="0.25">
      <c r="A49">
        <v>2.6274267891462321E-2</v>
      </c>
      <c r="B49" s="4">
        <f t="shared" si="4"/>
        <v>-5.0000000000000001E-4</v>
      </c>
      <c r="C49" s="5">
        <f t="shared" si="5"/>
        <v>2.5774267891462321E-2</v>
      </c>
      <c r="D49" s="5" t="str">
        <f t="shared" si="6"/>
        <v/>
      </c>
      <c r="E49">
        <f t="shared" si="7"/>
        <v>1.0904072973330923</v>
      </c>
      <c r="F49">
        <f>E49/MAX($E$2:E49)-1</f>
        <v>0</v>
      </c>
      <c r="G49" s="2">
        <v>0</v>
      </c>
      <c r="H49">
        <v>-1.0279849736899715E-2</v>
      </c>
      <c r="I49">
        <v>47</v>
      </c>
    </row>
    <row r="50" spans="1:9" x14ac:dyDescent="0.25">
      <c r="A50">
        <v>1.083260067094808E-2</v>
      </c>
      <c r="B50" s="4">
        <f t="shared" si="4"/>
        <v>-5.0000000000000001E-4</v>
      </c>
      <c r="C50" s="5">
        <f t="shared" si="5"/>
        <v>1.0332600670948079E-2</v>
      </c>
      <c r="D50" s="5" t="str">
        <f t="shared" si="6"/>
        <v/>
      </c>
      <c r="E50">
        <f t="shared" si="7"/>
        <v>1.1016740405051229</v>
      </c>
      <c r="F50">
        <f>E50/MAX($E$2:E50)-1</f>
        <v>0</v>
      </c>
      <c r="G50" s="2">
        <v>0</v>
      </c>
      <c r="H50">
        <v>-1.0095532744470065E-2</v>
      </c>
      <c r="I50">
        <v>48</v>
      </c>
    </row>
    <row r="51" spans="1:9" x14ac:dyDescent="0.25">
      <c r="A51">
        <v>8.3336866893710775E-3</v>
      </c>
      <c r="B51" s="4">
        <f t="shared" si="4"/>
        <v>-5.0000000000000001E-4</v>
      </c>
      <c r="C51" s="5">
        <f t="shared" si="5"/>
        <v>7.833686689371077E-3</v>
      </c>
      <c r="D51" s="5" t="str">
        <f t="shared" si="6"/>
        <v/>
      </c>
      <c r="E51">
        <f t="shared" si="7"/>
        <v>1.1103042097722535</v>
      </c>
      <c r="F51">
        <f>E51/MAX($E$2:E51)-1</f>
        <v>0</v>
      </c>
      <c r="G51" s="2">
        <v>0</v>
      </c>
      <c r="H51">
        <v>-8.8338767525269306E-3</v>
      </c>
      <c r="I51">
        <v>49</v>
      </c>
    </row>
    <row r="52" spans="1:9" x14ac:dyDescent="0.25">
      <c r="A52">
        <v>4.5929288588346853E-3</v>
      </c>
      <c r="B52" s="4">
        <f t="shared" si="4"/>
        <v>-5.0000000000000001E-4</v>
      </c>
      <c r="C52" s="5">
        <f t="shared" si="5"/>
        <v>4.0929288588346848E-3</v>
      </c>
      <c r="D52" s="5" t="str">
        <f t="shared" si="6"/>
        <v/>
      </c>
      <c r="E52">
        <f t="shared" si="7"/>
        <v>1.114848605914516</v>
      </c>
      <c r="F52">
        <f>E52/MAX($E$2:E52)-1</f>
        <v>0</v>
      </c>
      <c r="G52" s="2">
        <v>0</v>
      </c>
      <c r="H52">
        <v>-7.7668594862182767E-3</v>
      </c>
      <c r="I52">
        <v>50</v>
      </c>
    </row>
    <row r="53" spans="1:9" x14ac:dyDescent="0.25">
      <c r="A53">
        <v>9.1282937952537977E-3</v>
      </c>
      <c r="B53" s="4">
        <f t="shared" si="4"/>
        <v>-5.0000000000000001E-4</v>
      </c>
      <c r="C53" s="5">
        <f t="shared" si="5"/>
        <v>8.6282937952537973E-3</v>
      </c>
      <c r="D53" s="5" t="str">
        <f t="shared" si="6"/>
        <v/>
      </c>
      <c r="E53">
        <f t="shared" si="7"/>
        <v>1.1244678472235754</v>
      </c>
      <c r="F53">
        <f>E53/MAX($E$2:E53)-1</f>
        <v>0</v>
      </c>
      <c r="G53" s="2">
        <v>0</v>
      </c>
      <c r="H53">
        <v>-7.716827388317379E-3</v>
      </c>
      <c r="I53">
        <v>51</v>
      </c>
    </row>
    <row r="54" spans="1:9" x14ac:dyDescent="0.25">
      <c r="A54">
        <v>-1.482706017615631E-2</v>
      </c>
      <c r="B54" s="4">
        <f t="shared" si="4"/>
        <v>-5.0000000000000001E-4</v>
      </c>
      <c r="C54" s="5">
        <f t="shared" si="5"/>
        <v>-1.532706017615631E-2</v>
      </c>
      <c r="D54" s="5">
        <f t="shared" si="6"/>
        <v>-1.532706017615631E-2</v>
      </c>
      <c r="E54">
        <f t="shared" si="7"/>
        <v>1.1072330608630268</v>
      </c>
      <c r="F54">
        <f>E54/MAX($E$2:E54)-1</f>
        <v>-1.532706017615626E-2</v>
      </c>
      <c r="G54" s="2">
        <v>0</v>
      </c>
      <c r="H54">
        <v>-6.4582216377522886E-3</v>
      </c>
      <c r="I54">
        <v>52</v>
      </c>
    </row>
    <row r="55" spans="1:9" x14ac:dyDescent="0.25">
      <c r="A55">
        <v>6.1545721360447343E-2</v>
      </c>
      <c r="B55" s="4">
        <f t="shared" si="4"/>
        <v>-5.0000000000000001E-4</v>
      </c>
      <c r="C55" s="5">
        <f t="shared" si="5"/>
        <v>6.1045721360447343E-2</v>
      </c>
      <c r="D55" s="5" t="str">
        <f t="shared" si="6"/>
        <v/>
      </c>
      <c r="E55">
        <f t="shared" si="7"/>
        <v>1.1748249017775463</v>
      </c>
      <c r="F55">
        <f>E55/MAX($E$2:E55)-1</f>
        <v>0</v>
      </c>
      <c r="G55" s="2">
        <v>0</v>
      </c>
      <c r="H55">
        <v>-6.4518738894553725E-3</v>
      </c>
      <c r="I55">
        <v>53</v>
      </c>
    </row>
    <row r="56" spans="1:9" x14ac:dyDescent="0.25">
      <c r="A56">
        <v>1.2325374446505249E-2</v>
      </c>
      <c r="B56" s="4">
        <f t="shared" si="4"/>
        <v>-5.0000000000000001E-4</v>
      </c>
      <c r="C56" s="5">
        <f t="shared" si="5"/>
        <v>1.1825374446505249E-2</v>
      </c>
      <c r="D56" s="5" t="str">
        <f t="shared" si="6"/>
        <v/>
      </c>
      <c r="E56">
        <f t="shared" si="7"/>
        <v>1.1887176461501445</v>
      </c>
      <c r="F56">
        <f>E56/MAX($E$2:E56)-1</f>
        <v>0</v>
      </c>
      <c r="G56" s="2">
        <v>0</v>
      </c>
      <c r="H56">
        <v>-6.356291519285932E-3</v>
      </c>
      <c r="I56">
        <v>54</v>
      </c>
    </row>
    <row r="57" spans="1:9" x14ac:dyDescent="0.25">
      <c r="A57">
        <v>4.2893182208131401E-4</v>
      </c>
      <c r="B57" s="4">
        <f t="shared" si="4"/>
        <v>-5.0000000000000001E-4</v>
      </c>
      <c r="C57" s="5">
        <f t="shared" si="5"/>
        <v>-7.1068177918686001E-5</v>
      </c>
      <c r="D57" s="5">
        <f t="shared" si="6"/>
        <v>-7.1068177918686001E-5</v>
      </c>
      <c r="E57">
        <f t="shared" si="7"/>
        <v>1.1886331661529728</v>
      </c>
      <c r="F57">
        <f>E57/MAX($E$2:E57)-1</f>
        <v>-7.106817791879827E-5</v>
      </c>
      <c r="G57" s="2">
        <v>0</v>
      </c>
      <c r="H57">
        <v>-6.0209224983512419E-3</v>
      </c>
      <c r="I57">
        <v>55</v>
      </c>
    </row>
    <row r="58" spans="1:9" x14ac:dyDescent="0.25">
      <c r="A58">
        <v>-2.2015411635054109E-2</v>
      </c>
      <c r="B58" s="4">
        <f t="shared" si="4"/>
        <v>-5.0000000000000001E-4</v>
      </c>
      <c r="C58" s="5">
        <f t="shared" si="5"/>
        <v>-2.2515411635054109E-2</v>
      </c>
      <c r="D58" s="5">
        <f t="shared" si="6"/>
        <v>-2.2515411635054109E-2</v>
      </c>
      <c r="E58">
        <f t="shared" si="7"/>
        <v>1.161870601133961</v>
      </c>
      <c r="F58">
        <f>E58/MAX($E$2:E58)-1</f>
        <v>-2.2584879683692827E-2</v>
      </c>
      <c r="G58" s="2">
        <v>0</v>
      </c>
      <c r="H58">
        <v>-5.9095169143021913E-3</v>
      </c>
      <c r="I58">
        <v>56</v>
      </c>
    </row>
    <row r="59" spans="1:9" x14ac:dyDescent="0.25">
      <c r="A59">
        <v>1.8867413930278371E-2</v>
      </c>
      <c r="B59" s="4">
        <f t="shared" si="4"/>
        <v>-5.0000000000000001E-4</v>
      </c>
      <c r="C59" s="5">
        <f t="shared" si="5"/>
        <v>1.8367413930278371E-2</v>
      </c>
      <c r="D59" s="5" t="str">
        <f t="shared" si="6"/>
        <v/>
      </c>
      <c r="E59">
        <f t="shared" si="7"/>
        <v>1.1832111593984098</v>
      </c>
      <c r="F59">
        <f>E59/MAX($E$2:E59)-1</f>
        <v>-4.6322915871302994E-3</v>
      </c>
      <c r="G59" s="2">
        <v>0</v>
      </c>
      <c r="H59">
        <v>-5.7231662571051202E-3</v>
      </c>
      <c r="I59">
        <v>57</v>
      </c>
    </row>
    <row r="60" spans="1:9" x14ac:dyDescent="0.25">
      <c r="A60">
        <v>4.1476979957395842E-3</v>
      </c>
      <c r="B60" s="4">
        <f t="shared" si="4"/>
        <v>-5.0000000000000001E-4</v>
      </c>
      <c r="C60" s="5">
        <f t="shared" si="5"/>
        <v>3.6476979957395842E-3</v>
      </c>
      <c r="D60" s="5" t="str">
        <f t="shared" si="6"/>
        <v/>
      </c>
      <c r="E60">
        <f t="shared" si="7"/>
        <v>1.187527156373084</v>
      </c>
      <c r="F60">
        <f>E60/MAX($E$2:E60)-1</f>
        <v>-1.0014907921288563E-3</v>
      </c>
      <c r="G60" s="2">
        <v>0</v>
      </c>
      <c r="H60">
        <v>-5.4877205863735797E-3</v>
      </c>
      <c r="I60">
        <v>58</v>
      </c>
    </row>
    <row r="61" spans="1:9" x14ac:dyDescent="0.25">
      <c r="A61">
        <v>3.9845569322931986E-3</v>
      </c>
      <c r="B61" s="4">
        <f t="shared" si="4"/>
        <v>-5.0000000000000001E-4</v>
      </c>
      <c r="C61" s="5">
        <f t="shared" si="5"/>
        <v>3.4845569322931986E-3</v>
      </c>
      <c r="D61" s="5" t="str">
        <f t="shared" si="6"/>
        <v/>
      </c>
      <c r="E61">
        <f t="shared" si="7"/>
        <v>1.1916651623581103</v>
      </c>
      <c r="F61">
        <f>E61/MAX($E$2:E61)-1</f>
        <v>0</v>
      </c>
      <c r="G61" s="2">
        <v>0</v>
      </c>
      <c r="H61">
        <v>-5.3834653341943931E-3</v>
      </c>
      <c r="I61">
        <v>59</v>
      </c>
    </row>
    <row r="62" spans="1:9" x14ac:dyDescent="0.25">
      <c r="A62">
        <v>-1.0920103719739919E-2</v>
      </c>
      <c r="B62" s="4">
        <f t="shared" si="4"/>
        <v>-5.0000000000000001E-4</v>
      </c>
      <c r="C62" s="5">
        <f t="shared" si="5"/>
        <v>-1.142010371973992E-2</v>
      </c>
      <c r="D62" s="5">
        <f t="shared" si="6"/>
        <v>-1.142010371973992E-2</v>
      </c>
      <c r="E62">
        <f t="shared" si="7"/>
        <v>1.1780562226047799</v>
      </c>
      <c r="F62">
        <f>E62/MAX($E$2:E62)-1</f>
        <v>-1.1420103719739894E-2</v>
      </c>
      <c r="G62" s="2">
        <v>0</v>
      </c>
      <c r="H62">
        <v>-5.3540399652476801E-3</v>
      </c>
      <c r="I62">
        <v>60</v>
      </c>
    </row>
    <row r="63" spans="1:9" x14ac:dyDescent="0.25">
      <c r="A63">
        <v>-2.7816471432270598E-4</v>
      </c>
      <c r="B63" s="4">
        <f t="shared" si="4"/>
        <v>-5.0000000000000001E-4</v>
      </c>
      <c r="C63" s="5">
        <f t="shared" si="5"/>
        <v>-7.7816471432270605E-4</v>
      </c>
      <c r="D63" s="5">
        <f t="shared" si="6"/>
        <v>-7.7816471432270605E-4</v>
      </c>
      <c r="E63">
        <f t="shared" si="7"/>
        <v>1.1771395008208607</v>
      </c>
      <c r="F63">
        <f>E63/MAX($E$2:E63)-1</f>
        <v>-1.2189381712313874E-2</v>
      </c>
      <c r="G63" s="2">
        <v>0</v>
      </c>
      <c r="H63">
        <v>-4.9453761693875782E-3</v>
      </c>
      <c r="I63">
        <v>61</v>
      </c>
    </row>
    <row r="64" spans="1:9" x14ac:dyDescent="0.25">
      <c r="A64">
        <v>6.1696696761219163E-3</v>
      </c>
      <c r="B64" s="4">
        <f t="shared" si="4"/>
        <v>-5.0000000000000001E-4</v>
      </c>
      <c r="C64" s="5">
        <f t="shared" si="5"/>
        <v>5.6696696761219158E-3</v>
      </c>
      <c r="D64" s="5" t="str">
        <f t="shared" si="6"/>
        <v/>
      </c>
      <c r="E64">
        <f t="shared" si="7"/>
        <v>1.18381349295323</v>
      </c>
      <c r="F64">
        <f>E64/MAX($E$2:E64)-1</f>
        <v>-6.5888218040569546E-3</v>
      </c>
      <c r="G64" s="2">
        <v>0</v>
      </c>
      <c r="H64">
        <v>-4.624038138806354E-3</v>
      </c>
      <c r="I64">
        <v>62</v>
      </c>
    </row>
    <row r="65" spans="1:9" x14ac:dyDescent="0.25">
      <c r="A65">
        <v>-1.484111993867055E-3</v>
      </c>
      <c r="B65" s="4">
        <f t="shared" si="4"/>
        <v>-5.0000000000000001E-4</v>
      </c>
      <c r="C65" s="5">
        <f t="shared" si="5"/>
        <v>-1.9841119938670548E-3</v>
      </c>
      <c r="D65" s="5">
        <f t="shared" si="6"/>
        <v>-1.9841119938670548E-3</v>
      </c>
      <c r="E65">
        <f t="shared" si="7"/>
        <v>1.1814646744033599</v>
      </c>
      <c r="F65">
        <f>E65/MAX($E$2:E65)-1</f>
        <v>-8.5598608375571095E-3</v>
      </c>
      <c r="G65" s="2">
        <v>0</v>
      </c>
      <c r="H65">
        <v>-4.6040052739253975E-3</v>
      </c>
      <c r="I65">
        <v>63</v>
      </c>
    </row>
    <row r="66" spans="1:9" x14ac:dyDescent="0.25">
      <c r="A66">
        <v>2.7900470907069031E-2</v>
      </c>
      <c r="B66" s="4">
        <f t="shared" si="4"/>
        <v>-5.0000000000000001E-4</v>
      </c>
      <c r="C66" s="5">
        <f t="shared" si="5"/>
        <v>2.7400470907069031E-2</v>
      </c>
      <c r="D66" s="5" t="str">
        <f t="shared" si="6"/>
        <v/>
      </c>
      <c r="E66">
        <f t="shared" si="7"/>
        <v>1.2138373628420789</v>
      </c>
      <c r="F66">
        <f>E66/MAX($E$2:E66)-1</f>
        <v>0</v>
      </c>
      <c r="G66" s="2">
        <v>0</v>
      </c>
      <c r="H66">
        <v>-4.4081196675024876E-3</v>
      </c>
      <c r="I66">
        <v>64</v>
      </c>
    </row>
    <row r="67" spans="1:9" x14ac:dyDescent="0.25">
      <c r="A67">
        <v>-3.7234985951313922E-4</v>
      </c>
      <c r="B67" s="4">
        <f t="shared" ref="B67:B98" si="8">-0.0005</f>
        <v>-5.0000000000000001E-4</v>
      </c>
      <c r="C67" s="5">
        <f t="shared" ref="C67:C98" si="9">A67+B67</f>
        <v>-8.7234985951313918E-4</v>
      </c>
      <c r="D67" s="5">
        <f t="shared" ref="D67:D98" si="10">IF(C67&lt;AVERAGE($C$3:$C$195),C67,"")</f>
        <v>-8.7234985951313918E-4</v>
      </c>
      <c r="E67">
        <f t="shared" ref="E67:E98" si="11">E66*(1+C67)</f>
        <v>1.2127784719891319</v>
      </c>
      <c r="F67">
        <f>E67/MAX($E$2:E67)-1</f>
        <v>-8.7234985951301081E-4</v>
      </c>
      <c r="G67" s="2">
        <v>0</v>
      </c>
      <c r="H67">
        <v>-3.932754489939269E-3</v>
      </c>
      <c r="I67">
        <v>65</v>
      </c>
    </row>
    <row r="68" spans="1:9" x14ac:dyDescent="0.25">
      <c r="A68">
        <v>3.9628576701440883E-2</v>
      </c>
      <c r="B68" s="4">
        <f t="shared" si="8"/>
        <v>-5.0000000000000001E-4</v>
      </c>
      <c r="C68" s="5">
        <f t="shared" si="9"/>
        <v>3.9128576701440883E-2</v>
      </c>
      <c r="D68" s="5" t="str">
        <f t="shared" si="10"/>
        <v/>
      </c>
      <c r="E68">
        <f t="shared" si="11"/>
        <v>1.2602327674522149</v>
      </c>
      <c r="F68">
        <f>E68/MAX($E$2:E68)-1</f>
        <v>0</v>
      </c>
      <c r="G68" s="2">
        <v>0</v>
      </c>
      <c r="H68">
        <v>-3.8254577586996361E-3</v>
      </c>
      <c r="I68">
        <v>66</v>
      </c>
    </row>
    <row r="69" spans="1:9" x14ac:dyDescent="0.25">
      <c r="A69">
        <v>-2.2314970354664521E-3</v>
      </c>
      <c r="B69" s="4">
        <f t="shared" si="8"/>
        <v>-5.0000000000000001E-4</v>
      </c>
      <c r="C69" s="5">
        <f t="shared" si="9"/>
        <v>-2.7314970354664521E-3</v>
      </c>
      <c r="D69" s="5">
        <f t="shared" si="10"/>
        <v>-2.7314970354664521E-3</v>
      </c>
      <c r="E69">
        <f t="shared" si="11"/>
        <v>1.2567904453839214</v>
      </c>
      <c r="F69">
        <f>E69/MAX($E$2:E69)-1</f>
        <v>-2.7314970354666013E-3</v>
      </c>
      <c r="G69" s="2">
        <v>0</v>
      </c>
      <c r="H69">
        <v>-3.6644979322134862E-3</v>
      </c>
      <c r="I69">
        <v>67</v>
      </c>
    </row>
    <row r="70" spans="1:9" x14ac:dyDescent="0.25">
      <c r="A70">
        <v>1.098010532158568E-2</v>
      </c>
      <c r="B70" s="4">
        <f t="shared" si="8"/>
        <v>-5.0000000000000001E-4</v>
      </c>
      <c r="C70" s="5">
        <f t="shared" si="9"/>
        <v>1.048010532158568E-2</v>
      </c>
      <c r="D70" s="5" t="str">
        <f t="shared" si="10"/>
        <v/>
      </c>
      <c r="E70">
        <f t="shared" si="11"/>
        <v>1.2699617416187075</v>
      </c>
      <c r="F70">
        <f>E70/MAX($E$2:E70)-1</f>
        <v>0</v>
      </c>
      <c r="G70" s="2">
        <v>0</v>
      </c>
      <c r="H70">
        <v>-3.1430005244407078E-3</v>
      </c>
      <c r="I70">
        <v>68</v>
      </c>
    </row>
    <row r="71" spans="1:9" x14ac:dyDescent="0.25">
      <c r="A71">
        <v>-1.9192205402436831E-2</v>
      </c>
      <c r="B71" s="4">
        <f t="shared" si="8"/>
        <v>-5.0000000000000001E-4</v>
      </c>
      <c r="C71" s="5">
        <f t="shared" si="9"/>
        <v>-1.9692205402436831E-2</v>
      </c>
      <c r="D71" s="5">
        <f t="shared" si="10"/>
        <v>-1.9692205402436831E-2</v>
      </c>
      <c r="E71">
        <f t="shared" si="11"/>
        <v>1.2449533941495154</v>
      </c>
      <c r="F71">
        <f>E71/MAX($E$2:E71)-1</f>
        <v>-1.969220540243688E-2</v>
      </c>
      <c r="G71" s="2">
        <v>0</v>
      </c>
      <c r="H71">
        <v>-3.0037052431240441E-3</v>
      </c>
      <c r="I71">
        <v>69</v>
      </c>
    </row>
    <row r="72" spans="1:9" x14ac:dyDescent="0.25">
      <c r="A72">
        <v>1.889069586381216E-2</v>
      </c>
      <c r="B72" s="4">
        <f t="shared" si="8"/>
        <v>-5.0000000000000001E-4</v>
      </c>
      <c r="C72" s="5">
        <f t="shared" si="9"/>
        <v>1.8390695863812159E-2</v>
      </c>
      <c r="D72" s="5" t="str">
        <f t="shared" si="10"/>
        <v/>
      </c>
      <c r="E72">
        <f t="shared" si="11"/>
        <v>1.2678489533859401</v>
      </c>
      <c r="F72">
        <f>E72/MAX($E$2:E72)-1</f>
        <v>-1.6636628990684965E-3</v>
      </c>
      <c r="G72" s="2">
        <v>0</v>
      </c>
      <c r="H72">
        <v>-2.7314970354664521E-3</v>
      </c>
      <c r="I72">
        <v>70</v>
      </c>
    </row>
    <row r="73" spans="1:9" x14ac:dyDescent="0.25">
      <c r="A73">
        <v>-7.2668594862182762E-3</v>
      </c>
      <c r="B73" s="4">
        <f t="shared" si="8"/>
        <v>-5.0000000000000001E-4</v>
      </c>
      <c r="C73" s="5">
        <f t="shared" si="9"/>
        <v>-7.7668594862182767E-3</v>
      </c>
      <c r="D73" s="5">
        <f t="shared" si="10"/>
        <v>-7.7668594862182767E-3</v>
      </c>
      <c r="E73">
        <f t="shared" si="11"/>
        <v>1.2580017487152426</v>
      </c>
      <c r="F73">
        <f>E73/MAX($E$2:E73)-1</f>
        <v>-9.4176009493172064E-3</v>
      </c>
      <c r="G73" s="2">
        <v>0</v>
      </c>
      <c r="H73">
        <v>-1.9841119938670548E-3</v>
      </c>
      <c r="I73">
        <v>71</v>
      </c>
    </row>
    <row r="74" spans="1:9" x14ac:dyDescent="0.25">
      <c r="A74">
        <v>-8.3338767525269301E-3</v>
      </c>
      <c r="B74" s="4">
        <f t="shared" si="8"/>
        <v>-5.0000000000000001E-4</v>
      </c>
      <c r="C74" s="5">
        <f t="shared" si="9"/>
        <v>-8.8338767525269306E-3</v>
      </c>
      <c r="D74" s="5">
        <f t="shared" si="10"/>
        <v>-8.8338767525269306E-3</v>
      </c>
      <c r="E74">
        <f t="shared" si="11"/>
        <v>1.2468887163126288</v>
      </c>
      <c r="F74">
        <f>E74/MAX($E$2:E74)-1</f>
        <v>-1.8168283775753413E-2</v>
      </c>
      <c r="G74" s="2">
        <v>0</v>
      </c>
      <c r="H74">
        <v>-1.8060071966778479E-3</v>
      </c>
      <c r="I74">
        <v>72</v>
      </c>
    </row>
    <row r="75" spans="1:9" x14ac:dyDescent="0.25">
      <c r="A75">
        <v>1.405255405334328E-2</v>
      </c>
      <c r="B75" s="4">
        <f t="shared" si="8"/>
        <v>-5.0000000000000001E-4</v>
      </c>
      <c r="C75" s="5">
        <f t="shared" si="9"/>
        <v>1.3552554053343279E-2</v>
      </c>
      <c r="D75" s="5" t="str">
        <f t="shared" si="10"/>
        <v/>
      </c>
      <c r="E75">
        <f t="shared" si="11"/>
        <v>1.2637872430389594</v>
      </c>
      <c r="F75">
        <f>E75/MAX($E$2:E75)-1</f>
        <v>-4.8619563703375945E-3</v>
      </c>
      <c r="G75" s="2">
        <v>0</v>
      </c>
      <c r="H75">
        <v>-1.5666637905932159E-3</v>
      </c>
      <c r="I75">
        <v>73</v>
      </c>
    </row>
    <row r="76" spans="1:9" x14ac:dyDescent="0.25">
      <c r="A76">
        <v>1.5487639069920379E-2</v>
      </c>
      <c r="B76" s="4">
        <f t="shared" si="8"/>
        <v>-5.0000000000000001E-4</v>
      </c>
      <c r="C76" s="5">
        <f t="shared" si="9"/>
        <v>1.4987639069920379E-2</v>
      </c>
      <c r="D76" s="5" t="str">
        <f t="shared" si="10"/>
        <v/>
      </c>
      <c r="E76">
        <f t="shared" si="11"/>
        <v>1.2827284300987971</v>
      </c>
      <c r="F76">
        <f>E76/MAX($E$2:E76)-1</f>
        <v>0</v>
      </c>
      <c r="G76" s="2">
        <v>0</v>
      </c>
      <c r="H76">
        <v>-1.1858447488584676E-3</v>
      </c>
      <c r="I76">
        <v>74</v>
      </c>
    </row>
    <row r="77" spans="1:9" x14ac:dyDescent="0.25">
      <c r="A77">
        <v>-3.908119667502488E-3</v>
      </c>
      <c r="B77" s="4">
        <f t="shared" si="8"/>
        <v>-5.0000000000000001E-4</v>
      </c>
      <c r="C77" s="5">
        <f t="shared" si="9"/>
        <v>-4.4081196675024876E-3</v>
      </c>
      <c r="D77" s="5">
        <f t="shared" si="10"/>
        <v>-4.4081196675024876E-3</v>
      </c>
      <c r="E77">
        <f t="shared" si="11"/>
        <v>1.277074009678014</v>
      </c>
      <c r="F77">
        <f>E77/MAX($E$2:E77)-1</f>
        <v>-4.4081196675025414E-3</v>
      </c>
      <c r="G77" s="2">
        <v>0</v>
      </c>
      <c r="H77">
        <v>-1.115664711520474E-3</v>
      </c>
      <c r="I77">
        <v>75</v>
      </c>
    </row>
    <row r="78" spans="1:9" x14ac:dyDescent="0.25">
      <c r="A78">
        <v>6.2213180157027091E-3</v>
      </c>
      <c r="B78" s="4">
        <f t="shared" si="8"/>
        <v>-5.0000000000000001E-4</v>
      </c>
      <c r="C78" s="5">
        <f t="shared" si="9"/>
        <v>5.7213180157027095E-3</v>
      </c>
      <c r="D78" s="5" t="str">
        <f t="shared" si="10"/>
        <v/>
      </c>
      <c r="E78">
        <f t="shared" si="11"/>
        <v>1.2843805562169706</v>
      </c>
      <c r="F78">
        <f>E78/MAX($E$2:E78)-1</f>
        <v>0</v>
      </c>
      <c r="G78" s="2">
        <v>0</v>
      </c>
      <c r="H78">
        <v>-1.0656049572874415E-3</v>
      </c>
      <c r="I78">
        <v>76</v>
      </c>
    </row>
    <row r="79" spans="1:9" x14ac:dyDescent="0.25">
      <c r="A79">
        <v>4.9572348136765598E-3</v>
      </c>
      <c r="B79" s="4">
        <f t="shared" si="8"/>
        <v>-5.0000000000000001E-4</v>
      </c>
      <c r="C79" s="5">
        <f t="shared" si="9"/>
        <v>4.4572348136765593E-3</v>
      </c>
      <c r="D79" s="5" t="str">
        <f t="shared" si="10"/>
        <v/>
      </c>
      <c r="E79">
        <f t="shared" si="11"/>
        <v>1.2901053419461503</v>
      </c>
      <c r="F79">
        <f>E79/MAX($E$2:E79)-1</f>
        <v>0</v>
      </c>
      <c r="G79" s="2">
        <v>0</v>
      </c>
      <c r="H79">
        <v>-8.7234985951313918E-4</v>
      </c>
      <c r="I79">
        <v>77</v>
      </c>
    </row>
    <row r="80" spans="1:9" x14ac:dyDescent="0.25">
      <c r="A80">
        <v>2.5006521861168599E-2</v>
      </c>
      <c r="B80" s="4">
        <f t="shared" si="8"/>
        <v>-5.0000000000000001E-4</v>
      </c>
      <c r="C80" s="5">
        <f t="shared" si="9"/>
        <v>2.4506521861168598E-2</v>
      </c>
      <c r="D80" s="5" t="str">
        <f t="shared" si="10"/>
        <v/>
      </c>
      <c r="E80">
        <f t="shared" si="11"/>
        <v>1.3217213367117642</v>
      </c>
      <c r="F80">
        <f>E80/MAX($E$2:E80)-1</f>
        <v>0</v>
      </c>
      <c r="G80" s="2">
        <v>0</v>
      </c>
      <c r="H80">
        <v>-8.5781041388521915E-4</v>
      </c>
      <c r="I80">
        <v>78</v>
      </c>
    </row>
    <row r="81" spans="1:9" x14ac:dyDescent="0.25">
      <c r="A81">
        <v>3.7693258490916958E-3</v>
      </c>
      <c r="B81" s="4">
        <f t="shared" si="8"/>
        <v>-5.0000000000000001E-4</v>
      </c>
      <c r="C81" s="5">
        <f t="shared" si="9"/>
        <v>3.2693258490916958E-3</v>
      </c>
      <c r="D81" s="5" t="str">
        <f t="shared" si="10"/>
        <v/>
      </c>
      <c r="E81">
        <f t="shared" si="11"/>
        <v>1.326042474443172</v>
      </c>
      <c r="F81">
        <f>E81/MAX($E$2:E81)-1</f>
        <v>0</v>
      </c>
      <c r="G81" s="2">
        <v>0</v>
      </c>
      <c r="H81">
        <v>-7.9202456929103305E-4</v>
      </c>
      <c r="I81">
        <v>79</v>
      </c>
    </row>
    <row r="82" spans="1:9" x14ac:dyDescent="0.25">
      <c r="A82">
        <v>-1.134645048836307E-2</v>
      </c>
      <c r="B82" s="4">
        <f t="shared" si="8"/>
        <v>-5.0000000000000001E-4</v>
      </c>
      <c r="C82" s="5">
        <f t="shared" si="9"/>
        <v>-1.184645048836307E-2</v>
      </c>
      <c r="D82" s="5">
        <f t="shared" si="10"/>
        <v>-1.184645048836307E-2</v>
      </c>
      <c r="E82">
        <f t="shared" si="11"/>
        <v>1.3103335779242145</v>
      </c>
      <c r="F82">
        <f>E82/MAX($E$2:E82)-1</f>
        <v>-1.1846450488363081E-2</v>
      </c>
      <c r="G82" s="2">
        <v>0</v>
      </c>
      <c r="H82">
        <v>-7.7816471432270605E-4</v>
      </c>
      <c r="I82">
        <v>80</v>
      </c>
    </row>
    <row r="83" spans="1:9" x14ac:dyDescent="0.25">
      <c r="A83">
        <v>1.72390822165874E-2</v>
      </c>
      <c r="B83" s="4">
        <f t="shared" si="8"/>
        <v>-5.0000000000000001E-4</v>
      </c>
      <c r="C83" s="5">
        <f t="shared" si="9"/>
        <v>1.67390822165874E-2</v>
      </c>
      <c r="D83" s="5" t="str">
        <f t="shared" si="10"/>
        <v/>
      </c>
      <c r="E83">
        <f t="shared" si="11"/>
        <v>1.3322673594162431</v>
      </c>
      <c r="F83">
        <f>E83/MAX($E$2:E83)-1</f>
        <v>0</v>
      </c>
      <c r="G83" s="2">
        <v>0</v>
      </c>
      <c r="H83">
        <v>-3.6840289550179987E-4</v>
      </c>
      <c r="I83">
        <v>81</v>
      </c>
    </row>
    <row r="84" spans="1:9" x14ac:dyDescent="0.25">
      <c r="A84">
        <v>6.8489213626695966E-3</v>
      </c>
      <c r="B84" s="4">
        <f t="shared" si="8"/>
        <v>-5.0000000000000001E-4</v>
      </c>
      <c r="C84" s="5">
        <f t="shared" si="9"/>
        <v>6.3489213626695962E-3</v>
      </c>
      <c r="D84" s="5" t="str">
        <f t="shared" si="10"/>
        <v/>
      </c>
      <c r="E84">
        <f t="shared" si="11"/>
        <v>1.3407258201152281</v>
      </c>
      <c r="F84">
        <f>E84/MAX($E$2:E84)-1</f>
        <v>0</v>
      </c>
      <c r="G84" s="2">
        <v>0</v>
      </c>
      <c r="H84">
        <v>-7.1068177918686001E-5</v>
      </c>
      <c r="I84">
        <v>82</v>
      </c>
    </row>
    <row r="85" spans="1:9" x14ac:dyDescent="0.25">
      <c r="A85">
        <v>1.258135331413129E-3</v>
      </c>
      <c r="B85" s="4">
        <f t="shared" si="8"/>
        <v>-5.0000000000000001E-4</v>
      </c>
      <c r="C85" s="5">
        <f t="shared" si="9"/>
        <v>7.5813533141312899E-4</v>
      </c>
      <c r="D85" s="5">
        <f t="shared" si="10"/>
        <v>7.5813533141312899E-4</v>
      </c>
      <c r="E85">
        <f t="shared" si="11"/>
        <v>1.3417422717291954</v>
      </c>
      <c r="F85">
        <f>E85/MAX($E$2:E85)-1</f>
        <v>0</v>
      </c>
      <c r="G85" s="2">
        <v>0</v>
      </c>
      <c r="H85">
        <v>2.8612929030171711E-5</v>
      </c>
      <c r="I85">
        <v>83</v>
      </c>
    </row>
    <row r="86" spans="1:9" x14ac:dyDescent="0.25">
      <c r="A86">
        <v>-1.0666637905932159E-3</v>
      </c>
      <c r="B86" s="4">
        <f t="shared" si="8"/>
        <v>-5.0000000000000001E-4</v>
      </c>
      <c r="C86" s="5">
        <f t="shared" si="9"/>
        <v>-1.5666637905932159E-3</v>
      </c>
      <c r="D86" s="5">
        <f t="shared" si="10"/>
        <v>-1.5666637905932159E-3</v>
      </c>
      <c r="E86">
        <f t="shared" si="11"/>
        <v>1.3396402126957689</v>
      </c>
      <c r="F86">
        <f>E86/MAX($E$2:E86)-1</f>
        <v>-1.5666637905932257E-3</v>
      </c>
      <c r="G86" s="2">
        <v>0</v>
      </c>
      <c r="H86">
        <v>1.0726132732141161E-4</v>
      </c>
      <c r="I86">
        <v>84</v>
      </c>
    </row>
    <row r="87" spans="1:9" x14ac:dyDescent="0.25">
      <c r="A87">
        <v>-5.4095169143021917E-3</v>
      </c>
      <c r="B87" s="4">
        <f t="shared" si="8"/>
        <v>-5.0000000000000001E-4</v>
      </c>
      <c r="C87" s="5">
        <f t="shared" si="9"/>
        <v>-5.9095169143021913E-3</v>
      </c>
      <c r="D87" s="5">
        <f t="shared" si="10"/>
        <v>-5.9095169143021913E-3</v>
      </c>
      <c r="E87">
        <f t="shared" si="11"/>
        <v>1.3317235861997638</v>
      </c>
      <c r="F87">
        <f>E87/MAX($E$2:E87)-1</f>
        <v>-7.4669224787259347E-3</v>
      </c>
      <c r="G87" s="2">
        <v>0</v>
      </c>
      <c r="H87">
        <v>5.7963742033596897E-4</v>
      </c>
      <c r="I87">
        <v>85</v>
      </c>
    </row>
    <row r="88" spans="1:9" x14ac:dyDescent="0.25">
      <c r="A88">
        <v>1.6855186219476501E-3</v>
      </c>
      <c r="B88" s="4">
        <f t="shared" si="8"/>
        <v>-5.0000000000000001E-4</v>
      </c>
      <c r="C88" s="5">
        <f t="shared" si="9"/>
        <v>1.1855186219476501E-3</v>
      </c>
      <c r="D88" s="5">
        <f t="shared" si="10"/>
        <v>1.1855186219476501E-3</v>
      </c>
      <c r="E88">
        <f t="shared" si="11"/>
        <v>1.3333023693104904</v>
      </c>
      <c r="F88">
        <f>E88/MAX($E$2:E88)-1</f>
        <v>-6.2902560324256118E-3</v>
      </c>
      <c r="G88" s="2">
        <v>0</v>
      </c>
      <c r="H88">
        <v>7.5813533141312899E-4</v>
      </c>
      <c r="I88">
        <v>86</v>
      </c>
    </row>
    <row r="89" spans="1:9" x14ac:dyDescent="0.25">
      <c r="A89">
        <v>3.8325363301516678E-3</v>
      </c>
      <c r="B89" s="4">
        <f t="shared" si="8"/>
        <v>-5.0000000000000001E-4</v>
      </c>
      <c r="C89" s="5">
        <f t="shared" si="9"/>
        <v>3.3325363301516678E-3</v>
      </c>
      <c r="D89" s="5" t="str">
        <f t="shared" si="10"/>
        <v/>
      </c>
      <c r="E89">
        <f t="shared" si="11"/>
        <v>1.3377456478952949</v>
      </c>
      <c r="F89">
        <f>E89/MAX($E$2:E89)-1</f>
        <v>-2.9786822090278608E-3</v>
      </c>
      <c r="G89" s="2">
        <v>0</v>
      </c>
      <c r="H89">
        <v>8.8512095729292905E-4</v>
      </c>
      <c r="I89">
        <v>87</v>
      </c>
    </row>
    <row r="90" spans="1:9" x14ac:dyDescent="0.25">
      <c r="A90">
        <v>-1.0648414516321651E-2</v>
      </c>
      <c r="B90" s="4">
        <f t="shared" si="8"/>
        <v>-5.0000000000000001E-4</v>
      </c>
      <c r="C90" s="5">
        <f t="shared" si="9"/>
        <v>-1.1148414516321651E-2</v>
      </c>
      <c r="D90" s="5">
        <f t="shared" si="10"/>
        <v>-1.1148414516321651E-2</v>
      </c>
      <c r="E90">
        <f t="shared" si="11"/>
        <v>1.3228319048951529</v>
      </c>
      <c r="F90">
        <f>E90/MAX($E$2:E90)-1</f>
        <v>-1.4093889141370886E-2</v>
      </c>
      <c r="G90" s="2">
        <v>0</v>
      </c>
      <c r="H90">
        <v>8.9842722340844499E-4</v>
      </c>
      <c r="I90">
        <v>88</v>
      </c>
    </row>
    <row r="91" spans="1:9" x14ac:dyDescent="0.25">
      <c r="A91">
        <v>-3.1644979322134861E-3</v>
      </c>
      <c r="B91" s="4">
        <f t="shared" si="8"/>
        <v>-5.0000000000000001E-4</v>
      </c>
      <c r="C91" s="5">
        <f t="shared" si="9"/>
        <v>-3.6644979322134862E-3</v>
      </c>
      <c r="D91" s="5">
        <f t="shared" si="10"/>
        <v>-3.6644979322134862E-3</v>
      </c>
      <c r="E91">
        <f t="shared" si="11"/>
        <v>1.3179843901149986</v>
      </c>
      <c r="F91">
        <f>E91/MAX($E$2:E91)-1</f>
        <v>-1.770674004596906E-2</v>
      </c>
      <c r="G91" s="2">
        <v>0</v>
      </c>
      <c r="H91">
        <v>1.1855186219476501E-3</v>
      </c>
      <c r="I91">
        <v>89</v>
      </c>
    </row>
    <row r="92" spans="1:9" x14ac:dyDescent="0.25">
      <c r="A92">
        <v>-2.5037052431240441E-3</v>
      </c>
      <c r="B92" s="4">
        <f t="shared" si="8"/>
        <v>-5.0000000000000001E-4</v>
      </c>
      <c r="C92" s="5">
        <f t="shared" si="9"/>
        <v>-3.0037052431240441E-3</v>
      </c>
      <c r="D92" s="5">
        <f t="shared" si="10"/>
        <v>-3.0037052431240441E-3</v>
      </c>
      <c r="E92">
        <f t="shared" si="11"/>
        <v>1.3140255534920546</v>
      </c>
      <c r="F92">
        <f>E92/MAX($E$2:E92)-1</f>
        <v>-2.0657259461178246E-2</v>
      </c>
      <c r="G92" s="2">
        <v>0</v>
      </c>
      <c r="H92">
        <v>1.209937507521199E-3</v>
      </c>
      <c r="I92">
        <v>90</v>
      </c>
    </row>
    <row r="93" spans="1:9" x14ac:dyDescent="0.25">
      <c r="A93">
        <v>-1.3060071966778479E-3</v>
      </c>
      <c r="B93" s="4">
        <f t="shared" si="8"/>
        <v>-5.0000000000000001E-4</v>
      </c>
      <c r="C93" s="5">
        <f t="shared" si="9"/>
        <v>-1.8060071966778479E-3</v>
      </c>
      <c r="D93" s="5">
        <f t="shared" si="10"/>
        <v>-1.8060071966778479E-3</v>
      </c>
      <c r="E93">
        <f t="shared" si="11"/>
        <v>1.3116524138858294</v>
      </c>
      <c r="F93">
        <f>E93/MAX($E$2:E93)-1</f>
        <v>-2.2425959498605597E-2</v>
      </c>
      <c r="G93" s="2">
        <v>0</v>
      </c>
      <c r="H93">
        <v>1.352938261991353E-3</v>
      </c>
      <c r="I93">
        <v>91</v>
      </c>
    </row>
    <row r="94" spans="1:9" x14ac:dyDescent="0.25">
      <c r="A94">
        <v>-2.9202456929103309E-4</v>
      </c>
      <c r="B94" s="4">
        <f t="shared" si="8"/>
        <v>-5.0000000000000001E-4</v>
      </c>
      <c r="C94" s="5">
        <f t="shared" si="9"/>
        <v>-7.9202456929103305E-4</v>
      </c>
      <c r="D94" s="5">
        <f t="shared" si="10"/>
        <v>-7.9202456929103305E-4</v>
      </c>
      <c r="E94">
        <f t="shared" si="11"/>
        <v>1.3106135529476619</v>
      </c>
      <c r="F94">
        <f>E94/MAX($E$2:E94)-1</f>
        <v>-2.3200222156983807E-2</v>
      </c>
      <c r="G94" s="2">
        <v>0</v>
      </c>
      <c r="H94">
        <v>1.624945381782446E-3</v>
      </c>
      <c r="I94">
        <v>92</v>
      </c>
    </row>
    <row r="95" spans="1:9" x14ac:dyDescent="0.25">
      <c r="A95">
        <v>2.0884554340473069E-2</v>
      </c>
      <c r="B95" s="4">
        <f t="shared" si="8"/>
        <v>-5.0000000000000001E-4</v>
      </c>
      <c r="C95" s="5">
        <f t="shared" si="9"/>
        <v>2.0384554340473069E-2</v>
      </c>
      <c r="D95" s="5" t="str">
        <f t="shared" si="10"/>
        <v/>
      </c>
      <c r="E95">
        <f t="shared" si="11"/>
        <v>1.3373298261370841</v>
      </c>
      <c r="F95">
        <f>E95/MAX($E$2:E95)-1</f>
        <v>-3.2885940057807428E-3</v>
      </c>
      <c r="G95" s="2">
        <v>0</v>
      </c>
      <c r="H95">
        <v>2.3407544234881729E-3</v>
      </c>
      <c r="I95">
        <v>93</v>
      </c>
    </row>
    <row r="96" spans="1:9" x14ac:dyDescent="0.25">
      <c r="A96">
        <v>1.7983911153887699E-2</v>
      </c>
      <c r="B96" s="4">
        <f t="shared" si="8"/>
        <v>-5.0000000000000001E-4</v>
      </c>
      <c r="C96" s="5">
        <f t="shared" si="9"/>
        <v>1.7483911153887699E-2</v>
      </c>
      <c r="D96" s="5" t="str">
        <f t="shared" si="10"/>
        <v/>
      </c>
      <c r="E96">
        <f t="shared" si="11"/>
        <v>1.3607115820007092</v>
      </c>
      <c r="F96">
        <f>E96/MAX($E$2:E96)-1</f>
        <v>0</v>
      </c>
      <c r="G96" s="2">
        <v>0</v>
      </c>
      <c r="H96">
        <v>2.6962184923231811E-3</v>
      </c>
      <c r="I96">
        <v>94</v>
      </c>
    </row>
    <row r="97" spans="1:9" x14ac:dyDescent="0.25">
      <c r="A97">
        <v>-4.4453761693875786E-3</v>
      </c>
      <c r="B97" s="4">
        <f t="shared" si="8"/>
        <v>-5.0000000000000001E-4</v>
      </c>
      <c r="C97" s="5">
        <f t="shared" si="9"/>
        <v>-4.9453761693875782E-3</v>
      </c>
      <c r="D97" s="5">
        <f t="shared" si="10"/>
        <v>-4.9453761693875782E-3</v>
      </c>
      <c r="E97">
        <f t="shared" si="11"/>
        <v>1.3539823513696732</v>
      </c>
      <c r="F97">
        <f>E97/MAX($E$2:E97)-1</f>
        <v>-4.9453761693876164E-3</v>
      </c>
      <c r="G97" s="2">
        <v>0</v>
      </c>
      <c r="H97">
        <v>3.2693258490916958E-3</v>
      </c>
      <c r="I97">
        <v>95</v>
      </c>
    </row>
    <row r="98" spans="1:9" x14ac:dyDescent="0.25">
      <c r="A98">
        <v>-5.6560495728744142E-4</v>
      </c>
      <c r="B98" s="4">
        <f t="shared" si="8"/>
        <v>-5.0000000000000001E-4</v>
      </c>
      <c r="C98" s="5">
        <f t="shared" si="9"/>
        <v>-1.0656049572874415E-3</v>
      </c>
      <c r="D98" s="5">
        <f t="shared" si="10"/>
        <v>-1.0656049572874415E-3</v>
      </c>
      <c r="E98">
        <f t="shared" si="11"/>
        <v>1.3525395410639738</v>
      </c>
      <c r="F98">
        <f>E98/MAX($E$2:E98)-1</f>
        <v>-6.0057113093133774E-3</v>
      </c>
      <c r="G98" s="2">
        <v>0</v>
      </c>
      <c r="H98">
        <v>3.3325363301516678E-3</v>
      </c>
      <c r="I98">
        <v>96</v>
      </c>
    </row>
    <row r="99" spans="1:9" x14ac:dyDescent="0.25">
      <c r="A99">
        <v>-1.015741487109028E-2</v>
      </c>
      <c r="B99" s="4">
        <f t="shared" ref="B99:B130" si="12">-0.0005</f>
        <v>-5.0000000000000001E-4</v>
      </c>
      <c r="C99" s="5">
        <f t="shared" ref="C99:C130" si="13">A99+B99</f>
        <v>-1.065741487109028E-2</v>
      </c>
      <c r="D99" s="5">
        <f t="shared" ref="D99:D130" si="14">IF(C99&lt;AVERAGE($C$3:$C$195),C99,"")</f>
        <v>-1.065741487109028E-2</v>
      </c>
      <c r="E99">
        <f t="shared" ref="E99:E130" si="15">E98*(1+C99)</f>
        <v>1.338124966045301</v>
      </c>
      <c r="F99">
        <f>E99/MAX($E$2:E99)-1</f>
        <v>-1.6599120823384328E-2</v>
      </c>
      <c r="G99" s="2">
        <v>0</v>
      </c>
      <c r="H99">
        <v>3.4845569322931986E-3</v>
      </c>
      <c r="I99">
        <v>97</v>
      </c>
    </row>
    <row r="100" spans="1:9" x14ac:dyDescent="0.25">
      <c r="A100">
        <v>-4.33303150957359E-2</v>
      </c>
      <c r="B100" s="4">
        <f t="shared" si="12"/>
        <v>-5.0000000000000001E-4</v>
      </c>
      <c r="C100" s="5">
        <f t="shared" si="13"/>
        <v>-4.38303150957359E-2</v>
      </c>
      <c r="D100" s="5">
        <f t="shared" si="14"/>
        <v>-4.38303150957359E-2</v>
      </c>
      <c r="E100">
        <f t="shared" si="15"/>
        <v>1.2794745271460646</v>
      </c>
      <c r="F100">
        <f>E100/MAX($E$2:E100)-1</f>
        <v>-5.9701891223119086E-2</v>
      </c>
      <c r="G100" s="2">
        <v>0</v>
      </c>
      <c r="H100">
        <v>3.5889809318169481E-3</v>
      </c>
      <c r="I100">
        <v>98</v>
      </c>
    </row>
    <row r="101" spans="1:9" x14ac:dyDescent="0.25">
      <c r="A101">
        <v>-0.1111086893632873</v>
      </c>
      <c r="B101" s="4">
        <f t="shared" si="12"/>
        <v>-5.0000000000000001E-4</v>
      </c>
      <c r="C101" s="5">
        <f t="shared" si="13"/>
        <v>-0.1116086893632873</v>
      </c>
      <c r="D101" s="5">
        <f t="shared" si="14"/>
        <v>-0.1116086893632873</v>
      </c>
      <c r="E101">
        <f t="shared" si="15"/>
        <v>1.1366740520975807</v>
      </c>
      <c r="F101">
        <f>E101/MAX($E$2:E101)-1</f>
        <v>-0.16464733075448446</v>
      </c>
      <c r="G101" s="2">
        <v>0</v>
      </c>
      <c r="H101">
        <v>3.6476979957395842E-3</v>
      </c>
      <c r="I101">
        <v>99</v>
      </c>
    </row>
    <row r="102" spans="1:9" x14ac:dyDescent="0.25">
      <c r="A102">
        <v>2.72174776776559E-2</v>
      </c>
      <c r="B102" s="4">
        <f t="shared" si="12"/>
        <v>-5.0000000000000001E-4</v>
      </c>
      <c r="C102" s="5">
        <f t="shared" si="13"/>
        <v>2.67174776776559E-2</v>
      </c>
      <c r="D102" s="5" t="str">
        <f t="shared" si="14"/>
        <v/>
      </c>
      <c r="E102">
        <f t="shared" si="15"/>
        <v>1.1670431157112686</v>
      </c>
      <c r="F102">
        <f>E102/MAX($E$2:E102)-1</f>
        <v>-0.14232881446094692</v>
      </c>
      <c r="G102" s="2">
        <v>0</v>
      </c>
      <c r="H102">
        <v>3.9369511715221291E-3</v>
      </c>
      <c r="I102">
        <v>100</v>
      </c>
    </row>
    <row r="103" spans="1:9" x14ac:dyDescent="0.25">
      <c r="A103">
        <v>1.369664627858741E-2</v>
      </c>
      <c r="B103" s="4">
        <f t="shared" si="12"/>
        <v>-5.0000000000000001E-4</v>
      </c>
      <c r="C103" s="5">
        <f t="shared" si="13"/>
        <v>1.3196646278587409E-2</v>
      </c>
      <c r="D103" s="5" t="str">
        <f t="shared" si="14"/>
        <v/>
      </c>
      <c r="E103">
        <f t="shared" si="15"/>
        <v>1.1824441709011706</v>
      </c>
      <c r="F103">
        <f>E103/MAX($E$2:E103)-1</f>
        <v>-0.13101043120205147</v>
      </c>
      <c r="G103" s="2">
        <v>0</v>
      </c>
      <c r="H103">
        <v>3.9735598528581172E-3</v>
      </c>
      <c r="I103">
        <v>101</v>
      </c>
    </row>
    <row r="104" spans="1:9" x14ac:dyDescent="0.25">
      <c r="A104">
        <v>-2.6430005244407078E-3</v>
      </c>
      <c r="B104" s="4">
        <f t="shared" si="12"/>
        <v>-5.0000000000000001E-4</v>
      </c>
      <c r="C104" s="5">
        <f t="shared" si="13"/>
        <v>-3.1430005244407078E-3</v>
      </c>
      <c r="D104" s="5">
        <f t="shared" si="14"/>
        <v>-3.1430005244407078E-3</v>
      </c>
      <c r="E104">
        <f t="shared" si="15"/>
        <v>1.1787277482519063</v>
      </c>
      <c r="F104">
        <f>E104/MAX($E$2:E104)-1</f>
        <v>-0.13374166587251701</v>
      </c>
      <c r="G104" s="2">
        <v>0</v>
      </c>
      <c r="H104">
        <v>4.0929288588346848E-3</v>
      </c>
      <c r="I104">
        <v>102</v>
      </c>
    </row>
    <row r="105" spans="1:9" x14ac:dyDescent="0.25">
      <c r="A105">
        <v>-2.2634283968424769E-2</v>
      </c>
      <c r="B105" s="4">
        <f t="shared" si="12"/>
        <v>-5.0000000000000001E-4</v>
      </c>
      <c r="C105" s="5">
        <f t="shared" si="13"/>
        <v>-2.3134283968424769E-2</v>
      </c>
      <c r="D105" s="5">
        <f t="shared" si="14"/>
        <v>-2.3134283968424769E-2</v>
      </c>
      <c r="E105">
        <f t="shared" si="15"/>
        <v>1.1514587258023847</v>
      </c>
      <c r="F105">
        <f>E105/MAX($E$2:E105)-1</f>
        <v>-0.15378193216423686</v>
      </c>
      <c r="G105" s="2">
        <v>0</v>
      </c>
      <c r="H105">
        <v>4.3100027643693424E-3</v>
      </c>
      <c r="I105">
        <v>103</v>
      </c>
    </row>
    <row r="106" spans="1:9" x14ac:dyDescent="0.25">
      <c r="A106">
        <v>-5.9413129453192118E-2</v>
      </c>
      <c r="B106" s="4">
        <f t="shared" si="12"/>
        <v>-5.0000000000000001E-4</v>
      </c>
      <c r="C106" s="5">
        <f t="shared" si="13"/>
        <v>-5.9913129453192118E-2</v>
      </c>
      <c r="D106" s="5">
        <f t="shared" si="14"/>
        <v>-5.9913129453192118E-2</v>
      </c>
      <c r="E106">
        <f t="shared" si="15"/>
        <v>1.0824712301033788</v>
      </c>
      <c r="F106">
        <f>E106/MAX($E$2:E106)-1</f>
        <v>-0.20448150480811111</v>
      </c>
      <c r="G106" s="2">
        <v>0</v>
      </c>
      <c r="H106">
        <v>4.4572348136765593E-3</v>
      </c>
      <c r="I106">
        <v>104</v>
      </c>
    </row>
    <row r="107" spans="1:9" x14ac:dyDescent="0.25">
      <c r="A107">
        <v>6.9884518828451953E-2</v>
      </c>
      <c r="B107" s="4">
        <f t="shared" si="12"/>
        <v>-5.0000000000000001E-4</v>
      </c>
      <c r="C107" s="5">
        <f t="shared" si="13"/>
        <v>6.9384518828451952E-2</v>
      </c>
      <c r="D107" s="5" t="str">
        <f t="shared" si="14"/>
        <v/>
      </c>
      <c r="E107">
        <f t="shared" si="15"/>
        <v>1.1575779755497442</v>
      </c>
      <c r="F107">
        <f>E107/MAX($E$2:E107)-1</f>
        <v>-0.14928483680008764</v>
      </c>
      <c r="G107" s="2">
        <v>0</v>
      </c>
      <c r="H107">
        <v>4.5860689708349025E-3</v>
      </c>
      <c r="I107">
        <v>105</v>
      </c>
    </row>
    <row r="108" spans="1:9" x14ac:dyDescent="0.25">
      <c r="A108">
        <v>-1.9500885299706339E-2</v>
      </c>
      <c r="B108" s="4">
        <f t="shared" si="12"/>
        <v>-5.0000000000000001E-4</v>
      </c>
      <c r="C108" s="5">
        <f t="shared" si="13"/>
        <v>-2.0000885299706339E-2</v>
      </c>
      <c r="D108" s="5">
        <f t="shared" si="14"/>
        <v>-2.0000885299706339E-2</v>
      </c>
      <c r="E108">
        <f t="shared" si="15"/>
        <v>1.1344253912353075</v>
      </c>
      <c r="F108">
        <f>E108/MAX($E$2:E108)-1</f>
        <v>-0.16629989320197003</v>
      </c>
      <c r="G108" s="2">
        <v>0</v>
      </c>
      <c r="H108">
        <v>4.8649390285627706E-3</v>
      </c>
      <c r="I108">
        <v>106</v>
      </c>
    </row>
    <row r="109" spans="1:9" x14ac:dyDescent="0.25">
      <c r="A109">
        <v>1.2453636414178629E-2</v>
      </c>
      <c r="B109" s="4">
        <f t="shared" si="12"/>
        <v>-5.0000000000000001E-4</v>
      </c>
      <c r="C109" s="5">
        <f t="shared" si="13"/>
        <v>1.1953636414178629E-2</v>
      </c>
      <c r="D109" s="5" t="str">
        <f t="shared" si="14"/>
        <v/>
      </c>
      <c r="E109">
        <f t="shared" si="15"/>
        <v>1.1479858999011467</v>
      </c>
      <c r="F109">
        <f>E109/MAX($E$2:E109)-1</f>
        <v>-0.15633414524684452</v>
      </c>
      <c r="G109" s="2">
        <v>0</v>
      </c>
      <c r="H109">
        <v>5.0137360674207335E-3</v>
      </c>
      <c r="I109">
        <v>107</v>
      </c>
    </row>
    <row r="110" spans="1:9" x14ac:dyDescent="0.25">
      <c r="A110">
        <v>-4.4110590133961632E-2</v>
      </c>
      <c r="B110" s="4">
        <f t="shared" si="12"/>
        <v>-5.0000000000000001E-4</v>
      </c>
      <c r="C110" s="5">
        <f t="shared" si="13"/>
        <v>-4.4610590133961632E-2</v>
      </c>
      <c r="D110" s="5">
        <f t="shared" si="14"/>
        <v>-4.4610590133961632E-2</v>
      </c>
      <c r="E110">
        <f t="shared" si="15"/>
        <v>1.0967735714410896</v>
      </c>
      <c r="F110">
        <f>E110/MAX($E$2:E110)-1</f>
        <v>-0.19397057690325592</v>
      </c>
      <c r="G110" s="2">
        <v>0</v>
      </c>
      <c r="H110">
        <v>5.0420054917438995E-3</v>
      </c>
      <c r="I110">
        <v>108</v>
      </c>
    </row>
    <row r="111" spans="1:9" x14ac:dyDescent="0.25">
      <c r="A111">
        <v>-1.286360216806909E-2</v>
      </c>
      <c r="B111" s="4">
        <f t="shared" si="12"/>
        <v>-5.0000000000000001E-4</v>
      </c>
      <c r="C111" s="5">
        <f t="shared" si="13"/>
        <v>-1.336360216806909E-2</v>
      </c>
      <c r="D111" s="5">
        <f t="shared" si="14"/>
        <v>-1.336360216806909E-2</v>
      </c>
      <c r="E111">
        <f t="shared" si="15"/>
        <v>1.0821167257638986</v>
      </c>
      <c r="F111">
        <f>E111/MAX($E$2:E111)-1</f>
        <v>-0.20474203344927899</v>
      </c>
      <c r="G111" s="2">
        <v>0</v>
      </c>
      <c r="H111">
        <v>5.0524590973549197E-3</v>
      </c>
      <c r="I111">
        <v>109</v>
      </c>
    </row>
    <row r="112" spans="1:9" x14ac:dyDescent="0.25">
      <c r="A112">
        <v>1.624497335317375E-2</v>
      </c>
      <c r="B112" s="4">
        <f t="shared" si="12"/>
        <v>-5.0000000000000001E-4</v>
      </c>
      <c r="C112" s="5">
        <f t="shared" si="13"/>
        <v>1.574497335317375E-2</v>
      </c>
      <c r="D112" s="5" t="str">
        <f t="shared" si="14"/>
        <v/>
      </c>
      <c r="E112">
        <f t="shared" si="15"/>
        <v>1.0991546247760748</v>
      </c>
      <c r="F112">
        <f>E112/MAX($E$2:E112)-1</f>
        <v>-0.19222071795703877</v>
      </c>
      <c r="G112" s="2">
        <v>0</v>
      </c>
      <c r="H112">
        <v>5.5008560503199064E-3</v>
      </c>
      <c r="I112">
        <v>110</v>
      </c>
    </row>
    <row r="113" spans="1:9" x14ac:dyDescent="0.25">
      <c r="A113">
        <v>-5.8562915192859324E-3</v>
      </c>
      <c r="B113" s="4">
        <f t="shared" si="12"/>
        <v>-5.0000000000000001E-4</v>
      </c>
      <c r="C113" s="5">
        <f t="shared" si="13"/>
        <v>-6.356291519285932E-3</v>
      </c>
      <c r="D113" s="5">
        <f t="shared" si="14"/>
        <v>-6.356291519285932E-3</v>
      </c>
      <c r="E113">
        <f t="shared" si="15"/>
        <v>1.0921680775562268</v>
      </c>
      <c r="F113">
        <f>E113/MAX($E$2:E113)-1</f>
        <v>-0.19735519855694328</v>
      </c>
      <c r="G113" s="2">
        <v>0</v>
      </c>
      <c r="H113">
        <v>5.6696696761219158E-3</v>
      </c>
      <c r="I113">
        <v>111</v>
      </c>
    </row>
    <row r="114" spans="1:9" x14ac:dyDescent="0.25">
      <c r="A114">
        <v>-1.300045429858687E-2</v>
      </c>
      <c r="B114" s="4">
        <f t="shared" si="12"/>
        <v>-5.0000000000000001E-4</v>
      </c>
      <c r="C114" s="5">
        <f t="shared" si="13"/>
        <v>-1.3500454298586871E-2</v>
      </c>
      <c r="D114" s="5">
        <f t="shared" si="14"/>
        <v>-1.3500454298586871E-2</v>
      </c>
      <c r="E114">
        <f t="shared" si="15"/>
        <v>1.0774233123388035</v>
      </c>
      <c r="F114">
        <f>E114/MAX($E$2:E114)-1</f>
        <v>-0.20819126801682364</v>
      </c>
      <c r="G114" s="2">
        <v>0</v>
      </c>
      <c r="H114">
        <v>5.7213180157027095E-3</v>
      </c>
      <c r="I114">
        <v>112</v>
      </c>
    </row>
    <row r="115" spans="1:9" x14ac:dyDescent="0.25">
      <c r="A115">
        <v>-5.9582216377522881E-3</v>
      </c>
      <c r="B115" s="4">
        <f t="shared" si="12"/>
        <v>-5.0000000000000001E-4</v>
      </c>
      <c r="C115" s="5">
        <f t="shared" si="13"/>
        <v>-6.4582216377522886E-3</v>
      </c>
      <c r="D115" s="5">
        <f t="shared" si="14"/>
        <v>-6.4582216377522886E-3</v>
      </c>
      <c r="E115">
        <f t="shared" si="15"/>
        <v>1.0704650737900383</v>
      </c>
      <c r="F115">
        <f>E115/MAX($E$2:E115)-1</f>
        <v>-0.21330494430267855</v>
      </c>
      <c r="G115" s="2">
        <v>0</v>
      </c>
      <c r="H115">
        <v>5.7945540953396671E-3</v>
      </c>
      <c r="I115">
        <v>113</v>
      </c>
    </row>
    <row r="116" spans="1:9" x14ac:dyDescent="0.25">
      <c r="A116">
        <v>4.9291561079602669E-2</v>
      </c>
      <c r="B116" s="4">
        <f t="shared" si="12"/>
        <v>-5.0000000000000001E-4</v>
      </c>
      <c r="C116" s="5">
        <f t="shared" si="13"/>
        <v>4.8791561079602669E-2</v>
      </c>
      <c r="D116" s="5" t="str">
        <f t="shared" si="14"/>
        <v/>
      </c>
      <c r="E116">
        <f t="shared" si="15"/>
        <v>1.1226947358214463</v>
      </c>
      <c r="F116">
        <f>E116/MAX($E$2:E116)-1</f>
        <v>-0.17492086444160126</v>
      </c>
      <c r="G116" s="2">
        <v>0</v>
      </c>
      <c r="H116">
        <v>6.3477140939120213E-3</v>
      </c>
      <c r="I116">
        <v>114</v>
      </c>
    </row>
    <row r="117" spans="1:9" x14ac:dyDescent="0.25">
      <c r="A117">
        <v>2.3309684294587931E-2</v>
      </c>
      <c r="B117" s="4">
        <f t="shared" si="12"/>
        <v>-5.0000000000000001E-4</v>
      </c>
      <c r="C117" s="5">
        <f t="shared" si="13"/>
        <v>2.2809684294587931E-2</v>
      </c>
      <c r="D117" s="5" t="str">
        <f t="shared" si="14"/>
        <v/>
      </c>
      <c r="E117">
        <f t="shared" si="15"/>
        <v>1.1483030483047294</v>
      </c>
      <c r="F117">
        <f>E117/MAX($E$2:E117)-1</f>
        <v>-0.15610106984146266</v>
      </c>
      <c r="G117" s="2">
        <v>0</v>
      </c>
      <c r="H117">
        <v>6.3489213626695962E-3</v>
      </c>
      <c r="I117">
        <v>115</v>
      </c>
    </row>
    <row r="118" spans="1:9" x14ac:dyDescent="0.25">
      <c r="A118">
        <v>-1.7464977018860399E-2</v>
      </c>
      <c r="B118" s="4">
        <f t="shared" si="12"/>
        <v>-5.0000000000000001E-4</v>
      </c>
      <c r="C118" s="5">
        <f t="shared" si="13"/>
        <v>-1.7964977018860399E-2</v>
      </c>
      <c r="D118" s="5">
        <f t="shared" si="14"/>
        <v>-1.7964977018860399E-2</v>
      </c>
      <c r="E118">
        <f t="shared" si="15"/>
        <v>1.1276738104312476</v>
      </c>
      <c r="F118">
        <f>E118/MAX($E$2:E118)-1</f>
        <v>-0.17126169472800157</v>
      </c>
      <c r="G118" s="2">
        <v>0</v>
      </c>
      <c r="H118">
        <v>6.8436274642363955E-3</v>
      </c>
      <c r="I118">
        <v>116</v>
      </c>
    </row>
    <row r="119" spans="1:9" x14ac:dyDescent="0.25">
      <c r="A119">
        <v>-1.047215270887576E-2</v>
      </c>
      <c r="B119" s="4">
        <f t="shared" si="12"/>
        <v>-5.0000000000000001E-4</v>
      </c>
      <c r="C119" s="5">
        <f t="shared" si="13"/>
        <v>-1.0972152708875761E-2</v>
      </c>
      <c r="D119" s="5">
        <f t="shared" si="14"/>
        <v>-1.0972152708875761E-2</v>
      </c>
      <c r="E119">
        <f t="shared" si="15"/>
        <v>1.1153008011773962</v>
      </c>
      <c r="F119">
        <f>E119/MAX($E$2:E119)-1</f>
        <v>-0.18035473796914081</v>
      </c>
      <c r="G119" s="2">
        <v>0</v>
      </c>
      <c r="H119">
        <v>6.9980162457018453E-3</v>
      </c>
      <c r="I119">
        <v>117</v>
      </c>
    </row>
    <row r="120" spans="1:9" x14ac:dyDescent="0.25">
      <c r="A120">
        <v>3.1962184923231812E-3</v>
      </c>
      <c r="B120" s="4">
        <f t="shared" si="12"/>
        <v>-5.0000000000000001E-4</v>
      </c>
      <c r="C120" s="5">
        <f t="shared" si="13"/>
        <v>2.6962184923231811E-3</v>
      </c>
      <c r="D120" s="5" t="str">
        <f t="shared" si="14"/>
        <v/>
      </c>
      <c r="E120">
        <f t="shared" si="15"/>
        <v>1.1183078958220334</v>
      </c>
      <c r="F120">
        <f>E120/MAX($E$2:E120)-1</f>
        <v>-0.17814479525650828</v>
      </c>
      <c r="G120" s="2">
        <v>0</v>
      </c>
      <c r="H120">
        <v>7.0499867609387073E-3</v>
      </c>
      <c r="I120">
        <v>118</v>
      </c>
    </row>
    <row r="121" spans="1:9" x14ac:dyDescent="0.25">
      <c r="A121">
        <v>4.0889809318169481E-3</v>
      </c>
      <c r="B121" s="4">
        <f t="shared" si="12"/>
        <v>-5.0000000000000001E-4</v>
      </c>
      <c r="C121" s="5">
        <f t="shared" si="13"/>
        <v>3.5889809318169481E-3</v>
      </c>
      <c r="D121" s="5" t="str">
        <f t="shared" si="14"/>
        <v/>
      </c>
      <c r="E121">
        <f t="shared" si="15"/>
        <v>1.1223214815360392</v>
      </c>
      <c r="F121">
        <f>E121/MAX($E$2:E121)-1</f>
        <v>-0.17519517259796924</v>
      </c>
      <c r="G121" s="2">
        <v>0</v>
      </c>
      <c r="H121">
        <v>7.1669160276790524E-3</v>
      </c>
      <c r="I121">
        <v>119</v>
      </c>
    </row>
    <row r="122" spans="1:9" x14ac:dyDescent="0.25">
      <c r="A122">
        <v>-4.1491478735237328E-2</v>
      </c>
      <c r="B122" s="4">
        <f t="shared" si="12"/>
        <v>-5.0000000000000001E-4</v>
      </c>
      <c r="C122" s="5">
        <f t="shared" si="13"/>
        <v>-4.1991478735237328E-2</v>
      </c>
      <c r="D122" s="5">
        <f t="shared" si="14"/>
        <v>-4.1991478735237328E-2</v>
      </c>
      <c r="E122">
        <f t="shared" si="15"/>
        <v>1.0751935429100186</v>
      </c>
      <c r="F122">
        <f>E122/MAX($E$2:E122)-1</f>
        <v>-0.20982994696854274</v>
      </c>
      <c r="G122" s="2">
        <v>0</v>
      </c>
      <c r="H122">
        <v>7.833686689371077E-3</v>
      </c>
      <c r="I122">
        <v>120</v>
      </c>
    </row>
    <row r="123" spans="1:9" x14ac:dyDescent="0.25">
      <c r="A123">
        <v>2.9719256905132739E-2</v>
      </c>
      <c r="B123" s="4">
        <f t="shared" si="12"/>
        <v>-5.0000000000000001E-4</v>
      </c>
      <c r="C123" s="5">
        <f t="shared" si="13"/>
        <v>2.9219256905132739E-2</v>
      </c>
      <c r="D123" s="5" t="str">
        <f t="shared" si="14"/>
        <v/>
      </c>
      <c r="E123">
        <f t="shared" si="15"/>
        <v>1.1066098992630464</v>
      </c>
      <c r="F123">
        <f>E123/MAX($E$2:E123)-1</f>
        <v>-0.18674176519027408</v>
      </c>
      <c r="G123" s="2">
        <v>0</v>
      </c>
      <c r="H123">
        <v>8.6282937952537973E-3</v>
      </c>
      <c r="I123">
        <v>121</v>
      </c>
    </row>
    <row r="124" spans="1:9" x14ac:dyDescent="0.25">
      <c r="A124">
        <v>1.8148397452493099E-2</v>
      </c>
      <c r="B124" s="4">
        <f t="shared" si="12"/>
        <v>-5.0000000000000001E-4</v>
      </c>
      <c r="C124" s="5">
        <f t="shared" si="13"/>
        <v>1.7648397452493098E-2</v>
      </c>
      <c r="D124" s="5" t="str">
        <f t="shared" si="14"/>
        <v/>
      </c>
      <c r="E124">
        <f t="shared" si="15"/>
        <v>1.1261397905901038</v>
      </c>
      <c r="F124">
        <f>E124/MAX($E$2:E124)-1</f>
        <v>-0.17238906063083914</v>
      </c>
      <c r="G124" s="2">
        <v>0</v>
      </c>
      <c r="H124">
        <v>9.1182325523390794E-3</v>
      </c>
      <c r="I124">
        <v>122</v>
      </c>
    </row>
    <row r="125" spans="1:9" x14ac:dyDescent="0.25">
      <c r="A125">
        <v>4.8100027643693428E-3</v>
      </c>
      <c r="B125" s="4">
        <f t="shared" si="12"/>
        <v>-5.0000000000000001E-4</v>
      </c>
      <c r="C125" s="5">
        <f t="shared" si="13"/>
        <v>4.3100027643693424E-3</v>
      </c>
      <c r="D125" s="5" t="str">
        <f t="shared" si="14"/>
        <v/>
      </c>
      <c r="E125">
        <f t="shared" si="15"/>
        <v>1.1309934562006136</v>
      </c>
      <c r="F125">
        <f>E125/MAX($E$2:E125)-1</f>
        <v>-0.16882205519433569</v>
      </c>
      <c r="G125" s="2">
        <v>0</v>
      </c>
      <c r="H125">
        <v>9.2749017860119486E-3</v>
      </c>
      <c r="I125">
        <v>123</v>
      </c>
    </row>
    <row r="126" spans="1:9" x14ac:dyDescent="0.25">
      <c r="A126">
        <v>3.092361998764101E-2</v>
      </c>
      <c r="B126" s="4">
        <f t="shared" si="12"/>
        <v>-5.0000000000000001E-4</v>
      </c>
      <c r="C126" s="5">
        <f t="shared" si="13"/>
        <v>3.042361998764101E-2</v>
      </c>
      <c r="D126" s="5" t="str">
        <f t="shared" si="14"/>
        <v/>
      </c>
      <c r="E126">
        <f t="shared" si="15"/>
        <v>1.1654023713205699</v>
      </c>
      <c r="F126">
        <f>E126/MAX($E$2:E126)-1</f>
        <v>-0.1435346132594596</v>
      </c>
      <c r="G126" s="2">
        <v>0</v>
      </c>
      <c r="H126">
        <v>9.7272934068533892E-3</v>
      </c>
      <c r="I126">
        <v>124</v>
      </c>
    </row>
    <row r="127" spans="1:9" x14ac:dyDescent="0.25">
      <c r="A127">
        <v>1.7825836675259121E-2</v>
      </c>
      <c r="B127" s="4">
        <f t="shared" si="12"/>
        <v>-5.0000000000000001E-4</v>
      </c>
      <c r="C127" s="5">
        <f t="shared" si="13"/>
        <v>1.732583667525912E-2</v>
      </c>
      <c r="D127" s="5" t="str">
        <f t="shared" si="14"/>
        <v/>
      </c>
      <c r="E127">
        <f t="shared" si="15"/>
        <v>1.1855939424670299</v>
      </c>
      <c r="F127">
        <f>E127/MAX($E$2:E127)-1</f>
        <v>-0.12869563385078031</v>
      </c>
      <c r="G127" s="2">
        <v>0</v>
      </c>
      <c r="H127">
        <v>1.028660651317349E-2</v>
      </c>
      <c r="I127">
        <v>125</v>
      </c>
    </row>
    <row r="128" spans="1:9" x14ac:dyDescent="0.25">
      <c r="A128">
        <v>1.079637420335969E-3</v>
      </c>
      <c r="B128" s="4">
        <f t="shared" si="12"/>
        <v>-5.0000000000000001E-4</v>
      </c>
      <c r="C128" s="5">
        <f t="shared" si="13"/>
        <v>5.7963742033596897E-4</v>
      </c>
      <c r="D128" s="5">
        <f t="shared" si="14"/>
        <v>5.7963742033596897E-4</v>
      </c>
      <c r="E128">
        <f t="shared" si="15"/>
        <v>1.1862811570814074</v>
      </c>
      <c r="F128">
        <f>E128/MAX($E$2:E128)-1</f>
        <v>-0.12819059323565818</v>
      </c>
      <c r="G128" s="2">
        <v>0</v>
      </c>
      <c r="H128">
        <v>1.0332600670948079E-2</v>
      </c>
      <c r="I128">
        <v>126</v>
      </c>
    </row>
    <row r="129" spans="1:9" x14ac:dyDescent="0.25">
      <c r="A129">
        <v>-1.070064985721021E-2</v>
      </c>
      <c r="B129" s="4">
        <f t="shared" si="12"/>
        <v>-5.0000000000000001E-4</v>
      </c>
      <c r="C129" s="5">
        <f t="shared" si="13"/>
        <v>-1.1200649857210211E-2</v>
      </c>
      <c r="D129" s="5">
        <f t="shared" si="14"/>
        <v>-1.1200649857210211E-2</v>
      </c>
      <c r="E129">
        <f t="shared" si="15"/>
        <v>1.1729940372087322</v>
      </c>
      <c r="F129">
        <f>E129/MAX($E$2:E129)-1</f>
        <v>-0.13795542514304782</v>
      </c>
      <c r="G129" s="2">
        <v>0</v>
      </c>
      <c r="H129">
        <v>1.048010532158568E-2</v>
      </c>
      <c r="I129">
        <v>127</v>
      </c>
    </row>
    <row r="130" spans="1:9" x14ac:dyDescent="0.25">
      <c r="A130">
        <v>3.5988517540332762E-2</v>
      </c>
      <c r="B130" s="4">
        <f t="shared" si="12"/>
        <v>-5.0000000000000001E-4</v>
      </c>
      <c r="C130" s="5">
        <f t="shared" si="13"/>
        <v>3.5488517540332762E-2</v>
      </c>
      <c r="D130" s="5" t="str">
        <f t="shared" si="14"/>
        <v/>
      </c>
      <c r="E130">
        <f t="shared" si="15"/>
        <v>1.2146218566729201</v>
      </c>
      <c r="F130">
        <f>E130/MAX($E$2:E130)-1</f>
        <v>-0.10736274112768807</v>
      </c>
      <c r="G130" s="2">
        <v>0</v>
      </c>
      <c r="H130">
        <v>1.0486723041688649E-2</v>
      </c>
      <c r="I130">
        <v>128</v>
      </c>
    </row>
    <row r="131" spans="1:9" x14ac:dyDescent="0.25">
      <c r="A131">
        <v>5.5420054917438991E-3</v>
      </c>
      <c r="B131" s="4">
        <f t="shared" ref="B131:B162" si="16">-0.0005</f>
        <v>-5.0000000000000001E-4</v>
      </c>
      <c r="C131" s="5">
        <f t="shared" ref="C131:C162" si="17">A131+B131</f>
        <v>5.0420054917438995E-3</v>
      </c>
      <c r="D131" s="5" t="str">
        <f t="shared" ref="D131:D162" si="18">IF(C131&lt;AVERAGE($C$3:$C$195),C131,"")</f>
        <v/>
      </c>
      <c r="E131">
        <f t="shared" ref="E131:E162" si="19">E130*(1+C131)</f>
        <v>1.2207459867446573</v>
      </c>
      <c r="F131">
        <f>E131/MAX($E$2:E131)-1</f>
        <v>-0.10286205916631863</v>
      </c>
      <c r="G131" s="2">
        <v>0</v>
      </c>
      <c r="H131">
        <v>1.049701614448246E-2</v>
      </c>
      <c r="I131">
        <v>129</v>
      </c>
    </row>
    <row r="132" spans="1:9" x14ac:dyDescent="0.25">
      <c r="A132">
        <v>1.852938261991353E-3</v>
      </c>
      <c r="B132" s="4">
        <f t="shared" si="16"/>
        <v>-5.0000000000000001E-4</v>
      </c>
      <c r="C132" s="5">
        <f t="shared" si="17"/>
        <v>1.352938261991353E-3</v>
      </c>
      <c r="D132" s="5">
        <f t="shared" si="18"/>
        <v>1.352938261991353E-3</v>
      </c>
      <c r="E132">
        <f t="shared" si="19"/>
        <v>1.2223975806982967</v>
      </c>
      <c r="F132">
        <f>E132/MAX($E$2:E132)-1</f>
        <v>-0.10164828691988037</v>
      </c>
      <c r="G132" s="2">
        <v>0</v>
      </c>
      <c r="H132">
        <v>1.1825374446505249E-2</v>
      </c>
      <c r="I132">
        <v>130</v>
      </c>
    </row>
    <row r="133" spans="1:9" x14ac:dyDescent="0.25">
      <c r="A133">
        <v>-9.5955327444700641E-3</v>
      </c>
      <c r="B133" s="4">
        <f t="shared" si="16"/>
        <v>-5.0000000000000001E-4</v>
      </c>
      <c r="C133" s="5">
        <f t="shared" si="17"/>
        <v>-1.0095532744470065E-2</v>
      </c>
      <c r="D133" s="5">
        <f t="shared" si="18"/>
        <v>-1.0095532744470065E-2</v>
      </c>
      <c r="E133">
        <f t="shared" si="19"/>
        <v>1.2100568258955962</v>
      </c>
      <c r="F133">
        <f>E133/MAX($E$2:E133)-1</f>
        <v>-0.11071762605533142</v>
      </c>
      <c r="G133" s="2">
        <v>0</v>
      </c>
      <c r="H133">
        <v>1.184184434500306E-2</v>
      </c>
      <c r="I133">
        <v>131</v>
      </c>
    </row>
    <row r="134" spans="1:9" x14ac:dyDescent="0.25">
      <c r="A134">
        <v>-1.1308259946395531E-2</v>
      </c>
      <c r="B134" s="4">
        <f t="shared" si="16"/>
        <v>-5.0000000000000001E-4</v>
      </c>
      <c r="C134" s="5">
        <f t="shared" si="17"/>
        <v>-1.1808259946395531E-2</v>
      </c>
      <c r="D134" s="5">
        <f t="shared" si="18"/>
        <v>-1.1808259946395531E-2</v>
      </c>
      <c r="E134">
        <f t="shared" si="19"/>
        <v>1.1957681603455106</v>
      </c>
      <c r="F134">
        <f>E134/MAX($E$2:E134)-1</f>
        <v>-0.12121850349261787</v>
      </c>
      <c r="G134" s="2">
        <v>0</v>
      </c>
      <c r="H134">
        <v>1.1953636414178629E-2</v>
      </c>
      <c r="I134">
        <v>132</v>
      </c>
    </row>
    <row r="135" spans="1:9" x14ac:dyDescent="0.25">
      <c r="A135">
        <v>-5.9518738894553721E-3</v>
      </c>
      <c r="B135" s="4">
        <f t="shared" si="16"/>
        <v>-5.0000000000000001E-4</v>
      </c>
      <c r="C135" s="5">
        <f t="shared" si="17"/>
        <v>-6.4518738894553725E-3</v>
      </c>
      <c r="D135" s="5">
        <f t="shared" si="18"/>
        <v>-6.4518738894553725E-3</v>
      </c>
      <c r="E135">
        <f t="shared" si="19"/>
        <v>1.1880532149739353</v>
      </c>
      <c r="F135">
        <f>E135/MAX($E$2:E135)-1</f>
        <v>-0.1268882908844704</v>
      </c>
      <c r="G135" s="2">
        <v>0</v>
      </c>
      <c r="H135">
        <v>1.3060638266528129E-2</v>
      </c>
      <c r="I135">
        <v>133</v>
      </c>
    </row>
    <row r="136" spans="1:9" x14ac:dyDescent="0.25">
      <c r="A136">
        <v>5.3649390285627702E-3</v>
      </c>
      <c r="B136" s="4">
        <f t="shared" si="16"/>
        <v>-5.0000000000000001E-4</v>
      </c>
      <c r="C136" s="5">
        <f t="shared" si="17"/>
        <v>4.8649390285627706E-3</v>
      </c>
      <c r="D136" s="5" t="str">
        <f t="shared" si="18"/>
        <v/>
      </c>
      <c r="E136">
        <f t="shared" si="19"/>
        <v>1.1938330214274715</v>
      </c>
      <c r="F136">
        <f>E136/MAX($E$2:E136)-1</f>
        <v>-0.12264065565449911</v>
      </c>
      <c r="G136" s="2">
        <v>0</v>
      </c>
      <c r="H136">
        <v>1.317188102026663E-2</v>
      </c>
      <c r="I136">
        <v>134</v>
      </c>
    </row>
    <row r="137" spans="1:9" x14ac:dyDescent="0.25">
      <c r="A137">
        <v>2.262813897488827E-2</v>
      </c>
      <c r="B137" s="4">
        <f t="shared" si="16"/>
        <v>-5.0000000000000001E-4</v>
      </c>
      <c r="C137" s="5">
        <f t="shared" si="17"/>
        <v>2.2128138974888269E-2</v>
      </c>
      <c r="D137" s="5" t="str">
        <f t="shared" si="18"/>
        <v/>
      </c>
      <c r="E137">
        <f t="shared" si="19"/>
        <v>1.2202503244384293</v>
      </c>
      <c r="F137">
        <f>E137/MAX($E$2:E137)-1</f>
        <v>-0.10322632615190508</v>
      </c>
      <c r="G137" s="2">
        <v>0</v>
      </c>
      <c r="H137">
        <v>1.3196646278587409E-2</v>
      </c>
      <c r="I137">
        <v>135</v>
      </c>
    </row>
    <row r="138" spans="1:9" x14ac:dyDescent="0.25">
      <c r="A138">
        <v>-3.8090608790425161E-2</v>
      </c>
      <c r="B138" s="4">
        <f t="shared" si="16"/>
        <v>-5.0000000000000001E-4</v>
      </c>
      <c r="C138" s="5">
        <f t="shared" si="17"/>
        <v>-3.8590608790425161E-2</v>
      </c>
      <c r="D138" s="5">
        <f t="shared" si="18"/>
        <v>-3.8590608790425161E-2</v>
      </c>
      <c r="E138">
        <f t="shared" si="19"/>
        <v>1.1731601215416365</v>
      </c>
      <c r="F138">
        <f>E138/MAX($E$2:E138)-1</f>
        <v>-0.13783336817292924</v>
      </c>
      <c r="G138" s="2">
        <v>0</v>
      </c>
      <c r="H138">
        <v>1.3552554053343279E-2</v>
      </c>
      <c r="I138">
        <v>136</v>
      </c>
    </row>
    <row r="139" spans="1:9" x14ac:dyDescent="0.25">
      <c r="A139">
        <v>-0.10218846005221111</v>
      </c>
      <c r="B139" s="4">
        <f t="shared" si="16"/>
        <v>-5.0000000000000001E-4</v>
      </c>
      <c r="C139" s="5">
        <f t="shared" si="17"/>
        <v>-0.10268846005221111</v>
      </c>
      <c r="D139" s="5">
        <f t="shared" si="18"/>
        <v>-0.10268846005221111</v>
      </c>
      <c r="E139">
        <f t="shared" si="19"/>
        <v>1.052690115265861</v>
      </c>
      <c r="F139">
        <f>E139/MAX($E$2:E139)-1</f>
        <v>-0.22636793190365279</v>
      </c>
      <c r="G139" s="2">
        <v>0</v>
      </c>
      <c r="H139">
        <v>1.372594618378235E-2</v>
      </c>
      <c r="I139">
        <v>137</v>
      </c>
    </row>
    <row r="140" spans="1:9" x14ac:dyDescent="0.25">
      <c r="A140">
        <v>2.1877766124956548E-2</v>
      </c>
      <c r="B140" s="4">
        <f t="shared" si="16"/>
        <v>-5.0000000000000001E-4</v>
      </c>
      <c r="C140" s="5">
        <f t="shared" si="17"/>
        <v>2.1377766124956548E-2</v>
      </c>
      <c r="D140" s="5" t="str">
        <f t="shared" si="18"/>
        <v/>
      </c>
      <c r="E140">
        <f t="shared" si="19"/>
        <v>1.075194278352068</v>
      </c>
      <c r="F140">
        <f>E140/MAX($E$2:E140)-1</f>
        <v>-0.20982940648512272</v>
      </c>
      <c r="G140" s="2">
        <v>0</v>
      </c>
      <c r="H140">
        <v>1.3997636211500379E-2</v>
      </c>
      <c r="I140">
        <v>138</v>
      </c>
    </row>
    <row r="141" spans="1:9" x14ac:dyDescent="0.25">
      <c r="A141">
        <v>-3.5222984562607133E-2</v>
      </c>
      <c r="B141" s="4">
        <f t="shared" si="16"/>
        <v>-5.0000000000000001E-4</v>
      </c>
      <c r="C141" s="5">
        <f t="shared" si="17"/>
        <v>-3.5722984562607134E-2</v>
      </c>
      <c r="D141" s="5">
        <f t="shared" si="18"/>
        <v>-3.5722984562607134E-2</v>
      </c>
      <c r="E141">
        <f t="shared" si="19"/>
        <v>1.0367851297446935</v>
      </c>
      <c r="F141">
        <f>E141/MAX($E$2:E141)-1</f>
        <v>-0.23805665839908086</v>
      </c>
      <c r="G141" s="2">
        <v>0</v>
      </c>
      <c r="H141">
        <v>1.4043294503553549E-2</v>
      </c>
      <c r="I141">
        <v>139</v>
      </c>
    </row>
    <row r="142" spans="1:9" x14ac:dyDescent="0.25">
      <c r="A142">
        <v>1.596445013368725E-2</v>
      </c>
      <c r="B142" s="4">
        <f t="shared" si="16"/>
        <v>-5.0000000000000001E-4</v>
      </c>
      <c r="C142" s="5">
        <f t="shared" si="17"/>
        <v>1.546445013368725E-2</v>
      </c>
      <c r="D142" s="5" t="str">
        <f t="shared" si="18"/>
        <v/>
      </c>
      <c r="E142">
        <f t="shared" si="19"/>
        <v>1.0528184416829789</v>
      </c>
      <c r="F142">
        <f>E142/MAX($E$2:E142)-1</f>
        <v>-0.22627362358819825</v>
      </c>
      <c r="G142" s="2">
        <v>0</v>
      </c>
      <c r="H142">
        <v>1.4987639069920379E-2</v>
      </c>
      <c r="I142">
        <v>140</v>
      </c>
    </row>
    <row r="143" spans="1:9" x14ac:dyDescent="0.25">
      <c r="A143">
        <v>2.8407544234881729E-3</v>
      </c>
      <c r="B143" s="4">
        <f t="shared" si="16"/>
        <v>-5.0000000000000001E-4</v>
      </c>
      <c r="C143" s="5">
        <f t="shared" si="17"/>
        <v>2.3407544234881729E-3</v>
      </c>
      <c r="D143" s="5" t="str">
        <f t="shared" si="18"/>
        <v/>
      </c>
      <c r="E143">
        <f t="shared" si="19"/>
        <v>1.0552828311074782</v>
      </c>
      <c r="F143">
        <f>E143/MAX($E$2:E143)-1</f>
        <v>-0.22446252015004287</v>
      </c>
      <c r="G143" s="2">
        <v>0</v>
      </c>
      <c r="H143">
        <v>1.546445013368725E-2</v>
      </c>
      <c r="I143">
        <v>141</v>
      </c>
    </row>
    <row r="144" spans="1:9" x14ac:dyDescent="0.25">
      <c r="A144">
        <v>-1.8728635937963391E-2</v>
      </c>
      <c r="B144" s="4">
        <f t="shared" si="16"/>
        <v>-5.0000000000000001E-4</v>
      </c>
      <c r="C144" s="5">
        <f t="shared" si="17"/>
        <v>-1.9228635937963392E-2</v>
      </c>
      <c r="D144" s="5">
        <f t="shared" si="18"/>
        <v>-1.9228635937963392E-2</v>
      </c>
      <c r="E144">
        <f t="shared" si="19"/>
        <v>1.0349911817365292</v>
      </c>
      <c r="F144">
        <f>E144/MAX($E$2:E144)-1</f>
        <v>-0.23937504800632337</v>
      </c>
      <c r="G144" s="2">
        <v>0</v>
      </c>
      <c r="H144">
        <v>1.574497335317375E-2</v>
      </c>
      <c r="I144">
        <v>142</v>
      </c>
    </row>
    <row r="145" spans="1:9" x14ac:dyDescent="0.25">
      <c r="A145">
        <v>2.6024423954483449E-2</v>
      </c>
      <c r="B145" s="4">
        <f t="shared" si="16"/>
        <v>-5.0000000000000001E-4</v>
      </c>
      <c r="C145" s="5">
        <f t="shared" si="17"/>
        <v>2.5524423954483448E-2</v>
      </c>
      <c r="D145" s="5" t="str">
        <f t="shared" si="18"/>
        <v/>
      </c>
      <c r="E145">
        <f t="shared" si="19"/>
        <v>1.0614087354483241</v>
      </c>
      <c r="F145">
        <f>E145/MAX($E$2:E145)-1</f>
        <v>-0.21996053426127815</v>
      </c>
      <c r="G145" s="2">
        <v>0</v>
      </c>
      <c r="H145">
        <v>1.67390822165874E-2</v>
      </c>
      <c r="I145">
        <v>143</v>
      </c>
    </row>
    <row r="146" spans="1:9" x14ac:dyDescent="0.25">
      <c r="A146">
        <v>-7.2168273883173794E-3</v>
      </c>
      <c r="B146" s="4">
        <f t="shared" si="16"/>
        <v>-5.0000000000000001E-4</v>
      </c>
      <c r="C146" s="5">
        <f t="shared" si="17"/>
        <v>-7.716827388317379E-3</v>
      </c>
      <c r="D146" s="5">
        <f t="shared" si="18"/>
        <v>-7.716827388317379E-3</v>
      </c>
      <c r="E146">
        <f t="shared" si="19"/>
        <v>1.0532180274484173</v>
      </c>
      <c r="F146">
        <f>E146/MAX($E$2:E146)-1</f>
        <v>-0.22597996417445909</v>
      </c>
      <c r="G146" s="2">
        <v>0</v>
      </c>
      <c r="H146">
        <v>1.708056935420129E-2</v>
      </c>
      <c r="I146">
        <v>144</v>
      </c>
    </row>
    <row r="147" spans="1:9" x14ac:dyDescent="0.25">
      <c r="A147">
        <v>6.2945540953396667E-3</v>
      </c>
      <c r="B147" s="4">
        <f t="shared" si="16"/>
        <v>-5.0000000000000001E-4</v>
      </c>
      <c r="C147" s="5">
        <f t="shared" si="17"/>
        <v>5.7945540953396671E-3</v>
      </c>
      <c r="D147" s="5" t="str">
        <f t="shared" si="18"/>
        <v/>
      </c>
      <c r="E147">
        <f t="shared" si="19"/>
        <v>1.0593209562826542</v>
      </c>
      <c r="F147">
        <f>E147/MAX($E$2:E147)-1</f>
        <v>-0.22149486320599121</v>
      </c>
      <c r="G147" s="2">
        <v>0</v>
      </c>
      <c r="H147">
        <v>1.7144884488448829E-2</v>
      </c>
      <c r="I147">
        <v>145</v>
      </c>
    </row>
    <row r="148" spans="1:9" x14ac:dyDescent="0.25">
      <c r="A148">
        <v>5.0860689708349021E-3</v>
      </c>
      <c r="B148" s="4">
        <f t="shared" si="16"/>
        <v>-5.0000000000000001E-4</v>
      </c>
      <c r="C148" s="5">
        <f t="shared" si="17"/>
        <v>4.5860689708349025E-3</v>
      </c>
      <c r="D148" s="5" t="str">
        <f t="shared" si="18"/>
        <v/>
      </c>
      <c r="E148">
        <f t="shared" si="19"/>
        <v>1.0641790752504172</v>
      </c>
      <c r="F148">
        <f>E148/MAX($E$2:E148)-1</f>
        <v>-0.21792458495450462</v>
      </c>
      <c r="G148" s="2">
        <v>0</v>
      </c>
      <c r="H148">
        <v>1.732583667525912E-2</v>
      </c>
      <c r="I148">
        <v>146</v>
      </c>
    </row>
    <row r="149" spans="1:9" x14ac:dyDescent="0.25">
      <c r="A149">
        <v>-9.9480541648246795E-3</v>
      </c>
      <c r="B149" s="4">
        <f t="shared" si="16"/>
        <v>-5.0000000000000001E-4</v>
      </c>
      <c r="C149" s="5">
        <f t="shared" si="17"/>
        <v>-1.044805416482468E-2</v>
      </c>
      <c r="D149" s="5">
        <f t="shared" si="18"/>
        <v>-1.044805416482468E-2</v>
      </c>
      <c r="E149">
        <f t="shared" si="19"/>
        <v>1.0530604746311278</v>
      </c>
      <c r="F149">
        <f>E149/MAX($E$2:E149)-1</f>
        <v>-0.22609575125187775</v>
      </c>
      <c r="G149" s="2">
        <v>0</v>
      </c>
      <c r="H149">
        <v>1.7483911153887699E-2</v>
      </c>
      <c r="I149">
        <v>147</v>
      </c>
    </row>
    <row r="150" spans="1:9" x14ac:dyDescent="0.25">
      <c r="A150">
        <v>3.8283953690421667E-2</v>
      </c>
      <c r="B150" s="4">
        <f t="shared" si="16"/>
        <v>-5.0000000000000001E-4</v>
      </c>
      <c r="C150" s="5">
        <f t="shared" si="17"/>
        <v>3.7783953690421666E-2</v>
      </c>
      <c r="D150" s="5" t="str">
        <f t="shared" si="18"/>
        <v/>
      </c>
      <c r="E150">
        <f t="shared" si="19"/>
        <v>1.0928492628378037</v>
      </c>
      <c r="F150">
        <f>E150/MAX($E$2:E150)-1</f>
        <v>-0.19685458895635821</v>
      </c>
      <c r="G150" s="2">
        <v>0</v>
      </c>
      <c r="H150">
        <v>1.7498391051531219E-2</v>
      </c>
      <c r="I150">
        <v>148</v>
      </c>
    </row>
    <row r="151" spans="1:9" x14ac:dyDescent="0.25">
      <c r="A151">
        <v>1.709937507521199E-3</v>
      </c>
      <c r="B151" s="4">
        <f t="shared" si="16"/>
        <v>-5.0000000000000001E-4</v>
      </c>
      <c r="C151" s="5">
        <f t="shared" si="17"/>
        <v>1.209937507521199E-3</v>
      </c>
      <c r="D151" s="5">
        <f t="shared" si="18"/>
        <v>1.209937507521199E-3</v>
      </c>
      <c r="E151">
        <f t="shared" si="19"/>
        <v>1.0941715421509781</v>
      </c>
      <c r="F151">
        <f>E151/MAX($E$2:E151)-1</f>
        <v>-0.19588283319954292</v>
      </c>
      <c r="G151" s="2">
        <v>0</v>
      </c>
      <c r="H151">
        <v>1.7648397452493098E-2</v>
      </c>
      <c r="I151">
        <v>149</v>
      </c>
    </row>
    <row r="152" spans="1:9" x14ac:dyDescent="0.25">
      <c r="A152">
        <v>2.0567106412541641E-2</v>
      </c>
      <c r="B152" s="4">
        <f t="shared" si="16"/>
        <v>-5.0000000000000001E-4</v>
      </c>
      <c r="C152" s="5">
        <f t="shared" si="17"/>
        <v>2.0067106412541641E-2</v>
      </c>
      <c r="D152" s="5" t="str">
        <f t="shared" si="18"/>
        <v/>
      </c>
      <c r="E152">
        <f t="shared" si="19"/>
        <v>1.1161283989208968</v>
      </c>
      <c r="F152">
        <f>E152/MAX($E$2:E152)-1</f>
        <v>-0.17974652844520655</v>
      </c>
      <c r="G152" s="2">
        <v>0</v>
      </c>
      <c r="H152">
        <v>1.8367413930278371E-2</v>
      </c>
      <c r="I152">
        <v>150</v>
      </c>
    </row>
    <row r="153" spans="1:9" x14ac:dyDescent="0.25">
      <c r="A153">
        <v>-5.2231662571051206E-3</v>
      </c>
      <c r="B153" s="4">
        <f t="shared" si="16"/>
        <v>-5.0000000000000001E-4</v>
      </c>
      <c r="C153" s="5">
        <f t="shared" si="17"/>
        <v>-5.7231662571051202E-3</v>
      </c>
      <c r="D153" s="5">
        <f t="shared" si="18"/>
        <v>-5.7231662571051202E-3</v>
      </c>
      <c r="E153">
        <f t="shared" si="19"/>
        <v>1.1097406105295959</v>
      </c>
      <c r="F153">
        <f>E153/MAX($E$2:E153)-1</f>
        <v>-0.18444097543588223</v>
      </c>
      <c r="G153" s="2">
        <v>0</v>
      </c>
      <c r="H153">
        <v>1.8390695863812159E-2</v>
      </c>
      <c r="I153">
        <v>151</v>
      </c>
    </row>
    <row r="154" spans="1:9" x14ac:dyDescent="0.25">
      <c r="A154">
        <v>4.4369511715221296E-3</v>
      </c>
      <c r="B154" s="4">
        <f t="shared" si="16"/>
        <v>-5.0000000000000001E-4</v>
      </c>
      <c r="C154" s="5">
        <f t="shared" si="17"/>
        <v>3.9369511715221291E-3</v>
      </c>
      <c r="D154" s="5" t="str">
        <f t="shared" si="18"/>
        <v/>
      </c>
      <c r="E154">
        <f t="shared" si="19"/>
        <v>1.1141096051263062</v>
      </c>
      <c r="F154">
        <f>E154/MAX($E$2:E154)-1</f>
        <v>-0.18123015937867903</v>
      </c>
      <c r="G154" s="2">
        <v>0</v>
      </c>
      <c r="H154">
        <v>1.9993622781623699E-2</v>
      </c>
      <c r="I154">
        <v>152</v>
      </c>
    </row>
    <row r="155" spans="1:9" x14ac:dyDescent="0.25">
      <c r="A155">
        <v>-6.8584474885846744E-4</v>
      </c>
      <c r="B155" s="4">
        <f t="shared" si="16"/>
        <v>-5.0000000000000001E-4</v>
      </c>
      <c r="C155" s="5">
        <f t="shared" si="17"/>
        <v>-1.1858447488584676E-3</v>
      </c>
      <c r="D155" s="5">
        <f t="shared" si="18"/>
        <v>-1.1858447488584676E-3</v>
      </c>
      <c r="E155">
        <f t="shared" si="19"/>
        <v>1.1127884441014144</v>
      </c>
      <c r="F155">
        <f>E155/MAX($E$2:E155)-1</f>
        <v>-0.18220109329470346</v>
      </c>
      <c r="G155" s="2">
        <v>0</v>
      </c>
      <c r="H155">
        <v>2.0067106412541641E-2</v>
      </c>
      <c r="I155">
        <v>153</v>
      </c>
    </row>
    <row r="156" spans="1:9" x14ac:dyDescent="0.25">
      <c r="A156">
        <v>1.3159710449820011E-4</v>
      </c>
      <c r="B156" s="4">
        <f t="shared" si="16"/>
        <v>-5.0000000000000001E-4</v>
      </c>
      <c r="C156" s="5">
        <f t="shared" si="17"/>
        <v>-3.6840289550179987E-4</v>
      </c>
      <c r="D156" s="5">
        <f t="shared" si="18"/>
        <v>-3.6840289550179987E-4</v>
      </c>
      <c r="E156">
        <f t="shared" si="19"/>
        <v>1.1123784896165265</v>
      </c>
      <c r="F156">
        <f>E156/MAX($E$2:E156)-1</f>
        <v>-0.18250237277987191</v>
      </c>
      <c r="G156" s="2">
        <v>0</v>
      </c>
      <c r="H156">
        <v>2.0384554340473069E-2</v>
      </c>
      <c r="I156">
        <v>154</v>
      </c>
    </row>
    <row r="157" spans="1:9" x14ac:dyDescent="0.25">
      <c r="A157">
        <v>-4.6525334134995378E-2</v>
      </c>
      <c r="B157" s="4">
        <f t="shared" si="16"/>
        <v>-5.0000000000000001E-4</v>
      </c>
      <c r="C157" s="5">
        <f t="shared" si="17"/>
        <v>-4.7025334134995378E-2</v>
      </c>
      <c r="D157" s="5">
        <f t="shared" si="18"/>
        <v>-4.7025334134995378E-2</v>
      </c>
      <c r="E157">
        <f t="shared" si="19"/>
        <v>1.060068519457728</v>
      </c>
      <c r="F157">
        <f>E157/MAX($E$2:E157)-1</f>
        <v>-0.22094547185446423</v>
      </c>
      <c r="G157" s="2">
        <v>0</v>
      </c>
      <c r="H157">
        <v>2.0887541591484701E-2</v>
      </c>
      <c r="I157">
        <v>155</v>
      </c>
    </row>
    <row r="158" spans="1:9" x14ac:dyDescent="0.25">
      <c r="A158">
        <v>7.4980162457018449E-3</v>
      </c>
      <c r="B158" s="4">
        <f t="shared" si="16"/>
        <v>-5.0000000000000001E-4</v>
      </c>
      <c r="C158" s="5">
        <f t="shared" si="17"/>
        <v>6.9980162457018453E-3</v>
      </c>
      <c r="D158" s="5" t="str">
        <f t="shared" si="18"/>
        <v/>
      </c>
      <c r="E158">
        <f t="shared" si="19"/>
        <v>1.0674868961784503</v>
      </c>
      <c r="F158">
        <f>E158/MAX($E$2:E158)-1</f>
        <v>-0.21549363561021417</v>
      </c>
      <c r="G158" s="2">
        <v>0</v>
      </c>
      <c r="H158">
        <v>2.1261392440078238E-2</v>
      </c>
      <c r="I158">
        <v>156</v>
      </c>
    </row>
    <row r="159" spans="1:9" x14ac:dyDescent="0.25">
      <c r="A159">
        <v>-2.1707409873489882E-2</v>
      </c>
      <c r="B159" s="4">
        <f t="shared" si="16"/>
        <v>-5.0000000000000001E-4</v>
      </c>
      <c r="C159" s="5">
        <f t="shared" si="17"/>
        <v>-2.2207409873489882E-2</v>
      </c>
      <c r="D159" s="5">
        <f t="shared" si="18"/>
        <v>-2.2207409873489882E-2</v>
      </c>
      <c r="E159">
        <f t="shared" si="19"/>
        <v>1.0437807771404359</v>
      </c>
      <c r="F159">
        <f>E159/MAX($E$2:E159)-1</f>
        <v>-0.23291548999257949</v>
      </c>
      <c r="G159" s="2">
        <v>0</v>
      </c>
      <c r="H159">
        <v>2.1377766124956548E-2</v>
      </c>
      <c r="I159">
        <v>157</v>
      </c>
    </row>
    <row r="160" spans="1:9" x14ac:dyDescent="0.25">
      <c r="A160">
        <v>3.9238526017546238E-2</v>
      </c>
      <c r="B160" s="4">
        <f t="shared" si="16"/>
        <v>-5.0000000000000001E-4</v>
      </c>
      <c r="C160" s="5">
        <f t="shared" si="17"/>
        <v>3.8738526017546238E-2</v>
      </c>
      <c r="D160" s="5" t="str">
        <f t="shared" si="18"/>
        <v/>
      </c>
      <c r="E160">
        <f t="shared" si="19"/>
        <v>1.0842153059323054</v>
      </c>
      <c r="F160">
        <f>E160/MAX($E$2:E160)-1</f>
        <v>-0.20319976674400031</v>
      </c>
      <c r="G160" s="2">
        <v>0</v>
      </c>
      <c r="H160">
        <v>2.2128138974888269E-2</v>
      </c>
      <c r="I160">
        <v>158</v>
      </c>
    </row>
    <row r="161" spans="1:9" x14ac:dyDescent="0.25">
      <c r="A161">
        <v>5.2861292903017172E-4</v>
      </c>
      <c r="B161" s="4">
        <f t="shared" si="16"/>
        <v>-5.0000000000000001E-4</v>
      </c>
      <c r="C161" s="5">
        <f t="shared" si="17"/>
        <v>2.8612929030171711E-5</v>
      </c>
      <c r="D161" s="5">
        <f t="shared" si="18"/>
        <v>2.8612929030171711E-5</v>
      </c>
      <c r="E161">
        <f t="shared" si="19"/>
        <v>1.0842463285079074</v>
      </c>
      <c r="F161">
        <f>E161/MAX($E$2:E161)-1</f>
        <v>-0.20317696795547502</v>
      </c>
      <c r="G161" s="2">
        <v>0</v>
      </c>
      <c r="H161">
        <v>2.2148584276688938E-2</v>
      </c>
      <c r="I161">
        <v>159</v>
      </c>
    </row>
    <row r="162" spans="1:9" x14ac:dyDescent="0.25">
      <c r="A162">
        <v>7.6669160276790519E-3</v>
      </c>
      <c r="B162" s="4">
        <f t="shared" si="16"/>
        <v>-5.0000000000000001E-4</v>
      </c>
      <c r="C162" s="5">
        <f t="shared" si="17"/>
        <v>7.1669160276790524E-3</v>
      </c>
      <c r="D162" s="5" t="str">
        <f t="shared" si="18"/>
        <v/>
      </c>
      <c r="E162">
        <f t="shared" si="19"/>
        <v>1.0920170308976429</v>
      </c>
      <c r="F162">
        <f>E162/MAX($E$2:E162)-1</f>
        <v>-0.19746620419589123</v>
      </c>
      <c r="G162" s="2">
        <v>0</v>
      </c>
      <c r="H162">
        <v>2.2277777777777851E-2</v>
      </c>
      <c r="I162">
        <v>160</v>
      </c>
    </row>
    <row r="163" spans="1:9" x14ac:dyDescent="0.25">
      <c r="A163">
        <v>-1.392076273270486E-2</v>
      </c>
      <c r="B163" s="4">
        <f t="shared" ref="B163:B195" si="20">-0.0005</f>
        <v>-5.0000000000000001E-4</v>
      </c>
      <c r="C163" s="5">
        <f t="shared" ref="C163:C194" si="21">A163+B163</f>
        <v>-1.442076273270486E-2</v>
      </c>
      <c r="D163" s="5">
        <f t="shared" ref="D163:D194" si="22">IF(C163&lt;AVERAGE($C$3:$C$195),C163,"")</f>
        <v>-1.442076273270486E-2</v>
      </c>
      <c r="E163">
        <f t="shared" ref="E163:E195" si="23">E162*(1+C163)</f>
        <v>1.0762693123949951</v>
      </c>
      <c r="F163">
        <f>E163/MAX($E$2:E163)-1</f>
        <v>-0.20903935365015935</v>
      </c>
      <c r="G163" s="2">
        <v>0</v>
      </c>
      <c r="H163">
        <v>2.2809684294587931E-2</v>
      </c>
      <c r="I163">
        <v>161</v>
      </c>
    </row>
    <row r="164" spans="1:9" x14ac:dyDescent="0.25">
      <c r="A164">
        <v>2.2777777777777852E-2</v>
      </c>
      <c r="B164" s="4">
        <f t="shared" si="20"/>
        <v>-5.0000000000000001E-4</v>
      </c>
      <c r="C164" s="5">
        <f t="shared" si="21"/>
        <v>2.2277777777777851E-2</v>
      </c>
      <c r="D164" s="5" t="str">
        <f t="shared" si="22"/>
        <v/>
      </c>
      <c r="E164">
        <f t="shared" si="23"/>
        <v>1.1002462009655727</v>
      </c>
      <c r="F164">
        <f>E164/MAX($E$2:E164)-1</f>
        <v>-0.19141850813980998</v>
      </c>
      <c r="G164" s="2">
        <v>0</v>
      </c>
      <c r="H164">
        <v>2.339053626432731E-2</v>
      </c>
      <c r="I164">
        <v>162</v>
      </c>
    </row>
    <row r="165" spans="1:9" x14ac:dyDescent="0.25">
      <c r="A165">
        <v>1.078660651317349E-2</v>
      </c>
      <c r="B165" s="4">
        <f t="shared" si="20"/>
        <v>-5.0000000000000001E-4</v>
      </c>
      <c r="C165" s="5">
        <f t="shared" si="21"/>
        <v>1.028660651317349E-2</v>
      </c>
      <c r="D165" s="5" t="str">
        <f t="shared" si="22"/>
        <v/>
      </c>
      <c r="E165">
        <f t="shared" si="23"/>
        <v>1.1115640007025196</v>
      </c>
      <c r="F165">
        <f>E165/MAX($E$2:E165)-1</f>
        <v>-0.18310094849920944</v>
      </c>
      <c r="G165" s="2">
        <v>0</v>
      </c>
      <c r="H165">
        <v>2.340626467549551E-2</v>
      </c>
      <c r="I165">
        <v>163</v>
      </c>
    </row>
    <row r="166" spans="1:9" x14ac:dyDescent="0.25">
      <c r="A166">
        <v>4.4735598528581168E-3</v>
      </c>
      <c r="B166" s="4">
        <f t="shared" si="20"/>
        <v>-5.0000000000000001E-4</v>
      </c>
      <c r="C166" s="5">
        <f t="shared" si="21"/>
        <v>3.9735598528581172E-3</v>
      </c>
      <c r="D166" s="5" t="str">
        <f t="shared" si="22"/>
        <v/>
      </c>
      <c r="E166">
        <f t="shared" si="23"/>
        <v>1.1159808667895934</v>
      </c>
      <c r="F166">
        <f>E166/MAX($E$2:E166)-1</f>
        <v>-0.17985495122432804</v>
      </c>
      <c r="G166" s="2">
        <v>0</v>
      </c>
      <c r="H166">
        <v>2.4430301124373079E-2</v>
      </c>
      <c r="I166">
        <v>164</v>
      </c>
    </row>
    <row r="167" spans="1:9" x14ac:dyDescent="0.25">
      <c r="A167">
        <v>-2.3037512753007659E-2</v>
      </c>
      <c r="B167" s="4">
        <f t="shared" si="20"/>
        <v>-5.0000000000000001E-4</v>
      </c>
      <c r="C167" s="5">
        <f t="shared" si="21"/>
        <v>-2.353751275300766E-2</v>
      </c>
      <c r="D167" s="5">
        <f t="shared" si="22"/>
        <v>-2.353751275300766E-2</v>
      </c>
      <c r="E167">
        <f t="shared" si="23"/>
        <v>1.0897134529054209</v>
      </c>
      <c r="F167">
        <f>E167/MAX($E$2:E167)-1</f>
        <v>-0.19915912576920147</v>
      </c>
      <c r="G167" s="2">
        <v>0</v>
      </c>
      <c r="H167">
        <v>2.4506521861168598E-2</v>
      </c>
      <c r="I167">
        <v>165</v>
      </c>
    </row>
    <row r="168" spans="1:9" x14ac:dyDescent="0.25">
      <c r="A168">
        <v>-4.8834653341943927E-3</v>
      </c>
      <c r="B168" s="4">
        <f t="shared" si="20"/>
        <v>-5.0000000000000001E-4</v>
      </c>
      <c r="C168" s="5">
        <f t="shared" si="21"/>
        <v>-5.3834653341943931E-3</v>
      </c>
      <c r="D168" s="5">
        <f t="shared" si="22"/>
        <v>-5.3834653341943931E-3</v>
      </c>
      <c r="E168">
        <f t="shared" si="23"/>
        <v>1.0838470183074993</v>
      </c>
      <c r="F168">
        <f>E168/MAX($E$2:E168)-1</f>
        <v>-0.20347042485382882</v>
      </c>
      <c r="G168" s="2">
        <v>0</v>
      </c>
      <c r="H168">
        <v>2.4800893234170469E-2</v>
      </c>
      <c r="I168">
        <v>166</v>
      </c>
    </row>
    <row r="169" spans="1:9" x14ac:dyDescent="0.25">
      <c r="A169">
        <v>6.0726132732141162E-4</v>
      </c>
      <c r="B169" s="4">
        <f t="shared" si="20"/>
        <v>-5.0000000000000001E-4</v>
      </c>
      <c r="C169" s="5">
        <f t="shared" si="21"/>
        <v>1.0726132732141161E-4</v>
      </c>
      <c r="D169" s="5">
        <f t="shared" si="22"/>
        <v>1.0726132732141161E-4</v>
      </c>
      <c r="E169">
        <f t="shared" si="23"/>
        <v>1.0839632731772963</v>
      </c>
      <c r="F169">
        <f>E169/MAX($E$2:E169)-1</f>
        <v>-0.2033849880343479</v>
      </c>
      <c r="G169" s="2">
        <v>0</v>
      </c>
      <c r="H169">
        <v>2.5524423954483448E-2</v>
      </c>
      <c r="I169">
        <v>167</v>
      </c>
    </row>
    <row r="170" spans="1:9" x14ac:dyDescent="0.25">
      <c r="A170">
        <v>1.422594618378235E-2</v>
      </c>
      <c r="B170" s="4">
        <f t="shared" si="20"/>
        <v>-5.0000000000000001E-4</v>
      </c>
      <c r="C170" s="5">
        <f t="shared" si="21"/>
        <v>1.372594618378235E-2</v>
      </c>
      <c r="D170" s="5" t="str">
        <f t="shared" si="22"/>
        <v/>
      </c>
      <c r="E170">
        <f t="shared" si="23"/>
        <v>1.0988416947301245</v>
      </c>
      <c r="F170">
        <f>E170/MAX($E$2:E170)-1</f>
        <v>-0.19245069325091424</v>
      </c>
      <c r="G170" s="2">
        <v>0</v>
      </c>
      <c r="H170">
        <v>2.5732501053419711E-2</v>
      </c>
      <c r="I170">
        <v>168</v>
      </c>
    </row>
    <row r="171" spans="1:9" x14ac:dyDescent="0.25">
      <c r="A171">
        <v>6.8477140939120209E-3</v>
      </c>
      <c r="B171" s="4">
        <f t="shared" si="20"/>
        <v>-5.0000000000000001E-4</v>
      </c>
      <c r="C171" s="5">
        <f t="shared" si="21"/>
        <v>6.3477140939120213E-3</v>
      </c>
      <c r="D171" s="5" t="str">
        <f t="shared" si="22"/>
        <v/>
      </c>
      <c r="E171">
        <f t="shared" si="23"/>
        <v>1.1058168276427411</v>
      </c>
      <c r="F171">
        <f>E171/MAX($E$2:E171)-1</f>
        <v>-0.1873246011349341</v>
      </c>
      <c r="G171" s="2">
        <v>0</v>
      </c>
      <c r="H171">
        <v>2.5774267891462321E-2</v>
      </c>
      <c r="I171">
        <v>169</v>
      </c>
    </row>
    <row r="172" spans="1:9" x14ac:dyDescent="0.25">
      <c r="A172">
        <v>-1.720622020321716E-2</v>
      </c>
      <c r="B172" s="4">
        <f t="shared" si="20"/>
        <v>-5.0000000000000001E-4</v>
      </c>
      <c r="C172" s="5">
        <f t="shared" si="21"/>
        <v>-1.770622020321716E-2</v>
      </c>
      <c r="D172" s="5">
        <f t="shared" si="22"/>
        <v>-1.770622020321716E-2</v>
      </c>
      <c r="E172">
        <f t="shared" si="23"/>
        <v>1.0862369913880756</v>
      </c>
      <c r="F172">
        <f>E172/MAX($E$2:E172)-1</f>
        <v>-0.20171401070097639</v>
      </c>
      <c r="G172" s="2">
        <v>0</v>
      </c>
      <c r="H172">
        <v>2.67174776776559E-2</v>
      </c>
      <c r="I172">
        <v>170</v>
      </c>
    </row>
    <row r="173" spans="1:9" x14ac:dyDescent="0.25">
      <c r="A173">
        <v>6.000856050319906E-3</v>
      </c>
      <c r="B173" s="4">
        <f t="shared" si="20"/>
        <v>-5.0000000000000001E-4</v>
      </c>
      <c r="C173" s="5">
        <f t="shared" si="21"/>
        <v>5.5008560503199064E-3</v>
      </c>
      <c r="D173" s="5" t="str">
        <f t="shared" si="22"/>
        <v/>
      </c>
      <c r="E173">
        <f t="shared" si="23"/>
        <v>1.0922122247142338</v>
      </c>
      <c r="F173">
        <f>E173/MAX($E$2:E173)-1</f>
        <v>-0.19732275438685531</v>
      </c>
      <c r="G173" s="2">
        <v>0</v>
      </c>
      <c r="H173">
        <v>2.7400470907069031E-2</v>
      </c>
      <c r="I173">
        <v>171</v>
      </c>
    </row>
    <row r="174" spans="1:9" x14ac:dyDescent="0.25">
      <c r="A174">
        <v>2.390626467549551E-2</v>
      </c>
      <c r="B174" s="4">
        <f t="shared" si="20"/>
        <v>-5.0000000000000001E-4</v>
      </c>
      <c r="C174" s="5">
        <f t="shared" si="21"/>
        <v>2.340626467549551E-2</v>
      </c>
      <c r="D174" s="5" t="str">
        <f t="shared" si="22"/>
        <v/>
      </c>
      <c r="E174">
        <f t="shared" si="23"/>
        <v>1.1177768331277069</v>
      </c>
      <c r="F174">
        <f>E174/MAX($E$2:E174)-1</f>
        <v>-0.17853507832703641</v>
      </c>
      <c r="G174" s="2">
        <v>0</v>
      </c>
      <c r="H174">
        <v>2.9219256905132739E-2</v>
      </c>
      <c r="I174">
        <v>172</v>
      </c>
    </row>
    <row r="175" spans="1:9" x14ac:dyDescent="0.25">
      <c r="A175">
        <v>1.7998391051531219E-2</v>
      </c>
      <c r="B175" s="4">
        <f t="shared" si="20"/>
        <v>-5.0000000000000001E-4</v>
      </c>
      <c r="C175" s="5">
        <f t="shared" si="21"/>
        <v>1.7498391051531219E-2</v>
      </c>
      <c r="D175" s="5" t="str">
        <f t="shared" si="22"/>
        <v/>
      </c>
      <c r="E175">
        <f t="shared" si="23"/>
        <v>1.1373361292621176</v>
      </c>
      <c r="F175">
        <f>E175/MAX($E$2:E175)-1</f>
        <v>-0.16416076389248757</v>
      </c>
      <c r="G175" s="2">
        <v>0</v>
      </c>
      <c r="H175">
        <v>3.00656403795047E-2</v>
      </c>
      <c r="I175">
        <v>173</v>
      </c>
    </row>
    <row r="176" spans="1:9" x14ac:dyDescent="0.25">
      <c r="A176">
        <v>2.493030112437308E-2</v>
      </c>
      <c r="B176" s="4">
        <f t="shared" si="20"/>
        <v>-5.0000000000000001E-4</v>
      </c>
      <c r="C176" s="5">
        <f t="shared" si="21"/>
        <v>2.4430301124373079E-2</v>
      </c>
      <c r="D176" s="5" t="str">
        <f t="shared" si="22"/>
        <v/>
      </c>
      <c r="E176">
        <f t="shared" si="23"/>
        <v>1.1651215933796202</v>
      </c>
      <c r="F176">
        <f>E176/MAX($E$2:E176)-1</f>
        <v>-0.14374095966281486</v>
      </c>
      <c r="G176" s="2">
        <v>0</v>
      </c>
      <c r="H176">
        <v>3.042361998764101E-2</v>
      </c>
      <c r="I176">
        <v>174</v>
      </c>
    </row>
    <row r="177" spans="1:9" x14ac:dyDescent="0.25">
      <c r="A177">
        <v>2.124945381782446E-3</v>
      </c>
      <c r="B177" s="4">
        <f t="shared" si="20"/>
        <v>-5.0000000000000001E-4</v>
      </c>
      <c r="C177" s="5">
        <f t="shared" si="21"/>
        <v>1.624945381782446E-3</v>
      </c>
      <c r="D177" s="5" t="str">
        <f t="shared" si="22"/>
        <v/>
      </c>
      <c r="E177">
        <f t="shared" si="23"/>
        <v>1.1670148523319974</v>
      </c>
      <c r="F177">
        <f>E177/MAX($E$2:E177)-1</f>
        <v>-0.14234958548960952</v>
      </c>
      <c r="G177" s="2">
        <v>0</v>
      </c>
      <c r="H177">
        <v>3.1098926276402532E-2</v>
      </c>
      <c r="I177">
        <v>175</v>
      </c>
    </row>
    <row r="178" spans="1:9" x14ac:dyDescent="0.25">
      <c r="A178">
        <v>9.774901786011949E-3</v>
      </c>
      <c r="B178" s="4">
        <f t="shared" si="20"/>
        <v>-5.0000000000000001E-4</v>
      </c>
      <c r="C178" s="5">
        <f t="shared" si="21"/>
        <v>9.2749017860119486E-3</v>
      </c>
      <c r="D178" s="5" t="str">
        <f t="shared" si="22"/>
        <v/>
      </c>
      <c r="E178">
        <f t="shared" si="23"/>
        <v>1.1778388004701938</v>
      </c>
      <c r="F178">
        <f>E178/MAX($E$2:E178)-1</f>
        <v>-0.13439496212829327</v>
      </c>
      <c r="G178" s="2">
        <v>0</v>
      </c>
      <c r="H178">
        <v>3.1126301914453702E-2</v>
      </c>
      <c r="I178">
        <v>176</v>
      </c>
    </row>
    <row r="179" spans="1:9" x14ac:dyDescent="0.25">
      <c r="A179">
        <v>-4.8540399652476796E-3</v>
      </c>
      <c r="B179" s="4">
        <f t="shared" si="20"/>
        <v>-5.0000000000000001E-4</v>
      </c>
      <c r="C179" s="5">
        <f t="shared" si="21"/>
        <v>-5.3540399652476801E-3</v>
      </c>
      <c r="D179" s="5">
        <f t="shared" si="22"/>
        <v>-5.3540399652476801E-3</v>
      </c>
      <c r="E179">
        <f t="shared" si="23"/>
        <v>1.1715326044598571</v>
      </c>
      <c r="F179">
        <f>E179/MAX($E$2:E179)-1</f>
        <v>-0.13902944609517809</v>
      </c>
      <c r="G179" s="2">
        <v>0</v>
      </c>
      <c r="H179">
        <v>3.3699480537619952E-2</v>
      </c>
      <c r="I179">
        <v>177</v>
      </c>
    </row>
    <row r="180" spans="1:9" x14ac:dyDescent="0.25">
      <c r="A180">
        <v>-4.9877205863735792E-3</v>
      </c>
      <c r="B180" s="4">
        <f t="shared" si="20"/>
        <v>-5.0000000000000001E-4</v>
      </c>
      <c r="C180" s="5">
        <f t="shared" si="21"/>
        <v>-5.4877205863735797E-3</v>
      </c>
      <c r="D180" s="5">
        <f t="shared" si="22"/>
        <v>-5.4877205863735797E-3</v>
      </c>
      <c r="E180">
        <f t="shared" si="23"/>
        <v>1.1651035608687548</v>
      </c>
      <c r="F180">
        <f>E180/MAX($E$2:E180)-1</f>
        <v>-0.14375421192810311</v>
      </c>
      <c r="G180" s="2">
        <v>0</v>
      </c>
      <c r="H180">
        <v>3.5488517540332762E-2</v>
      </c>
      <c r="I180">
        <v>178</v>
      </c>
    </row>
    <row r="181" spans="1:9" x14ac:dyDescent="0.25">
      <c r="A181">
        <v>1.234184434500306E-2</v>
      </c>
      <c r="B181" s="4">
        <f t="shared" si="20"/>
        <v>-5.0000000000000001E-4</v>
      </c>
      <c r="C181" s="5">
        <f t="shared" si="21"/>
        <v>1.184184434500306E-2</v>
      </c>
      <c r="D181" s="5" t="str">
        <f t="shared" si="22"/>
        <v/>
      </c>
      <c r="E181">
        <f t="shared" si="23"/>
        <v>1.1789005358823714</v>
      </c>
      <c r="F181">
        <f>E181/MAX($E$2:E181)-1</f>
        <v>-0.13361468258469122</v>
      </c>
      <c r="G181" s="2">
        <v>0</v>
      </c>
      <c r="H181">
        <v>3.6451126004600667E-2</v>
      </c>
      <c r="I181">
        <v>179</v>
      </c>
    </row>
    <row r="182" spans="1:9" x14ac:dyDescent="0.25">
      <c r="A182">
        <v>-1.7207995382079129E-2</v>
      </c>
      <c r="B182" s="4">
        <f t="shared" si="20"/>
        <v>-5.0000000000000001E-4</v>
      </c>
      <c r="C182" s="5">
        <f t="shared" si="21"/>
        <v>-1.7707995382079129E-2</v>
      </c>
      <c r="D182" s="5">
        <f t="shared" si="22"/>
        <v>-1.7707995382079129E-2</v>
      </c>
      <c r="E182">
        <f t="shared" si="23"/>
        <v>1.1580245706370358</v>
      </c>
      <c r="F182">
        <f>E182/MAX($E$2:E182)-1</f>
        <v>-0.14895662978458268</v>
      </c>
      <c r="G182" s="2">
        <v>0</v>
      </c>
      <c r="H182">
        <v>3.7783953690421666E-2</v>
      </c>
      <c r="I182">
        <v>180</v>
      </c>
    </row>
    <row r="183" spans="1:9" x14ac:dyDescent="0.25">
      <c r="A183">
        <v>5.5524590973549202E-3</v>
      </c>
      <c r="B183" s="4">
        <f t="shared" si="20"/>
        <v>-5.0000000000000001E-4</v>
      </c>
      <c r="C183" s="5">
        <f t="shared" si="21"/>
        <v>5.0524590973549197E-3</v>
      </c>
      <c r="D183" s="5" t="str">
        <f t="shared" si="22"/>
        <v/>
      </c>
      <c r="E183">
        <f t="shared" si="23"/>
        <v>1.1638754424139113</v>
      </c>
      <c r="F183">
        <f>E183/MAX($E$2:E183)-1</f>
        <v>-0.14465676796649429</v>
      </c>
      <c r="G183" s="2">
        <v>0</v>
      </c>
      <c r="H183">
        <v>3.8738526017546238E-2</v>
      </c>
      <c r="I183">
        <v>181</v>
      </c>
    </row>
    <row r="184" spans="1:9" x14ac:dyDescent="0.25">
      <c r="A184">
        <v>-5.5209224983512424E-3</v>
      </c>
      <c r="B184" s="4">
        <f t="shared" si="20"/>
        <v>-5.0000000000000001E-4</v>
      </c>
      <c r="C184" s="5">
        <f t="shared" si="21"/>
        <v>-6.0209224983512419E-3</v>
      </c>
      <c r="D184" s="5">
        <f t="shared" si="22"/>
        <v>-6.0209224983512419E-3</v>
      </c>
      <c r="E184">
        <f t="shared" si="23"/>
        <v>1.1568678385774027</v>
      </c>
      <c r="F184">
        <f>E184/MAX($E$2:E184)-1</f>
        <v>-0.14980672327605737</v>
      </c>
      <c r="G184" s="2">
        <v>0</v>
      </c>
      <c r="H184">
        <v>3.9128576701440883E-2</v>
      </c>
      <c r="I184">
        <v>182</v>
      </c>
    </row>
    <row r="185" spans="1:9" x14ac:dyDescent="0.25">
      <c r="A185">
        <v>2.0493622781623699E-2</v>
      </c>
      <c r="B185" s="4">
        <f t="shared" si="20"/>
        <v>-5.0000000000000001E-4</v>
      </c>
      <c r="C185" s="5">
        <f t="shared" si="21"/>
        <v>1.9993622781623699E-2</v>
      </c>
      <c r="D185" s="5" t="str">
        <f t="shared" si="22"/>
        <v/>
      </c>
      <c r="E185">
        <f t="shared" si="23"/>
        <v>1.1799978177501118</v>
      </c>
      <c r="F185">
        <f>E185/MAX($E$2:E185)-1</f>
        <v>-0.13280827960976616</v>
      </c>
      <c r="G185" s="2">
        <v>0</v>
      </c>
      <c r="H185">
        <v>4.1149014470846457E-2</v>
      </c>
      <c r="I185">
        <v>183</v>
      </c>
    </row>
    <row r="186" spans="1:9" x14ac:dyDescent="0.25">
      <c r="A186">
        <v>2.6232501053419711E-2</v>
      </c>
      <c r="B186" s="4">
        <f t="shared" si="20"/>
        <v>-5.0000000000000001E-4</v>
      </c>
      <c r="C186" s="5">
        <f t="shared" si="21"/>
        <v>2.5732501053419711E-2</v>
      </c>
      <c r="D186" s="5" t="str">
        <f t="shared" si="22"/>
        <v/>
      </c>
      <c r="E186">
        <f t="shared" si="23"/>
        <v>1.2103621128383995</v>
      </c>
      <c r="F186">
        <f>E186/MAX($E$2:E186)-1</f>
        <v>-0.11049326775130763</v>
      </c>
      <c r="G186" s="2">
        <v>0</v>
      </c>
      <c r="H186">
        <v>4.1420656956736912E-2</v>
      </c>
      <c r="I186">
        <v>184</v>
      </c>
    </row>
    <row r="187" spans="1:9" x14ac:dyDescent="0.25">
      <c r="A187">
        <v>-7.1956065299065231E-2</v>
      </c>
      <c r="B187" s="4">
        <f t="shared" si="20"/>
        <v>-5.0000000000000001E-4</v>
      </c>
      <c r="C187" s="5">
        <f t="shared" si="21"/>
        <v>-7.2456065299065231E-2</v>
      </c>
      <c r="D187" s="5">
        <f t="shared" si="22"/>
        <v>-7.2456065299065231E-2</v>
      </c>
      <c r="E187">
        <f t="shared" si="23"/>
        <v>1.1226640365550657</v>
      </c>
      <c r="F187">
        <f>E187/MAX($E$2:E187)-1</f>
        <v>-0.1749434256270771</v>
      </c>
      <c r="G187" s="2">
        <v>0</v>
      </c>
      <c r="H187">
        <v>4.4235667267195092E-2</v>
      </c>
      <c r="I187">
        <v>185</v>
      </c>
    </row>
    <row r="188" spans="1:9" x14ac:dyDescent="0.25">
      <c r="A188">
        <v>-4.1240381388063536E-3</v>
      </c>
      <c r="B188" s="4">
        <f t="shared" si="20"/>
        <v>-5.0000000000000001E-4</v>
      </c>
      <c r="C188" s="5">
        <f t="shared" si="21"/>
        <v>-4.624038138806354E-3</v>
      </c>
      <c r="D188" s="5">
        <f t="shared" si="22"/>
        <v>-4.624038138806354E-3</v>
      </c>
      <c r="E188">
        <f t="shared" si="23"/>
        <v>1.1174727952329688</v>
      </c>
      <c r="F188">
        <f>E188/MAX($E$2:E188)-1</f>
        <v>-0.17875851869365034</v>
      </c>
      <c r="G188" s="2">
        <v>0</v>
      </c>
      <c r="H188">
        <v>4.5677023823573602E-2</v>
      </c>
      <c r="I188">
        <v>186</v>
      </c>
    </row>
    <row r="189" spans="1:9" x14ac:dyDescent="0.25">
      <c r="A189">
        <v>-4.1040052739253971E-3</v>
      </c>
      <c r="B189" s="4">
        <f t="shared" si="20"/>
        <v>-5.0000000000000001E-4</v>
      </c>
      <c r="C189" s="5">
        <f t="shared" si="21"/>
        <v>-4.6040052739253975E-3</v>
      </c>
      <c r="D189" s="5">
        <f t="shared" si="22"/>
        <v>-4.6040052739253975E-3</v>
      </c>
      <c r="E189">
        <f t="shared" si="23"/>
        <v>1.1123279445902481</v>
      </c>
      <c r="F189">
        <f>E189/MAX($E$2:E189)-1</f>
        <v>-0.18253951880475117</v>
      </c>
      <c r="G189" s="2">
        <v>0</v>
      </c>
      <c r="H189">
        <v>4.6506421618353028E-2</v>
      </c>
      <c r="I189">
        <v>187</v>
      </c>
    </row>
    <row r="190" spans="1:9" x14ac:dyDescent="0.25">
      <c r="A190">
        <v>1.3671881020266631E-2</v>
      </c>
      <c r="B190" s="4">
        <f t="shared" si="20"/>
        <v>-5.0000000000000001E-4</v>
      </c>
      <c r="C190" s="5">
        <f t="shared" si="21"/>
        <v>1.317188102026663E-2</v>
      </c>
      <c r="D190" s="5" t="str">
        <f t="shared" si="22"/>
        <v/>
      </c>
      <c r="E190">
        <f t="shared" si="23"/>
        <v>1.1269793959319085</v>
      </c>
      <c r="F190">
        <f>E190/MAX($E$2:E190)-1</f>
        <v>-0.17177202660767743</v>
      </c>
      <c r="G190" s="2">
        <v>0</v>
      </c>
      <c r="H190">
        <v>4.7134314782965828E-2</v>
      </c>
      <c r="I190">
        <v>188</v>
      </c>
    </row>
    <row r="191" spans="1:9" x14ac:dyDescent="0.25">
      <c r="A191">
        <v>5.5137360674207339E-3</v>
      </c>
      <c r="B191" s="4">
        <f t="shared" si="20"/>
        <v>-5.0000000000000001E-4</v>
      </c>
      <c r="C191" s="5">
        <f t="shared" si="21"/>
        <v>5.0137360674207335E-3</v>
      </c>
      <c r="D191" s="5" t="str">
        <f t="shared" si="22"/>
        <v/>
      </c>
      <c r="E191">
        <f t="shared" si="23"/>
        <v>1.1326297731765325</v>
      </c>
      <c r="F191">
        <f>E191/MAX($E$2:E191)-1</f>
        <v>-0.16761951014543353</v>
      </c>
      <c r="G191" s="2">
        <v>0</v>
      </c>
      <c r="H191">
        <v>4.8791561079602669E-2</v>
      </c>
      <c r="I191">
        <v>189</v>
      </c>
    </row>
    <row r="192" spans="1:9" x14ac:dyDescent="0.25">
      <c r="A192">
        <v>1.3851209572929291E-3</v>
      </c>
      <c r="B192" s="4">
        <f t="shared" si="20"/>
        <v>-5.0000000000000001E-4</v>
      </c>
      <c r="C192" s="5">
        <f t="shared" si="21"/>
        <v>8.8512095729292905E-4</v>
      </c>
      <c r="D192" s="5">
        <f t="shared" si="22"/>
        <v>8.8512095729292905E-4</v>
      </c>
      <c r="E192">
        <f t="shared" si="23"/>
        <v>1.1336322875256248</v>
      </c>
      <c r="F192">
        <f>E192/MAX($E$2:E192)-1</f>
        <v>-0.16688275272942155</v>
      </c>
      <c r="G192" s="2">
        <v>0</v>
      </c>
      <c r="H192">
        <v>6.1045721360447343E-2</v>
      </c>
      <c r="I192">
        <v>190</v>
      </c>
    </row>
    <row r="193" spans="1:9" x14ac:dyDescent="0.25">
      <c r="A193">
        <v>4.7634314782965828E-2</v>
      </c>
      <c r="B193" s="4">
        <f t="shared" si="20"/>
        <v>-5.0000000000000001E-4</v>
      </c>
      <c r="C193" s="5">
        <f t="shared" si="21"/>
        <v>4.7134314782965828E-2</v>
      </c>
      <c r="D193" s="5" t="str">
        <f t="shared" si="22"/>
        <v/>
      </c>
      <c r="E193">
        <f t="shared" si="23"/>
        <v>1.1870652686139913</v>
      </c>
      <c r="F193">
        <f>E193/MAX($E$2:E193)-1</f>
        <v>-0.12761434214545209</v>
      </c>
      <c r="G193" s="2">
        <v>0</v>
      </c>
      <c r="H193">
        <v>6.1174369832946211E-2</v>
      </c>
      <c r="I193">
        <v>191</v>
      </c>
    </row>
    <row r="194" spans="1:9" x14ac:dyDescent="0.25">
      <c r="A194">
        <v>3.1626301914453703E-2</v>
      </c>
      <c r="B194" s="4">
        <f t="shared" si="20"/>
        <v>-5.0000000000000001E-4</v>
      </c>
      <c r="C194" s="5">
        <f t="shared" si="21"/>
        <v>3.1126301914453702E-2</v>
      </c>
      <c r="D194" s="5" t="str">
        <f t="shared" si="22"/>
        <v/>
      </c>
      <c r="E194">
        <f t="shared" si="23"/>
        <v>1.2240142205570324</v>
      </c>
      <c r="F194">
        <f>E194/MAX($E$2:E194)-1</f>
        <v>-0.1004602027732322</v>
      </c>
      <c r="G194" s="2">
        <v>0</v>
      </c>
      <c r="H194">
        <v>6.9384518828451952E-2</v>
      </c>
      <c r="I194">
        <v>192</v>
      </c>
    </row>
    <row r="195" spans="1:9" x14ac:dyDescent="0.25">
      <c r="A195">
        <v>2.1387541591484701E-2</v>
      </c>
      <c r="B195" s="4">
        <f t="shared" si="20"/>
        <v>-5.0000000000000001E-4</v>
      </c>
      <c r="C195" s="5">
        <f t="shared" ref="C195" si="24">A195+B195</f>
        <v>2.0887541591484701E-2</v>
      </c>
      <c r="D195" s="5" t="str">
        <f t="shared" ref="D195" si="25">IF(C195&lt;AVERAGE($C$3:$C$195),C195,"")</f>
        <v/>
      </c>
      <c r="E195">
        <f t="shared" si="23"/>
        <v>1.2495808684974861</v>
      </c>
      <c r="F195">
        <f>E195/MAX($E$2:E195)-1</f>
        <v>-8.1671027845462429E-2</v>
      </c>
      <c r="G195" s="2">
        <v>0</v>
      </c>
      <c r="H195">
        <v>0.1147070553936451</v>
      </c>
      <c r="I195">
        <v>193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2C4E-91C5-46BB-92F2-5F349D270D62}">
  <dimension ref="A1:I33"/>
  <sheetViews>
    <sheetView workbookViewId="0">
      <selection activeCell="E11" sqref="E11"/>
    </sheetView>
  </sheetViews>
  <sheetFormatPr defaultRowHeight="15" x14ac:dyDescent="0.25"/>
  <cols>
    <col min="1" max="1" width="23.28515625" bestFit="1" customWidth="1"/>
    <col min="6" max="6" width="9.85546875" customWidth="1"/>
    <col min="8" max="8" width="27.140625" bestFit="1" customWidth="1"/>
    <col min="9" max="9" width="9.5703125" bestFit="1" customWidth="1"/>
  </cols>
  <sheetData>
    <row r="1" spans="1:9" x14ac:dyDescent="0.25">
      <c r="A1" s="21" t="s">
        <v>3</v>
      </c>
      <c r="B1" s="21"/>
    </row>
    <row r="2" spans="1:9" x14ac:dyDescent="0.25">
      <c r="H2" t="s">
        <v>38</v>
      </c>
      <c r="I2" s="11">
        <v>1.5841199962664876E-3</v>
      </c>
    </row>
    <row r="3" spans="1:9" x14ac:dyDescent="0.25">
      <c r="A3" t="s">
        <v>4</v>
      </c>
      <c r="B3">
        <v>1.5841199962664876E-3</v>
      </c>
      <c r="H3" t="s">
        <v>39</v>
      </c>
      <c r="I3" s="11">
        <f>I2*365</f>
        <v>0.57820379863726801</v>
      </c>
    </row>
    <row r="4" spans="1:9" x14ac:dyDescent="0.25">
      <c r="A4" t="s">
        <v>5</v>
      </c>
      <c r="B4">
        <v>2.0918176319922942E-3</v>
      </c>
      <c r="H4" t="s">
        <v>5</v>
      </c>
      <c r="I4" s="22">
        <v>2.0918176319922942E-3</v>
      </c>
    </row>
    <row r="5" spans="1:9" x14ac:dyDescent="0.25">
      <c r="A5" t="s">
        <v>6</v>
      </c>
      <c r="B5">
        <v>3.4845569322931986E-3</v>
      </c>
      <c r="H5" t="s">
        <v>8</v>
      </c>
      <c r="I5" s="22">
        <v>2.906045928859647E-2</v>
      </c>
    </row>
    <row r="6" spans="1:9" x14ac:dyDescent="0.25">
      <c r="A6" t="s">
        <v>7</v>
      </c>
      <c r="B6" t="e">
        <v>#N/A</v>
      </c>
      <c r="H6" t="s">
        <v>20</v>
      </c>
      <c r="I6" s="11">
        <f>I5*(365^(0.5))</f>
        <v>0.55519929514852873</v>
      </c>
    </row>
    <row r="7" spans="1:9" x14ac:dyDescent="0.25">
      <c r="A7" t="s">
        <v>8</v>
      </c>
      <c r="B7">
        <v>2.906045928859647E-2</v>
      </c>
      <c r="H7" t="s">
        <v>10</v>
      </c>
      <c r="I7">
        <v>5.2680162732278433</v>
      </c>
    </row>
    <row r="8" spans="1:9" x14ac:dyDescent="0.25">
      <c r="A8" t="s">
        <v>9</v>
      </c>
      <c r="B8">
        <v>8.4451029406417278E-4</v>
      </c>
      <c r="H8" t="s">
        <v>11</v>
      </c>
      <c r="I8">
        <v>-1.0190376315608869</v>
      </c>
    </row>
    <row r="9" spans="1:9" x14ac:dyDescent="0.25">
      <c r="A9" t="s">
        <v>10</v>
      </c>
      <c r="B9">
        <v>5.2680162732278433</v>
      </c>
      <c r="H9" t="s">
        <v>13</v>
      </c>
      <c r="I9" s="11">
        <v>-0.14011157603269189</v>
      </c>
    </row>
    <row r="10" spans="1:9" x14ac:dyDescent="0.25">
      <c r="A10" t="s">
        <v>11</v>
      </c>
      <c r="B10">
        <v>-1.0190376315608869</v>
      </c>
      <c r="H10" t="s">
        <v>21</v>
      </c>
      <c r="I10" s="11">
        <f>_xlfn.QUARTILE.INC(SVM!C2:C195,1)</f>
        <v>-8.8338767525269306E-3</v>
      </c>
    </row>
    <row r="11" spans="1:9" x14ac:dyDescent="0.25">
      <c r="A11" t="s">
        <v>12</v>
      </c>
      <c r="B11">
        <v>0.25481863142633698</v>
      </c>
      <c r="H11" t="s">
        <v>6</v>
      </c>
      <c r="I11" s="11">
        <v>3.4845569322931986E-3</v>
      </c>
    </row>
    <row r="12" spans="1:9" x14ac:dyDescent="0.25">
      <c r="A12" t="s">
        <v>13</v>
      </c>
      <c r="B12">
        <v>-0.14011157603269189</v>
      </c>
      <c r="H12" t="s">
        <v>22</v>
      </c>
      <c r="I12" s="11">
        <f>_xlfn.QUARTILE.INC(SVM!C2:C195,3)</f>
        <v>1.7144884488448829E-2</v>
      </c>
    </row>
    <row r="13" spans="1:9" x14ac:dyDescent="0.25">
      <c r="A13" t="s">
        <v>14</v>
      </c>
      <c r="B13">
        <v>0.1147070553936451</v>
      </c>
      <c r="H13" t="s">
        <v>14</v>
      </c>
      <c r="I13" s="11">
        <v>0.1147070553936451</v>
      </c>
    </row>
    <row r="14" spans="1:9" x14ac:dyDescent="0.25">
      <c r="A14" t="s">
        <v>15</v>
      </c>
      <c r="B14">
        <v>0.30573515927943212</v>
      </c>
      <c r="H14" t="s">
        <v>23</v>
      </c>
      <c r="I14" s="11">
        <v>-4.5187650170714813E-2</v>
      </c>
    </row>
    <row r="15" spans="1:9" x14ac:dyDescent="0.25">
      <c r="A15" t="s">
        <v>16</v>
      </c>
      <c r="B15">
        <v>193</v>
      </c>
      <c r="H15" t="s">
        <v>33</v>
      </c>
      <c r="I15" s="11">
        <v>-7.7395807575856013E-2</v>
      </c>
    </row>
    <row r="16" spans="1:9" ht="15.75" thickBot="1" x14ac:dyDescent="0.3">
      <c r="A16" s="19" t="s">
        <v>19</v>
      </c>
      <c r="B16" s="19">
        <v>4.1258937578136715E-3</v>
      </c>
      <c r="H16" t="s">
        <v>24</v>
      </c>
      <c r="I16" s="20">
        <v>0.57512953367875652</v>
      </c>
    </row>
    <row r="17" spans="1:9" ht="15.75" thickBot="1" x14ac:dyDescent="0.3">
      <c r="H17" t="s">
        <v>25</v>
      </c>
      <c r="I17" s="20">
        <f>1-I16</f>
        <v>0.42487046632124348</v>
      </c>
    </row>
    <row r="18" spans="1:9" x14ac:dyDescent="0.25">
      <c r="A18" s="21"/>
      <c r="B18" s="21"/>
      <c r="H18" t="s">
        <v>26</v>
      </c>
      <c r="I18" s="11">
        <v>1.7461676544062499E-2</v>
      </c>
    </row>
    <row r="19" spans="1:9" x14ac:dyDescent="0.25">
      <c r="H19" t="s">
        <v>27</v>
      </c>
      <c r="I19" s="11">
        <v>-2.2928592082033336E-2</v>
      </c>
    </row>
    <row r="20" spans="1:9" x14ac:dyDescent="0.25">
      <c r="H20" t="s">
        <v>40</v>
      </c>
      <c r="I20" s="11">
        <v>-0.23937504800632337</v>
      </c>
    </row>
    <row r="21" spans="1:9" x14ac:dyDescent="0.25">
      <c r="H21" t="s">
        <v>28</v>
      </c>
      <c r="I21" s="20">
        <f>(I3-AVERAGE(SVM!G2:G194))/I6</f>
        <v>1.0389580888840158</v>
      </c>
    </row>
    <row r="22" spans="1:9" x14ac:dyDescent="0.25">
      <c r="H22" t="s">
        <v>35</v>
      </c>
      <c r="I22" s="11">
        <f>_xlfn.STDEV.S(SVM!D2:D194)*(365^(0.5))</f>
        <v>0.49342686311544426</v>
      </c>
    </row>
    <row r="23" spans="1:9" x14ac:dyDescent="0.25">
      <c r="H23" t="s">
        <v>29</v>
      </c>
      <c r="I23" s="14">
        <f>(I3-AVERAGE(SVM!G3:G195))/'SVM Table'!I22</f>
        <v>1.169040370740092</v>
      </c>
    </row>
    <row r="33" spans="1:2" ht="15.75" thickBot="1" x14ac:dyDescent="0.3">
      <c r="A33" s="19"/>
      <c r="B3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F520-14E0-44C5-8488-ADC55BDE7D26}">
  <dimension ref="A1:Q195"/>
  <sheetViews>
    <sheetView workbookViewId="0">
      <selection activeCell="O5" sqref="O5"/>
    </sheetView>
  </sheetViews>
  <sheetFormatPr defaultRowHeight="15" x14ac:dyDescent="0.25"/>
  <sheetData>
    <row r="1" spans="1:17" x14ac:dyDescent="0.25">
      <c r="A1" s="1">
        <v>0</v>
      </c>
      <c r="B1" t="s">
        <v>0</v>
      </c>
      <c r="C1" t="s">
        <v>2</v>
      </c>
      <c r="E1" t="s">
        <v>1</v>
      </c>
      <c r="G1" t="s">
        <v>34</v>
      </c>
    </row>
    <row r="2" spans="1:17" x14ac:dyDescent="0.25">
      <c r="A2" s="6"/>
      <c r="E2">
        <v>1</v>
      </c>
      <c r="F2">
        <v>0</v>
      </c>
      <c r="H2" t="s">
        <v>30</v>
      </c>
      <c r="L2" t="s">
        <v>31</v>
      </c>
      <c r="M2" t="s">
        <v>32</v>
      </c>
    </row>
    <row r="3" spans="1:17" x14ac:dyDescent="0.25">
      <c r="A3">
        <v>3.9749948754275642E-2</v>
      </c>
      <c r="B3" s="4">
        <f>-0.0005</f>
        <v>-5.0000000000000001E-4</v>
      </c>
      <c r="C3" s="5">
        <f>A3+B3</f>
        <v>3.9249948754275642E-2</v>
      </c>
      <c r="D3" s="5" t="str">
        <f>IF(C3&lt;AVERAGE($C$3:$C$195),C3,"")</f>
        <v/>
      </c>
      <c r="E3">
        <f>E2*(1+C3)</f>
        <v>1.0392499487542757</v>
      </c>
      <c r="F3">
        <f>E3/MAX($E$2:E3)-1</f>
        <v>0</v>
      </c>
      <c r="G3" s="2">
        <v>6.0000000000000001E-3</v>
      </c>
      <c r="H3">
        <v>-9.1867373501993727E-2</v>
      </c>
      <c r="I3">
        <v>1</v>
      </c>
      <c r="L3">
        <f>COUNT(H3:H195)</f>
        <v>193</v>
      </c>
      <c r="M3">
        <f>(1-0.95)*L3</f>
        <v>9.6500000000000092</v>
      </c>
      <c r="Q3">
        <f>_xlfn.NORM.DIST(H3,table!$K$3,table!$K$6,FALSE)</f>
        <v>8.9898258087826158E-2</v>
      </c>
    </row>
    <row r="4" spans="1:17" x14ac:dyDescent="0.25">
      <c r="A4">
        <v>3.3254577586996361E-3</v>
      </c>
      <c r="B4" s="4">
        <f t="shared" ref="B4:B67" si="0">-0.0005</f>
        <v>-5.0000000000000001E-4</v>
      </c>
      <c r="C4" s="5">
        <f t="shared" ref="C4:C67" si="1">A4+B4</f>
        <v>2.8254577586996361E-3</v>
      </c>
      <c r="D4" s="5" t="str">
        <f t="shared" ref="D4:D67" si="2">IF(C4&lt;AVERAGE($C$3:$C$195),C4,"")</f>
        <v/>
      </c>
      <c r="E4">
        <f>E3*(1+C4)</f>
        <v>1.0421863055852116</v>
      </c>
      <c r="F4">
        <f>E4/MAX($E$2:E4)-1</f>
        <v>0</v>
      </c>
      <c r="G4" s="2">
        <v>6.0000000000000001E-3</v>
      </c>
      <c r="H4">
        <v>-7.7815771923974625E-2</v>
      </c>
      <c r="I4">
        <v>2</v>
      </c>
      <c r="L4">
        <f>(1/10)*SUM(H3:H12)</f>
        <v>-5.9950311189801556E-2</v>
      </c>
      <c r="Q4">
        <f>_xlfn.NORM.DIST(H4,table!$K$3,table!$K$6,FALSE)</f>
        <v>0.3695329352325169</v>
      </c>
    </row>
    <row r="5" spans="1:17" x14ac:dyDescent="0.25">
      <c r="A5">
        <v>-4.6177023823573603E-2</v>
      </c>
      <c r="B5" s="4">
        <f t="shared" si="0"/>
        <v>-5.0000000000000001E-4</v>
      </c>
      <c r="C5" s="5">
        <f t="shared" si="1"/>
        <v>-4.6677023823573603E-2</v>
      </c>
      <c r="D5" s="5">
        <f t="shared" si="2"/>
        <v>-4.6677023823573603E-2</v>
      </c>
      <c r="E5">
        <f t="shared" ref="E5:E68" si="3">E4*(1+C5)</f>
        <v>0.99354015057080847</v>
      </c>
      <c r="F5">
        <f>E5/MAX($E$2:E5)-1</f>
        <v>-4.6677023823573638E-2</v>
      </c>
      <c r="G5" s="2">
        <v>6.0000000000000001E-3</v>
      </c>
      <c r="H5">
        <v>-6.7471622792428618E-2</v>
      </c>
      <c r="I5">
        <v>3</v>
      </c>
      <c r="O5">
        <f>MIN(F2:F195)</f>
        <v>-0.41515245635810705</v>
      </c>
      <c r="Q5">
        <f>_xlfn.NORM.DIST(H5,table!$K$3,table!$K$6,FALSE)</f>
        <v>0.90147944470102104</v>
      </c>
    </row>
    <row r="6" spans="1:17" x14ac:dyDescent="0.25">
      <c r="A6">
        <v>-4.3131902566745102E-2</v>
      </c>
      <c r="B6" s="4">
        <f t="shared" si="0"/>
        <v>-5.0000000000000001E-4</v>
      </c>
      <c r="C6" s="5">
        <f t="shared" si="1"/>
        <v>-4.3631902566745102E-2</v>
      </c>
      <c r="D6" s="5">
        <f t="shared" si="2"/>
        <v>-4.3631902566745102E-2</v>
      </c>
      <c r="E6">
        <f t="shared" si="3"/>
        <v>0.9501901035249537</v>
      </c>
      <c r="F6">
        <f>E6/MAX($E$2:E6)-1</f>
        <v>-8.8272319034742974E-2</v>
      </c>
      <c r="G6" s="2">
        <v>6.0000000000000001E-3</v>
      </c>
      <c r="H6">
        <v>-6.0565285939081177E-2</v>
      </c>
      <c r="I6">
        <v>4</v>
      </c>
      <c r="K6">
        <f>COUNTIF(C3:C195,"&lt;0")</f>
        <v>83</v>
      </c>
      <c r="L6">
        <f>COUNTIF(C3:C195,"&gt;0")</f>
        <v>110</v>
      </c>
      <c r="M6">
        <f>AVERAGEIF(C3:C195,"&gt;0",C3:C195)</f>
        <v>1.7475902420535112E-2</v>
      </c>
      <c r="Q6">
        <f>_xlfn.NORM.DIST(H6,table!$K$3,table!$K$6,FALSE)</f>
        <v>1.5241634206874441</v>
      </c>
    </row>
    <row r="7" spans="1:17" x14ac:dyDescent="0.25">
      <c r="A7">
        <v>-3.5781041388521908E-4</v>
      </c>
      <c r="B7" s="4">
        <f t="shared" si="0"/>
        <v>-5.0000000000000001E-4</v>
      </c>
      <c r="C7" s="5">
        <f t="shared" si="1"/>
        <v>-8.5781041388521915E-4</v>
      </c>
      <c r="D7" s="5">
        <f t="shared" si="2"/>
        <v>-8.5781041388521915E-4</v>
      </c>
      <c r="E7">
        <f t="shared" si="3"/>
        <v>0.94937502055897927</v>
      </c>
      <c r="F7">
        <f>E7/MAX($E$2:E7)-1</f>
        <v>-8.9054408534102403E-2</v>
      </c>
      <c r="G7" s="2">
        <v>6.0000000000000001E-3</v>
      </c>
      <c r="H7">
        <v>-5.6597331240188398E-2</v>
      </c>
      <c r="I7">
        <v>5</v>
      </c>
      <c r="L7">
        <f>L6/L3</f>
        <v>0.56994818652849744</v>
      </c>
      <c r="M7">
        <f>AVERAGEIF(C3:C195,"&lt;0",C3:C195)</f>
        <v>-2.2090406303185178E-2</v>
      </c>
      <c r="O7">
        <v>-0.16294826389120698</v>
      </c>
      <c r="Q7">
        <f>_xlfn.NORM.DIST(H7,table!$K$3,table!$K$6,FALSE)</f>
        <v>2.0091853929902408</v>
      </c>
    </row>
    <row r="8" spans="1:17" x14ac:dyDescent="0.25">
      <c r="A8">
        <v>-1.0986723041688649E-2</v>
      </c>
      <c r="B8" s="4">
        <f t="shared" si="0"/>
        <v>-5.0000000000000001E-4</v>
      </c>
      <c r="C8" s="5">
        <f t="shared" si="1"/>
        <v>-1.148672304168865E-2</v>
      </c>
      <c r="D8" s="5">
        <f t="shared" si="2"/>
        <v>-1.148672304168865E-2</v>
      </c>
      <c r="E8">
        <f t="shared" si="3"/>
        <v>0.93846981263512086</v>
      </c>
      <c r="F8">
        <f>E8/MAX($E$2:E8)-1</f>
        <v>-9.9518188249318462E-2</v>
      </c>
      <c r="G8" s="2">
        <v>6.0000000000000001E-3</v>
      </c>
      <c r="H8">
        <v>-5.2448307070593718E-2</v>
      </c>
      <c r="I8">
        <v>6</v>
      </c>
      <c r="Q8">
        <f>_xlfn.NORM.DIST(H8,table!$K$3,table!$K$6,FALSE)</f>
        <v>2.6294178081762034</v>
      </c>
    </row>
    <row r="9" spans="1:17" x14ac:dyDescent="0.25">
      <c r="A9">
        <v>-1.764488448844883E-2</v>
      </c>
      <c r="B9" s="4">
        <f t="shared" si="0"/>
        <v>-5.0000000000000001E-4</v>
      </c>
      <c r="C9" s="5">
        <f t="shared" si="1"/>
        <v>-1.814488448844883E-2</v>
      </c>
      <c r="D9" s="5">
        <f t="shared" si="2"/>
        <v>-1.814488448844883E-2</v>
      </c>
      <c r="E9">
        <f t="shared" si="3"/>
        <v>0.92144138628896033</v>
      </c>
      <c r="F9">
        <f>E9/MAX($E$2:E9)-1</f>
        <v>-0.11585732670748372</v>
      </c>
      <c r="G9" s="2">
        <v>6.0000000000000001E-3</v>
      </c>
      <c r="H9">
        <v>-5.0507156915369437E-2</v>
      </c>
      <c r="I9">
        <v>7</v>
      </c>
      <c r="Q9">
        <f>_xlfn.NORM.DIST(H9,table!$K$3,table!$K$6,FALSE)</f>
        <v>2.9613954139300778</v>
      </c>
    </row>
    <row r="10" spans="1:17" x14ac:dyDescent="0.25">
      <c r="A10">
        <v>1.398427223408445E-3</v>
      </c>
      <c r="B10" s="4">
        <f t="shared" si="0"/>
        <v>-5.0000000000000001E-4</v>
      </c>
      <c r="C10" s="5">
        <f t="shared" si="1"/>
        <v>8.9842722340844499E-4</v>
      </c>
      <c r="D10" s="5" t="str">
        <f t="shared" si="2"/>
        <v/>
      </c>
      <c r="E10">
        <f t="shared" si="3"/>
        <v>0.9222692343151776</v>
      </c>
      <c r="F10">
        <f>E10/MAX($E$2:E10)-1</f>
        <v>-0.11506298886042055</v>
      </c>
      <c r="G10" s="2">
        <v>6.0000000000000001E-3</v>
      </c>
      <c r="H10">
        <v>-4.8000709808794208E-2</v>
      </c>
      <c r="I10">
        <v>8</v>
      </c>
      <c r="K10" s="2">
        <f>AVERAGE(LSTM!G3:G195)</f>
        <v>1.3678756476683943E-3</v>
      </c>
      <c r="Q10">
        <f>_xlfn.NORM.DIST(H10,table!$K$3,table!$K$6,FALSE)</f>
        <v>3.4301727171810015</v>
      </c>
    </row>
    <row r="11" spans="1:17" x14ac:dyDescent="0.25">
      <c r="A11">
        <v>-9.6182325523390799E-3</v>
      </c>
      <c r="B11" s="4">
        <f t="shared" si="0"/>
        <v>-5.0000000000000001E-4</v>
      </c>
      <c r="C11" s="5">
        <f t="shared" si="1"/>
        <v>-1.011823255233908E-2</v>
      </c>
      <c r="D11" s="5">
        <f t="shared" si="2"/>
        <v>-1.011823255233908E-2</v>
      </c>
      <c r="E11">
        <f t="shared" si="3"/>
        <v>0.91293749972650884</v>
      </c>
      <c r="F11">
        <f>E11/MAX($E$2:E11)-1</f>
        <v>-0.1240169873333028</v>
      </c>
      <c r="G11" s="2">
        <v>6.0000000000000001E-3</v>
      </c>
      <c r="H11">
        <v>-4.7903143341373883E-2</v>
      </c>
      <c r="I11">
        <v>9</v>
      </c>
      <c r="Q11">
        <f>_xlfn.NORM.DIST(H11,table!$K$3,table!$K$6,FALSE)</f>
        <v>3.449333453440711</v>
      </c>
    </row>
    <row r="12" spans="1:17" x14ac:dyDescent="0.25">
      <c r="A12">
        <v>-0.13961157603269189</v>
      </c>
      <c r="B12" s="4">
        <f t="shared" si="0"/>
        <v>-5.0000000000000001E-4</v>
      </c>
      <c r="C12" s="5">
        <f t="shared" si="1"/>
        <v>-0.14011157603269189</v>
      </c>
      <c r="D12" s="5">
        <f t="shared" si="2"/>
        <v>-0.14011157603269189</v>
      </c>
      <c r="E12">
        <f t="shared" si="3"/>
        <v>0.78502438782048245</v>
      </c>
      <c r="F12">
        <f>E12/MAX($E$2:E12)-1</f>
        <v>-0.24675234781589928</v>
      </c>
      <c r="G12" s="2">
        <v>6.0000000000000001E-3</v>
      </c>
      <c r="H12">
        <v>-4.632640936421769E-2</v>
      </c>
      <c r="I12">
        <v>10</v>
      </c>
      <c r="Q12">
        <f>_xlfn.NORM.DIST(H12,table!$K$3,table!$K$6,FALSE)</f>
        <v>3.7683806358481124</v>
      </c>
    </row>
    <row r="13" spans="1:17" x14ac:dyDescent="0.25">
      <c r="A13">
        <v>2.1761392440078239E-2</v>
      </c>
      <c r="B13" s="4">
        <f t="shared" si="0"/>
        <v>-5.0000000000000001E-4</v>
      </c>
      <c r="C13" s="5">
        <f t="shared" si="1"/>
        <v>2.1261392440078238E-2</v>
      </c>
      <c r="D13" s="5" t="str">
        <f t="shared" si="2"/>
        <v/>
      </c>
      <c r="E13">
        <f t="shared" si="3"/>
        <v>0.80171509940496588</v>
      </c>
      <c r="F13">
        <f>E13/MAX($E$2:E13)-1</f>
        <v>-0.23073725387824551</v>
      </c>
      <c r="G13" s="2">
        <v>6.0000000000000001E-3</v>
      </c>
      <c r="H13">
        <v>-4.3185643860270732E-2</v>
      </c>
      <c r="I13">
        <v>11</v>
      </c>
      <c r="Q13">
        <f>_xlfn.NORM.DIST(H13,table!$K$3,table!$K$6,FALSE)</f>
        <v>4.4554350169893002</v>
      </c>
    </row>
    <row r="14" spans="1:17" x14ac:dyDescent="0.25">
      <c r="A14">
        <v>-1.604528042307285E-2</v>
      </c>
      <c r="B14" s="4">
        <f t="shared" si="0"/>
        <v>-5.0000000000000001E-4</v>
      </c>
      <c r="C14" s="5">
        <f t="shared" si="1"/>
        <v>-1.654528042307285E-2</v>
      </c>
      <c r="D14" s="5">
        <f t="shared" si="2"/>
        <v>-1.654528042307285E-2</v>
      </c>
      <c r="E14">
        <f t="shared" si="3"/>
        <v>0.78845049826589908</v>
      </c>
      <c r="F14">
        <f>E14/MAX($E$2:E14)-1</f>
        <v>-0.24346492173185297</v>
      </c>
      <c r="G14" s="2">
        <v>6.0000000000000001E-3</v>
      </c>
      <c r="H14">
        <v>-4.2373706397200749E-2</v>
      </c>
      <c r="I14">
        <v>12</v>
      </c>
      <c r="Q14">
        <f>_xlfn.NORM.DIST(H14,table!$K$3,table!$K$6,FALSE)</f>
        <v>4.643778365110645</v>
      </c>
    </row>
    <row r="15" spans="1:17" x14ac:dyDescent="0.25">
      <c r="A15">
        <v>-3.6951126004600668E-2</v>
      </c>
      <c r="B15" s="4">
        <f t="shared" si="0"/>
        <v>-5.0000000000000001E-4</v>
      </c>
      <c r="C15" s="5">
        <f t="shared" si="1"/>
        <v>-3.7451126004600668E-2</v>
      </c>
      <c r="D15" s="5">
        <f t="shared" si="2"/>
        <v>-3.7451126004600668E-2</v>
      </c>
      <c r="E15">
        <f t="shared" si="3"/>
        <v>0.75892213930695274</v>
      </c>
      <c r="F15">
        <f>E15/MAX($E$2:E15)-1</f>
        <v>-0.2717980122749738</v>
      </c>
      <c r="G15" s="2">
        <v>6.0000000000000001E-3</v>
      </c>
      <c r="H15">
        <v>-4.2152220400439318E-2</v>
      </c>
      <c r="I15">
        <v>13</v>
      </c>
      <c r="Q15">
        <f>_xlfn.NORM.DIST(H15,table!$K$3,table!$K$6,FALSE)</f>
        <v>4.6958904106445774</v>
      </c>
    </row>
    <row r="16" spans="1:17" x14ac:dyDescent="0.25">
      <c r="A16">
        <v>4.7006421618353028E-2</v>
      </c>
      <c r="B16" s="4">
        <f t="shared" si="0"/>
        <v>-5.0000000000000001E-4</v>
      </c>
      <c r="C16" s="5">
        <f t="shared" si="1"/>
        <v>4.6506421618353028E-2</v>
      </c>
      <c r="D16" s="5" t="str">
        <f t="shared" si="2"/>
        <v/>
      </c>
      <c r="E16">
        <f t="shared" si="3"/>
        <v>0.79421689229306436</v>
      </c>
      <c r="F16">
        <f>E16/MAX($E$2:E16)-1</f>
        <v>-0.23793194361051095</v>
      </c>
      <c r="G16" s="2">
        <v>6.0000000000000001E-3</v>
      </c>
      <c r="H16">
        <v>-3.9332517180152453E-2</v>
      </c>
      <c r="I16">
        <v>14</v>
      </c>
      <c r="Q16">
        <f>_xlfn.NORM.DIST(H16,table!$K$3,table!$K$6,FALSE)</f>
        <v>5.3854449715982309</v>
      </c>
    </row>
    <row r="17" spans="1:17" x14ac:dyDescent="0.25">
      <c r="A17">
        <v>-2.2648584276688939E-2</v>
      </c>
      <c r="B17" s="4">
        <f t="shared" si="0"/>
        <v>-5.0000000000000001E-4</v>
      </c>
      <c r="C17" s="5">
        <f t="shared" si="1"/>
        <v>-2.3148584276688939E-2</v>
      </c>
      <c r="D17" s="5">
        <f t="shared" si="2"/>
        <v>-2.3148584276688939E-2</v>
      </c>
      <c r="E17">
        <f t="shared" si="3"/>
        <v>0.77583189562784838</v>
      </c>
      <c r="F17">
        <f>E17/MAX($E$2:E17)-1</f>
        <v>-0.25557274023841559</v>
      </c>
      <c r="G17" s="2">
        <v>6.0000000000000001E-3</v>
      </c>
      <c r="H17">
        <v>-3.8800816843050312E-2</v>
      </c>
      <c r="I17">
        <v>15</v>
      </c>
      <c r="Q17">
        <f>_xlfn.NORM.DIST(H17,table!$K$3,table!$K$6,FALSE)</f>
        <v>5.5205917332593675</v>
      </c>
    </row>
    <row r="18" spans="1:17" x14ac:dyDescent="0.25">
      <c r="A18">
        <v>-1.0519902837867171E-2</v>
      </c>
      <c r="B18" s="4">
        <f t="shared" si="0"/>
        <v>-5.0000000000000001E-4</v>
      </c>
      <c r="C18" s="5">
        <f t="shared" si="1"/>
        <v>-1.1019902837867171E-2</v>
      </c>
      <c r="D18" s="5">
        <f t="shared" si="2"/>
        <v>-1.1019902837867171E-2</v>
      </c>
      <c r="E18">
        <f t="shared" si="3"/>
        <v>0.76728230351951121</v>
      </c>
      <c r="F18">
        <f>E18/MAX($E$2:E18)-1</f>
        <v>-0.26377625631084789</v>
      </c>
      <c r="G18" s="2">
        <v>6.0000000000000001E-3</v>
      </c>
      <c r="H18">
        <v>-3.8145065453532759E-2</v>
      </c>
      <c r="I18">
        <v>16</v>
      </c>
      <c r="Q18">
        <f>_xlfn.NORM.DIST(H18,table!$K$3,table!$K$6,FALSE)</f>
        <v>5.6893364968106663</v>
      </c>
    </row>
    <row r="19" spans="1:17" x14ac:dyDescent="0.25">
      <c r="A19">
        <v>-2.680182334711901E-2</v>
      </c>
      <c r="B19" s="4">
        <f t="shared" si="0"/>
        <v>-5.0000000000000001E-4</v>
      </c>
      <c r="C19" s="5">
        <f t="shared" si="1"/>
        <v>-2.730182334711901E-2</v>
      </c>
      <c r="D19" s="5">
        <f t="shared" si="2"/>
        <v>-2.730182334711901E-2</v>
      </c>
      <c r="E19">
        <f t="shared" si="3"/>
        <v>0.74633409761145098</v>
      </c>
      <c r="F19">
        <f>E19/MAX($E$2:E19)-1</f>
        <v>-0.28387650690500377</v>
      </c>
      <c r="G19" s="2">
        <v>6.0000000000000001E-3</v>
      </c>
      <c r="H19">
        <v>-3.5189313405779188E-2</v>
      </c>
      <c r="I19">
        <v>17</v>
      </c>
      <c r="Q19">
        <f>_xlfn.NORM.DIST(H19,table!$K$3,table!$K$6,FALSE)</f>
        <v>6.4754069722553389</v>
      </c>
    </row>
    <row r="20" spans="1:17" x14ac:dyDescent="0.25">
      <c r="A20">
        <v>-8.3631151954119867E-2</v>
      </c>
      <c r="B20" s="4">
        <f t="shared" si="0"/>
        <v>-5.0000000000000001E-4</v>
      </c>
      <c r="C20" s="5">
        <f t="shared" si="1"/>
        <v>-8.4131151954119868E-2</v>
      </c>
      <c r="D20" s="5">
        <f t="shared" si="2"/>
        <v>-8.4131151954119868E-2</v>
      </c>
      <c r="E20">
        <f t="shared" si="3"/>
        <v>0.68354415023676107</v>
      </c>
      <c r="F20">
        <f>E20/MAX($E$2:E20)-1</f>
        <v>-0.34412480132049394</v>
      </c>
      <c r="G20" s="2">
        <v>6.0000000000000001E-3</v>
      </c>
      <c r="H20">
        <v>-3.3952534620601743E-2</v>
      </c>
      <c r="I20">
        <v>18</v>
      </c>
      <c r="Q20">
        <f>_xlfn.NORM.DIST(H20,table!$K$3,table!$K$6,FALSE)</f>
        <v>6.814865965285188</v>
      </c>
    </row>
    <row r="21" spans="1:17" x14ac:dyDescent="0.25">
      <c r="A21">
        <v>1.4497636211500379E-2</v>
      </c>
      <c r="B21" s="4">
        <f t="shared" si="0"/>
        <v>-5.0000000000000001E-4</v>
      </c>
      <c r="C21" s="5">
        <f t="shared" si="1"/>
        <v>1.3997636211500379E-2</v>
      </c>
      <c r="D21" s="5" t="str">
        <f t="shared" si="2"/>
        <v/>
      </c>
      <c r="E21">
        <f t="shared" si="3"/>
        <v>0.69311215258627445</v>
      </c>
      <c r="F21">
        <f>E21/MAX($E$2:E21)-1</f>
        <v>-0.33494409888923271</v>
      </c>
      <c r="G21" s="2">
        <v>6.0000000000000001E-3</v>
      </c>
      <c r="H21">
        <v>-2.737903024398336E-2</v>
      </c>
      <c r="I21">
        <v>19</v>
      </c>
      <c r="Q21">
        <f>_xlfn.NORM.DIST(H21,table!$K$3,table!$K$6,FALSE)</f>
        <v>8.6746367778433253</v>
      </c>
    </row>
    <row r="22" spans="1:17" x14ac:dyDescent="0.25">
      <c r="A22">
        <v>0.11520705539364511</v>
      </c>
      <c r="B22" s="4">
        <f t="shared" si="0"/>
        <v>-5.0000000000000001E-4</v>
      </c>
      <c r="C22" s="5">
        <f t="shared" si="1"/>
        <v>0.1147070553936451</v>
      </c>
      <c r="D22" s="5" t="str">
        <f t="shared" si="2"/>
        <v/>
      </c>
      <c r="E22">
        <f t="shared" si="3"/>
        <v>0.77261700666699684</v>
      </c>
      <c r="F22">
        <f>E22/MAX($E$2:E22)-1</f>
        <v>-0.25865749480064937</v>
      </c>
      <c r="G22" s="2">
        <v>6.0000000000000001E-3</v>
      </c>
      <c r="H22">
        <v>-2.6421161164958192E-2</v>
      </c>
      <c r="I22">
        <v>20</v>
      </c>
      <c r="Q22">
        <f>_xlfn.NORM.DIST(H22,table!$K$3,table!$K$6,FALSE)</f>
        <v>8.9469314863613505</v>
      </c>
    </row>
    <row r="23" spans="1:17" x14ac:dyDescent="0.25">
      <c r="A23">
        <v>6.1566471152047397E-4</v>
      </c>
      <c r="B23" s="4">
        <f t="shared" si="0"/>
        <v>-5.0000000000000001E-4</v>
      </c>
      <c r="C23" s="5">
        <f t="shared" si="1"/>
        <v>1.1566471152047396E-4</v>
      </c>
      <c r="D23" s="5">
        <f t="shared" si="2"/>
        <v>1.1566471152047396E-4</v>
      </c>
      <c r="E23">
        <f t="shared" si="3"/>
        <v>0.77270637119018892</v>
      </c>
      <c r="F23">
        <f>E23/MAX($E$2:E23)-1</f>
        <v>-0.25857174763364743</v>
      </c>
      <c r="G23" s="2">
        <v>6.0000000000000001E-3</v>
      </c>
      <c r="H23">
        <v>-2.590810615512034E-2</v>
      </c>
      <c r="I23">
        <v>21</v>
      </c>
      <c r="Q23">
        <f>_xlfn.NORM.DIST(H23,table!$K$3,table!$K$6,FALSE)</f>
        <v>9.0922296471813837</v>
      </c>
    </row>
    <row r="24" spans="1:17" x14ac:dyDescent="0.25">
      <c r="A24">
        <v>1.0997016144482461E-2</v>
      </c>
      <c r="B24" s="4">
        <f t="shared" si="0"/>
        <v>-5.0000000000000001E-4</v>
      </c>
      <c r="C24" s="5">
        <f t="shared" si="1"/>
        <v>1.049701614448246E-2</v>
      </c>
      <c r="D24" s="5" t="str">
        <f t="shared" si="2"/>
        <v/>
      </c>
      <c r="E24">
        <f t="shared" si="3"/>
        <v>0.78081748244351679</v>
      </c>
      <c r="F24">
        <f>E24/MAX($E$2:E24)-1</f>
        <v>-0.25078896329858247</v>
      </c>
      <c r="G24" s="2">
        <v>6.0000000000000001E-3</v>
      </c>
      <c r="H24">
        <v>-2.5775413967535001E-2</v>
      </c>
      <c r="I24">
        <v>22</v>
      </c>
      <c r="Q24">
        <f>_xlfn.NORM.DIST(H24,table!$K$3,table!$K$6,FALSE)</f>
        <v>9.1297295626104127</v>
      </c>
    </row>
    <row r="25" spans="1:17" x14ac:dyDescent="0.25">
      <c r="A25">
        <v>-3.8614785901949472E-2</v>
      </c>
      <c r="B25" s="4">
        <f t="shared" si="0"/>
        <v>-5.0000000000000001E-4</v>
      </c>
      <c r="C25" s="5">
        <f t="shared" si="1"/>
        <v>-3.9114785901949473E-2</v>
      </c>
      <c r="D25" s="5">
        <f t="shared" si="2"/>
        <v>-3.9114785901949473E-2</v>
      </c>
      <c r="E25">
        <f t="shared" si="3"/>
        <v>0.75027597378923938</v>
      </c>
      <c r="F25">
        <f>E25/MAX($E$2:E25)-1</f>
        <v>-0.28009419259453605</v>
      </c>
      <c r="G25" s="2">
        <v>6.0000000000000001E-3</v>
      </c>
      <c r="H25">
        <v>-2.5194834467881771E-2</v>
      </c>
      <c r="I25">
        <v>23</v>
      </c>
      <c r="Q25">
        <f>_xlfn.NORM.DIST(H25,table!$K$3,table!$K$6,FALSE)</f>
        <v>9.2933638566786403</v>
      </c>
    </row>
    <row r="26" spans="1:17" x14ac:dyDescent="0.25">
      <c r="A26">
        <v>-3.6210834324515953E-2</v>
      </c>
      <c r="B26" s="4">
        <f t="shared" si="0"/>
        <v>-5.0000000000000001E-4</v>
      </c>
      <c r="C26" s="5">
        <f t="shared" si="1"/>
        <v>-3.6710834324515954E-2</v>
      </c>
      <c r="D26" s="5">
        <f t="shared" si="2"/>
        <v>-3.6710834324515954E-2</v>
      </c>
      <c r="E26">
        <f t="shared" si="3"/>
        <v>0.72273271681779772</v>
      </c>
      <c r="F26">
        <f>E26/MAX($E$2:E26)-1</f>
        <v>-0.30652253541945496</v>
      </c>
      <c r="G26" s="2">
        <v>6.0000000000000001E-3</v>
      </c>
      <c r="H26">
        <v>-2.2495775165319601E-2</v>
      </c>
      <c r="I26">
        <v>24</v>
      </c>
      <c r="Q26">
        <f>_xlfn.NORM.DIST(H26,table!$K$3,table!$K$6,FALSE)</f>
        <v>10.040897357872183</v>
      </c>
    </row>
    <row r="27" spans="1:17" x14ac:dyDescent="0.25">
      <c r="A27">
        <v>-4.9450431011254313E-2</v>
      </c>
      <c r="B27" s="4">
        <f t="shared" si="0"/>
        <v>-5.0000000000000001E-4</v>
      </c>
      <c r="C27" s="5">
        <f t="shared" si="1"/>
        <v>-4.9950431011254313E-2</v>
      </c>
      <c r="D27" s="5">
        <f t="shared" si="2"/>
        <v>-4.9950431011254313E-2</v>
      </c>
      <c r="E27">
        <f t="shared" si="3"/>
        <v>0.68663190610681391</v>
      </c>
      <c r="F27">
        <f>E27/MAX($E$2:E27)-1</f>
        <v>-0.34116203367184506</v>
      </c>
      <c r="G27" s="2">
        <v>6.0000000000000001E-3</v>
      </c>
      <c r="H27">
        <v>-2.2484990584706491E-2</v>
      </c>
      <c r="I27">
        <v>25</v>
      </c>
      <c r="Q27">
        <f>_xlfn.NORM.DIST(H27,table!$K$3,table!$K$6,FALSE)</f>
        <v>10.043828693794669</v>
      </c>
    </row>
    <row r="28" spans="1:17" x14ac:dyDescent="0.25">
      <c r="A28">
        <v>3.4199480537619953E-2</v>
      </c>
      <c r="B28" s="4">
        <f t="shared" si="0"/>
        <v>-5.0000000000000001E-4</v>
      </c>
      <c r="C28" s="5">
        <f t="shared" si="1"/>
        <v>3.3699480537619952E-2</v>
      </c>
      <c r="D28" s="5" t="str">
        <f t="shared" si="2"/>
        <v/>
      </c>
      <c r="E28">
        <f t="shared" si="3"/>
        <v>0.70977104466316931</v>
      </c>
      <c r="F28">
        <f>E28/MAX($E$2:E28)-1</f>
        <v>-0.31895953644812425</v>
      </c>
      <c r="G28" s="2">
        <v>6.0000000000000001E-3</v>
      </c>
      <c r="H28">
        <v>-2.1960057144678091E-2</v>
      </c>
      <c r="I28">
        <v>26</v>
      </c>
      <c r="Q28">
        <f>_xlfn.NORM.DIST(H28,table!$K$3,table!$K$6,FALSE)</f>
        <v>10.185860052362205</v>
      </c>
    </row>
    <row r="29" spans="1:17" x14ac:dyDescent="0.25">
      <c r="A29">
        <v>-7.5499867609387077E-3</v>
      </c>
      <c r="B29" s="4">
        <f t="shared" si="0"/>
        <v>-5.0000000000000001E-4</v>
      </c>
      <c r="C29" s="5">
        <f t="shared" si="1"/>
        <v>-8.0499867609387082E-3</v>
      </c>
      <c r="D29" s="5">
        <f t="shared" si="2"/>
        <v>-8.0499867609387082E-3</v>
      </c>
      <c r="E29">
        <f t="shared" si="3"/>
        <v>0.70405739715033322</v>
      </c>
      <c r="F29">
        <f>E29/MAX($E$2:E29)-1</f>
        <v>-0.3244419031633804</v>
      </c>
      <c r="G29" s="2">
        <v>6.0000000000000001E-3</v>
      </c>
      <c r="H29">
        <v>-2.164186562047626E-2</v>
      </c>
      <c r="I29">
        <v>27</v>
      </c>
      <c r="Q29">
        <f>_xlfn.NORM.DIST(H29,table!$K$3,table!$K$6,FALSE)</f>
        <v>10.271304158852942</v>
      </c>
    </row>
    <row r="30" spans="1:17" x14ac:dyDescent="0.25">
      <c r="A30">
        <v>-4.4735667267195092E-2</v>
      </c>
      <c r="B30" s="4">
        <f t="shared" si="0"/>
        <v>-5.0000000000000001E-4</v>
      </c>
      <c r="C30" s="5">
        <f t="shared" si="1"/>
        <v>-4.5235667267195093E-2</v>
      </c>
      <c r="D30" s="5">
        <f t="shared" si="2"/>
        <v>-4.5235667267195093E-2</v>
      </c>
      <c r="E30">
        <f t="shared" si="3"/>
        <v>0.67220889099583336</v>
      </c>
      <c r="F30">
        <f>E30/MAX($E$2:E30)-1</f>
        <v>-0.35500122445154125</v>
      </c>
      <c r="G30" s="2">
        <v>6.0000000000000001E-3</v>
      </c>
      <c r="H30">
        <v>-2.1568563443041172E-2</v>
      </c>
      <c r="I30">
        <v>28</v>
      </c>
      <c r="Q30">
        <f>_xlfn.NORM.DIST(H30,table!$K$3,table!$K$6,FALSE)</f>
        <v>10.290915244179946</v>
      </c>
    </row>
    <row r="31" spans="1:17" x14ac:dyDescent="0.25">
      <c r="A31">
        <v>2.5300893234170469E-2</v>
      </c>
      <c r="B31" s="4">
        <f t="shared" si="0"/>
        <v>-5.0000000000000001E-4</v>
      </c>
      <c r="C31" s="5">
        <f t="shared" si="1"/>
        <v>2.4800893234170469E-2</v>
      </c>
      <c r="D31" s="5" t="str">
        <f t="shared" si="2"/>
        <v/>
      </c>
      <c r="E31">
        <f t="shared" si="3"/>
        <v>0.68888027193248125</v>
      </c>
      <c r="F31">
        <f>E31/MAX($E$2:E31)-1</f>
        <v>-0.33900467868299311</v>
      </c>
      <c r="G31" s="2">
        <v>6.0000000000000001E-3</v>
      </c>
      <c r="H31">
        <v>-2.1527263406041639E-2</v>
      </c>
      <c r="I31">
        <v>29</v>
      </c>
      <c r="Q31">
        <f>_xlfn.NORM.DIST(H31,table!$K$3,table!$K$6,FALSE)</f>
        <v>10.301952290207254</v>
      </c>
    </row>
    <row r="32" spans="1:17" x14ac:dyDescent="0.25">
      <c r="A32">
        <v>-9.779849736899715E-3</v>
      </c>
      <c r="B32" s="4">
        <f t="shared" si="0"/>
        <v>-5.0000000000000001E-4</v>
      </c>
      <c r="C32" s="5">
        <f t="shared" si="1"/>
        <v>-1.0279849736899715E-2</v>
      </c>
      <c r="D32" s="5">
        <f t="shared" si="2"/>
        <v>-1.0279849736899715E-2</v>
      </c>
      <c r="E32">
        <f t="shared" si="3"/>
        <v>0.68179868625030071</v>
      </c>
      <c r="F32">
        <f>E32/MAX($E$2:E32)-1</f>
        <v>-0.3457996112629258</v>
      </c>
      <c r="G32" s="2">
        <v>6.0000000000000001E-3</v>
      </c>
      <c r="H32">
        <v>-2.0651272566664752E-2</v>
      </c>
      <c r="I32">
        <v>30</v>
      </c>
      <c r="Q32">
        <f>_xlfn.NORM.DIST(H32,table!$K$3,table!$K$6,FALSE)</f>
        <v>10.533868803245015</v>
      </c>
    </row>
    <row r="33" spans="1:17" x14ac:dyDescent="0.25">
      <c r="A33">
        <v>2.389053626432731E-2</v>
      </c>
      <c r="B33" s="4">
        <f t="shared" si="0"/>
        <v>-5.0000000000000001E-4</v>
      </c>
      <c r="C33" s="5">
        <f t="shared" si="1"/>
        <v>2.339053626432731E-2</v>
      </c>
      <c r="D33" s="5" t="str">
        <f t="shared" si="2"/>
        <v/>
      </c>
      <c r="E33">
        <f t="shared" si="3"/>
        <v>0.69774632314600915</v>
      </c>
      <c r="F33">
        <f>E33/MAX($E$2:E33)-1</f>
        <v>-0.33049751334603417</v>
      </c>
      <c r="G33" s="2">
        <v>6.0000000000000001E-3</v>
      </c>
      <c r="H33">
        <v>-2.017121280675668E-2</v>
      </c>
      <c r="I33">
        <v>31</v>
      </c>
      <c r="Q33">
        <f>_xlfn.NORM.DIST(H33,table!$K$3,table!$K$6,FALSE)</f>
        <v>10.659078232503074</v>
      </c>
    </row>
    <row r="34" spans="1:17" x14ac:dyDescent="0.25">
      <c r="A34">
        <v>-4.4687650170714813E-2</v>
      </c>
      <c r="B34" s="4">
        <f t="shared" si="0"/>
        <v>-5.0000000000000001E-4</v>
      </c>
      <c r="C34" s="5">
        <f t="shared" si="1"/>
        <v>-4.5187650170714813E-2</v>
      </c>
      <c r="D34" s="5">
        <f t="shared" si="2"/>
        <v>-4.5187650170714813E-2</v>
      </c>
      <c r="E34">
        <f t="shared" si="3"/>
        <v>0.6662168063877848</v>
      </c>
      <c r="F34">
        <f>E34/MAX($E$2:E34)-1</f>
        <v>-0.36075075750137719</v>
      </c>
      <c r="G34" s="2">
        <v>6.0000000000000001E-3</v>
      </c>
      <c r="H34">
        <v>-1.8994891615811811E-2</v>
      </c>
      <c r="I34">
        <v>32</v>
      </c>
      <c r="Q34">
        <f>_xlfn.NORM.DIST(H34,table!$K$3,table!$K$6,FALSE)</f>
        <v>10.959615732557056</v>
      </c>
    </row>
    <row r="35" spans="1:17" x14ac:dyDescent="0.25">
      <c r="A35">
        <v>1.7580569354201291E-2</v>
      </c>
      <c r="B35" s="4">
        <f t="shared" si="0"/>
        <v>-5.0000000000000001E-4</v>
      </c>
      <c r="C35" s="5">
        <f t="shared" si="1"/>
        <v>1.708056935420129E-2</v>
      </c>
      <c r="D35" s="5" t="str">
        <f t="shared" si="2"/>
        <v/>
      </c>
      <c r="E35">
        <f t="shared" si="3"/>
        <v>0.6775961687542259</v>
      </c>
      <c r="F35">
        <f>E35/MAX($E$2:E35)-1</f>
        <v>-0.34983201648025875</v>
      </c>
      <c r="G35" s="2">
        <v>6.0000000000000001E-3</v>
      </c>
      <c r="H35">
        <v>-1.840149495885967E-2</v>
      </c>
      <c r="I35">
        <v>33</v>
      </c>
      <c r="Q35">
        <f>_xlfn.NORM.DIST(H35,table!$K$3,table!$K$6,FALSE)</f>
        <v>11.107542684878528</v>
      </c>
    </row>
    <row r="36" spans="1:17" x14ac:dyDescent="0.25">
      <c r="A36">
        <v>7.343627464236396E-3</v>
      </c>
      <c r="B36" s="4">
        <f t="shared" si="0"/>
        <v>-5.0000000000000001E-4</v>
      </c>
      <c r="C36" s="5">
        <f t="shared" si="1"/>
        <v>6.8436274642363955E-3</v>
      </c>
      <c r="D36" s="5" t="str">
        <f t="shared" si="2"/>
        <v/>
      </c>
      <c r="E36">
        <f t="shared" si="3"/>
        <v>0.68223338450437376</v>
      </c>
      <c r="F36">
        <f>E36/MAX($E$2:E36)-1</f>
        <v>-0.34538250901187573</v>
      </c>
      <c r="G36" s="2">
        <v>6.0000000000000001E-3</v>
      </c>
      <c r="H36">
        <v>-1.8385496687131051E-2</v>
      </c>
      <c r="I36">
        <v>34</v>
      </c>
      <c r="Q36">
        <f>_xlfn.NORM.DIST(H36,table!$K$3,table!$K$6,FALSE)</f>
        <v>11.111494513209839</v>
      </c>
    </row>
    <row r="37" spans="1:17" x14ac:dyDescent="0.25">
      <c r="A37">
        <v>4.1920656956736913E-2</v>
      </c>
      <c r="B37" s="4">
        <f t="shared" si="0"/>
        <v>-5.0000000000000001E-4</v>
      </c>
      <c r="C37" s="5">
        <f t="shared" si="1"/>
        <v>4.1420656956736912E-2</v>
      </c>
      <c r="D37" s="5" t="str">
        <f t="shared" si="2"/>
        <v/>
      </c>
      <c r="E37">
        <f t="shared" si="3"/>
        <v>0.71049193948836309</v>
      </c>
      <c r="F37">
        <f>E37/MAX($E$2:E37)-1</f>
        <v>-0.31826782247977681</v>
      </c>
      <c r="G37" s="2">
        <v>6.0000000000000001E-3</v>
      </c>
      <c r="H37">
        <v>-1.8381049152907912E-2</v>
      </c>
      <c r="I37">
        <v>35</v>
      </c>
      <c r="Q37">
        <f>_xlfn.NORM.DIST(H37,table!$K$3,table!$K$6,FALSE)</f>
        <v>11.112592779000099</v>
      </c>
    </row>
    <row r="38" spans="1:17" x14ac:dyDescent="0.25">
      <c r="A38">
        <v>-1.022729340685339E-2</v>
      </c>
      <c r="B38" s="4">
        <f t="shared" si="0"/>
        <v>-5.0000000000000001E-4</v>
      </c>
      <c r="C38" s="5">
        <f t="shared" si="1"/>
        <v>-1.072729340685339E-2</v>
      </c>
      <c r="D38" s="5">
        <f t="shared" si="2"/>
        <v>-1.072729340685339E-2</v>
      </c>
      <c r="E38">
        <f t="shared" si="3"/>
        <v>0.70287028399026708</v>
      </c>
      <c r="F38">
        <f>E38/MAX($E$2:E38)-1</f>
        <v>-0.32558096357292932</v>
      </c>
      <c r="G38" s="2">
        <v>6.0000000000000001E-3</v>
      </c>
      <c r="H38">
        <v>-1.7882328430367481E-2</v>
      </c>
      <c r="I38">
        <v>36</v>
      </c>
      <c r="Q38">
        <f>_xlfn.NORM.DIST(H38,table!$K$3,table!$K$6,FALSE)</f>
        <v>11.234774513424128</v>
      </c>
    </row>
    <row r="39" spans="1:17" x14ac:dyDescent="0.25">
      <c r="A39">
        <v>3.4327544899392689E-3</v>
      </c>
      <c r="B39" s="4">
        <f t="shared" si="0"/>
        <v>-5.0000000000000001E-4</v>
      </c>
      <c r="C39" s="5">
        <f t="shared" si="1"/>
        <v>2.9327544899392689E-3</v>
      </c>
      <c r="D39" s="5" t="str">
        <f t="shared" si="2"/>
        <v/>
      </c>
      <c r="E39">
        <f t="shared" si="3"/>
        <v>0.70493162997148451</v>
      </c>
      <c r="F39">
        <f>E39/MAX($E$2:E39)-1</f>
        <v>-0.32360305811574719</v>
      </c>
      <c r="G39" s="2">
        <v>6.0000000000000001E-3</v>
      </c>
      <c r="H39">
        <v>-1.754251769849343E-2</v>
      </c>
      <c r="I39">
        <v>37</v>
      </c>
      <c r="Q39">
        <f>_xlfn.NORM.DIST(H39,table!$K$3,table!$K$6,FALSE)</f>
        <v>11.316891843761688</v>
      </c>
    </row>
    <row r="40" spans="1:17" x14ac:dyDescent="0.25">
      <c r="A40">
        <v>-4.1649014470846457E-2</v>
      </c>
      <c r="B40" s="4">
        <f t="shared" si="0"/>
        <v>-5.0000000000000001E-4</v>
      </c>
      <c r="C40" s="5">
        <f t="shared" si="1"/>
        <v>-4.2149014470846458E-2</v>
      </c>
      <c r="D40" s="5">
        <f t="shared" si="2"/>
        <v>-4.2149014470846458E-2</v>
      </c>
      <c r="E40">
        <f t="shared" si="3"/>
        <v>0.67521945649885895</v>
      </c>
      <c r="F40">
        <f>E40/MAX($E$2:E40)-1</f>
        <v>-0.352112522607263</v>
      </c>
      <c r="G40" s="2">
        <v>6.0000000000000001E-3</v>
      </c>
      <c r="H40">
        <v>-1.7464750627068551E-2</v>
      </c>
      <c r="I40">
        <v>38</v>
      </c>
      <c r="Q40">
        <f>_xlfn.NORM.DIST(H40,table!$K$3,table!$K$6,FALSE)</f>
        <v>11.335551909839483</v>
      </c>
    </row>
    <row r="41" spans="1:17" x14ac:dyDescent="0.25">
      <c r="A41">
        <v>-3.1598926276402532E-2</v>
      </c>
      <c r="B41" s="4">
        <f t="shared" si="0"/>
        <v>-5.0000000000000001E-4</v>
      </c>
      <c r="C41" s="5">
        <f t="shared" si="1"/>
        <v>-3.2098926276402533E-2</v>
      </c>
      <c r="D41" s="5">
        <f t="shared" si="2"/>
        <v>-3.2098926276402533E-2</v>
      </c>
      <c r="E41">
        <f t="shared" si="3"/>
        <v>0.65354563694430945</v>
      </c>
      <c r="F41">
        <f>E41/MAX($E$2:E41)-1</f>
        <v>-0.37290901497949691</v>
      </c>
      <c r="G41" s="2">
        <v>6.0000000000000001E-3</v>
      </c>
      <c r="H41">
        <v>-1.706808742960551E-2</v>
      </c>
      <c r="I41">
        <v>39</v>
      </c>
      <c r="Q41">
        <f>_xlfn.NORM.DIST(H41,table!$K$3,table!$K$6,FALSE)</f>
        <v>11.429941887678238</v>
      </c>
    </row>
    <row r="42" spans="1:17" x14ac:dyDescent="0.25">
      <c r="A42">
        <v>1.454329450355355E-2</v>
      </c>
      <c r="B42" s="4">
        <f t="shared" si="0"/>
        <v>-5.0000000000000001E-4</v>
      </c>
      <c r="C42" s="5">
        <f t="shared" si="1"/>
        <v>1.4043294503553549E-2</v>
      </c>
      <c r="D42" s="5" t="str">
        <f t="shared" si="2"/>
        <v/>
      </c>
      <c r="E42">
        <f t="shared" si="3"/>
        <v>0.66272357079543087</v>
      </c>
      <c r="F42">
        <f>E42/MAX($E$2:E42)-1</f>
        <v>-0.3641025915963304</v>
      </c>
      <c r="G42" s="2">
        <v>6.0000000000000001E-3</v>
      </c>
      <c r="H42">
        <v>-1.681701405719821E-2</v>
      </c>
      <c r="I42">
        <v>40</v>
      </c>
      <c r="Q42">
        <f>_xlfn.NORM.DIST(H42,table!$K$3,table!$K$6,FALSE)</f>
        <v>11.488991293983393</v>
      </c>
    </row>
    <row r="43" spans="1:17" x14ac:dyDescent="0.25">
      <c r="A43">
        <v>-3.05656403795047E-2</v>
      </c>
      <c r="B43" s="4">
        <f t="shared" si="0"/>
        <v>-5.0000000000000001E-4</v>
      </c>
      <c r="C43" s="5">
        <f t="shared" si="1"/>
        <v>-3.1065640379504701E-2</v>
      </c>
      <c r="D43" s="5">
        <f t="shared" si="2"/>
        <v>-3.1065640379504701E-2</v>
      </c>
      <c r="E43">
        <f t="shared" si="3"/>
        <v>0.64213563867407886</v>
      </c>
      <c r="F43">
        <f>E43/MAX($E$2:E43)-1</f>
        <v>-0.38385715180405777</v>
      </c>
      <c r="G43" s="2">
        <v>6.0000000000000001E-3</v>
      </c>
      <c r="H43">
        <v>-1.590655039933675E-2</v>
      </c>
      <c r="I43">
        <v>41</v>
      </c>
      <c r="Q43">
        <f>_xlfn.NORM.DIST(H43,table!$K$3,table!$K$6,FALSE)</f>
        <v>11.698394549429059</v>
      </c>
    </row>
    <row r="44" spans="1:17" x14ac:dyDescent="0.25">
      <c r="A44">
        <v>1.1247679810181779E-2</v>
      </c>
      <c r="B44" s="4">
        <f t="shared" si="0"/>
        <v>-5.0000000000000001E-4</v>
      </c>
      <c r="C44" s="5">
        <f t="shared" si="1"/>
        <v>1.0747679810181779E-2</v>
      </c>
      <c r="D44" s="5" t="str">
        <f t="shared" si="2"/>
        <v/>
      </c>
      <c r="E44">
        <f t="shared" si="3"/>
        <v>0.64903710691325445</v>
      </c>
      <c r="F44">
        <f>E44/MAX($E$2:E44)-1</f>
        <v>-0.37723504575431444</v>
      </c>
      <c r="G44" s="2">
        <v>6.0000000000000001E-3</v>
      </c>
      <c r="H44">
        <v>-1.5879545099632089E-2</v>
      </c>
      <c r="I44">
        <v>42</v>
      </c>
      <c r="Q44">
        <f>_xlfn.NORM.DIST(H44,table!$K$3,table!$K$6,FALSE)</f>
        <v>11.704488881898396</v>
      </c>
    </row>
    <row r="45" spans="1:17" x14ac:dyDescent="0.25">
      <c r="A45">
        <v>-6.0385588287028107E-2</v>
      </c>
      <c r="B45" s="4">
        <f t="shared" si="0"/>
        <v>-5.0000000000000001E-4</v>
      </c>
      <c r="C45" s="5">
        <f t="shared" si="1"/>
        <v>-6.0885588287028107E-2</v>
      </c>
      <c r="D45" s="5">
        <f t="shared" si="2"/>
        <v>-6.0885588287028107E-2</v>
      </c>
      <c r="E45">
        <f t="shared" si="3"/>
        <v>0.60952010083873021</v>
      </c>
      <c r="F45">
        <f>E45/MAX($E$2:E45)-1</f>
        <v>-0.41515245635810705</v>
      </c>
      <c r="G45" s="2">
        <v>6.0000000000000001E-3</v>
      </c>
      <c r="H45">
        <v>-1.5835780073617661E-2</v>
      </c>
      <c r="I45">
        <v>43</v>
      </c>
      <c r="Q45">
        <f>_xlfn.NORM.DIST(H45,table!$K$3,table!$K$6,FALSE)</f>
        <v>11.714350758938128</v>
      </c>
    </row>
    <row r="46" spans="1:17" x14ac:dyDescent="0.25">
      <c r="A46">
        <v>6.1674369832946212E-2</v>
      </c>
      <c r="B46" s="4">
        <f t="shared" si="0"/>
        <v>-5.0000000000000001E-4</v>
      </c>
      <c r="C46" s="5">
        <f t="shared" si="1"/>
        <v>6.1174369832946211E-2</v>
      </c>
      <c r="D46" s="5" t="str">
        <f t="shared" si="2"/>
        <v/>
      </c>
      <c r="E46">
        <f t="shared" si="3"/>
        <v>0.64680710890805326</v>
      </c>
      <c r="F46">
        <f>E46/MAX($E$2:E46)-1</f>
        <v>-0.37937477642746786</v>
      </c>
      <c r="G46" s="2">
        <v>6.0000000000000001E-3</v>
      </c>
      <c r="H46">
        <v>-1.5813189281831019E-2</v>
      </c>
      <c r="I46">
        <v>44</v>
      </c>
      <c r="Q46">
        <f>_xlfn.NORM.DIST(H46,table!$K$3,table!$K$6,FALSE)</f>
        <v>11.71943419096819</v>
      </c>
    </row>
    <row r="47" spans="1:17" x14ac:dyDescent="0.25">
      <c r="A47">
        <v>1.3560638266528129E-2</v>
      </c>
      <c r="B47" s="4">
        <f t="shared" si="0"/>
        <v>-5.0000000000000001E-4</v>
      </c>
      <c r="C47" s="5">
        <f t="shared" si="1"/>
        <v>1.3060638266528129E-2</v>
      </c>
      <c r="D47" s="5" t="str">
        <f t="shared" si="2"/>
        <v/>
      </c>
      <c r="E47">
        <f t="shared" si="3"/>
        <v>0.65525482258572021</v>
      </c>
      <c r="F47">
        <f>E47/MAX($E$2:E47)-1</f>
        <v>-0.37126901488330388</v>
      </c>
      <c r="G47" s="2">
        <v>0</v>
      </c>
      <c r="H47">
        <v>-1.5790292476804298E-2</v>
      </c>
      <c r="I47">
        <v>45</v>
      </c>
      <c r="Q47">
        <f>_xlfn.NORM.DIST(H47,table!$K$3,table!$K$6,FALSE)</f>
        <v>11.724581533236945</v>
      </c>
    </row>
    <row r="48" spans="1:17" x14ac:dyDescent="0.25">
      <c r="A48">
        <v>-1.9888684826066119E-2</v>
      </c>
      <c r="B48" s="4">
        <f t="shared" si="0"/>
        <v>-5.0000000000000001E-4</v>
      </c>
      <c r="C48" s="5">
        <f t="shared" si="1"/>
        <v>-2.0388684826066119E-2</v>
      </c>
      <c r="D48" s="5">
        <f t="shared" si="2"/>
        <v>-2.0388684826066119E-2</v>
      </c>
      <c r="E48">
        <f t="shared" si="3"/>
        <v>0.64189503852726004</v>
      </c>
      <c r="F48">
        <f>E48/MAX($E$2:E48)-1</f>
        <v>-0.38408801277923033</v>
      </c>
      <c r="G48" s="2">
        <v>0</v>
      </c>
      <c r="H48">
        <v>-1.510261202719692E-2</v>
      </c>
      <c r="I48">
        <v>46</v>
      </c>
      <c r="Q48">
        <f>_xlfn.NORM.DIST(H48,table!$K$3,table!$K$6,FALSE)</f>
        <v>11.876811780855627</v>
      </c>
    </row>
    <row r="49" spans="1:17" x14ac:dyDescent="0.25">
      <c r="A49">
        <v>2.6274267891462321E-2</v>
      </c>
      <c r="B49" s="4">
        <f t="shared" si="0"/>
        <v>-5.0000000000000001E-4</v>
      </c>
      <c r="C49" s="5">
        <f t="shared" si="1"/>
        <v>2.5774267891462321E-2</v>
      </c>
      <c r="D49" s="5" t="str">
        <f t="shared" si="2"/>
        <v/>
      </c>
      <c r="E49">
        <f t="shared" si="3"/>
        <v>0.65843941320846211</v>
      </c>
      <c r="F49">
        <f>E49/MAX($E$2:E49)-1</f>
        <v>-0.36821333222303931</v>
      </c>
      <c r="G49" s="2">
        <v>0</v>
      </c>
      <c r="H49">
        <v>-1.465083428835783E-2</v>
      </c>
      <c r="I49">
        <v>47</v>
      </c>
      <c r="Q49">
        <f>_xlfn.NORM.DIST(H49,table!$K$3,table!$K$6,FALSE)</f>
        <v>11.974259697287254</v>
      </c>
    </row>
    <row r="50" spans="1:17" x14ac:dyDescent="0.25">
      <c r="A50">
        <v>1.083260067094808E-2</v>
      </c>
      <c r="B50" s="4">
        <f t="shared" si="0"/>
        <v>-5.0000000000000001E-4</v>
      </c>
      <c r="C50" s="5">
        <f t="shared" si="1"/>
        <v>1.0332600670948079E-2</v>
      </c>
      <c r="D50" s="5" t="str">
        <f t="shared" si="2"/>
        <v/>
      </c>
      <c r="E50">
        <f t="shared" si="3"/>
        <v>0.66524280473115849</v>
      </c>
      <c r="F50">
        <f>E50/MAX($E$2:E50)-1</f>
        <v>-0.36168533287567106</v>
      </c>
      <c r="G50" s="2">
        <v>0</v>
      </c>
      <c r="H50">
        <v>-1.4631614730356551E-2</v>
      </c>
      <c r="I50">
        <v>48</v>
      </c>
      <c r="Q50">
        <f>_xlfn.NORM.DIST(H50,table!$K$3,table!$K$6,FALSE)</f>
        <v>11.978359079222267</v>
      </c>
    </row>
    <row r="51" spans="1:17" x14ac:dyDescent="0.25">
      <c r="A51">
        <v>-8.3336866893710775E-3</v>
      </c>
      <c r="B51" s="4">
        <f t="shared" si="0"/>
        <v>-5.0000000000000001E-4</v>
      </c>
      <c r="C51" s="5">
        <f t="shared" si="1"/>
        <v>-8.8336866893710779E-3</v>
      </c>
      <c r="D51" s="5">
        <f t="shared" si="2"/>
        <v>-8.8336866893710779E-3</v>
      </c>
      <c r="E51">
        <f t="shared" si="3"/>
        <v>0.65936625822180495</v>
      </c>
      <c r="F51">
        <f>E51/MAX($E$2:E51)-1</f>
        <v>-0.36732400465427761</v>
      </c>
      <c r="G51" s="2">
        <v>0</v>
      </c>
      <c r="H51">
        <v>-1.3960390834430521E-2</v>
      </c>
      <c r="I51">
        <v>49</v>
      </c>
      <c r="Q51">
        <f>_xlfn.NORM.DIST(H51,table!$K$3,table!$K$6,FALSE)</f>
        <v>12.119097430145185</v>
      </c>
    </row>
    <row r="52" spans="1:17" x14ac:dyDescent="0.25">
      <c r="A52">
        <v>4.5929288588346853E-3</v>
      </c>
      <c r="B52" s="4">
        <f t="shared" si="0"/>
        <v>-5.0000000000000001E-4</v>
      </c>
      <c r="C52" s="5">
        <f t="shared" si="1"/>
        <v>4.0929288588346848E-3</v>
      </c>
      <c r="D52" s="5" t="str">
        <f t="shared" si="2"/>
        <v/>
      </c>
      <c r="E52">
        <f t="shared" si="3"/>
        <v>0.66206499740862279</v>
      </c>
      <c r="F52">
        <f>E52/MAX($E$2:E52)-1</f>
        <v>-0.36473450681463515</v>
      </c>
      <c r="G52" s="2">
        <v>0</v>
      </c>
      <c r="H52">
        <v>-1.3864388215645311E-2</v>
      </c>
      <c r="I52">
        <v>50</v>
      </c>
      <c r="Q52">
        <f>_xlfn.NORM.DIST(H52,table!$K$3,table!$K$6,FALSE)</f>
        <v>12.13883419881363</v>
      </c>
    </row>
    <row r="53" spans="1:17" x14ac:dyDescent="0.25">
      <c r="A53">
        <v>9.1282937952537977E-3</v>
      </c>
      <c r="B53" s="4">
        <f t="shared" si="0"/>
        <v>-5.0000000000000001E-4</v>
      </c>
      <c r="C53" s="5">
        <f t="shared" si="1"/>
        <v>8.6282937952537973E-3</v>
      </c>
      <c r="D53" s="5" t="str">
        <f t="shared" si="2"/>
        <v/>
      </c>
      <c r="E53">
        <f t="shared" si="3"/>
        <v>0.66777748871781828</v>
      </c>
      <c r="F53">
        <f>E53/MAX($E$2:E53)-1</f>
        <v>-0.3592532495014451</v>
      </c>
      <c r="G53" s="2">
        <v>0</v>
      </c>
      <c r="H53">
        <v>-1.382589278130548E-2</v>
      </c>
      <c r="I53">
        <v>51</v>
      </c>
      <c r="Q53">
        <f>_xlfn.NORM.DIST(H53,table!$K$3,table!$K$6,FALSE)</f>
        <v>12.146720252470393</v>
      </c>
    </row>
    <row r="54" spans="1:17" x14ac:dyDescent="0.25">
      <c r="A54">
        <v>-1.482706017615631E-2</v>
      </c>
      <c r="B54" s="4">
        <f t="shared" si="0"/>
        <v>-5.0000000000000001E-4</v>
      </c>
      <c r="C54" s="5">
        <f t="shared" si="1"/>
        <v>-1.532706017615631E-2</v>
      </c>
      <c r="D54" s="5">
        <f t="shared" si="2"/>
        <v>-1.532706017615631E-2</v>
      </c>
      <c r="E54">
        <f t="shared" si="3"/>
        <v>0.65754242296395782</v>
      </c>
      <c r="F54">
        <f>E54/MAX($E$2:E54)-1</f>
        <v>-0.36907401350401303</v>
      </c>
      <c r="G54" s="2">
        <v>0</v>
      </c>
      <c r="H54">
        <v>-1.331536293164196E-2</v>
      </c>
      <c r="I54">
        <v>52</v>
      </c>
      <c r="Q54">
        <f>_xlfn.NORM.DIST(H54,table!$K$3,table!$K$6,FALSE)</f>
        <v>12.249766819456188</v>
      </c>
    </row>
    <row r="55" spans="1:17" x14ac:dyDescent="0.25">
      <c r="A55">
        <v>6.1545721360447343E-2</v>
      </c>
      <c r="B55" s="4">
        <f t="shared" si="0"/>
        <v>-5.0000000000000001E-4</v>
      </c>
      <c r="C55" s="5">
        <f t="shared" si="1"/>
        <v>6.1045721360447343E-2</v>
      </c>
      <c r="D55" s="5" t="str">
        <f t="shared" si="2"/>
        <v/>
      </c>
      <c r="E55">
        <f t="shared" si="3"/>
        <v>0.69768257449888904</v>
      </c>
      <c r="F55">
        <f>E55/MAX($E$2:E55)-1</f>
        <v>-0.33055868153331358</v>
      </c>
      <c r="G55" s="2">
        <v>0</v>
      </c>
      <c r="H55">
        <v>-1.2293480456063811E-2</v>
      </c>
      <c r="I55">
        <v>53</v>
      </c>
      <c r="Q55">
        <f>_xlfn.NORM.DIST(H55,table!$K$3,table!$K$6,FALSE)</f>
        <v>12.447160902901279</v>
      </c>
    </row>
    <row r="56" spans="1:17" x14ac:dyDescent="0.25">
      <c r="A56">
        <v>1.2325374446505249E-2</v>
      </c>
      <c r="B56" s="4">
        <f t="shared" si="0"/>
        <v>-5.0000000000000001E-4</v>
      </c>
      <c r="C56" s="5">
        <f t="shared" si="1"/>
        <v>1.1825374446505249E-2</v>
      </c>
      <c r="D56" s="5" t="str">
        <f t="shared" si="2"/>
        <v/>
      </c>
      <c r="E56">
        <f t="shared" si="3"/>
        <v>0.70593293218714026</v>
      </c>
      <c r="F56">
        <f>E56/MAX($E$2:E56)-1</f>
        <v>-0.32264228727248279</v>
      </c>
      <c r="G56" s="2">
        <v>0</v>
      </c>
      <c r="H56">
        <v>-1.2115606749636991E-2</v>
      </c>
      <c r="I56">
        <v>54</v>
      </c>
      <c r="Q56">
        <f>_xlfn.NORM.DIST(H56,table!$K$3,table!$K$6,FALSE)</f>
        <v>12.48027327736421</v>
      </c>
    </row>
    <row r="57" spans="1:17" x14ac:dyDescent="0.25">
      <c r="A57">
        <v>-4.2893182208131401E-4</v>
      </c>
      <c r="B57" s="4">
        <f t="shared" si="0"/>
        <v>-5.0000000000000001E-4</v>
      </c>
      <c r="C57" s="5">
        <f t="shared" si="1"/>
        <v>-9.2893182208131407E-4</v>
      </c>
      <c r="D57" s="5">
        <f t="shared" si="2"/>
        <v>-9.2893182208131407E-4</v>
      </c>
      <c r="E57">
        <f t="shared" si="3"/>
        <v>0.70527716862217649</v>
      </c>
      <c r="F57">
        <f>E57/MAX($E$2:E57)-1</f>
        <v>-0.32327150640676761</v>
      </c>
      <c r="G57" s="2">
        <v>0</v>
      </c>
      <c r="H57">
        <v>-1.194320569768665E-2</v>
      </c>
      <c r="I57">
        <v>55</v>
      </c>
      <c r="Q57">
        <f>_xlfn.NORM.DIST(H57,table!$K$3,table!$K$6,FALSE)</f>
        <v>12.512005404930052</v>
      </c>
    </row>
    <row r="58" spans="1:17" x14ac:dyDescent="0.25">
      <c r="A58">
        <v>2.2015411635054109E-2</v>
      </c>
      <c r="B58" s="4">
        <f t="shared" si="0"/>
        <v>-5.0000000000000001E-4</v>
      </c>
      <c r="C58" s="5">
        <f t="shared" si="1"/>
        <v>2.1515411635054108E-2</v>
      </c>
      <c r="D58" s="5" t="str">
        <f t="shared" si="2"/>
        <v/>
      </c>
      <c r="E58">
        <f t="shared" si="3"/>
        <v>0.72045149722188817</v>
      </c>
      <c r="F58">
        <f>E58/MAX($E$2:E58)-1</f>
        <v>-0.30871141430193905</v>
      </c>
      <c r="G58" s="2">
        <v>0</v>
      </c>
      <c r="H58">
        <v>-1.0418111224920897E-2</v>
      </c>
      <c r="I58">
        <v>56</v>
      </c>
      <c r="Q58">
        <f>_xlfn.NORM.DIST(H58,table!$K$3,table!$K$6,FALSE)</f>
        <v>12.776732450206685</v>
      </c>
    </row>
    <row r="59" spans="1:17" x14ac:dyDescent="0.25">
      <c r="A59">
        <v>1.8867413930278371E-2</v>
      </c>
      <c r="B59" s="4">
        <f t="shared" si="0"/>
        <v>-5.0000000000000001E-4</v>
      </c>
      <c r="C59" s="5">
        <f t="shared" si="1"/>
        <v>1.8367413930278371E-2</v>
      </c>
      <c r="D59" s="5" t="str">
        <f t="shared" si="2"/>
        <v/>
      </c>
      <c r="E59">
        <f t="shared" si="3"/>
        <v>0.73368432808805129</v>
      </c>
      <c r="F59">
        <f>E59/MAX($E$2:E59)-1</f>
        <v>-0.29601423070314614</v>
      </c>
      <c r="G59" s="2">
        <v>0</v>
      </c>
      <c r="H59">
        <v>-1.0378895374234944E-2</v>
      </c>
      <c r="I59">
        <v>57</v>
      </c>
      <c r="Q59">
        <f>_xlfn.NORM.DIST(H59,table!$K$3,table!$K$6,FALSE)</f>
        <v>12.783150515048082</v>
      </c>
    </row>
    <row r="60" spans="1:17" x14ac:dyDescent="0.25">
      <c r="A60">
        <v>4.1476979957395842E-3</v>
      </c>
      <c r="B60" s="4">
        <f t="shared" si="0"/>
        <v>-5.0000000000000001E-4</v>
      </c>
      <c r="C60" s="5">
        <f t="shared" si="1"/>
        <v>3.6476979957395842E-3</v>
      </c>
      <c r="D60" s="5" t="str">
        <f t="shared" si="2"/>
        <v/>
      </c>
      <c r="E60">
        <f t="shared" si="3"/>
        <v>0.73636058694112361</v>
      </c>
      <c r="F60">
        <f>E60/MAX($E$2:E60)-1</f>
        <v>-0.29344630322345278</v>
      </c>
      <c r="G60" s="2">
        <v>0</v>
      </c>
      <c r="H60">
        <v>-9.8208837132943375E-3</v>
      </c>
      <c r="I60">
        <v>58</v>
      </c>
      <c r="Q60">
        <f>_xlfn.NORM.DIST(H60,table!$K$3,table!$K$6,FALSE)</f>
        <v>12.872295001576608</v>
      </c>
    </row>
    <row r="61" spans="1:17" x14ac:dyDescent="0.25">
      <c r="A61">
        <v>3.9845569322931986E-3</v>
      </c>
      <c r="B61" s="4">
        <f t="shared" si="0"/>
        <v>-5.0000000000000001E-4</v>
      </c>
      <c r="C61" s="5">
        <f t="shared" si="1"/>
        <v>3.4845569322931986E-3</v>
      </c>
      <c r="D61" s="5" t="str">
        <f t="shared" si="2"/>
        <v/>
      </c>
      <c r="E61">
        <f t="shared" si="3"/>
        <v>0.73892647732901684</v>
      </c>
      <c r="F61">
        <f>E61/MAX($E$2:E61)-1</f>
        <v>-0.29098427664131266</v>
      </c>
      <c r="G61" s="2">
        <v>0</v>
      </c>
      <c r="H61">
        <v>-9.7695214105792995E-3</v>
      </c>
      <c r="I61">
        <v>59</v>
      </c>
      <c r="Q61">
        <f>_xlfn.NORM.DIST(H61,table!$K$3,table!$K$6,FALSE)</f>
        <v>12.880293787028533</v>
      </c>
    </row>
    <row r="62" spans="1:17" x14ac:dyDescent="0.25">
      <c r="A62">
        <v>1.0920103719739919E-2</v>
      </c>
      <c r="B62" s="4">
        <f t="shared" si="0"/>
        <v>-5.0000000000000001E-4</v>
      </c>
      <c r="C62" s="5">
        <f t="shared" si="1"/>
        <v>1.0420103719739919E-2</v>
      </c>
      <c r="D62" s="5" t="str">
        <f t="shared" si="2"/>
        <v/>
      </c>
      <c r="E62">
        <f t="shared" si="3"/>
        <v>0.74662616786404734</v>
      </c>
      <c r="F62">
        <f>E62/MAX($E$2:E62)-1</f>
        <v>-0.28359625926498855</v>
      </c>
      <c r="G62" s="2">
        <v>0</v>
      </c>
      <c r="H62">
        <v>-9.4542493117681526E-3</v>
      </c>
      <c r="I62">
        <v>60</v>
      </c>
      <c r="Q62">
        <f>_xlfn.NORM.DIST(H62,table!$K$3,table!$K$6,FALSE)</f>
        <v>12.928619717853266</v>
      </c>
    </row>
    <row r="63" spans="1:17" x14ac:dyDescent="0.25">
      <c r="A63">
        <v>2.7816471432270598E-4</v>
      </c>
      <c r="B63" s="4">
        <f t="shared" si="0"/>
        <v>-5.0000000000000001E-4</v>
      </c>
      <c r="C63" s="5">
        <f t="shared" si="1"/>
        <v>-2.2183528567729403E-4</v>
      </c>
      <c r="D63" s="5">
        <f t="shared" si="2"/>
        <v>-2.2183528567729403E-4</v>
      </c>
      <c r="E63">
        <f t="shared" si="3"/>
        <v>0.74646053983480509</v>
      </c>
      <c r="F63">
        <f>E63/MAX($E$2:E63)-1</f>
        <v>-0.28375518289347479</v>
      </c>
      <c r="G63" s="2">
        <v>0</v>
      </c>
      <c r="H63">
        <v>-8.8927196429821158E-3</v>
      </c>
      <c r="I63">
        <v>61</v>
      </c>
      <c r="Q63">
        <f>_xlfn.NORM.DIST(H63,table!$K$3,table!$K$6,FALSE)</f>
        <v>13.011364326983301</v>
      </c>
    </row>
    <row r="64" spans="1:17" x14ac:dyDescent="0.25">
      <c r="A64">
        <v>-6.1696696761219163E-3</v>
      </c>
      <c r="B64" s="4">
        <f t="shared" si="0"/>
        <v>-5.0000000000000001E-4</v>
      </c>
      <c r="C64" s="5">
        <f t="shared" si="1"/>
        <v>-6.6696696761219167E-3</v>
      </c>
      <c r="D64" s="5">
        <f t="shared" si="2"/>
        <v>-6.6696696761219167E-3</v>
      </c>
      <c r="E64">
        <f t="shared" si="3"/>
        <v>0.7414818946078473</v>
      </c>
      <c r="F64">
        <f>E64/MAX($E$2:E64)-1</f>
        <v>-0.2885322992308097</v>
      </c>
      <c r="G64" s="2">
        <v>0</v>
      </c>
      <c r="H64">
        <v>-7.9615838434873489E-3</v>
      </c>
      <c r="I64">
        <v>62</v>
      </c>
      <c r="Q64">
        <f>_xlfn.NORM.DIST(H64,table!$K$3,table!$K$6,FALSE)</f>
        <v>13.138968845383989</v>
      </c>
    </row>
    <row r="65" spans="1:17" x14ac:dyDescent="0.25">
      <c r="A65">
        <v>-1.484111993867055E-3</v>
      </c>
      <c r="B65" s="4">
        <f t="shared" si="0"/>
        <v>-5.0000000000000001E-4</v>
      </c>
      <c r="C65" s="5">
        <f t="shared" si="1"/>
        <v>-1.9841119938670548E-3</v>
      </c>
      <c r="D65" s="5">
        <f t="shared" si="2"/>
        <v>-1.9841119938670548E-3</v>
      </c>
      <c r="E65">
        <f t="shared" si="3"/>
        <v>0.74001071148752062</v>
      </c>
      <c r="F65">
        <f>E65/MAX($E$2:E65)-1</f>
        <v>-0.28994393082915482</v>
      </c>
      <c r="G65" s="2">
        <v>0</v>
      </c>
      <c r="H65">
        <v>-7.9092906693784323E-3</v>
      </c>
      <c r="I65">
        <v>63</v>
      </c>
      <c r="Q65">
        <f>_xlfn.NORM.DIST(H65,table!$K$3,table!$K$6,FALSE)</f>
        <v>13.145773556062867</v>
      </c>
    </row>
    <row r="66" spans="1:17" x14ac:dyDescent="0.25">
      <c r="A66">
        <v>-2.7900470907069031E-2</v>
      </c>
      <c r="B66" s="4">
        <f t="shared" si="0"/>
        <v>-5.0000000000000001E-4</v>
      </c>
      <c r="C66" s="5">
        <f t="shared" si="1"/>
        <v>-2.8400470907069032E-2</v>
      </c>
      <c r="D66" s="5">
        <f t="shared" si="2"/>
        <v>-2.8400470907069032E-2</v>
      </c>
      <c r="E66">
        <f t="shared" si="3"/>
        <v>0.71899405880499989</v>
      </c>
      <c r="F66">
        <f>E66/MAX($E$2:E66)-1</f>
        <v>-0.3101098575640292</v>
      </c>
      <c r="G66" s="2">
        <v>0</v>
      </c>
      <c r="H66">
        <v>-7.6989903596314611E-3</v>
      </c>
      <c r="I66">
        <v>64</v>
      </c>
      <c r="Q66">
        <f>_xlfn.NORM.DIST(H66,table!$K$3,table!$K$6,FALSE)</f>
        <v>13.172745783318444</v>
      </c>
    </row>
    <row r="67" spans="1:17" x14ac:dyDescent="0.25">
      <c r="A67">
        <v>-3.7234985951313922E-4</v>
      </c>
      <c r="B67" s="4">
        <f t="shared" si="0"/>
        <v>-5.0000000000000001E-4</v>
      </c>
      <c r="C67" s="5">
        <f t="shared" si="1"/>
        <v>-8.7234985951313918E-4</v>
      </c>
      <c r="D67" s="5">
        <f t="shared" si="2"/>
        <v>-8.7234985951313918E-4</v>
      </c>
      <c r="E67">
        <f t="shared" si="3"/>
        <v>0.7183668444388106</v>
      </c>
      <c r="F67">
        <f>E67/MAX($E$2:E67)-1</f>
        <v>-0.31071168313286268</v>
      </c>
      <c r="G67" s="2">
        <v>0</v>
      </c>
      <c r="H67">
        <v>-7.395510952718086E-3</v>
      </c>
      <c r="I67">
        <v>65</v>
      </c>
      <c r="Q67">
        <f>_xlfn.NORM.DIST(H67,table!$K$3,table!$K$6,FALSE)</f>
        <v>13.21055171147465</v>
      </c>
    </row>
    <row r="68" spans="1:17" x14ac:dyDescent="0.25">
      <c r="A68">
        <v>3.9628576701440883E-2</v>
      </c>
      <c r="B68" s="4">
        <f t="shared" ref="B68:B131" si="4">-0.0005</f>
        <v>-5.0000000000000001E-4</v>
      </c>
      <c r="C68" s="5">
        <f t="shared" ref="C68:C131" si="5">A68+B68</f>
        <v>3.9128576701440883E-2</v>
      </c>
      <c r="D68" s="5" t="str">
        <f t="shared" ref="D68:D131" si="6">IF(C68&lt;AVERAGE($C$3:$C$195),C68,"")</f>
        <v/>
      </c>
      <c r="E68">
        <f t="shared" si="3"/>
        <v>0.7464755166112067</v>
      </c>
      <c r="F68">
        <f>E68/MAX($E$2:E68)-1</f>
        <v>-0.28374081235691972</v>
      </c>
      <c r="G68" s="2">
        <v>0</v>
      </c>
      <c r="H68">
        <v>-6.9514148602533785E-3</v>
      </c>
      <c r="I68">
        <v>66</v>
      </c>
      <c r="Q68">
        <f>_xlfn.NORM.DIST(H68,table!$K$3,table!$K$6,FALSE)</f>
        <v>13.263473843955428</v>
      </c>
    </row>
    <row r="69" spans="1:17" x14ac:dyDescent="0.25">
      <c r="A69">
        <v>2.2314970354664521E-3</v>
      </c>
      <c r="B69" s="4">
        <f t="shared" si="4"/>
        <v>-5.0000000000000001E-4</v>
      </c>
      <c r="C69" s="5">
        <f t="shared" si="5"/>
        <v>1.7314970354664521E-3</v>
      </c>
      <c r="D69" s="5" t="str">
        <f t="shared" si="6"/>
        <v/>
      </c>
      <c r="E69">
        <f t="shared" ref="E69:E132" si="7">E68*(1+C69)</f>
        <v>0.74776803675526737</v>
      </c>
      <c r="F69">
        <f>E69/MAX($E$2:E69)-1</f>
        <v>-0.28250061169689</v>
      </c>
      <c r="G69" s="2">
        <v>0</v>
      </c>
      <c r="H69">
        <v>-6.7122073766424702E-3</v>
      </c>
      <c r="I69">
        <v>67</v>
      </c>
      <c r="Q69">
        <f>_xlfn.NORM.DIST(H69,table!$K$3,table!$K$6,FALSE)</f>
        <v>13.290786536339528</v>
      </c>
    </row>
    <row r="70" spans="1:17" x14ac:dyDescent="0.25">
      <c r="A70">
        <v>1.098010532158568E-2</v>
      </c>
      <c r="B70" s="4">
        <f t="shared" si="4"/>
        <v>-5.0000000000000001E-4</v>
      </c>
      <c r="C70" s="5">
        <f t="shared" si="5"/>
        <v>1.048010532158568E-2</v>
      </c>
      <c r="D70" s="5" t="str">
        <f t="shared" si="6"/>
        <v/>
      </c>
      <c r="E70">
        <f t="shared" si="7"/>
        <v>0.75560472453657801</v>
      </c>
      <c r="F70">
        <f>E70/MAX($E$2:E70)-1</f>
        <v>-0.27498114253930006</v>
      </c>
      <c r="G70" s="2">
        <v>0</v>
      </c>
      <c r="H70">
        <v>-6.5362173038228961E-3</v>
      </c>
      <c r="I70">
        <v>68</v>
      </c>
      <c r="Q70">
        <f>_xlfn.NORM.DIST(H70,table!$K$3,table!$K$6,FALSE)</f>
        <v>13.310343463819008</v>
      </c>
    </row>
    <row r="71" spans="1:17" x14ac:dyDescent="0.25">
      <c r="A71">
        <v>1.9192205402436831E-2</v>
      </c>
      <c r="B71" s="4">
        <f t="shared" si="4"/>
        <v>-5.0000000000000001E-4</v>
      </c>
      <c r="C71" s="5">
        <f t="shared" si="5"/>
        <v>1.869220540243683E-2</v>
      </c>
      <c r="D71" s="5" t="str">
        <f t="shared" si="6"/>
        <v/>
      </c>
      <c r="E71">
        <f t="shared" si="7"/>
        <v>0.76972864325066737</v>
      </c>
      <c r="F71">
        <f>E71/MAX($E$2:E71)-1</f>
        <v>-0.2614289411350047</v>
      </c>
      <c r="G71" s="2">
        <v>0</v>
      </c>
      <c r="H71">
        <v>-6.4540884884747712E-3</v>
      </c>
      <c r="I71">
        <v>69</v>
      </c>
      <c r="Q71">
        <f>_xlfn.NORM.DIST(H71,table!$K$3,table!$K$6,FALSE)</f>
        <v>13.319313393884679</v>
      </c>
    </row>
    <row r="72" spans="1:17" x14ac:dyDescent="0.25">
      <c r="A72">
        <v>-1.889069586381216E-2</v>
      </c>
      <c r="B72" s="4">
        <f t="shared" si="4"/>
        <v>-5.0000000000000001E-4</v>
      </c>
      <c r="C72" s="5">
        <f t="shared" si="5"/>
        <v>-1.939069586381216E-2</v>
      </c>
      <c r="D72" s="5">
        <f t="shared" si="6"/>
        <v>-1.939069586381216E-2</v>
      </c>
      <c r="E72">
        <f t="shared" si="7"/>
        <v>0.75480306923172891</v>
      </c>
      <c r="F72">
        <f>E72/MAX($E$2:E72)-1</f>
        <v>-0.27575034791126951</v>
      </c>
      <c r="G72" s="2">
        <v>0</v>
      </c>
      <c r="H72">
        <v>-6.2700905633155165E-3</v>
      </c>
      <c r="I72">
        <v>70</v>
      </c>
      <c r="Q72">
        <f>_xlfn.NORM.DIST(H72,table!$K$3,table!$K$6,FALSE)</f>
        <v>13.339046041337088</v>
      </c>
    </row>
    <row r="73" spans="1:17" x14ac:dyDescent="0.25">
      <c r="A73">
        <v>-7.2668594862182762E-3</v>
      </c>
      <c r="B73" s="4">
        <f t="shared" si="4"/>
        <v>-5.0000000000000001E-4</v>
      </c>
      <c r="C73" s="5">
        <f t="shared" si="5"/>
        <v>-7.7668594862182767E-3</v>
      </c>
      <c r="D73" s="5">
        <f t="shared" si="6"/>
        <v>-7.7668594862182767E-3</v>
      </c>
      <c r="E73">
        <f t="shared" si="7"/>
        <v>0.74894061985323979</v>
      </c>
      <c r="F73">
        <f>E73/MAX($E$2:E73)-1</f>
        <v>-0.28137549319198518</v>
      </c>
      <c r="G73" s="2">
        <v>0</v>
      </c>
      <c r="H73">
        <v>-5.8489462379659064E-3</v>
      </c>
      <c r="I73">
        <v>71</v>
      </c>
      <c r="Q73">
        <f>_xlfn.NORM.DIST(H73,table!$K$3,table!$K$6,FALSE)</f>
        <v>13.382310100570322</v>
      </c>
    </row>
    <row r="74" spans="1:17" x14ac:dyDescent="0.25">
      <c r="A74">
        <v>8.3338767525269301E-3</v>
      </c>
      <c r="B74" s="4">
        <f t="shared" si="4"/>
        <v>-5.0000000000000001E-4</v>
      </c>
      <c r="C74" s="5">
        <f t="shared" si="5"/>
        <v>7.8338767525269297E-3</v>
      </c>
      <c r="D74" s="5" t="str">
        <f t="shared" si="6"/>
        <v/>
      </c>
      <c r="E74">
        <f t="shared" si="7"/>
        <v>0.75480772836413124</v>
      </c>
      <c r="F74">
        <f>E74/MAX($E$2:E74)-1</f>
        <v>-0.27574587737430567</v>
      </c>
      <c r="G74" s="2">
        <v>0</v>
      </c>
      <c r="H74">
        <v>-5.7327850865625408E-3</v>
      </c>
      <c r="I74">
        <v>72</v>
      </c>
      <c r="Q74">
        <f>_xlfn.NORM.DIST(H74,table!$K$3,table!$K$6,FALSE)</f>
        <v>13.393775040397598</v>
      </c>
    </row>
    <row r="75" spans="1:17" x14ac:dyDescent="0.25">
      <c r="A75">
        <v>-1.405255405334328E-2</v>
      </c>
      <c r="B75" s="4">
        <f t="shared" si="4"/>
        <v>-5.0000000000000001E-4</v>
      </c>
      <c r="C75" s="5">
        <f t="shared" si="5"/>
        <v>-1.455255405334328E-2</v>
      </c>
      <c r="D75" s="5">
        <f t="shared" si="6"/>
        <v>-1.455255405334328E-2</v>
      </c>
      <c r="E75">
        <f t="shared" si="7"/>
        <v>0.74382334809723094</v>
      </c>
      <c r="F75">
        <f>E75/MAX($E$2:E75)-1</f>
        <v>-0.28628562464217278</v>
      </c>
      <c r="G75" s="2">
        <v>0</v>
      </c>
      <c r="H75">
        <v>-5.5981956820500747E-3</v>
      </c>
      <c r="I75">
        <v>73</v>
      </c>
      <c r="Q75">
        <f>_xlfn.NORM.DIST(H75,table!$K$3,table!$K$6,FALSE)</f>
        <v>13.406804308399787</v>
      </c>
    </row>
    <row r="76" spans="1:17" x14ac:dyDescent="0.25">
      <c r="A76">
        <v>1.5487639069920379E-2</v>
      </c>
      <c r="B76" s="4">
        <f t="shared" si="4"/>
        <v>-5.0000000000000001E-4</v>
      </c>
      <c r="C76" s="5">
        <f t="shared" si="5"/>
        <v>1.4987639069920379E-2</v>
      </c>
      <c r="D76" s="5" t="str">
        <f t="shared" si="6"/>
        <v/>
      </c>
      <c r="E76">
        <f t="shared" si="7"/>
        <v>0.754971503970292</v>
      </c>
      <c r="F76">
        <f>E76/MAX($E$2:E76)-1</f>
        <v>-0.27558873118529603</v>
      </c>
      <c r="G76" s="2">
        <v>0</v>
      </c>
      <c r="H76">
        <v>-5.5498509838135916E-3</v>
      </c>
      <c r="I76">
        <v>74</v>
      </c>
      <c r="Q76">
        <f>_xlfn.NORM.DIST(H76,table!$K$3,table!$K$6,FALSE)</f>
        <v>13.411417593712148</v>
      </c>
    </row>
    <row r="77" spans="1:17" x14ac:dyDescent="0.25">
      <c r="A77">
        <v>-3.908119667502488E-3</v>
      </c>
      <c r="B77" s="4">
        <f t="shared" si="4"/>
        <v>-5.0000000000000001E-4</v>
      </c>
      <c r="C77" s="5">
        <f t="shared" si="5"/>
        <v>-4.4081196675024876E-3</v>
      </c>
      <c r="D77" s="5">
        <f t="shared" si="6"/>
        <v>-4.4081196675024876E-3</v>
      </c>
      <c r="E77">
        <f t="shared" si="7"/>
        <v>0.75164349923523655</v>
      </c>
      <c r="F77">
        <f>E77/MAX($E$2:E77)-1</f>
        <v>-0.27878202274671859</v>
      </c>
      <c r="G77" s="2">
        <v>0</v>
      </c>
      <c r="H77">
        <v>-5.5353285145779679E-3</v>
      </c>
      <c r="I77">
        <v>75</v>
      </c>
      <c r="Q77">
        <f>_xlfn.NORM.DIST(H77,table!$K$3,table!$K$6,FALSE)</f>
        <v>13.412796487330326</v>
      </c>
    </row>
    <row r="78" spans="1:17" x14ac:dyDescent="0.25">
      <c r="A78">
        <v>-6.2213180157027091E-3</v>
      </c>
      <c r="B78" s="4">
        <f t="shared" si="4"/>
        <v>-5.0000000000000001E-4</v>
      </c>
      <c r="C78" s="5">
        <f t="shared" si="5"/>
        <v>-6.7213180157027087E-3</v>
      </c>
      <c r="D78" s="5">
        <f t="shared" si="6"/>
        <v>-6.7213180157027087E-3</v>
      </c>
      <c r="E78">
        <f t="shared" si="7"/>
        <v>0.74659146424244094</v>
      </c>
      <c r="F78">
        <f>E78/MAX($E$2:E78)-1</f>
        <v>-0.28362955813047974</v>
      </c>
      <c r="G78" s="2">
        <v>0</v>
      </c>
      <c r="H78">
        <v>-5.4859323191210237E-3</v>
      </c>
      <c r="I78">
        <v>76</v>
      </c>
      <c r="Q78">
        <f>_xlfn.NORM.DIST(H78,table!$K$3,table!$K$6,FALSE)</f>
        <v>13.417462686936144</v>
      </c>
    </row>
    <row r="79" spans="1:17" x14ac:dyDescent="0.25">
      <c r="A79">
        <v>4.9572348136765598E-3</v>
      </c>
      <c r="B79" s="4">
        <f t="shared" si="4"/>
        <v>-5.0000000000000001E-4</v>
      </c>
      <c r="C79" s="5">
        <f t="shared" si="5"/>
        <v>4.4572348136765593E-3</v>
      </c>
      <c r="D79" s="5" t="str">
        <f t="shared" si="6"/>
        <v/>
      </c>
      <c r="E79">
        <f t="shared" si="7"/>
        <v>0.74991919770845616</v>
      </c>
      <c r="F79">
        <f>E79/MAX($E$2:E79)-1</f>
        <v>-0.28043652685748999</v>
      </c>
      <c r="G79" s="2">
        <v>0</v>
      </c>
      <c r="H79">
        <v>-5.4689552513486374E-3</v>
      </c>
      <c r="I79">
        <v>77</v>
      </c>
      <c r="Q79">
        <f>_xlfn.NORM.DIST(H79,table!$K$3,table!$K$6,FALSE)</f>
        <v>13.419057880166624</v>
      </c>
    </row>
    <row r="80" spans="1:17" x14ac:dyDescent="0.25">
      <c r="A80">
        <v>-2.5006521861168599E-2</v>
      </c>
      <c r="B80" s="4">
        <f t="shared" si="4"/>
        <v>-5.0000000000000001E-4</v>
      </c>
      <c r="C80" s="5">
        <f t="shared" si="5"/>
        <v>-2.5506521861168599E-2</v>
      </c>
      <c r="D80" s="5">
        <f t="shared" si="6"/>
        <v>-2.5506521861168599E-2</v>
      </c>
      <c r="E80">
        <f t="shared" si="7"/>
        <v>0.73079136729799543</v>
      </c>
      <c r="F80">
        <f>E80/MAX($E$2:E80)-1</f>
        <v>-0.29879008831569775</v>
      </c>
      <c r="G80" s="2">
        <v>0</v>
      </c>
      <c r="H80">
        <v>-5.1921982563199742E-3</v>
      </c>
      <c r="I80">
        <v>78</v>
      </c>
      <c r="Q80">
        <f>_xlfn.NORM.DIST(H80,table!$K$3,table!$K$6,FALSE)</f>
        <v>13.44444470957956</v>
      </c>
    </row>
    <row r="81" spans="1:17" x14ac:dyDescent="0.25">
      <c r="A81">
        <v>3.7693258490916958E-3</v>
      </c>
      <c r="B81" s="4">
        <f t="shared" si="4"/>
        <v>-5.0000000000000001E-4</v>
      </c>
      <c r="C81" s="5">
        <f t="shared" si="5"/>
        <v>3.2693258490916958E-3</v>
      </c>
      <c r="D81" s="5" t="str">
        <f t="shared" si="6"/>
        <v/>
      </c>
      <c r="E81">
        <f t="shared" si="7"/>
        <v>0.73318056240539586</v>
      </c>
      <c r="F81">
        <f>E81/MAX($E$2:E81)-1</f>
        <v>-0.296497604625789</v>
      </c>
      <c r="G81" s="2">
        <v>0</v>
      </c>
      <c r="H81">
        <v>-4.5469510514330926E-3</v>
      </c>
      <c r="I81">
        <v>79</v>
      </c>
      <c r="Q81">
        <f>_xlfn.NORM.DIST(H81,table!$K$3,table!$K$6,FALSE)</f>
        <v>13.499083399902045</v>
      </c>
    </row>
    <row r="82" spans="1:17" x14ac:dyDescent="0.25">
      <c r="A82">
        <v>-1.134645048836307E-2</v>
      </c>
      <c r="B82" s="4">
        <f t="shared" si="4"/>
        <v>-5.0000000000000001E-4</v>
      </c>
      <c r="C82" s="5">
        <f t="shared" si="5"/>
        <v>-1.184645048836307E-2</v>
      </c>
      <c r="D82" s="5">
        <f t="shared" si="6"/>
        <v>-1.184645048836307E-2</v>
      </c>
      <c r="E82">
        <f t="shared" si="7"/>
        <v>0.7244949751738301</v>
      </c>
      <c r="F82">
        <f>E82/MAX($E$2:E82)-1</f>
        <v>-0.30483161092103439</v>
      </c>
      <c r="G82" s="2">
        <v>0</v>
      </c>
      <c r="H82">
        <v>-4.302029897318072E-3</v>
      </c>
      <c r="I82">
        <v>80</v>
      </c>
      <c r="Q82">
        <f>_xlfn.NORM.DIST(H82,table!$K$3,table!$K$6,FALSE)</f>
        <v>13.518143119555642</v>
      </c>
    </row>
    <row r="83" spans="1:17" x14ac:dyDescent="0.25">
      <c r="A83">
        <v>1.72390822165874E-2</v>
      </c>
      <c r="B83" s="4">
        <f t="shared" si="4"/>
        <v>-5.0000000000000001E-4</v>
      </c>
      <c r="C83" s="5">
        <f t="shared" si="5"/>
        <v>1.67390822165874E-2</v>
      </c>
      <c r="D83" s="5" t="str">
        <f t="shared" si="6"/>
        <v/>
      </c>
      <c r="E83">
        <f t="shared" si="7"/>
        <v>0.73662235612876925</v>
      </c>
      <c r="F83">
        <f>E83/MAX($E$2:E83)-1</f>
        <v>-0.29319513010186904</v>
      </c>
      <c r="G83" s="2">
        <v>0</v>
      </c>
      <c r="H83">
        <v>-4.296496210749041E-3</v>
      </c>
      <c r="I83">
        <v>81</v>
      </c>
      <c r="Q83">
        <f>_xlfn.NORM.DIST(H83,table!$K$3,table!$K$6,FALSE)</f>
        <v>13.518563012999616</v>
      </c>
    </row>
    <row r="84" spans="1:17" x14ac:dyDescent="0.25">
      <c r="A84">
        <v>-6.8489213626695966E-3</v>
      </c>
      <c r="B84" s="4">
        <f t="shared" si="4"/>
        <v>-5.0000000000000001E-4</v>
      </c>
      <c r="C84" s="5">
        <f t="shared" si="5"/>
        <v>-7.3489213626695971E-3</v>
      </c>
      <c r="D84" s="5">
        <f t="shared" si="6"/>
        <v>-7.3489213626695971E-3</v>
      </c>
      <c r="E84">
        <f t="shared" si="7"/>
        <v>0.73120897635959448</v>
      </c>
      <c r="F84">
        <f>E84/MAX($E$2:E84)-1</f>
        <v>-0.29838938350950239</v>
      </c>
      <c r="G84" s="2">
        <v>0</v>
      </c>
      <c r="H84">
        <v>-3.5459731202816432E-3</v>
      </c>
      <c r="I84">
        <v>82</v>
      </c>
      <c r="Q84">
        <f>_xlfn.NORM.DIST(H84,table!$K$3,table!$K$6,FALSE)</f>
        <v>13.571091781629905</v>
      </c>
    </row>
    <row r="85" spans="1:17" x14ac:dyDescent="0.25">
      <c r="A85">
        <v>1.258135331413129E-3</v>
      </c>
      <c r="B85" s="4">
        <f t="shared" si="4"/>
        <v>-5.0000000000000001E-4</v>
      </c>
      <c r="C85" s="5">
        <f t="shared" si="5"/>
        <v>7.5813533141312899E-4</v>
      </c>
      <c r="D85" s="5" t="str">
        <f t="shared" si="6"/>
        <v/>
      </c>
      <c r="E85">
        <f t="shared" si="7"/>
        <v>0.73176333171921915</v>
      </c>
      <c r="F85">
        <f>E85/MAX($E$2:E85)-1</f>
        <v>-0.2978574677122463</v>
      </c>
      <c r="G85" s="2">
        <v>0</v>
      </c>
      <c r="H85">
        <v>-3.3665094487653128E-3</v>
      </c>
      <c r="I85">
        <v>83</v>
      </c>
      <c r="Q85">
        <f>_xlfn.NORM.DIST(H85,table!$K$3,table!$K$6,FALSE)</f>
        <v>13.582345822827712</v>
      </c>
    </row>
    <row r="86" spans="1:17" x14ac:dyDescent="0.25">
      <c r="A86">
        <v>-1.0666637905932159E-3</v>
      </c>
      <c r="B86" s="4">
        <f t="shared" si="4"/>
        <v>-5.0000000000000001E-4</v>
      </c>
      <c r="C86" s="5">
        <f t="shared" si="5"/>
        <v>-1.5666637905932159E-3</v>
      </c>
      <c r="D86" s="5">
        <f t="shared" si="6"/>
        <v>-1.5666637905932159E-3</v>
      </c>
      <c r="E86">
        <f t="shared" si="7"/>
        <v>0.73061690460413076</v>
      </c>
      <c r="F86">
        <f>E86/MAX($E$2:E86)-1</f>
        <v>-0.29895748899341701</v>
      </c>
      <c r="G86" s="2">
        <v>0</v>
      </c>
      <c r="H86">
        <v>-3.2074562223127169E-3</v>
      </c>
      <c r="I86">
        <v>84</v>
      </c>
      <c r="Q86">
        <f>_xlfn.NORM.DIST(H86,table!$K$3,table!$K$6,FALSE)</f>
        <v>13.591896211058488</v>
      </c>
    </row>
    <row r="87" spans="1:17" x14ac:dyDescent="0.25">
      <c r="A87">
        <v>5.4095169143021917E-3</v>
      </c>
      <c r="B87" s="4">
        <f t="shared" si="4"/>
        <v>-5.0000000000000001E-4</v>
      </c>
      <c r="C87" s="5">
        <f t="shared" si="5"/>
        <v>4.9095169143021922E-3</v>
      </c>
      <c r="D87" s="5" t="str">
        <f t="shared" si="6"/>
        <v/>
      </c>
      <c r="E87">
        <f t="shared" si="7"/>
        <v>0.73420388065515974</v>
      </c>
      <c r="F87">
        <f>E87/MAX($E$2:E87)-1</f>
        <v>-0.2955157089279854</v>
      </c>
      <c r="G87" s="2">
        <v>0</v>
      </c>
      <c r="H87">
        <v>-3.151599259276864E-3</v>
      </c>
      <c r="I87">
        <v>85</v>
      </c>
      <c r="Q87">
        <f>_xlfn.NORM.DIST(H87,table!$K$3,table!$K$6,FALSE)</f>
        <v>13.595155516372083</v>
      </c>
    </row>
    <row r="88" spans="1:17" x14ac:dyDescent="0.25">
      <c r="A88">
        <v>-1.6855186219476501E-3</v>
      </c>
      <c r="B88" s="4">
        <f t="shared" si="4"/>
        <v>-5.0000000000000001E-4</v>
      </c>
      <c r="C88" s="5">
        <f t="shared" si="5"/>
        <v>-2.1855186219476501E-3</v>
      </c>
      <c r="D88" s="5">
        <f t="shared" si="6"/>
        <v>-2.1855186219476501E-3</v>
      </c>
      <c r="E88">
        <f t="shared" si="7"/>
        <v>0.73259926440168166</v>
      </c>
      <c r="F88">
        <f>E88/MAX($E$2:E88)-1</f>
        <v>-0.29705537246499292</v>
      </c>
      <c r="G88" s="2">
        <v>0</v>
      </c>
      <c r="H88">
        <v>-2.767840578825293E-3</v>
      </c>
      <c r="I88">
        <v>86</v>
      </c>
      <c r="Q88">
        <f>_xlfn.NORM.DIST(H88,table!$K$3,table!$K$6,FALSE)</f>
        <v>13.616214735305649</v>
      </c>
    </row>
    <row r="89" spans="1:17" x14ac:dyDescent="0.25">
      <c r="A89">
        <v>3.8325363301516678E-3</v>
      </c>
      <c r="B89" s="4">
        <f t="shared" si="4"/>
        <v>-5.0000000000000001E-4</v>
      </c>
      <c r="C89" s="5">
        <f t="shared" si="5"/>
        <v>3.3325363301516678E-3</v>
      </c>
      <c r="D89" s="5" t="str">
        <f t="shared" si="6"/>
        <v/>
      </c>
      <c r="E89">
        <f t="shared" si="7"/>
        <v>0.73504067806574269</v>
      </c>
      <c r="F89">
        <f>E89/MAX($E$2:E89)-1</f>
        <v>-0.29471278395564759</v>
      </c>
      <c r="G89" s="2">
        <v>0</v>
      </c>
      <c r="H89">
        <v>-2.6979628140954741E-3</v>
      </c>
      <c r="I89">
        <v>87</v>
      </c>
      <c r="Q89">
        <f>_xlfn.NORM.DIST(H89,table!$K$3,table!$K$6,FALSE)</f>
        <v>13.619798292419157</v>
      </c>
    </row>
    <row r="90" spans="1:17" x14ac:dyDescent="0.25">
      <c r="A90">
        <v>1.0648414516321651E-2</v>
      </c>
      <c r="B90" s="4">
        <f t="shared" si="4"/>
        <v>-5.0000000000000001E-4</v>
      </c>
      <c r="C90" s="5">
        <f t="shared" si="5"/>
        <v>1.014841451632165E-2</v>
      </c>
      <c r="D90" s="5" t="str">
        <f t="shared" si="6"/>
        <v/>
      </c>
      <c r="E90">
        <f t="shared" si="7"/>
        <v>0.7425001755531121</v>
      </c>
      <c r="F90">
        <f>E90/MAX($E$2:E90)-1</f>
        <v>-0.28755523693416685</v>
      </c>
      <c r="G90" s="2">
        <v>0</v>
      </c>
      <c r="H90">
        <v>-2.5193667718419639E-3</v>
      </c>
      <c r="I90">
        <v>88</v>
      </c>
      <c r="Q90">
        <f>_xlfn.NORM.DIST(H90,table!$K$3,table!$K$6,FALSE)</f>
        <v>13.628604936432454</v>
      </c>
    </row>
    <row r="91" spans="1:17" x14ac:dyDescent="0.25">
      <c r="A91">
        <v>-3.1644979322134861E-3</v>
      </c>
      <c r="B91" s="4">
        <f t="shared" si="4"/>
        <v>-5.0000000000000001E-4</v>
      </c>
      <c r="C91" s="5">
        <f t="shared" si="5"/>
        <v>-3.6644979322134862E-3</v>
      </c>
      <c r="D91" s="5">
        <f t="shared" si="6"/>
        <v>-3.6644979322134862E-3</v>
      </c>
      <c r="E91">
        <f t="shared" si="7"/>
        <v>0.73977928519512959</v>
      </c>
      <c r="F91">
        <f>E91/MAX($E$2:E91)-1</f>
        <v>-0.29016598929523785</v>
      </c>
      <c r="G91" s="2">
        <v>0</v>
      </c>
      <c r="H91">
        <v>-1.753318118405064E-3</v>
      </c>
      <c r="I91">
        <v>89</v>
      </c>
      <c r="Q91">
        <f>_xlfn.NORM.DIST(H91,table!$K$3,table!$K$6,FALSE)</f>
        <v>13.660613492659147</v>
      </c>
    </row>
    <row r="92" spans="1:17" x14ac:dyDescent="0.25">
      <c r="A92">
        <v>-2.5037052431240441E-3</v>
      </c>
      <c r="B92" s="4">
        <f t="shared" si="4"/>
        <v>-5.0000000000000001E-4</v>
      </c>
      <c r="C92" s="5">
        <f t="shared" si="5"/>
        <v>-3.0037052431240441E-3</v>
      </c>
      <c r="D92" s="5">
        <f t="shared" si="6"/>
        <v>-3.0037052431240441E-3</v>
      </c>
      <c r="E92">
        <f t="shared" si="7"/>
        <v>0.73755720627743449</v>
      </c>
      <c r="F92">
        <f>E92/MAX($E$2:E92)-1</f>
        <v>-0.2922981214349395</v>
      </c>
      <c r="G92" s="2">
        <v>0</v>
      </c>
      <c r="H92">
        <v>-1.4412796357369351E-3</v>
      </c>
      <c r="I92">
        <v>90</v>
      </c>
      <c r="Q92">
        <f>_xlfn.NORM.DIST(H92,table!$K$3,table!$K$6,FALSE)</f>
        <v>13.67096114719107</v>
      </c>
    </row>
    <row r="93" spans="1:17" x14ac:dyDescent="0.25">
      <c r="A93">
        <v>-1.3060071966778479E-3</v>
      </c>
      <c r="B93" s="4">
        <f t="shared" si="4"/>
        <v>-5.0000000000000001E-4</v>
      </c>
      <c r="C93" s="5">
        <f t="shared" si="5"/>
        <v>-1.8060071966778479E-3</v>
      </c>
      <c r="D93" s="5">
        <f t="shared" si="6"/>
        <v>-1.8060071966778479E-3</v>
      </c>
      <c r="E93">
        <f t="shared" si="7"/>
        <v>0.73622517265493581</v>
      </c>
      <c r="F93">
        <f>E93/MAX($E$2:E93)-1</f>
        <v>-0.29357623612073047</v>
      </c>
      <c r="G93" s="2">
        <v>0</v>
      </c>
      <c r="H93">
        <v>-8.667742744214238E-4</v>
      </c>
      <c r="I93">
        <v>91</v>
      </c>
      <c r="Q93">
        <f>_xlfn.NORM.DIST(H93,table!$K$3,table!$K$6,FALSE)</f>
        <v>13.685922224664752</v>
      </c>
    </row>
    <row r="94" spans="1:17" x14ac:dyDescent="0.25">
      <c r="A94">
        <v>-2.9202456929103309E-4</v>
      </c>
      <c r="B94" s="4">
        <f t="shared" si="4"/>
        <v>-5.0000000000000001E-4</v>
      </c>
      <c r="C94" s="5">
        <f t="shared" si="5"/>
        <v>-7.9202456929103305E-4</v>
      </c>
      <c r="D94" s="5">
        <f t="shared" si="6"/>
        <v>-7.9202456929103305E-4</v>
      </c>
      <c r="E94">
        <f t="shared" si="7"/>
        <v>0.7356420642296625</v>
      </c>
      <c r="F94">
        <f>E94/MAX($E$2:E94)-1</f>
        <v>-0.29413574109805396</v>
      </c>
      <c r="G94" s="2">
        <v>0</v>
      </c>
      <c r="H94">
        <v>-5.8123853956318285E-4</v>
      </c>
      <c r="I94">
        <v>92</v>
      </c>
      <c r="Q94">
        <f>_xlfn.NORM.DIST(H94,table!$K$3,table!$K$6,FALSE)</f>
        <v>13.691381434584123</v>
      </c>
    </row>
    <row r="95" spans="1:17" x14ac:dyDescent="0.25">
      <c r="A95">
        <v>-2.0884554340473069E-2</v>
      </c>
      <c r="B95" s="4">
        <f t="shared" si="4"/>
        <v>-5.0000000000000001E-4</v>
      </c>
      <c r="C95" s="5">
        <f t="shared" si="5"/>
        <v>-2.138455434047307E-2</v>
      </c>
      <c r="D95" s="5">
        <f t="shared" si="6"/>
        <v>-2.138455434047307E-2</v>
      </c>
      <c r="E95">
        <f t="shared" si="7"/>
        <v>0.71991068653200552</v>
      </c>
      <c r="F95">
        <f>E95/MAX($E$2:E95)-1</f>
        <v>-0.30923033369954034</v>
      </c>
      <c r="G95" s="2">
        <v>0</v>
      </c>
      <c r="H95">
        <v>-4.6113850898886623E-4</v>
      </c>
      <c r="I95">
        <v>93</v>
      </c>
      <c r="Q95">
        <f>_xlfn.NORM.DIST(H95,table!$K$3,table!$K$6,FALSE)</f>
        <v>13.693284936764572</v>
      </c>
    </row>
    <row r="96" spans="1:17" x14ac:dyDescent="0.25">
      <c r="A96">
        <v>-1.7983911153887699E-2</v>
      </c>
      <c r="B96" s="4">
        <f t="shared" si="4"/>
        <v>-5.0000000000000001E-4</v>
      </c>
      <c r="C96" s="5">
        <f t="shared" si="5"/>
        <v>-1.84839111538877E-2</v>
      </c>
      <c r="D96" s="5">
        <f t="shared" si="6"/>
        <v>-1.84839111538877E-2</v>
      </c>
      <c r="E96">
        <f t="shared" si="7"/>
        <v>0.70660392136341366</v>
      </c>
      <c r="F96">
        <f>E96/MAX($E$2:E96)-1</f>
        <v>-0.32199845883923872</v>
      </c>
      <c r="G96" s="2">
        <v>0</v>
      </c>
      <c r="H96">
        <v>-1.3258669793676163E-4</v>
      </c>
      <c r="I96">
        <v>94</v>
      </c>
      <c r="Q96">
        <f>_xlfn.NORM.DIST(H96,table!$K$3,table!$K$6,FALSE)</f>
        <v>13.697303003494914</v>
      </c>
    </row>
    <row r="97" spans="1:17" x14ac:dyDescent="0.25">
      <c r="A97">
        <v>4.4453761693875786E-3</v>
      </c>
      <c r="B97" s="4">
        <f t="shared" si="4"/>
        <v>-5.0000000000000001E-4</v>
      </c>
      <c r="C97" s="5">
        <f t="shared" si="5"/>
        <v>3.9453761693875791E-3</v>
      </c>
      <c r="D97" s="5" t="str">
        <f t="shared" si="6"/>
        <v/>
      </c>
      <c r="E97">
        <f t="shared" si="7"/>
        <v>0.70939173963595659</v>
      </c>
      <c r="F97">
        <f>E97/MAX($E$2:E97)-1</f>
        <v>-0.31932348771593499</v>
      </c>
      <c r="G97" s="2">
        <v>0</v>
      </c>
      <c r="H97">
        <v>-7.756145659139639E-5</v>
      </c>
      <c r="I97">
        <v>95</v>
      </c>
      <c r="Q97">
        <f>_xlfn.NORM.DIST(H97,table!$K$3,table!$K$6,FALSE)</f>
        <v>13.697805579038846</v>
      </c>
    </row>
    <row r="98" spans="1:17" x14ac:dyDescent="0.25">
      <c r="A98">
        <v>-5.6560495728744142E-4</v>
      </c>
      <c r="B98" s="4">
        <f t="shared" si="4"/>
        <v>-5.0000000000000001E-4</v>
      </c>
      <c r="C98" s="5">
        <f t="shared" si="5"/>
        <v>-1.0656049572874415E-3</v>
      </c>
      <c r="D98" s="5">
        <f t="shared" si="6"/>
        <v>-1.0656049572874415E-3</v>
      </c>
      <c r="E98">
        <f t="shared" si="7"/>
        <v>0.70863580828154171</v>
      </c>
      <c r="F98">
        <f>E98/MAX($E$2:E98)-1</f>
        <v>-0.32004881998173407</v>
      </c>
      <c r="G98" s="2">
        <v>0</v>
      </c>
      <c r="H98">
        <v>3.0557913835835065E-4</v>
      </c>
      <c r="I98">
        <v>96</v>
      </c>
      <c r="Q98">
        <f>_xlfn.NORM.DIST(H98,table!$K$3,table!$K$6,FALSE)</f>
        <v>13.699949280326761</v>
      </c>
    </row>
    <row r="99" spans="1:17" x14ac:dyDescent="0.25">
      <c r="A99">
        <v>1.015741487109028E-2</v>
      </c>
      <c r="B99" s="4">
        <f t="shared" si="4"/>
        <v>-5.0000000000000001E-4</v>
      </c>
      <c r="C99" s="5">
        <f t="shared" si="5"/>
        <v>9.6574148710902794E-3</v>
      </c>
      <c r="D99" s="5" t="str">
        <f t="shared" si="6"/>
        <v/>
      </c>
      <c r="E99">
        <f t="shared" si="7"/>
        <v>0.71547939827462692</v>
      </c>
      <c r="F99">
        <f>E99/MAX($E$2:E99)-1</f>
        <v>-0.31348224934421032</v>
      </c>
      <c r="G99" s="2">
        <v>0</v>
      </c>
      <c r="H99">
        <v>6.7979722960396691E-4</v>
      </c>
      <c r="I99">
        <v>97</v>
      </c>
      <c r="Q99">
        <f>_xlfn.NORM.DIST(H99,table!$K$3,table!$K$6,FALSE)</f>
        <v>13.699753699649042</v>
      </c>
    </row>
    <row r="100" spans="1:17" x14ac:dyDescent="0.25">
      <c r="A100">
        <v>4.33303150957359E-2</v>
      </c>
      <c r="B100" s="4">
        <f t="shared" si="4"/>
        <v>-5.0000000000000001E-4</v>
      </c>
      <c r="C100" s="5">
        <f t="shared" si="5"/>
        <v>4.2830315095735899E-2</v>
      </c>
      <c r="D100" s="5" t="str">
        <f t="shared" si="6"/>
        <v/>
      </c>
      <c r="E100">
        <f t="shared" si="7"/>
        <v>0.74612360634723673</v>
      </c>
      <c r="F100">
        <f>E100/MAX($E$2:E100)-1</f>
        <v>-0.28407847776480699</v>
      </c>
      <c r="G100" s="2">
        <v>0</v>
      </c>
      <c r="H100">
        <v>7.7897020021219397E-4</v>
      </c>
      <c r="I100">
        <v>98</v>
      </c>
      <c r="Q100">
        <f>_xlfn.NORM.DIST(H100,table!$K$3,table!$K$6,FALSE)</f>
        <v>13.699322624688827</v>
      </c>
    </row>
    <row r="101" spans="1:17" x14ac:dyDescent="0.25">
      <c r="A101">
        <v>0.1111086893632873</v>
      </c>
      <c r="B101" s="4">
        <f t="shared" si="4"/>
        <v>-5.0000000000000001E-4</v>
      </c>
      <c r="C101" s="5">
        <f t="shared" si="5"/>
        <v>0.1106086893632873</v>
      </c>
      <c r="D101" s="5" t="str">
        <f t="shared" si="6"/>
        <v/>
      </c>
      <c r="E101">
        <f t="shared" si="7"/>
        <v>0.82865136054831401</v>
      </c>
      <c r="F101">
        <f>E101/MAX($E$2:E101)-1</f>
        <v>-0.20489133650340263</v>
      </c>
      <c r="G101" s="2">
        <v>0</v>
      </c>
      <c r="H101">
        <v>9.3766458040793607E-4</v>
      </c>
      <c r="I101">
        <v>99</v>
      </c>
      <c r="Q101">
        <f>_xlfn.NORM.DIST(H101,table!$K$3,table!$K$6,FALSE)</f>
        <v>13.698302311838914</v>
      </c>
    </row>
    <row r="102" spans="1:17" x14ac:dyDescent="0.25">
      <c r="A102">
        <v>-2.72174776776559E-2</v>
      </c>
      <c r="B102" s="4">
        <f t="shared" si="4"/>
        <v>-5.0000000000000001E-4</v>
      </c>
      <c r="C102" s="5">
        <f t="shared" si="5"/>
        <v>-2.7717477677655901E-2</v>
      </c>
      <c r="D102" s="5">
        <f t="shared" si="6"/>
        <v>-2.7717477677655901E-2</v>
      </c>
      <c r="E102">
        <f t="shared" si="7"/>
        <v>0.80568323495975691</v>
      </c>
      <c r="F102">
        <f>E102/MAX($E$2:E102)-1</f>
        <v>-0.22692974313518044</v>
      </c>
      <c r="G102" s="2">
        <v>0</v>
      </c>
      <c r="H102">
        <v>1.1628571914112369E-3</v>
      </c>
      <c r="I102">
        <v>100</v>
      </c>
      <c r="Q102">
        <f>_xlfn.NORM.DIST(H102,table!$K$3,table!$K$6,FALSE)</f>
        <v>13.69615640441012</v>
      </c>
    </row>
    <row r="103" spans="1:17" x14ac:dyDescent="0.25">
      <c r="A103">
        <v>1.369664627858741E-2</v>
      </c>
      <c r="B103" s="4">
        <f t="shared" si="4"/>
        <v>-5.0000000000000001E-4</v>
      </c>
      <c r="C103" s="5">
        <f t="shared" si="5"/>
        <v>1.3196646278587409E-2</v>
      </c>
      <c r="D103" s="5" t="str">
        <f t="shared" si="6"/>
        <v/>
      </c>
      <c r="E103">
        <f t="shared" si="7"/>
        <v>0.81631555162410874</v>
      </c>
      <c r="F103">
        <f>E103/MAX($E$2:E103)-1</f>
        <v>-0.21672780840683881</v>
      </c>
      <c r="G103" s="2">
        <v>0</v>
      </c>
      <c r="H103">
        <v>1.6398881638247679E-3</v>
      </c>
      <c r="I103">
        <v>101</v>
      </c>
      <c r="Q103">
        <f>_xlfn.NORM.DIST(H103,table!$K$3,table!$K$6,FALSE)</f>
        <v>13.688907618472893</v>
      </c>
    </row>
    <row r="104" spans="1:17" x14ac:dyDescent="0.25">
      <c r="A104">
        <v>-2.6430005244407078E-3</v>
      </c>
      <c r="B104" s="4">
        <f t="shared" si="4"/>
        <v>-5.0000000000000001E-4</v>
      </c>
      <c r="C104" s="5">
        <f t="shared" si="5"/>
        <v>-3.1430005244407078E-3</v>
      </c>
      <c r="D104" s="5">
        <f t="shared" si="6"/>
        <v>-3.1430005244407078E-3</v>
      </c>
      <c r="E104">
        <f t="shared" si="7"/>
        <v>0.81374987141724509</v>
      </c>
      <c r="F104">
        <f>E104/MAX($E$2:E104)-1</f>
        <v>-0.21918963331579588</v>
      </c>
      <c r="G104" s="2">
        <v>0</v>
      </c>
      <c r="H104">
        <v>1.8151999412287399E-3</v>
      </c>
      <c r="I104">
        <v>102</v>
      </c>
      <c r="Q104">
        <f>_xlfn.NORM.DIST(H104,table!$K$3,table!$K$6,FALSE)</f>
        <v>13.685321705548732</v>
      </c>
    </row>
    <row r="105" spans="1:17" x14ac:dyDescent="0.25">
      <c r="A105">
        <v>2.2634283968424769E-2</v>
      </c>
      <c r="B105" s="4">
        <f t="shared" si="4"/>
        <v>-5.0000000000000001E-4</v>
      </c>
      <c r="C105" s="5">
        <f t="shared" si="5"/>
        <v>2.2134283968424769E-2</v>
      </c>
      <c r="D105" s="5" t="str">
        <f t="shared" si="6"/>
        <v/>
      </c>
      <c r="E105">
        <f t="shared" si="7"/>
        <v>0.83176164215046366</v>
      </c>
      <c r="F105">
        <f>E105/MAX($E$2:E105)-1</f>
        <v>-0.2019069549341177</v>
      </c>
      <c r="G105" s="2">
        <v>0</v>
      </c>
      <c r="H105">
        <v>2.1650944654605449E-3</v>
      </c>
      <c r="I105">
        <v>103</v>
      </c>
      <c r="Q105">
        <f>_xlfn.NORM.DIST(H105,table!$K$3,table!$K$6,FALSE)</f>
        <v>13.676685520138236</v>
      </c>
    </row>
    <row r="106" spans="1:17" x14ac:dyDescent="0.25">
      <c r="A106">
        <v>5.9413129453192118E-2</v>
      </c>
      <c r="B106" s="4">
        <f t="shared" si="4"/>
        <v>-5.0000000000000001E-4</v>
      </c>
      <c r="C106" s="5">
        <f t="shared" si="5"/>
        <v>5.8913129453192117E-2</v>
      </c>
      <c r="D106" s="5" t="str">
        <f t="shared" si="6"/>
        <v/>
      </c>
      <c r="E106">
        <f t="shared" si="7"/>
        <v>0.88076332344867359</v>
      </c>
      <c r="F106">
        <f>E106/MAX($E$2:E106)-1</f>
        <v>-0.15488879605445915</v>
      </c>
      <c r="G106" s="2">
        <v>0</v>
      </c>
      <c r="H106">
        <v>2.322799097065488E-3</v>
      </c>
      <c r="I106">
        <v>104</v>
      </c>
      <c r="Q106">
        <f>_xlfn.NORM.DIST(H106,table!$K$3,table!$K$6,FALSE)</f>
        <v>13.672149420928324</v>
      </c>
    </row>
    <row r="107" spans="1:17" x14ac:dyDescent="0.25">
      <c r="A107">
        <v>-6.9884518828451953E-2</v>
      </c>
      <c r="B107" s="4">
        <f t="shared" si="4"/>
        <v>-5.0000000000000001E-4</v>
      </c>
      <c r="C107" s="5">
        <f t="shared" si="5"/>
        <v>-7.0384518828451953E-2</v>
      </c>
      <c r="D107" s="5">
        <f t="shared" si="6"/>
        <v>-7.0384518828451953E-2</v>
      </c>
      <c r="E107">
        <f t="shared" si="7"/>
        <v>0.81877122072599051</v>
      </c>
      <c r="F107">
        <f>E107/MAX($E$2:E107)-1</f>
        <v>-0.2143715415006997</v>
      </c>
      <c r="G107" s="2">
        <v>0</v>
      </c>
      <c r="H107">
        <v>2.5015985943732692E-3</v>
      </c>
      <c r="I107">
        <v>105</v>
      </c>
      <c r="Q107">
        <f>_xlfn.NORM.DIST(H107,table!$K$3,table!$K$6,FALSE)</f>
        <v>13.666523517527919</v>
      </c>
    </row>
    <row r="108" spans="1:17" x14ac:dyDescent="0.25">
      <c r="A108">
        <v>1.9500885299706339E-2</v>
      </c>
      <c r="B108" s="4">
        <f t="shared" si="4"/>
        <v>-5.0000000000000001E-4</v>
      </c>
      <c r="C108" s="5">
        <f t="shared" si="5"/>
        <v>1.9000885299706338E-2</v>
      </c>
      <c r="D108" s="5" t="str">
        <f t="shared" si="6"/>
        <v/>
      </c>
      <c r="E108">
        <f t="shared" si="7"/>
        <v>0.8343285987777056</v>
      </c>
      <c r="F108">
        <f>E108/MAX($E$2:E108)-1</f>
        <v>-0.19944390527256939</v>
      </c>
      <c r="G108" s="2">
        <v>0</v>
      </c>
      <c r="H108">
        <v>2.9283221349589599E-3</v>
      </c>
      <c r="I108">
        <v>106</v>
      </c>
      <c r="Q108">
        <f>_xlfn.NORM.DIST(H108,table!$K$3,table!$K$6,FALSE)</f>
        <v>13.651026010045513</v>
      </c>
    </row>
    <row r="109" spans="1:17" x14ac:dyDescent="0.25">
      <c r="A109">
        <v>-1.2453636414178629E-2</v>
      </c>
      <c r="B109" s="4">
        <f t="shared" si="4"/>
        <v>-5.0000000000000001E-4</v>
      </c>
      <c r="C109" s="5">
        <f t="shared" si="5"/>
        <v>-1.295363641417863E-2</v>
      </c>
      <c r="D109" s="5">
        <f t="shared" si="6"/>
        <v>-1.295363641417863E-2</v>
      </c>
      <c r="E109">
        <f t="shared" si="7"/>
        <v>0.82352100945918805</v>
      </c>
      <c r="F109">
        <f>E109/MAX($E$2:E109)-1</f>
        <v>-0.20981401785282339</v>
      </c>
      <c r="G109" s="2">
        <v>0</v>
      </c>
      <c r="H109">
        <v>3.3415541230347621E-3</v>
      </c>
      <c r="I109">
        <v>107</v>
      </c>
      <c r="Q109">
        <f>_xlfn.NORM.DIST(H109,table!$K$3,table!$K$6,FALSE)</f>
        <v>13.633244653936055</v>
      </c>
    </row>
    <row r="110" spans="1:17" x14ac:dyDescent="0.25">
      <c r="A110">
        <v>4.4110590133961632E-2</v>
      </c>
      <c r="B110" s="4">
        <f t="shared" si="4"/>
        <v>-5.0000000000000001E-4</v>
      </c>
      <c r="C110" s="5">
        <f t="shared" si="5"/>
        <v>4.3610590133961631E-2</v>
      </c>
      <c r="D110" s="5" t="str">
        <f t="shared" si="6"/>
        <v/>
      </c>
      <c r="E110">
        <f t="shared" si="7"/>
        <v>0.85943524666941906</v>
      </c>
      <c r="F110">
        <f>E110/MAX($E$2:E110)-1</f>
        <v>-0.1753535408558009</v>
      </c>
      <c r="G110" s="2">
        <v>0</v>
      </c>
      <c r="H110">
        <v>3.5273919702296578E-3</v>
      </c>
      <c r="I110">
        <v>108</v>
      </c>
      <c r="Q110">
        <f>_xlfn.NORM.DIST(H110,table!$K$3,table!$K$6,FALSE)</f>
        <v>13.624361189528889</v>
      </c>
    </row>
    <row r="111" spans="1:17" x14ac:dyDescent="0.25">
      <c r="A111">
        <v>1.286360216806909E-2</v>
      </c>
      <c r="B111" s="4">
        <f t="shared" si="4"/>
        <v>-5.0000000000000001E-4</v>
      </c>
      <c r="C111" s="5">
        <f t="shared" si="5"/>
        <v>1.2363602168069089E-2</v>
      </c>
      <c r="D111" s="5" t="str">
        <f t="shared" si="6"/>
        <v/>
      </c>
      <c r="E111">
        <f t="shared" si="7"/>
        <v>0.87006096214845607</v>
      </c>
      <c r="F111">
        <f>E111/MAX($E$2:E111)-1</f>
        <v>-0.16515794010563511</v>
      </c>
      <c r="G111" s="2">
        <v>0</v>
      </c>
      <c r="H111">
        <v>4.0838363974723367E-3</v>
      </c>
      <c r="I111">
        <v>109</v>
      </c>
      <c r="Q111">
        <f>_xlfn.NORM.DIST(H111,table!$K$3,table!$K$6,FALSE)</f>
        <v>13.59448514035434</v>
      </c>
    </row>
    <row r="112" spans="1:17" x14ac:dyDescent="0.25">
      <c r="A112">
        <v>-1.624497335317375E-2</v>
      </c>
      <c r="B112" s="4">
        <f t="shared" si="4"/>
        <v>-5.0000000000000001E-4</v>
      </c>
      <c r="C112" s="5">
        <f t="shared" si="5"/>
        <v>-1.674497335317375E-2</v>
      </c>
      <c r="D112" s="5">
        <f t="shared" si="6"/>
        <v>-1.674497335317375E-2</v>
      </c>
      <c r="E112">
        <f t="shared" si="7"/>
        <v>0.85549181452164347</v>
      </c>
      <c r="F112">
        <f>E112/MAX($E$2:E112)-1</f>
        <v>-0.17913734815267501</v>
      </c>
      <c r="G112" s="2">
        <v>0</v>
      </c>
      <c r="H112">
        <v>4.1010755732900951E-3</v>
      </c>
      <c r="I112">
        <v>110</v>
      </c>
      <c r="Q112">
        <f>_xlfn.NORM.DIST(H112,table!$K$3,table!$K$6,FALSE)</f>
        <v>13.593481326838964</v>
      </c>
    </row>
    <row r="113" spans="1:17" x14ac:dyDescent="0.25">
      <c r="A113">
        <v>5.8562915192859324E-3</v>
      </c>
      <c r="B113" s="4">
        <f t="shared" si="4"/>
        <v>-5.0000000000000001E-4</v>
      </c>
      <c r="C113" s="5">
        <f t="shared" si="5"/>
        <v>5.3562915192859328E-3</v>
      </c>
      <c r="D113" s="5" t="str">
        <f t="shared" si="6"/>
        <v/>
      </c>
      <c r="E113">
        <f t="shared" si="7"/>
        <v>0.86007407807258429</v>
      </c>
      <c r="F113">
        <f>E113/MAX($E$2:E113)-1</f>
        <v>-0.17474056849208652</v>
      </c>
      <c r="G113" s="2">
        <v>0</v>
      </c>
      <c r="H113">
        <v>4.2092871787321497E-3</v>
      </c>
      <c r="I113">
        <v>111</v>
      </c>
      <c r="Q113">
        <f>_xlfn.NORM.DIST(H113,table!$K$3,table!$K$6,FALSE)</f>
        <v>13.587073245005401</v>
      </c>
    </row>
    <row r="114" spans="1:17" x14ac:dyDescent="0.25">
      <c r="A114">
        <v>1.300045429858687E-2</v>
      </c>
      <c r="B114" s="4">
        <f t="shared" si="4"/>
        <v>-5.0000000000000001E-4</v>
      </c>
      <c r="C114" s="5">
        <f t="shared" si="5"/>
        <v>1.250045429858687E-2</v>
      </c>
      <c r="D114" s="5" t="str">
        <f t="shared" si="6"/>
        <v/>
      </c>
      <c r="E114">
        <f t="shared" si="7"/>
        <v>0.87082539477892995</v>
      </c>
      <c r="F114">
        <f>E114/MAX($E$2:E114)-1</f>
        <v>-0.16442445068404399</v>
      </c>
      <c r="G114" s="2">
        <v>0</v>
      </c>
      <c r="H114">
        <v>4.8308442033526359E-3</v>
      </c>
      <c r="I114">
        <v>112</v>
      </c>
      <c r="Q114">
        <f>_xlfn.NORM.DIST(H114,table!$K$3,table!$K$6,FALSE)</f>
        <v>13.546700558480604</v>
      </c>
    </row>
    <row r="115" spans="1:17" x14ac:dyDescent="0.25">
      <c r="A115">
        <v>5.9582216377522881E-3</v>
      </c>
      <c r="B115" s="4">
        <f t="shared" si="4"/>
        <v>-5.0000000000000001E-4</v>
      </c>
      <c r="C115" s="5">
        <f t="shared" si="5"/>
        <v>5.4582216377522877E-3</v>
      </c>
      <c r="D115" s="5" t="str">
        <f t="shared" si="6"/>
        <v/>
      </c>
      <c r="E115">
        <f t="shared" si="7"/>
        <v>0.8755785527914165</v>
      </c>
      <c r="F115">
        <f>E115/MAX($E$2:E115)-1</f>
        <v>-0.15986369414079094</v>
      </c>
      <c r="G115" s="2">
        <v>0</v>
      </c>
      <c r="H115">
        <v>5.3511930575833762E-3</v>
      </c>
      <c r="I115">
        <v>113</v>
      </c>
      <c r="Q115">
        <f>_xlfn.NORM.DIST(H115,table!$K$3,table!$K$6,FALSE)</f>
        <v>13.508260330175386</v>
      </c>
    </row>
    <row r="116" spans="1:17" x14ac:dyDescent="0.25">
      <c r="A116">
        <v>-4.9291561079602669E-2</v>
      </c>
      <c r="B116" s="4">
        <f t="shared" si="4"/>
        <v>-5.0000000000000001E-4</v>
      </c>
      <c r="C116" s="5">
        <f t="shared" si="5"/>
        <v>-4.979156107960267E-2</v>
      </c>
      <c r="D116" s="5">
        <f t="shared" si="6"/>
        <v>-4.979156107960267E-2</v>
      </c>
      <c r="E116">
        <f t="shared" si="7"/>
        <v>0.83198212980011255</v>
      </c>
      <c r="F116">
        <f>E116/MAX($E$2:E116)-1</f>
        <v>-0.20169539232917155</v>
      </c>
      <c r="G116" s="2">
        <v>0</v>
      </c>
      <c r="H116">
        <v>5.504062668638017E-3</v>
      </c>
      <c r="I116">
        <v>114</v>
      </c>
      <c r="Q116">
        <f>_xlfn.NORM.DIST(H116,table!$K$3,table!$K$6,FALSE)</f>
        <v>13.496168958896821</v>
      </c>
    </row>
    <row r="117" spans="1:17" x14ac:dyDescent="0.25">
      <c r="A117">
        <v>2.3309684294587931E-2</v>
      </c>
      <c r="B117" s="4">
        <f t="shared" si="4"/>
        <v>-5.0000000000000001E-4</v>
      </c>
      <c r="C117" s="5">
        <f t="shared" si="5"/>
        <v>2.2809684294587931E-2</v>
      </c>
      <c r="D117" s="5" t="str">
        <f t="shared" si="6"/>
        <v/>
      </c>
      <c r="E117">
        <f t="shared" si="7"/>
        <v>0.850959379519592</v>
      </c>
      <c r="F117">
        <f>E117/MAX($E$2:E117)-1</f>
        <v>-0.18348631625728506</v>
      </c>
      <c r="G117" s="2">
        <v>0</v>
      </c>
      <c r="H117">
        <v>5.6307626427882073E-3</v>
      </c>
      <c r="I117">
        <v>115</v>
      </c>
      <c r="Q117">
        <f>_xlfn.NORM.DIST(H117,table!$K$3,table!$K$6,FALSE)</f>
        <v>13.485874027342907</v>
      </c>
    </row>
    <row r="118" spans="1:17" x14ac:dyDescent="0.25">
      <c r="A118">
        <v>-1.7464977018860399E-2</v>
      </c>
      <c r="B118" s="4">
        <f t="shared" si="4"/>
        <v>-5.0000000000000001E-4</v>
      </c>
      <c r="C118" s="5">
        <f t="shared" si="5"/>
        <v>-1.7964977018860399E-2</v>
      </c>
      <c r="D118" s="5">
        <f t="shared" si="6"/>
        <v>-1.7964977018860399E-2</v>
      </c>
      <c r="E118">
        <f t="shared" si="7"/>
        <v>0.83567191382253891</v>
      </c>
      <c r="F118">
        <f>E118/MAX($E$2:E118)-1</f>
        <v>-0.19815496582130787</v>
      </c>
      <c r="G118" s="2">
        <v>0</v>
      </c>
      <c r="H118">
        <v>5.8461592578705618E-3</v>
      </c>
      <c r="I118">
        <v>116</v>
      </c>
      <c r="Q118">
        <f>_xlfn.NORM.DIST(H118,table!$K$3,table!$K$6,FALSE)</f>
        <v>13.467804936992426</v>
      </c>
    </row>
    <row r="119" spans="1:17" x14ac:dyDescent="0.25">
      <c r="A119">
        <v>1.047215270887576E-2</v>
      </c>
      <c r="B119" s="4">
        <f t="shared" si="4"/>
        <v>-5.0000000000000001E-4</v>
      </c>
      <c r="C119" s="5">
        <f t="shared" si="5"/>
        <v>9.9721527088757599E-3</v>
      </c>
      <c r="D119" s="5" t="str">
        <f t="shared" si="6"/>
        <v/>
      </c>
      <c r="E119">
        <f t="shared" si="7"/>
        <v>0.84400536176169583</v>
      </c>
      <c r="F119">
        <f>E119/MAX($E$2:E119)-1</f>
        <v>-0.19015884469162414</v>
      </c>
      <c r="G119" s="2">
        <v>0</v>
      </c>
      <c r="H119">
        <v>5.941327173764584E-3</v>
      </c>
      <c r="I119">
        <v>117</v>
      </c>
      <c r="Q119">
        <f>_xlfn.NORM.DIST(H119,table!$K$3,table!$K$6,FALSE)</f>
        <v>13.459594675559201</v>
      </c>
    </row>
    <row r="120" spans="1:17" x14ac:dyDescent="0.25">
      <c r="A120">
        <v>3.1962184923231812E-3</v>
      </c>
      <c r="B120" s="4">
        <f t="shared" si="4"/>
        <v>-5.0000000000000001E-4</v>
      </c>
      <c r="C120" s="5">
        <f t="shared" si="5"/>
        <v>2.6962184923231811E-3</v>
      </c>
      <c r="D120" s="5" t="str">
        <f t="shared" si="6"/>
        <v/>
      </c>
      <c r="E120">
        <f t="shared" si="7"/>
        <v>0.84628098462569756</v>
      </c>
      <c r="F120">
        <f>E120/MAX($E$2:E120)-1</f>
        <v>-0.18797533599283744</v>
      </c>
      <c r="G120" s="2">
        <v>0</v>
      </c>
      <c r="H120">
        <v>6.0137781674909508E-3</v>
      </c>
      <c r="I120">
        <v>118</v>
      </c>
      <c r="Q120">
        <f>_xlfn.NORM.DIST(H120,table!$K$3,table!$K$6,FALSE)</f>
        <v>13.453251251016489</v>
      </c>
    </row>
    <row r="121" spans="1:17" x14ac:dyDescent="0.25">
      <c r="A121">
        <v>4.0889809318169481E-3</v>
      </c>
      <c r="B121" s="4">
        <f t="shared" si="4"/>
        <v>-5.0000000000000001E-4</v>
      </c>
      <c r="C121" s="5">
        <f t="shared" si="5"/>
        <v>3.5889809318169481E-3</v>
      </c>
      <c r="D121" s="5" t="str">
        <f t="shared" si="6"/>
        <v/>
      </c>
      <c r="E121">
        <f t="shared" si="7"/>
        <v>0.84931827094247858</v>
      </c>
      <c r="F121">
        <f>E121/MAX($E$2:E121)-1</f>
        <v>-0.18506099495755057</v>
      </c>
      <c r="G121" s="2">
        <v>0</v>
      </c>
      <c r="H121">
        <v>6.0336583135087128E-3</v>
      </c>
      <c r="I121">
        <v>119</v>
      </c>
      <c r="Q121">
        <f>_xlfn.NORM.DIST(H121,table!$K$3,table!$K$6,FALSE)</f>
        <v>13.451496614462551</v>
      </c>
    </row>
    <row r="122" spans="1:17" x14ac:dyDescent="0.25">
      <c r="A122">
        <v>-4.1491478735237328E-2</v>
      </c>
      <c r="B122" s="4">
        <f t="shared" si="4"/>
        <v>-5.0000000000000001E-4</v>
      </c>
      <c r="C122" s="5">
        <f t="shared" si="5"/>
        <v>-4.1991478735237328E-2</v>
      </c>
      <c r="D122" s="5">
        <f t="shared" si="6"/>
        <v>-4.1991478735237328E-2</v>
      </c>
      <c r="E122">
        <f t="shared" si="7"/>
        <v>0.81365414082874898</v>
      </c>
      <c r="F122">
        <f>E122/MAX($E$2:E122)-1</f>
        <v>-0.21928148885830601</v>
      </c>
      <c r="G122" s="2">
        <v>0</v>
      </c>
      <c r="H122">
        <v>6.1250285142359241E-3</v>
      </c>
      <c r="I122">
        <v>120</v>
      </c>
      <c r="Q122">
        <f>_xlfn.NORM.DIST(H122,table!$K$3,table!$K$6,FALSE)</f>
        <v>13.443354576998111</v>
      </c>
    </row>
    <row r="123" spans="1:17" x14ac:dyDescent="0.25">
      <c r="A123">
        <v>2.9719256905132739E-2</v>
      </c>
      <c r="B123" s="4">
        <f t="shared" si="4"/>
        <v>-5.0000000000000001E-4</v>
      </c>
      <c r="C123" s="5">
        <f t="shared" si="5"/>
        <v>2.9219256905132739E-2</v>
      </c>
      <c r="D123" s="5" t="str">
        <f t="shared" si="6"/>
        <v/>
      </c>
      <c r="E123">
        <f t="shared" si="7"/>
        <v>0.83742851020154929</v>
      </c>
      <c r="F123">
        <f>E123/MAX($E$2:E123)-1</f>
        <v>-0.19646947411066407</v>
      </c>
      <c r="G123" s="2">
        <v>0</v>
      </c>
      <c r="H123">
        <v>6.5168322408340681E-3</v>
      </c>
      <c r="I123">
        <v>121</v>
      </c>
      <c r="Q123">
        <f>_xlfn.NORM.DIST(H123,table!$K$3,table!$K$6,FALSE)</f>
        <v>13.406999942995043</v>
      </c>
    </row>
    <row r="124" spans="1:17" x14ac:dyDescent="0.25">
      <c r="A124">
        <v>-1.8148397452493099E-2</v>
      </c>
      <c r="B124" s="4">
        <f t="shared" si="4"/>
        <v>-5.0000000000000001E-4</v>
      </c>
      <c r="C124" s="5">
        <f t="shared" si="5"/>
        <v>-1.8648397452493099E-2</v>
      </c>
      <c r="D124" s="5">
        <f t="shared" si="6"/>
        <v>-1.8648397452493099E-2</v>
      </c>
      <c r="E124">
        <f t="shared" si="7"/>
        <v>0.82181181050526164</v>
      </c>
      <c r="F124">
        <f>E124/MAX($E$2:E124)-1</f>
        <v>-0.21145403072265911</v>
      </c>
      <c r="G124" s="2">
        <v>0</v>
      </c>
      <c r="H124">
        <v>6.5294572902940325E-3</v>
      </c>
      <c r="I124">
        <v>122</v>
      </c>
      <c r="Q124">
        <f>_xlfn.NORM.DIST(H124,table!$K$3,table!$K$6,FALSE)</f>
        <v>13.405789766370283</v>
      </c>
    </row>
    <row r="125" spans="1:17" x14ac:dyDescent="0.25">
      <c r="A125">
        <v>4.8100027643693428E-3</v>
      </c>
      <c r="B125" s="4">
        <f t="shared" si="4"/>
        <v>-5.0000000000000001E-4</v>
      </c>
      <c r="C125" s="5">
        <f t="shared" si="5"/>
        <v>4.3100027643693424E-3</v>
      </c>
      <c r="D125" s="5" t="str">
        <f t="shared" si="6"/>
        <v/>
      </c>
      <c r="E125">
        <f t="shared" si="7"/>
        <v>0.82535382168033078</v>
      </c>
      <c r="F125">
        <f>E125/MAX($E$2:E125)-1</f>
        <v>-0.20805539541524143</v>
      </c>
      <c r="G125" s="2">
        <v>0</v>
      </c>
      <c r="H125">
        <v>6.5798509414787577E-3</v>
      </c>
      <c r="I125">
        <v>123</v>
      </c>
      <c r="Q125">
        <f>_xlfn.NORM.DIST(H125,table!$K$3,table!$K$6,FALSE)</f>
        <v>13.400935266407121</v>
      </c>
    </row>
    <row r="126" spans="1:17" x14ac:dyDescent="0.25">
      <c r="A126">
        <v>3.092361998764101E-2</v>
      </c>
      <c r="B126" s="4">
        <f t="shared" si="4"/>
        <v>-5.0000000000000001E-4</v>
      </c>
      <c r="C126" s="5">
        <f t="shared" si="5"/>
        <v>3.042361998764101E-2</v>
      </c>
      <c r="D126" s="5" t="str">
        <f t="shared" si="6"/>
        <v/>
      </c>
      <c r="E126">
        <f t="shared" si="7"/>
        <v>0.8504640727064805</v>
      </c>
      <c r="F126">
        <f>E126/MAX($E$2:E126)-1</f>
        <v>-0.18396157371409205</v>
      </c>
      <c r="G126" s="2">
        <v>0</v>
      </c>
      <c r="H126">
        <v>6.6535731274469621E-3</v>
      </c>
      <c r="I126">
        <v>124</v>
      </c>
      <c r="Q126">
        <f>_xlfn.NORM.DIST(H126,table!$K$3,table!$K$6,FALSE)</f>
        <v>13.393764393418374</v>
      </c>
    </row>
    <row r="127" spans="1:17" x14ac:dyDescent="0.25">
      <c r="A127">
        <v>1.7825836675259121E-2</v>
      </c>
      <c r="B127" s="4">
        <f t="shared" si="4"/>
        <v>-5.0000000000000001E-4</v>
      </c>
      <c r="C127" s="5">
        <f t="shared" si="5"/>
        <v>1.732583667525912E-2</v>
      </c>
      <c r="D127" s="5" t="str">
        <f t="shared" si="6"/>
        <v/>
      </c>
      <c r="E127">
        <f t="shared" si="7"/>
        <v>0.86519907432836862</v>
      </c>
      <c r="F127">
        <f>E127/MAX($E$2:E127)-1</f>
        <v>-0.16982302521952697</v>
      </c>
      <c r="G127" s="2">
        <v>0</v>
      </c>
      <c r="H127">
        <v>6.729947303458203E-3</v>
      </c>
      <c r="I127">
        <v>125</v>
      </c>
      <c r="Q127">
        <f>_xlfn.NORM.DIST(H127,table!$K$3,table!$K$6,FALSE)</f>
        <v>13.386249125925975</v>
      </c>
    </row>
    <row r="128" spans="1:17" x14ac:dyDescent="0.25">
      <c r="A128">
        <v>1.079637420335969E-3</v>
      </c>
      <c r="B128" s="4">
        <f t="shared" si="4"/>
        <v>-5.0000000000000001E-4</v>
      </c>
      <c r="C128" s="5">
        <f t="shared" si="5"/>
        <v>5.7963742033596897E-4</v>
      </c>
      <c r="D128" s="5" t="str">
        <f t="shared" si="6"/>
        <v/>
      </c>
      <c r="E128">
        <f t="shared" si="7"/>
        <v>0.86570057608788942</v>
      </c>
      <c r="F128">
        <f>E128/MAX($E$2:E128)-1</f>
        <v>-0.16934182357944283</v>
      </c>
      <c r="G128" s="2">
        <v>0</v>
      </c>
      <c r="H128">
        <v>6.8239690957061158E-3</v>
      </c>
      <c r="I128">
        <v>126</v>
      </c>
      <c r="Q128">
        <f>_xlfn.NORM.DIST(H128,table!$K$3,table!$K$6,FALSE)</f>
        <v>13.376876742287072</v>
      </c>
    </row>
    <row r="129" spans="1:17" x14ac:dyDescent="0.25">
      <c r="A129">
        <v>-1.070064985721021E-2</v>
      </c>
      <c r="B129" s="4">
        <f t="shared" si="4"/>
        <v>-5.0000000000000001E-4</v>
      </c>
      <c r="C129" s="5">
        <f t="shared" si="5"/>
        <v>-1.1200649857210211E-2</v>
      </c>
      <c r="D129" s="5">
        <f t="shared" si="6"/>
        <v>-1.1200649857210211E-2</v>
      </c>
      <c r="E129">
        <f t="shared" si="7"/>
        <v>0.85600416705394378</v>
      </c>
      <c r="F129">
        <f>E129/MAX($E$2:E129)-1</f>
        <v>-0.17864573496455827</v>
      </c>
      <c r="G129" s="2">
        <v>0</v>
      </c>
      <c r="H129">
        <v>6.8239946813744984E-3</v>
      </c>
      <c r="I129">
        <v>127</v>
      </c>
      <c r="Q129">
        <f>_xlfn.NORM.DIST(H129,table!$K$3,table!$K$6,FALSE)</f>
        <v>13.376874173741573</v>
      </c>
    </row>
    <row r="130" spans="1:17" x14ac:dyDescent="0.25">
      <c r="A130">
        <v>3.5988517540332762E-2</v>
      </c>
      <c r="B130" s="4">
        <f t="shared" si="4"/>
        <v>-5.0000000000000001E-4</v>
      </c>
      <c r="C130" s="5">
        <f t="shared" si="5"/>
        <v>3.5488517540332762E-2</v>
      </c>
      <c r="D130" s="5" t="str">
        <f t="shared" si="6"/>
        <v/>
      </c>
      <c r="E130">
        <f t="shared" si="7"/>
        <v>0.88638248595103564</v>
      </c>
      <c r="F130">
        <f>E130/MAX($E$2:E130)-1</f>
        <v>-0.14949708972302089</v>
      </c>
      <c r="G130" s="2">
        <v>0</v>
      </c>
      <c r="H130">
        <v>7.1965670935227773E-3</v>
      </c>
      <c r="I130">
        <v>128</v>
      </c>
      <c r="Q130">
        <f>_xlfn.NORM.DIST(H130,table!$K$3,table!$K$6,FALSE)</f>
        <v>13.338431993137222</v>
      </c>
    </row>
    <row r="131" spans="1:17" x14ac:dyDescent="0.25">
      <c r="A131">
        <v>5.5420054917438991E-3</v>
      </c>
      <c r="B131" s="4">
        <f t="shared" si="4"/>
        <v>-5.0000000000000001E-4</v>
      </c>
      <c r="C131" s="5">
        <f t="shared" si="5"/>
        <v>5.0420054917438995E-3</v>
      </c>
      <c r="D131" s="5" t="str">
        <f t="shared" si="6"/>
        <v/>
      </c>
      <c r="E131">
        <f t="shared" si="7"/>
        <v>0.89085163131298639</v>
      </c>
      <c r="F131">
        <f>E131/MAX($E$2:E131)-1</f>
        <v>-0.14520884937866008</v>
      </c>
      <c r="G131" s="2">
        <v>0</v>
      </c>
      <c r="H131">
        <v>7.2621009268795875E-3</v>
      </c>
      <c r="I131">
        <v>129</v>
      </c>
      <c r="Q131">
        <f>_xlfn.NORM.DIST(H131,table!$K$3,table!$K$6,FALSE)</f>
        <v>13.331455920939277</v>
      </c>
    </row>
    <row r="132" spans="1:17" x14ac:dyDescent="0.25">
      <c r="A132">
        <v>1.852938261991353E-3</v>
      </c>
      <c r="B132" s="4">
        <f t="shared" ref="B132:B195" si="8">-0.0005</f>
        <v>-5.0000000000000001E-4</v>
      </c>
      <c r="C132" s="5">
        <f t="shared" ref="C132:C195" si="9">A132+B132</f>
        <v>1.352938261991353E-3</v>
      </c>
      <c r="D132" s="5" t="str">
        <f t="shared" ref="D132:D195" si="10">IF(C132&lt;AVERAGE($C$3:$C$195),C132,"")</f>
        <v/>
      </c>
      <c r="E132">
        <f t="shared" si="7"/>
        <v>0.89205689857074721</v>
      </c>
      <c r="F132">
        <f>E132/MAX($E$2:E132)-1</f>
        <v>-0.14405236972497282</v>
      </c>
      <c r="G132" s="2">
        <v>0</v>
      </c>
      <c r="H132">
        <v>7.9166677959776142E-3</v>
      </c>
      <c r="I132">
        <v>130</v>
      </c>
      <c r="Q132">
        <f>_xlfn.NORM.DIST(H132,table!$K$3,table!$K$6,FALSE)</f>
        <v>13.258291735953131</v>
      </c>
    </row>
    <row r="133" spans="1:17" x14ac:dyDescent="0.25">
      <c r="A133">
        <v>9.5955327444700641E-3</v>
      </c>
      <c r="B133" s="4">
        <f t="shared" si="8"/>
        <v>-5.0000000000000001E-4</v>
      </c>
      <c r="C133" s="5">
        <f t="shared" si="9"/>
        <v>9.0955327444700636E-3</v>
      </c>
      <c r="D133" s="5" t="str">
        <f t="shared" si="10"/>
        <v/>
      </c>
      <c r="E133">
        <f t="shared" ref="E133:E195" si="11">E132*(1+C133)</f>
        <v>0.900170631301628</v>
      </c>
      <c r="F133">
        <f>E133/MAX($E$2:E133)-1</f>
        <v>-0.1362670700262546</v>
      </c>
      <c r="G133" s="2">
        <v>0</v>
      </c>
      <c r="H133">
        <v>8.0824136854808892E-3</v>
      </c>
      <c r="I133">
        <v>131</v>
      </c>
      <c r="Q133">
        <f>_xlfn.NORM.DIST(H133,table!$K$3,table!$K$6,FALSE)</f>
        <v>13.238767872610655</v>
      </c>
    </row>
    <row r="134" spans="1:17" x14ac:dyDescent="0.25">
      <c r="A134">
        <v>-1.1308259946395531E-2</v>
      </c>
      <c r="B134" s="4">
        <f t="shared" si="8"/>
        <v>-5.0000000000000001E-4</v>
      </c>
      <c r="C134" s="5">
        <f t="shared" si="9"/>
        <v>-1.1808259946395531E-2</v>
      </c>
      <c r="D134" s="5">
        <f t="shared" si="10"/>
        <v>-1.1808259946395531E-2</v>
      </c>
      <c r="E134">
        <f t="shared" si="11"/>
        <v>0.88954118249110736</v>
      </c>
      <c r="F134">
        <f>E134/MAX($E$2:E134)-1</f>
        <v>-0.14646625298764648</v>
      </c>
      <c r="G134" s="2">
        <v>0</v>
      </c>
      <c r="H134">
        <v>8.2237332128564534E-3</v>
      </c>
      <c r="I134">
        <v>132</v>
      </c>
      <c r="Q134">
        <f>_xlfn.NORM.DIST(H134,table!$K$3,table!$K$6,FALSE)</f>
        <v>13.2218056743303</v>
      </c>
    </row>
    <row r="135" spans="1:17" x14ac:dyDescent="0.25">
      <c r="A135">
        <v>-5.9518738894553721E-3</v>
      </c>
      <c r="B135" s="4">
        <f t="shared" si="8"/>
        <v>-5.0000000000000001E-4</v>
      </c>
      <c r="C135" s="5">
        <f t="shared" si="9"/>
        <v>-6.4518738894553725E-3</v>
      </c>
      <c r="D135" s="5">
        <f t="shared" si="10"/>
        <v>-6.4518738894553725E-3</v>
      </c>
      <c r="E135">
        <f t="shared" si="11"/>
        <v>0.88380197496219781</v>
      </c>
      <c r="F135">
        <f>E135/MAX($E$2:E135)-1</f>
        <v>-0.15197314508376447</v>
      </c>
      <c r="G135" s="2">
        <v>0</v>
      </c>
      <c r="H135">
        <v>8.5249863741654868E-3</v>
      </c>
      <c r="I135">
        <v>133</v>
      </c>
      <c r="Q135">
        <f>_xlfn.NORM.DIST(H135,table!$K$3,table!$K$6,FALSE)</f>
        <v>13.184683005141395</v>
      </c>
    </row>
    <row r="136" spans="1:17" x14ac:dyDescent="0.25">
      <c r="A136">
        <v>5.3649390285627702E-3</v>
      </c>
      <c r="B136" s="4">
        <f t="shared" si="8"/>
        <v>-5.0000000000000001E-4</v>
      </c>
      <c r="C136" s="5">
        <f t="shared" si="9"/>
        <v>4.8649390285627706E-3</v>
      </c>
      <c r="D136" s="5" t="str">
        <f t="shared" si="10"/>
        <v/>
      </c>
      <c r="E136">
        <f t="shared" si="11"/>
        <v>0.88810161768371221</v>
      </c>
      <c r="F136">
        <f>E136/MAX($E$2:E136)-1</f>
        <v>-0.14784754614001316</v>
      </c>
      <c r="G136" s="2">
        <v>0</v>
      </c>
      <c r="H136">
        <v>8.681134292090862E-3</v>
      </c>
      <c r="I136">
        <v>134</v>
      </c>
      <c r="Q136">
        <f>_xlfn.NORM.DIST(H136,table!$K$3,table!$K$6,FALSE)</f>
        <v>13.164927873825174</v>
      </c>
    </row>
    <row r="137" spans="1:17" x14ac:dyDescent="0.25">
      <c r="A137">
        <v>2.262813897488827E-2</v>
      </c>
      <c r="B137" s="4">
        <f t="shared" si="8"/>
        <v>-5.0000000000000001E-4</v>
      </c>
      <c r="C137" s="5">
        <f t="shared" si="9"/>
        <v>2.2128138974888269E-2</v>
      </c>
      <c r="D137" s="5" t="str">
        <f t="shared" si="10"/>
        <v/>
      </c>
      <c r="E137">
        <f t="shared" si="11"/>
        <v>0.90775365370364036</v>
      </c>
      <c r="F137">
        <f>E137/MAX($E$2:E137)-1</f>
        <v>-0.12899099821320736</v>
      </c>
      <c r="G137" s="2">
        <v>0</v>
      </c>
      <c r="H137">
        <v>8.9772146507666323E-3</v>
      </c>
      <c r="I137">
        <v>135</v>
      </c>
      <c r="Q137">
        <f>_xlfn.NORM.DIST(H137,table!$K$3,table!$K$6,FALSE)</f>
        <v>13.126513943050849</v>
      </c>
    </row>
    <row r="138" spans="1:17" x14ac:dyDescent="0.25">
      <c r="A138">
        <v>-3.8090608790425161E-2</v>
      </c>
      <c r="B138" s="4">
        <f t="shared" si="8"/>
        <v>-5.0000000000000001E-4</v>
      </c>
      <c r="C138" s="5">
        <f t="shared" si="9"/>
        <v>-3.8590608790425161E-2</v>
      </c>
      <c r="D138" s="5">
        <f t="shared" si="10"/>
        <v>-3.8590608790425161E-2</v>
      </c>
      <c r="E138">
        <f t="shared" si="11"/>
        <v>0.87272288757548411</v>
      </c>
      <c r="F138">
        <f>E138/MAX($E$2:E138)-1</f>
        <v>-0.1626037658541003</v>
      </c>
      <c r="G138" s="2">
        <v>0</v>
      </c>
      <c r="H138">
        <v>9.1067043245675276E-3</v>
      </c>
      <c r="I138">
        <v>136</v>
      </c>
      <c r="Q138">
        <f>_xlfn.NORM.DIST(H138,table!$K$3,table!$K$6,FALSE)</f>
        <v>13.109323014700719</v>
      </c>
    </row>
    <row r="139" spans="1:17" x14ac:dyDescent="0.25">
      <c r="A139">
        <v>-0.10218846005221111</v>
      </c>
      <c r="B139" s="4">
        <f t="shared" si="8"/>
        <v>-5.0000000000000001E-4</v>
      </c>
      <c r="C139" s="5">
        <f t="shared" si="9"/>
        <v>-0.10268846005221111</v>
      </c>
      <c r="D139" s="5">
        <f t="shared" si="10"/>
        <v>-0.10268846005221111</v>
      </c>
      <c r="E139">
        <f t="shared" si="11"/>
        <v>0.78310431819803872</v>
      </c>
      <c r="F139">
        <f>E139/MAX($E$2:E139)-1</f>
        <v>-0.24859469559206349</v>
      </c>
      <c r="G139" s="2">
        <v>0</v>
      </c>
      <c r="H139">
        <v>9.1547495974991875E-3</v>
      </c>
      <c r="I139">
        <v>137</v>
      </c>
      <c r="Q139">
        <f>_xlfn.NORM.DIST(H139,table!$K$3,table!$K$6,FALSE)</f>
        <v>13.102884394459181</v>
      </c>
    </row>
    <row r="140" spans="1:17" x14ac:dyDescent="0.25">
      <c r="A140">
        <v>2.1877766124956548E-2</v>
      </c>
      <c r="B140" s="4">
        <f t="shared" si="8"/>
        <v>-5.0000000000000001E-4</v>
      </c>
      <c r="C140" s="5">
        <f t="shared" si="9"/>
        <v>2.1377766124956548E-2</v>
      </c>
      <c r="D140" s="5" t="str">
        <f t="shared" si="10"/>
        <v/>
      </c>
      <c r="E140">
        <f t="shared" si="11"/>
        <v>0.79984533916391998</v>
      </c>
      <c r="F140">
        <f>E140/MAX($E$2:E140)-1</f>
        <v>-0.23253132872937876</v>
      </c>
      <c r="G140" s="2">
        <v>0</v>
      </c>
      <c r="H140">
        <v>9.164186562605597E-3</v>
      </c>
      <c r="I140">
        <v>138</v>
      </c>
      <c r="Q140">
        <f>_xlfn.NORM.DIST(H140,table!$K$3,table!$K$6,FALSE)</f>
        <v>13.101615913259893</v>
      </c>
    </row>
    <row r="141" spans="1:17" x14ac:dyDescent="0.25">
      <c r="A141">
        <v>-3.5222984562607133E-2</v>
      </c>
      <c r="B141" s="4">
        <f t="shared" si="8"/>
        <v>-5.0000000000000001E-4</v>
      </c>
      <c r="C141" s="5">
        <f t="shared" si="9"/>
        <v>-3.5722984562607134E-2</v>
      </c>
      <c r="D141" s="5">
        <f t="shared" si="10"/>
        <v>-3.5722984562607134E-2</v>
      </c>
      <c r="E141">
        <f t="shared" si="11"/>
        <v>0.77127247646049402</v>
      </c>
      <c r="F141">
        <f>E141/MAX($E$2:E141)-1</f>
        <v>-0.25994760022546382</v>
      </c>
      <c r="G141" s="2">
        <v>0</v>
      </c>
      <c r="H141">
        <v>9.7795130256438604E-3</v>
      </c>
      <c r="I141">
        <v>139</v>
      </c>
      <c r="Q141">
        <f>_xlfn.NORM.DIST(H141,table!$K$3,table!$K$6,FALSE)</f>
        <v>13.016219650455094</v>
      </c>
    </row>
    <row r="142" spans="1:17" x14ac:dyDescent="0.25">
      <c r="A142">
        <v>1.596445013368725E-2</v>
      </c>
      <c r="B142" s="4">
        <f t="shared" si="8"/>
        <v>-5.0000000000000001E-4</v>
      </c>
      <c r="C142" s="5">
        <f t="shared" si="9"/>
        <v>1.546445013368725E-2</v>
      </c>
      <c r="D142" s="5" t="str">
        <f t="shared" si="10"/>
        <v/>
      </c>
      <c r="E142">
        <f t="shared" si="11"/>
        <v>0.78319978121220291</v>
      </c>
      <c r="F142">
        <f>E142/MAX($E$2:E142)-1</f>
        <v>-0.24850309679283478</v>
      </c>
      <c r="G142" s="2">
        <v>0</v>
      </c>
      <c r="H142">
        <v>1.003661885588107E-2</v>
      </c>
      <c r="I142">
        <v>140</v>
      </c>
      <c r="Q142">
        <f>_xlfn.NORM.DIST(H142,table!$K$3,table!$K$6,FALSE)</f>
        <v>12.978986288376278</v>
      </c>
    </row>
    <row r="143" spans="1:17" x14ac:dyDescent="0.25">
      <c r="A143">
        <v>2.8407544234881729E-3</v>
      </c>
      <c r="B143" s="4">
        <f t="shared" si="8"/>
        <v>-5.0000000000000001E-4</v>
      </c>
      <c r="C143" s="5">
        <f t="shared" si="9"/>
        <v>2.3407544234881729E-3</v>
      </c>
      <c r="D143" s="5" t="str">
        <f t="shared" si="10"/>
        <v/>
      </c>
      <c r="E143">
        <f t="shared" si="11"/>
        <v>0.78503305956455027</v>
      </c>
      <c r="F143">
        <f>E143/MAX($E$2:E143)-1</f>
        <v>-0.24674402709241505</v>
      </c>
      <c r="G143" s="2">
        <v>0</v>
      </c>
      <c r="H143">
        <v>1.0061112245129299E-2</v>
      </c>
      <c r="I143">
        <v>141</v>
      </c>
      <c r="Q143">
        <f>_xlfn.NORM.DIST(H143,table!$K$3,table!$K$6,FALSE)</f>
        <v>12.975392012416346</v>
      </c>
    </row>
    <row r="144" spans="1:17" x14ac:dyDescent="0.25">
      <c r="A144">
        <v>-1.8728635937963391E-2</v>
      </c>
      <c r="B144" s="4">
        <f t="shared" si="8"/>
        <v>-5.0000000000000001E-4</v>
      </c>
      <c r="C144" s="5">
        <f t="shared" si="9"/>
        <v>-1.9228635937963392E-2</v>
      </c>
      <c r="D144" s="5">
        <f t="shared" si="10"/>
        <v>-1.9228635937963392E-2</v>
      </c>
      <c r="E144">
        <f t="shared" si="11"/>
        <v>0.76993794466291798</v>
      </c>
      <c r="F144">
        <f>E144/MAX($E$2:E144)-1</f>
        <v>-0.26122811196355145</v>
      </c>
      <c r="G144" s="2">
        <v>0</v>
      </c>
      <c r="H144">
        <v>1.078033648672354E-2</v>
      </c>
      <c r="I144">
        <v>142</v>
      </c>
      <c r="Q144">
        <f>_xlfn.NORM.DIST(H144,table!$K$3,table!$K$6,FALSE)</f>
        <v>12.866233468124481</v>
      </c>
    </row>
    <row r="145" spans="1:17" x14ac:dyDescent="0.25">
      <c r="A145">
        <v>2.6024423954483449E-2</v>
      </c>
      <c r="B145" s="4">
        <f t="shared" si="8"/>
        <v>-5.0000000000000001E-4</v>
      </c>
      <c r="C145" s="5">
        <f t="shared" si="9"/>
        <v>2.5524423954483448E-2</v>
      </c>
      <c r="D145" s="5" t="str">
        <f t="shared" si="10"/>
        <v/>
      </c>
      <c r="E145">
        <f t="shared" si="11"/>
        <v>0.78959016718113784</v>
      </c>
      <c r="F145">
        <f>E145/MAX($E$2:E145)-1</f>
        <v>-0.24237138508765499</v>
      </c>
      <c r="G145" s="2">
        <v>0</v>
      </c>
      <c r="H145">
        <v>1.1021724917001489E-2</v>
      </c>
      <c r="I145">
        <v>143</v>
      </c>
      <c r="Q145">
        <f>_xlfn.NORM.DIST(H145,table!$K$3,table!$K$6,FALSE)</f>
        <v>12.828049422762641</v>
      </c>
    </row>
    <row r="146" spans="1:17" x14ac:dyDescent="0.25">
      <c r="A146">
        <v>-7.2168273883173794E-3</v>
      </c>
      <c r="B146" s="4">
        <f t="shared" si="8"/>
        <v>-5.0000000000000001E-4</v>
      </c>
      <c r="C146" s="5">
        <f t="shared" si="9"/>
        <v>-7.716827388317379E-3</v>
      </c>
      <c r="D146" s="5">
        <f t="shared" si="10"/>
        <v>-7.716827388317379E-3</v>
      </c>
      <c r="E146">
        <f t="shared" si="11"/>
        <v>0.78349703615348831</v>
      </c>
      <c r="F146">
        <f>E146/MAX($E$2:E146)-1</f>
        <v>-0.24821787433338349</v>
      </c>
      <c r="G146" s="2">
        <v>0</v>
      </c>
      <c r="H146">
        <v>1.1322751720169869E-2</v>
      </c>
      <c r="I146">
        <v>144</v>
      </c>
      <c r="Q146">
        <f>_xlfn.NORM.DIST(H146,table!$K$3,table!$K$6,FALSE)</f>
        <v>12.779359756227409</v>
      </c>
    </row>
    <row r="147" spans="1:17" x14ac:dyDescent="0.25">
      <c r="A147">
        <v>6.2945540953396667E-3</v>
      </c>
      <c r="B147" s="4">
        <f t="shared" si="8"/>
        <v>-5.0000000000000001E-4</v>
      </c>
      <c r="C147" s="5">
        <f t="shared" si="9"/>
        <v>5.7945540953396671E-3</v>
      </c>
      <c r="D147" s="5" t="str">
        <f t="shared" si="10"/>
        <v/>
      </c>
      <c r="E147">
        <f t="shared" si="11"/>
        <v>0.788037052113018</v>
      </c>
      <c r="F147">
        <f>E147/MAX($E$2:E147)-1</f>
        <v>-0.24386163213829892</v>
      </c>
      <c r="G147" s="2">
        <v>0</v>
      </c>
      <c r="H147">
        <v>1.1455706775521629E-2</v>
      </c>
      <c r="I147">
        <v>145</v>
      </c>
      <c r="Q147">
        <f>_xlfn.NORM.DIST(H147,table!$K$3,table!$K$6,FALSE)</f>
        <v>12.757479722132169</v>
      </c>
    </row>
    <row r="148" spans="1:17" x14ac:dyDescent="0.25">
      <c r="A148">
        <v>5.0860689708349021E-3</v>
      </c>
      <c r="B148" s="4">
        <f t="shared" si="8"/>
        <v>-5.0000000000000001E-4</v>
      </c>
      <c r="C148" s="5">
        <f t="shared" si="9"/>
        <v>4.5860689708349025E-3</v>
      </c>
      <c r="D148" s="5" t="str">
        <f t="shared" si="10"/>
        <v/>
      </c>
      <c r="E148">
        <f t="shared" si="11"/>
        <v>0.79165104438558165</v>
      </c>
      <c r="F148">
        <f>E148/MAX($E$2:E148)-1</f>
        <v>-0.24039392943179072</v>
      </c>
      <c r="G148" s="2">
        <v>0</v>
      </c>
      <c r="H148">
        <v>1.2438160158501209E-2</v>
      </c>
      <c r="I148">
        <v>146</v>
      </c>
      <c r="Q148">
        <f>_xlfn.NORM.DIST(H148,table!$K$3,table!$K$6,FALSE)</f>
        <v>12.588819979908605</v>
      </c>
    </row>
    <row r="149" spans="1:17" x14ac:dyDescent="0.25">
      <c r="A149">
        <v>-9.9480541648246795E-3</v>
      </c>
      <c r="B149" s="4">
        <f t="shared" si="8"/>
        <v>-5.0000000000000001E-4</v>
      </c>
      <c r="C149" s="5">
        <f t="shared" si="9"/>
        <v>-1.044805416482468E-2</v>
      </c>
      <c r="D149" s="5">
        <f t="shared" si="10"/>
        <v>-1.044805416482468E-2</v>
      </c>
      <c r="E149">
        <f t="shared" si="11"/>
        <v>0.78337983139420109</v>
      </c>
      <c r="F149">
        <f>E149/MAX($E$2:E149)-1</f>
        <v>-0.24833033480101696</v>
      </c>
      <c r="G149" s="2">
        <v>0</v>
      </c>
      <c r="H149">
        <v>1.251067014045862E-2</v>
      </c>
      <c r="I149">
        <v>147</v>
      </c>
      <c r="Q149">
        <f>_xlfn.NORM.DIST(H149,table!$K$3,table!$K$6,FALSE)</f>
        <v>12.575893503267899</v>
      </c>
    </row>
    <row r="150" spans="1:17" x14ac:dyDescent="0.25">
      <c r="A150">
        <v>3.8283953690421667E-2</v>
      </c>
      <c r="B150" s="4">
        <f t="shared" si="8"/>
        <v>-5.0000000000000001E-4</v>
      </c>
      <c r="C150" s="5">
        <f t="shared" si="9"/>
        <v>3.7783953690421666E-2</v>
      </c>
      <c r="D150" s="5" t="str">
        <f t="shared" si="10"/>
        <v/>
      </c>
      <c r="E150">
        <f t="shared" si="11"/>
        <v>0.81297901866560984</v>
      </c>
      <c r="F150">
        <f>E150/MAX($E$2:E150)-1</f>
        <v>-0.21992928298064385</v>
      </c>
      <c r="G150" s="2">
        <v>0</v>
      </c>
      <c r="H150">
        <v>1.3472914501501499E-2</v>
      </c>
      <c r="I150">
        <v>148</v>
      </c>
      <c r="Q150">
        <f>_xlfn.NORM.DIST(H150,table!$K$3,table!$K$6,FALSE)</f>
        <v>12.398322764154916</v>
      </c>
    </row>
    <row r="151" spans="1:17" x14ac:dyDescent="0.25">
      <c r="A151">
        <v>1.709937507521199E-3</v>
      </c>
      <c r="B151" s="4">
        <f t="shared" si="8"/>
        <v>-5.0000000000000001E-4</v>
      </c>
      <c r="C151" s="5">
        <f t="shared" si="9"/>
        <v>1.209937507521199E-3</v>
      </c>
      <c r="D151" s="5" t="str">
        <f t="shared" si="10"/>
        <v/>
      </c>
      <c r="E151">
        <f t="shared" si="11"/>
        <v>0.81396267247312115</v>
      </c>
      <c r="F151">
        <f>E151/MAX($E$2:E151)-1</f>
        <v>-0.2189854461616032</v>
      </c>
      <c r="G151" s="2">
        <v>0</v>
      </c>
      <c r="H151">
        <v>1.4538812590633799E-2</v>
      </c>
      <c r="I151">
        <v>149</v>
      </c>
      <c r="Q151">
        <f>_xlfn.NORM.DIST(H151,table!$K$3,table!$K$6,FALSE)</f>
        <v>12.189001988599427</v>
      </c>
    </row>
    <row r="152" spans="1:17" x14ac:dyDescent="0.25">
      <c r="A152">
        <v>2.0567106412541641E-2</v>
      </c>
      <c r="B152" s="4">
        <f t="shared" si="8"/>
        <v>-5.0000000000000001E-4</v>
      </c>
      <c r="C152" s="5">
        <f t="shared" si="9"/>
        <v>2.0067106412541641E-2</v>
      </c>
      <c r="D152" s="5" t="str">
        <f t="shared" si="10"/>
        <v/>
      </c>
      <c r="E152">
        <f t="shared" si="11"/>
        <v>0.8302965480374761</v>
      </c>
      <c r="F152">
        <f>E152/MAX($E$2:E152)-1</f>
        <v>-0.20331274399998434</v>
      </c>
      <c r="G152" s="2">
        <v>0</v>
      </c>
      <c r="H152">
        <v>1.45725042578455E-2</v>
      </c>
      <c r="I152">
        <v>150</v>
      </c>
      <c r="Q152">
        <f>_xlfn.NORM.DIST(H152,table!$K$3,table!$K$6,FALSE)</f>
        <v>12.182177438914293</v>
      </c>
    </row>
    <row r="153" spans="1:17" x14ac:dyDescent="0.25">
      <c r="A153">
        <v>-5.2231662571051206E-3</v>
      </c>
      <c r="B153" s="4">
        <f t="shared" si="8"/>
        <v>-5.0000000000000001E-4</v>
      </c>
      <c r="C153" s="5">
        <f t="shared" si="9"/>
        <v>-5.7231662571051202E-3</v>
      </c>
      <c r="D153" s="5">
        <f t="shared" si="10"/>
        <v>-5.7231662571051202E-3</v>
      </c>
      <c r="E153">
        <f t="shared" si="11"/>
        <v>0.82554462285035712</v>
      </c>
      <c r="F153">
        <f>E153/MAX($E$2:E153)-1</f>
        <v>-0.20787231762098923</v>
      </c>
      <c r="G153" s="2">
        <v>0</v>
      </c>
      <c r="H153">
        <v>1.5019973025133009E-2</v>
      </c>
      <c r="I153">
        <v>151</v>
      </c>
      <c r="Q153">
        <f>_xlfn.NORM.DIST(H153,table!$K$3,table!$K$6,FALSE)</f>
        <v>12.090365127789607</v>
      </c>
    </row>
    <row r="154" spans="1:17" x14ac:dyDescent="0.25">
      <c r="A154">
        <v>4.4369511715221296E-3</v>
      </c>
      <c r="B154" s="4">
        <f t="shared" si="8"/>
        <v>-5.0000000000000001E-4</v>
      </c>
      <c r="C154" s="5">
        <f t="shared" si="9"/>
        <v>3.9369511715221291E-3</v>
      </c>
      <c r="D154" s="5" t="str">
        <f t="shared" si="10"/>
        <v/>
      </c>
      <c r="E154">
        <f t="shared" si="11"/>
        <v>0.8287947517204316</v>
      </c>
      <c r="F154">
        <f>E154/MAX($E$2:E154)-1</f>
        <v>-0.20475374961385218</v>
      </c>
      <c r="G154" s="2">
        <v>0</v>
      </c>
      <c r="H154">
        <v>1.506935466779696E-2</v>
      </c>
      <c r="I154">
        <v>152</v>
      </c>
      <c r="Q154">
        <f>_xlfn.NORM.DIST(H154,table!$K$3,table!$K$6,FALSE)</f>
        <v>12.080100649148386</v>
      </c>
    </row>
    <row r="155" spans="1:17" x14ac:dyDescent="0.25">
      <c r="A155">
        <v>-6.8584474885846744E-4</v>
      </c>
      <c r="B155" s="4">
        <f t="shared" si="8"/>
        <v>-5.0000000000000001E-4</v>
      </c>
      <c r="C155" s="5">
        <f t="shared" si="9"/>
        <v>-1.1858447488584676E-3</v>
      </c>
      <c r="D155" s="5">
        <f t="shared" si="10"/>
        <v>-1.1858447488584676E-3</v>
      </c>
      <c r="E155">
        <f t="shared" si="11"/>
        <v>0.82781192981622242</v>
      </c>
      <c r="F155">
        <f>E155/MAX($E$2:E155)-1</f>
        <v>-0.20569678820392201</v>
      </c>
      <c r="G155" s="2">
        <v>0</v>
      </c>
      <c r="H155">
        <v>1.543359666915755E-2</v>
      </c>
      <c r="I155">
        <v>153</v>
      </c>
      <c r="Q155">
        <f>_xlfn.NORM.DIST(H155,table!$K$3,table!$K$6,FALSE)</f>
        <v>12.00359152668906</v>
      </c>
    </row>
    <row r="156" spans="1:17" x14ac:dyDescent="0.25">
      <c r="A156">
        <v>1.3159710449820011E-4</v>
      </c>
      <c r="B156" s="4">
        <f t="shared" si="8"/>
        <v>-5.0000000000000001E-4</v>
      </c>
      <c r="C156" s="5">
        <f t="shared" si="9"/>
        <v>-3.6840289550179987E-4</v>
      </c>
      <c r="D156" s="5">
        <f t="shared" si="10"/>
        <v>-3.6840289550179987E-4</v>
      </c>
      <c r="E156">
        <f t="shared" si="11"/>
        <v>0.82750696150434722</v>
      </c>
      <c r="F156">
        <f>E156/MAX($E$2:E156)-1</f>
        <v>-0.20598941180705399</v>
      </c>
      <c r="G156" s="2">
        <v>0</v>
      </c>
      <c r="H156">
        <v>1.5676959034866111E-2</v>
      </c>
      <c r="I156">
        <v>154</v>
      </c>
      <c r="Q156">
        <f>_xlfn.NORM.DIST(H156,table!$K$3,table!$K$6,FALSE)</f>
        <v>11.951701293532405</v>
      </c>
    </row>
    <row r="157" spans="1:17" x14ac:dyDescent="0.25">
      <c r="A157">
        <v>-4.6525334134995378E-2</v>
      </c>
      <c r="B157" s="4">
        <f t="shared" si="8"/>
        <v>-5.0000000000000001E-4</v>
      </c>
      <c r="C157" s="5">
        <f t="shared" si="9"/>
        <v>-4.7025334134995378E-2</v>
      </c>
      <c r="D157" s="5">
        <f t="shared" si="10"/>
        <v>-4.7025334134995378E-2</v>
      </c>
      <c r="E157">
        <f t="shared" si="11"/>
        <v>0.78859317014057062</v>
      </c>
      <c r="F157">
        <f>E157/MAX($E$2:E157)-1</f>
        <v>-0.24332802502355144</v>
      </c>
      <c r="G157" s="2">
        <v>0</v>
      </c>
      <c r="H157">
        <v>1.5859686058759689E-2</v>
      </c>
      <c r="I157">
        <v>155</v>
      </c>
      <c r="Q157">
        <f>_xlfn.NORM.DIST(H157,table!$K$3,table!$K$6,FALSE)</f>
        <v>11.912340448382871</v>
      </c>
    </row>
    <row r="158" spans="1:17" x14ac:dyDescent="0.25">
      <c r="A158">
        <v>7.4980162457018449E-3</v>
      </c>
      <c r="B158" s="4">
        <f t="shared" si="8"/>
        <v>-5.0000000000000001E-4</v>
      </c>
      <c r="C158" s="5">
        <f t="shared" si="9"/>
        <v>6.9980162457018453E-3</v>
      </c>
      <c r="D158" s="5" t="str">
        <f t="shared" si="10"/>
        <v/>
      </c>
      <c r="E158">
        <f t="shared" si="11"/>
        <v>0.79411175795646394</v>
      </c>
      <c r="F158">
        <f>E158/MAX($E$2:E158)-1</f>
        <v>-0.23803282224999889</v>
      </c>
      <c r="G158" s="2">
        <v>0</v>
      </c>
      <c r="H158">
        <v>1.605734615493656E-2</v>
      </c>
      <c r="I158">
        <v>156</v>
      </c>
      <c r="Q158">
        <f>_xlfn.NORM.DIST(H158,table!$K$3,table!$K$6,FALSE)</f>
        <v>11.86938260125979</v>
      </c>
    </row>
    <row r="159" spans="1:17" x14ac:dyDescent="0.25">
      <c r="A159">
        <v>-2.1707409873489882E-2</v>
      </c>
      <c r="B159" s="4">
        <f t="shared" si="8"/>
        <v>-5.0000000000000001E-4</v>
      </c>
      <c r="C159" s="5">
        <f t="shared" si="9"/>
        <v>-2.2207409873489882E-2</v>
      </c>
      <c r="D159" s="5">
        <f t="shared" si="10"/>
        <v>-2.2207409873489882E-2</v>
      </c>
      <c r="E159">
        <f t="shared" si="11"/>
        <v>0.77647659266216718</v>
      </c>
      <c r="F159">
        <f>E159/MAX($E$2:E159)-1</f>
        <v>-0.25495413967643943</v>
      </c>
      <c r="G159" s="2">
        <v>0</v>
      </c>
      <c r="H159">
        <v>1.6695881617322599E-2</v>
      </c>
      <c r="I159">
        <v>157</v>
      </c>
      <c r="Q159">
        <f>_xlfn.NORM.DIST(H159,table!$K$3,table!$K$6,FALSE)</f>
        <v>11.727971143660556</v>
      </c>
    </row>
    <row r="160" spans="1:17" x14ac:dyDescent="0.25">
      <c r="A160">
        <v>3.9238526017546238E-2</v>
      </c>
      <c r="B160" s="4">
        <f t="shared" si="8"/>
        <v>-5.0000000000000001E-4</v>
      </c>
      <c r="C160" s="5">
        <f t="shared" si="9"/>
        <v>3.8738526017546238E-2</v>
      </c>
      <c r="D160" s="5" t="str">
        <f t="shared" si="10"/>
        <v/>
      </c>
      <c r="E160">
        <f t="shared" si="11"/>
        <v>0.80655615134902625</v>
      </c>
      <c r="F160">
        <f>E160/MAX($E$2:E160)-1</f>
        <v>-0.22609216123203002</v>
      </c>
      <c r="G160" s="2">
        <v>0</v>
      </c>
      <c r="H160">
        <v>1.752849002849011E-2</v>
      </c>
      <c r="I160">
        <v>158</v>
      </c>
      <c r="Q160">
        <f>_xlfn.NORM.DIST(H160,table!$K$3,table!$K$6,FALSE)</f>
        <v>11.537771157145587</v>
      </c>
    </row>
    <row r="161" spans="1:17" x14ac:dyDescent="0.25">
      <c r="A161">
        <v>5.2861292903017172E-4</v>
      </c>
      <c r="B161" s="4">
        <f t="shared" si="8"/>
        <v>-5.0000000000000001E-4</v>
      </c>
      <c r="C161" s="5">
        <f t="shared" si="9"/>
        <v>2.8612929030171711E-5</v>
      </c>
      <c r="D161" s="5">
        <f t="shared" si="10"/>
        <v>2.8612929030171711E-5</v>
      </c>
      <c r="E161">
        <f t="shared" si="11"/>
        <v>0.80657922928294357</v>
      </c>
      <c r="F161">
        <f>E161/MAX($E$2:E161)-1</f>
        <v>-0.22607001746196353</v>
      </c>
      <c r="G161" s="2">
        <v>0</v>
      </c>
      <c r="H161">
        <v>1.7813744340544248E-2</v>
      </c>
      <c r="I161">
        <v>159</v>
      </c>
      <c r="Q161">
        <f>_xlfn.NORM.DIST(H161,table!$K$3,table!$K$6,FALSE)</f>
        <v>11.471162902346284</v>
      </c>
    </row>
    <row r="162" spans="1:17" x14ac:dyDescent="0.25">
      <c r="A162">
        <v>7.6669160276790519E-3</v>
      </c>
      <c r="B162" s="4">
        <f t="shared" si="8"/>
        <v>-5.0000000000000001E-4</v>
      </c>
      <c r="C162" s="5">
        <f t="shared" si="9"/>
        <v>7.1669160276790524E-3</v>
      </c>
      <c r="D162" s="5" t="str">
        <f t="shared" si="10"/>
        <v/>
      </c>
      <c r="E162">
        <f t="shared" si="11"/>
        <v>0.81235991488888448</v>
      </c>
      <c r="F162">
        <f>E162/MAX($E$2:E162)-1</f>
        <v>-0.22052332626581039</v>
      </c>
      <c r="G162" s="2">
        <v>0</v>
      </c>
      <c r="H162">
        <v>1.8011099676565629E-2</v>
      </c>
      <c r="I162">
        <v>160</v>
      </c>
      <c r="Q162">
        <f>_xlfn.NORM.DIST(H162,table!$K$3,table!$K$6,FALSE)</f>
        <v>11.424663014683929</v>
      </c>
    </row>
    <row r="163" spans="1:17" x14ac:dyDescent="0.25">
      <c r="A163">
        <v>1.392076273270486E-2</v>
      </c>
      <c r="B163" s="4">
        <f t="shared" si="8"/>
        <v>-5.0000000000000001E-4</v>
      </c>
      <c r="C163" s="5">
        <f t="shared" si="9"/>
        <v>1.342076273270486E-2</v>
      </c>
      <c r="D163" s="5" t="str">
        <f t="shared" si="10"/>
        <v/>
      </c>
      <c r="E163">
        <f t="shared" si="11"/>
        <v>0.82326240456016841</v>
      </c>
      <c r="F163">
        <f>E163/MAX($E$2:E163)-1</f>
        <v>-0.2100621547719459</v>
      </c>
      <c r="G163" s="2">
        <v>0</v>
      </c>
      <c r="H163">
        <v>1.807401585196183E-2</v>
      </c>
      <c r="I163">
        <v>161</v>
      </c>
      <c r="Q163">
        <f>_xlfn.NORM.DIST(H163,table!$K$3,table!$K$6,FALSE)</f>
        <v>11.409768506079361</v>
      </c>
    </row>
    <row r="164" spans="1:17" x14ac:dyDescent="0.25">
      <c r="A164">
        <v>-2.2777777777777852E-2</v>
      </c>
      <c r="B164" s="4">
        <f t="shared" si="8"/>
        <v>-5.0000000000000001E-4</v>
      </c>
      <c r="C164" s="5">
        <f t="shared" si="9"/>
        <v>-2.3277777777777852E-2</v>
      </c>
      <c r="D164" s="5">
        <f t="shared" si="10"/>
        <v>-2.3277777777777852E-2</v>
      </c>
      <c r="E164">
        <f t="shared" si="11"/>
        <v>0.80409868525401773</v>
      </c>
      <c r="F164">
        <f>E164/MAX($E$2:E164)-1</f>
        <v>-0.22845015239142119</v>
      </c>
      <c r="G164" s="2">
        <v>0</v>
      </c>
      <c r="H164">
        <v>1.984162527312516E-2</v>
      </c>
      <c r="I164">
        <v>162</v>
      </c>
      <c r="Q164">
        <f>_xlfn.NORM.DIST(H164,table!$K$3,table!$K$6,FALSE)</f>
        <v>10.978190160167323</v>
      </c>
    </row>
    <row r="165" spans="1:17" x14ac:dyDescent="0.25">
      <c r="A165">
        <v>1.078660651317349E-2</v>
      </c>
      <c r="B165" s="4">
        <f t="shared" si="8"/>
        <v>-5.0000000000000001E-4</v>
      </c>
      <c r="C165" s="5">
        <f t="shared" si="9"/>
        <v>1.028660651317349E-2</v>
      </c>
      <c r="D165" s="5" t="str">
        <f t="shared" si="10"/>
        <v/>
      </c>
      <c r="E165">
        <f t="shared" si="11"/>
        <v>0.81237013202698594</v>
      </c>
      <c r="F165">
        <f>E165/MAX($E$2:E165)-1</f>
        <v>-0.22051352270377289</v>
      </c>
      <c r="G165" s="2">
        <v>0</v>
      </c>
      <c r="H165">
        <v>2.037012834098673E-2</v>
      </c>
      <c r="I165">
        <v>163</v>
      </c>
      <c r="Q165">
        <f>_xlfn.NORM.DIST(H165,table!$K$3,table!$K$6,FALSE)</f>
        <v>10.84458720147691</v>
      </c>
    </row>
    <row r="166" spans="1:17" x14ac:dyDescent="0.25">
      <c r="A166">
        <v>4.4735598528581168E-3</v>
      </c>
      <c r="B166" s="4">
        <f t="shared" si="8"/>
        <v>-5.0000000000000001E-4</v>
      </c>
      <c r="C166" s="5">
        <f t="shared" si="9"/>
        <v>3.9735598528581172E-3</v>
      </c>
      <c r="D166" s="5" t="str">
        <f t="shared" si="10"/>
        <v/>
      </c>
      <c r="E166">
        <f t="shared" si="11"/>
        <v>0.81559813336926934</v>
      </c>
      <c r="F166">
        <f>E166/MAX($E$2:E166)-1</f>
        <v>-0.21741618653174277</v>
      </c>
      <c r="G166" s="2">
        <v>0</v>
      </c>
      <c r="H166">
        <v>2.1760736511720658E-2</v>
      </c>
      <c r="I166">
        <v>164</v>
      </c>
      <c r="Q166">
        <f>_xlfn.NORM.DIST(H166,table!$K$3,table!$K$6,FALSE)</f>
        <v>10.484253128775226</v>
      </c>
    </row>
    <row r="167" spans="1:17" x14ac:dyDescent="0.25">
      <c r="A167">
        <v>-2.3037512753007659E-2</v>
      </c>
      <c r="B167" s="4">
        <f t="shared" si="8"/>
        <v>-5.0000000000000001E-4</v>
      </c>
      <c r="C167" s="5">
        <f t="shared" si="9"/>
        <v>-2.353751275300766E-2</v>
      </c>
      <c r="D167" s="5">
        <f t="shared" si="10"/>
        <v>-2.353751275300766E-2</v>
      </c>
      <c r="E167">
        <f t="shared" si="11"/>
        <v>0.79640098190376096</v>
      </c>
      <c r="F167">
        <f>E167/MAX($E$2:E167)-1</f>
        <v>-0.23583626302154925</v>
      </c>
      <c r="G167" s="2">
        <v>0</v>
      </c>
      <c r="H167">
        <v>2.1987163949134979E-2</v>
      </c>
      <c r="I167">
        <v>165</v>
      </c>
      <c r="Q167">
        <f>_xlfn.NORM.DIST(H167,table!$K$3,table!$K$6,FALSE)</f>
        <v>10.424474570780559</v>
      </c>
    </row>
    <row r="168" spans="1:17" x14ac:dyDescent="0.25">
      <c r="A168">
        <v>-4.8834653341943927E-3</v>
      </c>
      <c r="B168" s="4">
        <f t="shared" si="8"/>
        <v>-5.0000000000000001E-4</v>
      </c>
      <c r="C168" s="5">
        <f t="shared" si="9"/>
        <v>-5.3834653341943931E-3</v>
      </c>
      <c r="D168" s="5">
        <f t="shared" si="10"/>
        <v>-5.3834653341943931E-3</v>
      </c>
      <c r="E168">
        <f t="shared" si="11"/>
        <v>0.79211358482556371</v>
      </c>
      <c r="F168">
        <f>E168/MAX($E$2:E168)-1</f>
        <v>-0.23995011200922112</v>
      </c>
      <c r="G168" s="2">
        <v>0</v>
      </c>
      <c r="H168">
        <v>2.2026089502571268E-2</v>
      </c>
      <c r="I168">
        <v>166</v>
      </c>
      <c r="Q168">
        <f>_xlfn.NORM.DIST(H168,table!$K$3,table!$K$6,FALSE)</f>
        <v>10.414168889528378</v>
      </c>
    </row>
    <row r="169" spans="1:17" x14ac:dyDescent="0.25">
      <c r="A169">
        <v>6.0726132732141162E-4</v>
      </c>
      <c r="B169" s="4">
        <f t="shared" si="8"/>
        <v>-5.0000000000000001E-4</v>
      </c>
      <c r="C169" s="5">
        <f t="shared" si="9"/>
        <v>1.0726132732141161E-4</v>
      </c>
      <c r="D169" s="5">
        <f t="shared" si="10"/>
        <v>1.0726132732141161E-4</v>
      </c>
      <c r="E169">
        <f t="shared" si="11"/>
        <v>0.7921985479800614</v>
      </c>
      <c r="F169">
        <f>E169/MAX($E$2:E169)-1</f>
        <v>-0.23986858804940481</v>
      </c>
      <c r="G169" s="2">
        <v>0</v>
      </c>
      <c r="H169">
        <v>2.3359882601772769E-2</v>
      </c>
      <c r="I169">
        <v>167</v>
      </c>
      <c r="Q169">
        <f>_xlfn.NORM.DIST(H169,table!$K$3,table!$K$6,FALSE)</f>
        <v>10.056268192719784</v>
      </c>
    </row>
    <row r="170" spans="1:17" x14ac:dyDescent="0.25">
      <c r="A170">
        <v>1.422594618378235E-2</v>
      </c>
      <c r="B170" s="4">
        <f t="shared" si="8"/>
        <v>-5.0000000000000001E-4</v>
      </c>
      <c r="C170" s="5">
        <f t="shared" si="9"/>
        <v>1.372594618378235E-2</v>
      </c>
      <c r="D170" s="5" t="str">
        <f t="shared" si="10"/>
        <v/>
      </c>
      <c r="E170">
        <f t="shared" si="11"/>
        <v>0.80307222261650635</v>
      </c>
      <c r="F170">
        <f>E170/MAX($E$2:E170)-1</f>
        <v>-0.22943506519636836</v>
      </c>
      <c r="G170" s="2">
        <v>0</v>
      </c>
      <c r="H170">
        <v>2.4933003030272901E-2</v>
      </c>
      <c r="I170">
        <v>168</v>
      </c>
      <c r="Q170">
        <f>_xlfn.NORM.DIST(H170,table!$K$3,table!$K$6,FALSE)</f>
        <v>9.6239381473713799</v>
      </c>
    </row>
    <row r="171" spans="1:17" x14ac:dyDescent="0.25">
      <c r="A171">
        <v>6.8477140939120209E-3</v>
      </c>
      <c r="B171" s="4">
        <f t="shared" si="8"/>
        <v>-5.0000000000000001E-4</v>
      </c>
      <c r="C171" s="5">
        <f t="shared" si="9"/>
        <v>6.3477140939120213E-3</v>
      </c>
      <c r="D171" s="5" t="str">
        <f t="shared" si="10"/>
        <v/>
      </c>
      <c r="E171">
        <f t="shared" si="11"/>
        <v>0.80816989548243845</v>
      </c>
      <c r="F171">
        <f>E171/MAX($E$2:E171)-1</f>
        <v>-0.22454373929944083</v>
      </c>
      <c r="G171" s="2">
        <v>0</v>
      </c>
      <c r="H171">
        <v>2.5352594157738738E-2</v>
      </c>
      <c r="I171">
        <v>169</v>
      </c>
      <c r="Q171">
        <f>_xlfn.NORM.DIST(H171,table!$K$3,table!$K$6,FALSE)</f>
        <v>9.5071098249417734</v>
      </c>
    </row>
    <row r="172" spans="1:17" x14ac:dyDescent="0.25">
      <c r="A172">
        <v>-1.720622020321716E-2</v>
      </c>
      <c r="B172" s="4">
        <f t="shared" si="8"/>
        <v>-5.0000000000000001E-4</v>
      </c>
      <c r="C172" s="5">
        <f t="shared" si="9"/>
        <v>-1.770622020321716E-2</v>
      </c>
      <c r="D172" s="5">
        <f t="shared" si="10"/>
        <v>-1.770622020321716E-2</v>
      </c>
      <c r="E172">
        <f t="shared" si="11"/>
        <v>0.7938602613514153</v>
      </c>
      <c r="F172">
        <f>E172/MAX($E$2:E172)-1</f>
        <v>-0.23827413860936841</v>
      </c>
      <c r="G172" s="2">
        <v>0</v>
      </c>
      <c r="H172">
        <v>2.5789788519186528E-2</v>
      </c>
      <c r="I172">
        <v>170</v>
      </c>
      <c r="Q172">
        <f>_xlfn.NORM.DIST(H172,table!$K$3,table!$K$6,FALSE)</f>
        <v>9.384815526867424</v>
      </c>
    </row>
    <row r="173" spans="1:17" x14ac:dyDescent="0.25">
      <c r="A173">
        <v>6.000856050319906E-3</v>
      </c>
      <c r="B173" s="4">
        <f t="shared" si="8"/>
        <v>-5.0000000000000001E-4</v>
      </c>
      <c r="C173" s="5">
        <f t="shared" si="9"/>
        <v>5.5008560503199064E-3</v>
      </c>
      <c r="D173" s="5" t="str">
        <f t="shared" si="10"/>
        <v/>
      </c>
      <c r="E173">
        <f t="shared" si="11"/>
        <v>0.79822717237317864</v>
      </c>
      <c r="F173">
        <f>E173/MAX($E$2:E173)-1</f>
        <v>-0.23408399429605276</v>
      </c>
      <c r="G173" s="2">
        <v>0</v>
      </c>
      <c r="H173">
        <v>2.638594076785376E-2</v>
      </c>
      <c r="I173">
        <v>171</v>
      </c>
      <c r="Q173">
        <f>_xlfn.NORM.DIST(H173,table!$K$3,table!$K$6,FALSE)</f>
        <v>9.2172390418214913</v>
      </c>
    </row>
    <row r="174" spans="1:17" x14ac:dyDescent="0.25">
      <c r="A174">
        <v>2.390626467549551E-2</v>
      </c>
      <c r="B174" s="4">
        <f t="shared" si="8"/>
        <v>-5.0000000000000001E-4</v>
      </c>
      <c r="C174" s="5">
        <f t="shared" si="9"/>
        <v>2.340626467549551E-2</v>
      </c>
      <c r="D174" s="5" t="str">
        <f t="shared" si="10"/>
        <v/>
      </c>
      <c r="E174">
        <f t="shared" si="11"/>
        <v>0.81691068884091766</v>
      </c>
      <c r="F174">
        <f>E174/MAX($E$2:E174)-1</f>
        <v>-0.21615676154734786</v>
      </c>
      <c r="G174" s="2">
        <v>0</v>
      </c>
      <c r="H174">
        <v>2.829851245478977E-2</v>
      </c>
      <c r="I174">
        <v>172</v>
      </c>
      <c r="Q174">
        <f>_xlfn.NORM.DIST(H174,table!$K$3,table!$K$6,FALSE)</f>
        <v>8.6749776812077819</v>
      </c>
    </row>
    <row r="175" spans="1:17" x14ac:dyDescent="0.25">
      <c r="A175">
        <v>1.7998391051531219E-2</v>
      </c>
      <c r="B175" s="4">
        <f t="shared" si="8"/>
        <v>-5.0000000000000001E-4</v>
      </c>
      <c r="C175" s="5">
        <f t="shared" si="9"/>
        <v>1.7498391051531219E-2</v>
      </c>
      <c r="D175" s="5" t="str">
        <f t="shared" si="10"/>
        <v/>
      </c>
      <c r="E175">
        <f t="shared" si="11"/>
        <v>0.83120531152843169</v>
      </c>
      <c r="F175">
        <f>E175/MAX($E$2:E175)-1</f>
        <v>-0.20244076603780481</v>
      </c>
      <c r="G175" s="2">
        <v>0</v>
      </c>
      <c r="H175">
        <v>2.8342209273089079E-2</v>
      </c>
      <c r="I175">
        <v>173</v>
      </c>
      <c r="Q175">
        <f>_xlfn.NORM.DIST(H175,table!$K$3,table!$K$6,FALSE)</f>
        <v>8.6625320204156981</v>
      </c>
    </row>
    <row r="176" spans="1:17" x14ac:dyDescent="0.25">
      <c r="A176">
        <v>2.493030112437308E-2</v>
      </c>
      <c r="B176" s="4">
        <f t="shared" si="8"/>
        <v>-5.0000000000000001E-4</v>
      </c>
      <c r="C176" s="5">
        <f t="shared" si="9"/>
        <v>2.4430301124373079E-2</v>
      </c>
      <c r="D176" s="5" t="str">
        <f t="shared" si="10"/>
        <v/>
      </c>
      <c r="E176">
        <f t="shared" si="11"/>
        <v>0.85151190758524964</v>
      </c>
      <c r="F176">
        <f>E176/MAX($E$2:E176)-1</f>
        <v>-0.18295615378758401</v>
      </c>
      <c r="G176" s="2">
        <v>0</v>
      </c>
      <c r="H176">
        <v>2.9110717438109911E-2</v>
      </c>
      <c r="I176">
        <v>174</v>
      </c>
      <c r="Q176">
        <f>_xlfn.NORM.DIST(H176,table!$K$3,table!$K$6,FALSE)</f>
        <v>8.4434338998985563</v>
      </c>
    </row>
    <row r="177" spans="1:17" x14ac:dyDescent="0.25">
      <c r="A177">
        <v>2.124945381782446E-3</v>
      </c>
      <c r="B177" s="4">
        <f t="shared" si="8"/>
        <v>-5.0000000000000001E-4</v>
      </c>
      <c r="C177" s="5">
        <f t="shared" si="9"/>
        <v>1.624945381782446E-3</v>
      </c>
      <c r="D177" s="5" t="str">
        <f t="shared" si="10"/>
        <v/>
      </c>
      <c r="E177">
        <f t="shared" si="11"/>
        <v>0.85289556792701304</v>
      </c>
      <c r="F177">
        <f>E177/MAX($E$2:E177)-1</f>
        <v>-0.18162850216296733</v>
      </c>
      <c r="G177" s="2">
        <v>0</v>
      </c>
      <c r="H177">
        <v>2.973726311815382E-2</v>
      </c>
      <c r="I177">
        <v>175</v>
      </c>
      <c r="Q177">
        <f>_xlfn.NORM.DIST(H177,table!$K$3,table!$K$6,FALSE)</f>
        <v>8.264654983498497</v>
      </c>
    </row>
    <row r="178" spans="1:17" x14ac:dyDescent="0.25">
      <c r="A178">
        <v>9.774901786011949E-3</v>
      </c>
      <c r="B178" s="4">
        <f t="shared" si="8"/>
        <v>-5.0000000000000001E-4</v>
      </c>
      <c r="C178" s="5">
        <f t="shared" si="9"/>
        <v>9.2749017860119486E-3</v>
      </c>
      <c r="D178" s="5" t="str">
        <f t="shared" si="10"/>
        <v/>
      </c>
      <c r="E178">
        <f t="shared" si="11"/>
        <v>0.86080609055326085</v>
      </c>
      <c r="F178">
        <f>E178/MAX($E$2:E178)-1</f>
        <v>-0.17403818689605755</v>
      </c>
      <c r="G178" s="2">
        <v>0</v>
      </c>
      <c r="H178">
        <v>3.038489517467018E-2</v>
      </c>
      <c r="I178">
        <v>176</v>
      </c>
      <c r="Q178">
        <f>_xlfn.NORM.DIST(H178,table!$K$3,table!$K$6,FALSE)</f>
        <v>8.0799044595714218</v>
      </c>
    </row>
    <row r="179" spans="1:17" x14ac:dyDescent="0.25">
      <c r="A179">
        <v>-4.8540399652476796E-3</v>
      </c>
      <c r="B179" s="4">
        <f t="shared" si="8"/>
        <v>-5.0000000000000001E-4</v>
      </c>
      <c r="C179" s="5">
        <f t="shared" si="9"/>
        <v>-5.3540399652476801E-3</v>
      </c>
      <c r="D179" s="5">
        <f t="shared" si="10"/>
        <v>-5.3540399652476801E-3</v>
      </c>
      <c r="E179">
        <f t="shared" si="11"/>
        <v>0.85619730034211017</v>
      </c>
      <c r="F179">
        <f>E179/MAX($E$2:E179)-1</f>
        <v>-0.17846041945318436</v>
      </c>
      <c r="G179" s="2">
        <v>0</v>
      </c>
      <c r="H179">
        <v>3.3519503835482273E-2</v>
      </c>
      <c r="I179">
        <v>177</v>
      </c>
      <c r="Q179">
        <f>_xlfn.NORM.DIST(H179,table!$K$3,table!$K$6,FALSE)</f>
        <v>7.1919641369462761</v>
      </c>
    </row>
    <row r="180" spans="1:17" x14ac:dyDescent="0.25">
      <c r="A180">
        <v>-4.9877205863735792E-3</v>
      </c>
      <c r="B180" s="4">
        <f t="shared" si="8"/>
        <v>-5.0000000000000001E-4</v>
      </c>
      <c r="C180" s="5">
        <f t="shared" si="9"/>
        <v>-5.4877205863735797E-3</v>
      </c>
      <c r="D180" s="5">
        <f t="shared" si="10"/>
        <v>-5.4877205863735797E-3</v>
      </c>
      <c r="E180">
        <f t="shared" si="11"/>
        <v>0.85149872879102528</v>
      </c>
      <c r="F180">
        <f>E180/MAX($E$2:E180)-1</f>
        <v>-0.18296879912187192</v>
      </c>
      <c r="G180" s="2">
        <v>0</v>
      </c>
      <c r="H180">
        <v>3.5622697562368431E-2</v>
      </c>
      <c r="I180">
        <v>178</v>
      </c>
      <c r="Q180">
        <f>_xlfn.NORM.DIST(H180,table!$K$3,table!$K$6,FALSE)</f>
        <v>6.6085111918724699</v>
      </c>
    </row>
    <row r="181" spans="1:17" x14ac:dyDescent="0.25">
      <c r="A181">
        <v>1.234184434500306E-2</v>
      </c>
      <c r="B181" s="4">
        <f t="shared" si="8"/>
        <v>-5.0000000000000001E-4</v>
      </c>
      <c r="C181" s="5">
        <f t="shared" si="9"/>
        <v>1.184184434500306E-2</v>
      </c>
      <c r="D181" s="5" t="str">
        <f t="shared" si="10"/>
        <v/>
      </c>
      <c r="E181">
        <f t="shared" si="11"/>
        <v>0.86158204419733653</v>
      </c>
      <c r="F181">
        <f>E181/MAX($E$2:E181)-1</f>
        <v>-0.17329364281606219</v>
      </c>
      <c r="G181" s="2">
        <v>0</v>
      </c>
      <c r="H181">
        <v>3.7073281699201197E-2</v>
      </c>
      <c r="I181">
        <v>179</v>
      </c>
      <c r="Q181">
        <f>_xlfn.NORM.DIST(H181,table!$K$3,table!$K$6,FALSE)</f>
        <v>6.214998688456129</v>
      </c>
    </row>
    <row r="182" spans="1:17" x14ac:dyDescent="0.25">
      <c r="A182">
        <v>-1.7207995382079129E-2</v>
      </c>
      <c r="B182" s="4">
        <f t="shared" si="8"/>
        <v>-5.0000000000000001E-4</v>
      </c>
      <c r="C182" s="5">
        <f t="shared" si="9"/>
        <v>-1.7707995382079129E-2</v>
      </c>
      <c r="D182" s="5">
        <f t="shared" si="10"/>
        <v>-1.7707995382079129E-2</v>
      </c>
      <c r="E182">
        <f t="shared" si="11"/>
        <v>0.84632515333740777</v>
      </c>
      <c r="F182">
        <f>E182/MAX($E$2:E182)-1</f>
        <v>-0.18793295517141084</v>
      </c>
      <c r="G182" s="2">
        <v>0</v>
      </c>
      <c r="H182">
        <v>3.851544215769525E-2</v>
      </c>
      <c r="I182">
        <v>180</v>
      </c>
      <c r="Q182">
        <f>_xlfn.NORM.DIST(H182,table!$K$3,table!$K$6,FALSE)</f>
        <v>5.8326370001745129</v>
      </c>
    </row>
    <row r="183" spans="1:17" x14ac:dyDescent="0.25">
      <c r="A183">
        <v>5.5524590973549202E-3</v>
      </c>
      <c r="B183" s="4">
        <f t="shared" si="8"/>
        <v>-5.0000000000000001E-4</v>
      </c>
      <c r="C183" s="5">
        <f t="shared" si="9"/>
        <v>5.0524590973549197E-3</v>
      </c>
      <c r="D183" s="5" t="str">
        <f t="shared" si="10"/>
        <v/>
      </c>
      <c r="E183">
        <f t="shared" si="11"/>
        <v>0.85060117655770762</v>
      </c>
      <c r="F183">
        <f>E183/MAX($E$2:E183)-1</f>
        <v>-0.18383001964310453</v>
      </c>
      <c r="G183" s="2">
        <v>0</v>
      </c>
      <c r="H183">
        <v>3.8834031307650993E-2</v>
      </c>
      <c r="I183">
        <v>181</v>
      </c>
      <c r="Q183">
        <f>_xlfn.NORM.DIST(H183,table!$K$3,table!$K$6,FALSE)</f>
        <v>5.7494914581614154</v>
      </c>
    </row>
    <row r="184" spans="1:17" x14ac:dyDescent="0.25">
      <c r="A184">
        <v>5.5209224983512424E-3</v>
      </c>
      <c r="B184" s="4">
        <f t="shared" si="8"/>
        <v>-5.0000000000000001E-4</v>
      </c>
      <c r="C184" s="5">
        <f t="shared" si="9"/>
        <v>5.0209224983512428E-3</v>
      </c>
      <c r="D184" s="5" t="str">
        <f t="shared" si="10"/>
        <v/>
      </c>
      <c r="E184">
        <f t="shared" si="11"/>
        <v>0.85487197914221025</v>
      </c>
      <c r="F184">
        <f>E184/MAX($E$2:E184)-1</f>
        <v>-0.17973209342625174</v>
      </c>
      <c r="G184" s="2">
        <v>0</v>
      </c>
      <c r="H184">
        <v>3.9792218378865263E-2</v>
      </c>
      <c r="I184">
        <v>182</v>
      </c>
      <c r="Q184">
        <f>_xlfn.NORM.DIST(H184,table!$K$3,table!$K$6,FALSE)</f>
        <v>5.5025276957967071</v>
      </c>
    </row>
    <row r="185" spans="1:17" x14ac:dyDescent="0.25">
      <c r="A185">
        <v>2.0493622781623699E-2</v>
      </c>
      <c r="B185" s="4">
        <f t="shared" si="8"/>
        <v>-5.0000000000000001E-4</v>
      </c>
      <c r="C185" s="5">
        <f t="shared" si="9"/>
        <v>1.9993622781623699E-2</v>
      </c>
      <c r="D185" s="5" t="str">
        <f t="shared" si="10"/>
        <v/>
      </c>
      <c r="E185">
        <f t="shared" si="11"/>
        <v>0.87196396701975976</v>
      </c>
      <c r="F185">
        <f>E185/MAX($E$2:E185)-1</f>
        <v>-0.16333196632234404</v>
      </c>
      <c r="G185" s="2">
        <v>0</v>
      </c>
      <c r="H185">
        <v>4.0500349840628148E-2</v>
      </c>
      <c r="I185">
        <v>183</v>
      </c>
      <c r="Q185">
        <f>_xlfn.NORM.DIST(H185,table!$K$3,table!$K$6,FALSE)</f>
        <v>5.3231509867600781</v>
      </c>
    </row>
    <row r="186" spans="1:17" x14ac:dyDescent="0.25">
      <c r="A186">
        <v>2.6232501053419711E-2</v>
      </c>
      <c r="B186" s="4">
        <f t="shared" si="8"/>
        <v>-5.0000000000000001E-4</v>
      </c>
      <c r="C186" s="5">
        <f t="shared" si="9"/>
        <v>2.5732501053419711E-2</v>
      </c>
      <c r="D186" s="5" t="str">
        <f t="shared" si="10"/>
        <v/>
      </c>
      <c r="E186">
        <f t="shared" si="11"/>
        <v>0.89440178071963983</v>
      </c>
      <c r="F186">
        <f>E186/MAX($E$2:E186)-1</f>
        <v>-0.14180240526437105</v>
      </c>
      <c r="G186" s="2">
        <v>0</v>
      </c>
      <c r="H186">
        <v>4.0818425697553409E-2</v>
      </c>
      <c r="I186">
        <v>184</v>
      </c>
      <c r="Q186">
        <f>_xlfn.NORM.DIST(H186,table!$K$3,table!$K$6,FALSE)</f>
        <v>5.2434846155137169</v>
      </c>
    </row>
    <row r="187" spans="1:17" x14ac:dyDescent="0.25">
      <c r="A187">
        <v>7.1956065299065231E-2</v>
      </c>
      <c r="B187" s="4">
        <f t="shared" si="8"/>
        <v>-5.0000000000000001E-4</v>
      </c>
      <c r="C187" s="5">
        <f t="shared" si="9"/>
        <v>7.145606529906523E-2</v>
      </c>
      <c r="D187" s="5" t="str">
        <f t="shared" si="10"/>
        <v/>
      </c>
      <c r="E187">
        <f t="shared" si="11"/>
        <v>0.9583122127663426</v>
      </c>
      <c r="F187">
        <f>E187/MAX($E$2:E187)-1</f>
        <v>-8.0478981895441226E-2</v>
      </c>
      <c r="G187" s="2">
        <v>0</v>
      </c>
      <c r="H187">
        <v>4.2988977502557639E-2</v>
      </c>
      <c r="I187">
        <v>185</v>
      </c>
      <c r="Q187">
        <f>_xlfn.NORM.DIST(H187,table!$K$3,table!$K$6,FALSE)</f>
        <v>4.715717060173926</v>
      </c>
    </row>
    <row r="188" spans="1:17" x14ac:dyDescent="0.25">
      <c r="A188">
        <v>4.1240381388063536E-3</v>
      </c>
      <c r="B188" s="4">
        <f t="shared" si="8"/>
        <v>-5.0000000000000001E-4</v>
      </c>
      <c r="C188" s="5">
        <f t="shared" si="9"/>
        <v>3.6240381388063536E-3</v>
      </c>
      <c r="D188" s="5" t="str">
        <f t="shared" si="10"/>
        <v/>
      </c>
      <c r="E188">
        <f t="shared" si="11"/>
        <v>0.96178517277429176</v>
      </c>
      <c r="F188">
        <f>E188/MAX($E$2:E188)-1</f>
        <v>-7.7146602656396279E-2</v>
      </c>
      <c r="G188" s="2">
        <v>0</v>
      </c>
      <c r="H188">
        <v>4.5972587005144859E-2</v>
      </c>
      <c r="I188">
        <v>186</v>
      </c>
      <c r="Q188">
        <f>_xlfn.NORM.DIST(H188,table!$K$3,table!$K$6,FALSE)</f>
        <v>4.039051525126089</v>
      </c>
    </row>
    <row r="189" spans="1:17" x14ac:dyDescent="0.25">
      <c r="A189">
        <v>4.1040052739253971E-3</v>
      </c>
      <c r="B189" s="4">
        <f t="shared" si="8"/>
        <v>-5.0000000000000001E-4</v>
      </c>
      <c r="C189" s="5">
        <f t="shared" si="9"/>
        <v>3.6040052739253971E-3</v>
      </c>
      <c r="D189" s="5" t="str">
        <f t="shared" si="10"/>
        <v/>
      </c>
      <c r="E189">
        <f t="shared" si="11"/>
        <v>0.96525145160935366</v>
      </c>
      <c r="F189">
        <f>E189/MAX($E$2:E189)-1</f>
        <v>-7.3820634145309816E-2</v>
      </c>
      <c r="G189" s="2">
        <v>0</v>
      </c>
      <c r="H189">
        <v>4.8659293935749907E-2</v>
      </c>
      <c r="I189">
        <v>187</v>
      </c>
      <c r="Q189">
        <f>_xlfn.NORM.DIST(H189,table!$K$3,table!$K$6,FALSE)</f>
        <v>3.4817988505525475</v>
      </c>
    </row>
    <row r="190" spans="1:17" x14ac:dyDescent="0.25">
      <c r="A190">
        <v>1.3671881020266631E-2</v>
      </c>
      <c r="B190" s="4">
        <f t="shared" si="8"/>
        <v>-5.0000000000000001E-4</v>
      </c>
      <c r="C190" s="5">
        <f t="shared" si="9"/>
        <v>1.317188102026663E-2</v>
      </c>
      <c r="D190" s="5" t="str">
        <f t="shared" si="10"/>
        <v/>
      </c>
      <c r="E190">
        <f t="shared" si="11"/>
        <v>0.97796562888459171</v>
      </c>
      <c r="F190">
        <f>E190/MAX($E$2:E190)-1</f>
        <v>-6.1621109734845914E-2</v>
      </c>
      <c r="G190" s="2">
        <v>0</v>
      </c>
      <c r="H190">
        <v>5.6215899218071311E-2</v>
      </c>
      <c r="I190">
        <v>188</v>
      </c>
      <c r="Q190">
        <f>_xlfn.NORM.DIST(H190,table!$K$3,table!$K$6,FALSE)</f>
        <v>2.1909765721573482</v>
      </c>
    </row>
    <row r="191" spans="1:17" x14ac:dyDescent="0.25">
      <c r="A191">
        <v>-5.5137360674207339E-3</v>
      </c>
      <c r="B191" s="4">
        <f t="shared" si="8"/>
        <v>-5.0000000000000001E-4</v>
      </c>
      <c r="C191" s="5">
        <f t="shared" si="9"/>
        <v>-6.0137360674207344E-3</v>
      </c>
      <c r="D191" s="5">
        <f t="shared" si="10"/>
        <v>-6.0137360674207344E-3</v>
      </c>
      <c r="E191">
        <f t="shared" si="11"/>
        <v>0.97208440170947064</v>
      </c>
      <c r="F191">
        <f>E191/MAX($E$2:E191)-1</f>
        <v>-6.7264272712139639E-2</v>
      </c>
      <c r="G191" s="2">
        <v>0</v>
      </c>
      <c r="H191">
        <v>7.2738101757027801E-2</v>
      </c>
      <c r="I191">
        <v>189</v>
      </c>
      <c r="Q191">
        <f>_xlfn.NORM.DIST(H191,table!$K$3,table!$K$6,FALSE)</f>
        <v>0.6293861279933578</v>
      </c>
    </row>
    <row r="192" spans="1:17" x14ac:dyDescent="0.25">
      <c r="A192">
        <v>1.3851209572929291E-3</v>
      </c>
      <c r="B192" s="4">
        <f t="shared" si="8"/>
        <v>-5.0000000000000001E-4</v>
      </c>
      <c r="C192" s="5">
        <f t="shared" si="9"/>
        <v>8.8512095729292905E-4</v>
      </c>
      <c r="D192" s="5" t="str">
        <f t="shared" si="10"/>
        <v/>
      </c>
      <c r="E192">
        <f t="shared" si="11"/>
        <v>0.97294481398568122</v>
      </c>
      <c r="F192">
        <f>E192/MAX($E$2:E192)-1</f>
        <v>-6.6438688772301302E-2</v>
      </c>
      <c r="G192" s="2">
        <v>0</v>
      </c>
      <c r="H192">
        <v>9.6249787869739381E-2</v>
      </c>
      <c r="I192">
        <v>190</v>
      </c>
      <c r="Q192">
        <f>_xlfn.NORM.DIST(H192,table!$K$3,table!$K$6,FALSE)</f>
        <v>6.1233011211150816E-2</v>
      </c>
    </row>
    <row r="193" spans="1:17" x14ac:dyDescent="0.25">
      <c r="A193">
        <v>4.7634314782965828E-2</v>
      </c>
      <c r="B193" s="4">
        <f t="shared" si="8"/>
        <v>-5.0000000000000001E-4</v>
      </c>
      <c r="C193" s="5">
        <f t="shared" si="9"/>
        <v>4.7134314782965828E-2</v>
      </c>
      <c r="D193" s="5" t="str">
        <f t="shared" si="10"/>
        <v/>
      </c>
      <c r="E193">
        <f t="shared" si="11"/>
        <v>1.0188039011145364</v>
      </c>
      <c r="F193">
        <f>E193/MAX($E$2:E193)-1</f>
        <v>-2.2435916059696637E-2</v>
      </c>
      <c r="G193" s="2">
        <v>0</v>
      </c>
      <c r="H193">
        <v>0.1168506199649666</v>
      </c>
      <c r="I193">
        <v>191</v>
      </c>
      <c r="Q193">
        <f>_xlfn.NORM.DIST(H193,table!$K$3,table!$K$6,FALSE)</f>
        <v>4.6517596882875304E-3</v>
      </c>
    </row>
    <row r="194" spans="1:17" x14ac:dyDescent="0.25">
      <c r="A194">
        <v>-3.1626301914453703E-2</v>
      </c>
      <c r="B194" s="4">
        <f t="shared" si="8"/>
        <v>-5.0000000000000001E-4</v>
      </c>
      <c r="C194" s="5">
        <f t="shared" si="9"/>
        <v>-3.2126301914453703E-2</v>
      </c>
      <c r="D194" s="5">
        <f t="shared" si="10"/>
        <v>-3.2126301914453703E-2</v>
      </c>
      <c r="E194">
        <f t="shared" si="11"/>
        <v>0.98607349939570754</v>
      </c>
      <c r="F194">
        <f>E194/MAX($E$2:E194)-1</f>
        <v>-5.3841434961089285E-2</v>
      </c>
      <c r="G194" s="2">
        <v>0</v>
      </c>
      <c r="H194">
        <v>0.1189531797696545</v>
      </c>
      <c r="I194">
        <v>192</v>
      </c>
      <c r="Q194">
        <f>_xlfn.NORM.DIST(H194,table!$K$3,table!$K$6,FALSE)</f>
        <v>3.4765472763761307E-3</v>
      </c>
    </row>
    <row r="195" spans="1:17" x14ac:dyDescent="0.25">
      <c r="A195">
        <v>2.1387541591484701E-2</v>
      </c>
      <c r="B195" s="4">
        <f t="shared" si="8"/>
        <v>-5.0000000000000001E-4</v>
      </c>
      <c r="C195" s="5">
        <f t="shared" si="9"/>
        <v>2.0887541591484701E-2</v>
      </c>
      <c r="D195" s="5" t="str">
        <f t="shared" si="10"/>
        <v/>
      </c>
      <c r="E195">
        <f t="shared" si="11"/>
        <v>1.0066701506265963</v>
      </c>
      <c r="F195">
        <f>E195/MAX($E$2:E195)-1</f>
        <v>-3.4078508581699585E-2</v>
      </c>
      <c r="G195" s="2">
        <v>0</v>
      </c>
      <c r="H195">
        <v>0.13809434422610711</v>
      </c>
      <c r="I195">
        <v>193</v>
      </c>
      <c r="Q195">
        <f>_xlfn.NORM.DIST(H195,table!$K$3,table!$K$6,FALSE)</f>
        <v>1.9305179728174694E-4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4422-41D6-4AD9-AE7C-28F466A329E0}">
  <dimension ref="A1:O195"/>
  <sheetViews>
    <sheetView workbookViewId="0">
      <selection activeCell="F15" sqref="F15"/>
    </sheetView>
  </sheetViews>
  <sheetFormatPr defaultRowHeight="15" x14ac:dyDescent="0.25"/>
  <sheetData>
    <row r="1" spans="1:15" x14ac:dyDescent="0.25">
      <c r="A1" s="1">
        <v>0</v>
      </c>
      <c r="B1" t="s">
        <v>0</v>
      </c>
      <c r="C1" t="s">
        <v>2</v>
      </c>
      <c r="E1" t="s">
        <v>1</v>
      </c>
      <c r="G1" t="s">
        <v>34</v>
      </c>
    </row>
    <row r="2" spans="1:15" x14ac:dyDescent="0.25">
      <c r="A2" s="6"/>
      <c r="E2">
        <v>1</v>
      </c>
      <c r="F2">
        <v>0</v>
      </c>
      <c r="H2" t="s">
        <v>30</v>
      </c>
      <c r="L2" t="s">
        <v>31</v>
      </c>
      <c r="M2" t="s">
        <v>32</v>
      </c>
    </row>
    <row r="3" spans="1:15" x14ac:dyDescent="0.25">
      <c r="A3">
        <v>3.9749948754275642E-2</v>
      </c>
      <c r="B3" s="4">
        <f>-0.0005</f>
        <v>-5.0000000000000001E-4</v>
      </c>
      <c r="C3" s="5">
        <f>A3+B3</f>
        <v>3.9249948754275642E-2</v>
      </c>
      <c r="D3" s="5" t="str">
        <f>IF(C3&lt;AVERAGE($C$3:$C$195),C3,"")</f>
        <v/>
      </c>
      <c r="E3">
        <f>E2*(1+C3)</f>
        <v>1.0392499487542757</v>
      </c>
      <c r="F3">
        <f>E3/MAX($E$2:E3)-1</f>
        <v>0</v>
      </c>
      <c r="G3" s="2">
        <v>6.0000000000000001E-3</v>
      </c>
      <c r="H3">
        <v>-9.1867373501993727E-2</v>
      </c>
      <c r="I3">
        <v>1</v>
      </c>
      <c r="L3">
        <f>COUNT(H3:H195)</f>
        <v>193</v>
      </c>
      <c r="M3">
        <f>(1-0.95)*L3</f>
        <v>9.6500000000000092</v>
      </c>
    </row>
    <row r="4" spans="1:15" x14ac:dyDescent="0.25">
      <c r="A4">
        <v>-3.3254577586996361E-3</v>
      </c>
      <c r="B4" s="4">
        <f t="shared" ref="B4:B67" si="0">-0.0005</f>
        <v>-5.0000000000000001E-4</v>
      </c>
      <c r="C4" s="5">
        <f t="shared" ref="C4:C67" si="1">A4+B4</f>
        <v>-3.8254577586996361E-3</v>
      </c>
      <c r="D4" s="5">
        <f t="shared" ref="D4:D67" si="2">IF(C4&lt;AVERAGE($C$3:$C$195),C4,"")</f>
        <v>-3.8254577586996361E-3</v>
      </c>
      <c r="E4">
        <f>E3*(1+C4)</f>
        <v>1.0352743419745853</v>
      </c>
      <c r="F4">
        <f>E4/MAX($E$2:E4)-1</f>
        <v>-3.8254577586996907E-3</v>
      </c>
      <c r="G4" s="2">
        <v>6.0000000000000001E-3</v>
      </c>
      <c r="H4">
        <v>-7.7815771923974625E-2</v>
      </c>
      <c r="I4">
        <v>2</v>
      </c>
      <c r="L4">
        <f>(1/10)*SUM(H3:H12)</f>
        <v>-5.9950311189801556E-2</v>
      </c>
    </row>
    <row r="5" spans="1:15" x14ac:dyDescent="0.25">
      <c r="A5">
        <v>-4.6177023823573603E-2</v>
      </c>
      <c r="B5" s="4">
        <f t="shared" si="0"/>
        <v>-5.0000000000000001E-4</v>
      </c>
      <c r="C5" s="5">
        <f t="shared" si="1"/>
        <v>-4.6677023823573603E-2</v>
      </c>
      <c r="D5" s="5">
        <f t="shared" si="2"/>
        <v>-4.6677023823573603E-2</v>
      </c>
      <c r="E5">
        <f t="shared" ref="E5:E68" si="3">E4*(1+C5)</f>
        <v>0.98695081685030306</v>
      </c>
      <c r="F5">
        <f>E5/MAX($E$2:E5)-1</f>
        <v>-5.0323920599334548E-2</v>
      </c>
      <c r="G5" s="2">
        <v>6.0000000000000001E-3</v>
      </c>
      <c r="H5">
        <v>-6.7471622792428618E-2</v>
      </c>
      <c r="I5">
        <v>3</v>
      </c>
      <c r="O5">
        <f>MIN(F2:F195)</f>
        <v>-0.40964664357505354</v>
      </c>
    </row>
    <row r="6" spans="1:15" x14ac:dyDescent="0.25">
      <c r="A6">
        <v>-4.3131902566745102E-2</v>
      </c>
      <c r="B6" s="4">
        <f t="shared" si="0"/>
        <v>-5.0000000000000001E-4</v>
      </c>
      <c r="C6" s="5">
        <f t="shared" si="1"/>
        <v>-4.3631902566745102E-2</v>
      </c>
      <c r="D6" s="5">
        <f t="shared" si="2"/>
        <v>-4.3631902566745102E-2</v>
      </c>
      <c r="E6">
        <f t="shared" si="3"/>
        <v>0.94388827497132111</v>
      </c>
      <c r="F6">
        <f>E6/MAX($E$2:E6)-1</f>
        <v>-9.1760094765712896E-2</v>
      </c>
      <c r="G6" s="2">
        <v>6.0000000000000001E-3</v>
      </c>
      <c r="H6">
        <v>-6.0565285939081177E-2</v>
      </c>
      <c r="I6">
        <v>4</v>
      </c>
      <c r="L6">
        <f>COUNTIF(C3:C195,"&gt;0")</f>
        <v>99</v>
      </c>
      <c r="M6">
        <f>AVERAGEIF(C3:C195,"&gt;0",C3:C195)</f>
        <v>1.7803628625514014E-2</v>
      </c>
    </row>
    <row r="7" spans="1:15" x14ac:dyDescent="0.25">
      <c r="A7">
        <v>-3.5781041388521908E-4</v>
      </c>
      <c r="B7" s="4">
        <f t="shared" si="0"/>
        <v>-5.0000000000000001E-4</v>
      </c>
      <c r="C7" s="5">
        <f t="shared" si="1"/>
        <v>-8.5781041388521915E-4</v>
      </c>
      <c r="D7" s="5" t="str">
        <f t="shared" si="2"/>
        <v/>
      </c>
      <c r="E7">
        <f t="shared" si="3"/>
        <v>0.94307859777950653</v>
      </c>
      <c r="F7">
        <f>E7/MAX($E$2:E7)-1</f>
        <v>-9.2539192414728966E-2</v>
      </c>
      <c r="G7" s="2">
        <v>6.0000000000000001E-3</v>
      </c>
      <c r="H7">
        <v>-5.6597331240188398E-2</v>
      </c>
      <c r="I7">
        <v>5</v>
      </c>
      <c r="L7">
        <f>L6/L3</f>
        <v>0.51295336787564771</v>
      </c>
      <c r="M7">
        <f>AVERAGEIF(C3:C195,"&lt;0",C3:C195)</f>
        <v>-2.1318860644337852E-2</v>
      </c>
      <c r="O7">
        <v>-0.16294826389120698</v>
      </c>
    </row>
    <row r="8" spans="1:15" x14ac:dyDescent="0.25">
      <c r="A8">
        <v>1.0986723041688649E-2</v>
      </c>
      <c r="B8" s="4">
        <f t="shared" si="0"/>
        <v>-5.0000000000000001E-4</v>
      </c>
      <c r="C8" s="5">
        <f t="shared" si="1"/>
        <v>1.0486723041688649E-2</v>
      </c>
      <c r="D8" s="5" t="str">
        <f t="shared" si="2"/>
        <v/>
      </c>
      <c r="E8">
        <f t="shared" si="3"/>
        <v>0.95296840184096443</v>
      </c>
      <c r="F8">
        <f>E8/MAX($E$2:E8)-1</f>
        <v>-8.3022902254395015E-2</v>
      </c>
      <c r="G8" s="2">
        <v>6.0000000000000001E-3</v>
      </c>
      <c r="H8">
        <v>-5.2448307070593718E-2</v>
      </c>
      <c r="I8">
        <v>6</v>
      </c>
    </row>
    <row r="9" spans="1:15" x14ac:dyDescent="0.25">
      <c r="A9">
        <v>-1.764488448844883E-2</v>
      </c>
      <c r="B9" s="4">
        <f t="shared" si="0"/>
        <v>-5.0000000000000001E-4</v>
      </c>
      <c r="C9" s="5">
        <f t="shared" si="1"/>
        <v>-1.814488448844883E-2</v>
      </c>
      <c r="D9" s="5">
        <f t="shared" si="2"/>
        <v>-1.814488448844883E-2</v>
      </c>
      <c r="E9">
        <f t="shared" si="3"/>
        <v>0.93567690026841843</v>
      </c>
      <c r="F9">
        <f>E9/MAX($E$2:E9)-1</f>
        <v>-9.9661345771542065E-2</v>
      </c>
      <c r="G9" s="2">
        <v>6.0000000000000001E-3</v>
      </c>
      <c r="H9">
        <v>-5.0507156915369437E-2</v>
      </c>
      <c r="I9">
        <v>7</v>
      </c>
    </row>
    <row r="10" spans="1:15" x14ac:dyDescent="0.25">
      <c r="A10">
        <v>1.398427223408445E-3</v>
      </c>
      <c r="B10" s="4">
        <f t="shared" si="0"/>
        <v>-5.0000000000000001E-4</v>
      </c>
      <c r="C10" s="5">
        <f t="shared" si="1"/>
        <v>8.9842722340844499E-4</v>
      </c>
      <c r="D10" s="5" t="str">
        <f t="shared" si="2"/>
        <v/>
      </c>
      <c r="E10">
        <f t="shared" si="3"/>
        <v>0.93651753786793401</v>
      </c>
      <c r="F10">
        <f>E10/MAX($E$2:E10)-1</f>
        <v>-9.8852457014296347E-2</v>
      </c>
      <c r="G10" s="2">
        <v>6.0000000000000001E-3</v>
      </c>
      <c r="H10">
        <v>-4.8000709808794208E-2</v>
      </c>
      <c r="I10">
        <v>8</v>
      </c>
      <c r="K10" s="2">
        <f>AVERAGE(LSTM!G3:G195)</f>
        <v>1.3678756476683943E-3</v>
      </c>
    </row>
    <row r="11" spans="1:15" x14ac:dyDescent="0.25">
      <c r="A11">
        <v>-9.6182325523390799E-3</v>
      </c>
      <c r="B11" s="4">
        <f t="shared" si="0"/>
        <v>-5.0000000000000001E-4</v>
      </c>
      <c r="C11" s="5">
        <f t="shared" si="1"/>
        <v>-1.011823255233908E-2</v>
      </c>
      <c r="D11" s="5">
        <f t="shared" si="2"/>
        <v>-1.011823255233908E-2</v>
      </c>
      <c r="E11">
        <f t="shared" si="3"/>
        <v>0.92704163563044217</v>
      </c>
      <c r="F11">
        <f>E11/MAX($E$2:E11)-1</f>
        <v>-0.10797047741819465</v>
      </c>
      <c r="G11" s="2">
        <v>6.0000000000000001E-3</v>
      </c>
      <c r="H11">
        <v>-4.7903143341373883E-2</v>
      </c>
      <c r="I11">
        <v>9</v>
      </c>
    </row>
    <row r="12" spans="1:15" x14ac:dyDescent="0.25">
      <c r="A12">
        <v>-0.13961157603269189</v>
      </c>
      <c r="B12" s="4">
        <f t="shared" si="0"/>
        <v>-5.0000000000000001E-4</v>
      </c>
      <c r="C12" s="5">
        <f t="shared" si="1"/>
        <v>-0.14011157603269189</v>
      </c>
      <c r="D12" s="5">
        <f t="shared" si="2"/>
        <v>-0.14011157603269189</v>
      </c>
      <c r="E12">
        <f t="shared" si="3"/>
        <v>0.79715237101433645</v>
      </c>
      <c r="F12">
        <f>E12/MAX($E$2:E12)-1</f>
        <v>-0.23295413969482115</v>
      </c>
      <c r="G12" s="2">
        <v>6.0000000000000001E-3</v>
      </c>
      <c r="H12">
        <v>-4.632640936421769E-2</v>
      </c>
      <c r="I12">
        <v>10</v>
      </c>
    </row>
    <row r="13" spans="1:15" x14ac:dyDescent="0.25">
      <c r="A13">
        <v>2.1761392440078239E-2</v>
      </c>
      <c r="B13" s="4">
        <f t="shared" si="0"/>
        <v>-5.0000000000000001E-4</v>
      </c>
      <c r="C13" s="5">
        <f t="shared" si="1"/>
        <v>2.1261392440078238E-2</v>
      </c>
      <c r="D13" s="5" t="str">
        <f t="shared" si="2"/>
        <v/>
      </c>
      <c r="E13">
        <f t="shared" si="3"/>
        <v>0.81410094040901104</v>
      </c>
      <c r="F13">
        <f>E13/MAX($E$2:E13)-1</f>
        <v>-0.21664567663933532</v>
      </c>
      <c r="G13" s="2">
        <v>6.0000000000000001E-3</v>
      </c>
      <c r="H13">
        <v>-4.3185643860270732E-2</v>
      </c>
      <c r="I13">
        <v>11</v>
      </c>
    </row>
    <row r="14" spans="1:15" x14ac:dyDescent="0.25">
      <c r="A14">
        <v>1.604528042307285E-2</v>
      </c>
      <c r="B14" s="4">
        <f t="shared" si="0"/>
        <v>-5.0000000000000001E-4</v>
      </c>
      <c r="C14" s="5">
        <f t="shared" si="1"/>
        <v>1.5545280423072849E-2</v>
      </c>
      <c r="D14" s="5" t="str">
        <f t="shared" si="2"/>
        <v/>
      </c>
      <c r="E14">
        <f t="shared" si="3"/>
        <v>0.82675636782035644</v>
      </c>
      <c r="F14">
        <f>E14/MAX($E$2:E14)-1</f>
        <v>-0.20446821401206727</v>
      </c>
      <c r="G14" s="2">
        <v>6.0000000000000001E-3</v>
      </c>
      <c r="H14">
        <v>-4.2373706397200749E-2</v>
      </c>
      <c r="I14">
        <v>12</v>
      </c>
    </row>
    <row r="15" spans="1:15" x14ac:dyDescent="0.25">
      <c r="A15">
        <v>3.6951126004600668E-2</v>
      </c>
      <c r="B15" s="4">
        <f t="shared" si="0"/>
        <v>-5.0000000000000001E-4</v>
      </c>
      <c r="C15" s="5">
        <f t="shared" si="1"/>
        <v>3.6451126004600667E-2</v>
      </c>
      <c r="D15" s="5" t="str">
        <f t="shared" si="2"/>
        <v/>
      </c>
      <c r="E15">
        <f t="shared" si="3"/>
        <v>0.85689256835888228</v>
      </c>
      <c r="F15">
        <f>E15/MAX($E$2:E15)-1</f>
        <v>-0.17547018464035613</v>
      </c>
      <c r="G15" s="2">
        <v>6.0000000000000001E-3</v>
      </c>
      <c r="H15">
        <v>-4.2152220400439318E-2</v>
      </c>
      <c r="I15">
        <v>13</v>
      </c>
    </row>
    <row r="16" spans="1:15" x14ac:dyDescent="0.25">
      <c r="A16">
        <v>4.7006421618353028E-2</v>
      </c>
      <c r="B16" s="4">
        <f t="shared" si="0"/>
        <v>-5.0000000000000001E-4</v>
      </c>
      <c r="C16" s="5">
        <f t="shared" si="1"/>
        <v>4.6506421618353028E-2</v>
      </c>
      <c r="D16" s="5" t="str">
        <f t="shared" si="2"/>
        <v/>
      </c>
      <c r="E16">
        <f t="shared" si="3"/>
        <v>0.89674357542461391</v>
      </c>
      <c r="F16">
        <f>E16/MAX($E$2:E16)-1</f>
        <v>-0.13712425341033774</v>
      </c>
      <c r="G16" s="2">
        <v>6.0000000000000001E-3</v>
      </c>
      <c r="H16">
        <v>-3.9332517180152453E-2</v>
      </c>
      <c r="I16">
        <v>14</v>
      </c>
    </row>
    <row r="17" spans="1:9" x14ac:dyDescent="0.25">
      <c r="A17">
        <v>2.2648584276688939E-2</v>
      </c>
      <c r="B17" s="4">
        <f t="shared" si="0"/>
        <v>-5.0000000000000001E-4</v>
      </c>
      <c r="C17" s="5">
        <f t="shared" si="1"/>
        <v>2.2148584276688938E-2</v>
      </c>
      <c r="D17" s="5" t="str">
        <f t="shared" si="2"/>
        <v/>
      </c>
      <c r="E17">
        <f t="shared" si="3"/>
        <v>0.91660517607948533</v>
      </c>
      <c r="F17">
        <f>E17/MAX($E$2:E17)-1</f>
        <v>-0.11801277721668568</v>
      </c>
      <c r="G17" s="2">
        <v>6.0000000000000001E-3</v>
      </c>
      <c r="H17">
        <v>-3.8800816843050312E-2</v>
      </c>
      <c r="I17">
        <v>15</v>
      </c>
    </row>
    <row r="18" spans="1:9" x14ac:dyDescent="0.25">
      <c r="A18">
        <v>-1.0519902837867171E-2</v>
      </c>
      <c r="B18" s="4">
        <f t="shared" si="0"/>
        <v>-5.0000000000000001E-4</v>
      </c>
      <c r="C18" s="5">
        <f t="shared" si="1"/>
        <v>-1.1019902837867171E-2</v>
      </c>
      <c r="D18" s="5">
        <f t="shared" si="2"/>
        <v>-1.1019902837867171E-2</v>
      </c>
      <c r="E18">
        <f t="shared" si="3"/>
        <v>0.90650427609840334</v>
      </c>
      <c r="F18">
        <f>E18/MAX($E$2:E18)-1</f>
        <v>-0.12773219071599806</v>
      </c>
      <c r="G18" s="2">
        <v>6.0000000000000001E-3</v>
      </c>
      <c r="H18">
        <v>-3.8145065453532759E-2</v>
      </c>
      <c r="I18">
        <v>16</v>
      </c>
    </row>
    <row r="19" spans="1:9" x14ac:dyDescent="0.25">
      <c r="A19">
        <v>-2.680182334711901E-2</v>
      </c>
      <c r="B19" s="4">
        <f t="shared" si="0"/>
        <v>-5.0000000000000001E-4</v>
      </c>
      <c r="C19" s="5">
        <f t="shared" si="1"/>
        <v>-2.730182334711901E-2</v>
      </c>
      <c r="D19" s="5">
        <f t="shared" si="2"/>
        <v>-2.730182334711901E-2</v>
      </c>
      <c r="E19">
        <f t="shared" si="3"/>
        <v>0.88175505648895669</v>
      </c>
      <c r="F19">
        <f>E19/MAX($E$2:E19)-1</f>
        <v>-0.15154669235644835</v>
      </c>
      <c r="G19" s="2">
        <v>6.0000000000000001E-3</v>
      </c>
      <c r="H19">
        <v>-3.5189313405779188E-2</v>
      </c>
      <c r="I19">
        <v>17</v>
      </c>
    </row>
    <row r="20" spans="1:9" x14ac:dyDescent="0.25">
      <c r="A20">
        <v>8.3631151954119867E-2</v>
      </c>
      <c r="B20" s="4">
        <f t="shared" si="0"/>
        <v>-5.0000000000000001E-4</v>
      </c>
      <c r="C20" s="5">
        <f t="shared" si="1"/>
        <v>8.3131151954119867E-2</v>
      </c>
      <c r="D20" s="5" t="str">
        <f t="shared" si="2"/>
        <v/>
      </c>
      <c r="E20">
        <f t="shared" si="3"/>
        <v>0.95505637007625366</v>
      </c>
      <c r="F20">
        <f>E20/MAX($E$2:E20)-1</f>
        <v>-8.1013791512756783E-2</v>
      </c>
      <c r="G20" s="2">
        <v>6.0000000000000001E-3</v>
      </c>
      <c r="H20">
        <v>-3.3952534620601743E-2</v>
      </c>
      <c r="I20">
        <v>18</v>
      </c>
    </row>
    <row r="21" spans="1:9" x14ac:dyDescent="0.25">
      <c r="A21">
        <v>-1.4497636211500379E-2</v>
      </c>
      <c r="B21" s="4">
        <f t="shared" si="0"/>
        <v>-5.0000000000000001E-4</v>
      </c>
      <c r="C21" s="5">
        <f t="shared" si="1"/>
        <v>-1.499763621150038E-2</v>
      </c>
      <c r="D21" s="5">
        <f t="shared" si="2"/>
        <v>-1.499763621150038E-2</v>
      </c>
      <c r="E21">
        <f t="shared" si="3"/>
        <v>0.9407327820763739</v>
      </c>
      <c r="F21">
        <f>E21/MAX($E$2:E21)-1</f>
        <v>-9.4796412351034531E-2</v>
      </c>
      <c r="G21" s="2">
        <v>6.0000000000000001E-3</v>
      </c>
      <c r="H21">
        <v>-2.737903024398336E-2</v>
      </c>
      <c r="I21">
        <v>19</v>
      </c>
    </row>
    <row r="22" spans="1:9" x14ac:dyDescent="0.25">
      <c r="A22">
        <v>-0.11520705539364511</v>
      </c>
      <c r="B22" s="4">
        <f t="shared" si="0"/>
        <v>-5.0000000000000001E-4</v>
      </c>
      <c r="C22" s="5">
        <f t="shared" si="1"/>
        <v>-0.11570705539364511</v>
      </c>
      <c r="D22" s="5">
        <f t="shared" si="2"/>
        <v>-0.11570705539364511</v>
      </c>
      <c r="E22">
        <f t="shared" si="3"/>
        <v>0.83188336195004497</v>
      </c>
      <c r="F22">
        <f>E22/MAX($E$2:E22)-1</f>
        <v>-0.19953485400965965</v>
      </c>
      <c r="G22" s="2">
        <v>6.0000000000000001E-3</v>
      </c>
      <c r="H22">
        <v>-2.6421161164958192E-2</v>
      </c>
      <c r="I22">
        <v>20</v>
      </c>
    </row>
    <row r="23" spans="1:9" x14ac:dyDescent="0.25">
      <c r="A23">
        <v>-6.1566471152047397E-4</v>
      </c>
      <c r="B23" s="4">
        <f t="shared" si="0"/>
        <v>-5.0000000000000001E-4</v>
      </c>
      <c r="C23" s="5">
        <f t="shared" si="1"/>
        <v>-1.115664711520474E-3</v>
      </c>
      <c r="D23" s="5" t="str">
        <f t="shared" si="2"/>
        <v/>
      </c>
      <c r="E23">
        <f t="shared" si="3"/>
        <v>0.83095525903901635</v>
      </c>
      <c r="F23">
        <f>E23/MAX($E$2:E23)-1</f>
        <v>-0.20042790472584315</v>
      </c>
      <c r="G23" s="2">
        <v>6.0000000000000001E-3</v>
      </c>
      <c r="H23">
        <v>-2.590810615512034E-2</v>
      </c>
      <c r="I23">
        <v>21</v>
      </c>
    </row>
    <row r="24" spans="1:9" x14ac:dyDescent="0.25">
      <c r="A24">
        <v>-1.0997016144482461E-2</v>
      </c>
      <c r="B24" s="4">
        <f t="shared" si="0"/>
        <v>-5.0000000000000001E-4</v>
      </c>
      <c r="C24" s="5">
        <f t="shared" si="1"/>
        <v>-1.1497016144482461E-2</v>
      </c>
      <c r="D24" s="5">
        <f t="shared" si="2"/>
        <v>-1.1497016144482461E-2</v>
      </c>
      <c r="E24">
        <f t="shared" si="3"/>
        <v>0.82140175301050211</v>
      </c>
      <c r="F24">
        <f>E24/MAX($E$2:E24)-1</f>
        <v>-0.20962059801388788</v>
      </c>
      <c r="G24" s="2">
        <v>6.0000000000000001E-3</v>
      </c>
      <c r="H24">
        <v>-2.5775413967535001E-2</v>
      </c>
      <c r="I24">
        <v>22</v>
      </c>
    </row>
    <row r="25" spans="1:9" x14ac:dyDescent="0.25">
      <c r="A25">
        <v>3.8614785901949472E-2</v>
      </c>
      <c r="B25" s="4">
        <f t="shared" si="0"/>
        <v>-5.0000000000000001E-4</v>
      </c>
      <c r="C25" s="5">
        <f t="shared" si="1"/>
        <v>3.8114785901949472E-2</v>
      </c>
      <c r="D25" s="5" t="str">
        <f t="shared" si="2"/>
        <v/>
      </c>
      <c r="E25">
        <f t="shared" si="3"/>
        <v>0.85270930496598341</v>
      </c>
      <c r="F25">
        <f>E25/MAX($E$2:E25)-1</f>
        <v>-0.17949545632587627</v>
      </c>
      <c r="G25" s="2">
        <v>6.0000000000000001E-3</v>
      </c>
      <c r="H25">
        <v>-2.5194834467881771E-2</v>
      </c>
      <c r="I25">
        <v>23</v>
      </c>
    </row>
    <row r="26" spans="1:9" x14ac:dyDescent="0.25">
      <c r="A26">
        <v>3.6210834324515953E-2</v>
      </c>
      <c r="B26" s="4">
        <f t="shared" si="0"/>
        <v>-5.0000000000000001E-4</v>
      </c>
      <c r="C26" s="5">
        <f t="shared" si="1"/>
        <v>3.5710834324515953E-2</v>
      </c>
      <c r="D26" s="5" t="str">
        <f t="shared" si="2"/>
        <v/>
      </c>
      <c r="E26">
        <f t="shared" si="3"/>
        <v>0.88316026568259687</v>
      </c>
      <c r="F26">
        <f>E26/MAX($E$2:E26)-1</f>
        <v>-0.15019455450421704</v>
      </c>
      <c r="G26" s="2">
        <v>6.0000000000000001E-3</v>
      </c>
      <c r="H26">
        <v>-2.2495775165319601E-2</v>
      </c>
      <c r="I26">
        <v>24</v>
      </c>
    </row>
    <row r="27" spans="1:9" x14ac:dyDescent="0.25">
      <c r="A27">
        <v>-4.9450431011254313E-2</v>
      </c>
      <c r="B27" s="4">
        <f t="shared" si="0"/>
        <v>-5.0000000000000001E-4</v>
      </c>
      <c r="C27" s="5">
        <f t="shared" si="1"/>
        <v>-4.9950431011254313E-2</v>
      </c>
      <c r="D27" s="5">
        <f t="shared" si="2"/>
        <v>-4.9950431011254313E-2</v>
      </c>
      <c r="E27">
        <f t="shared" si="3"/>
        <v>0.8390460297597373</v>
      </c>
      <c r="F27">
        <f>E27/MAX($E$2:E27)-1</f>
        <v>-0.19264270278244233</v>
      </c>
      <c r="G27" s="2">
        <v>6.0000000000000001E-3</v>
      </c>
      <c r="H27">
        <v>-2.2484990584706491E-2</v>
      </c>
      <c r="I27">
        <v>25</v>
      </c>
    </row>
    <row r="28" spans="1:9" x14ac:dyDescent="0.25">
      <c r="A28">
        <v>-3.4199480537619953E-2</v>
      </c>
      <c r="B28" s="4">
        <f t="shared" si="0"/>
        <v>-5.0000000000000001E-4</v>
      </c>
      <c r="C28" s="5">
        <f t="shared" si="1"/>
        <v>-3.4699480537619953E-2</v>
      </c>
      <c r="D28" s="5">
        <f t="shared" si="2"/>
        <v>-3.4699480537619953E-2</v>
      </c>
      <c r="E28">
        <f t="shared" si="3"/>
        <v>0.80993156837992197</v>
      </c>
      <c r="F28">
        <f>E28/MAX($E$2:E28)-1</f>
        <v>-0.2206575816041485</v>
      </c>
      <c r="G28" s="2">
        <v>6.0000000000000001E-3</v>
      </c>
      <c r="H28">
        <v>-2.1960057144678091E-2</v>
      </c>
      <c r="I28">
        <v>26</v>
      </c>
    </row>
    <row r="29" spans="1:9" x14ac:dyDescent="0.25">
      <c r="A29">
        <v>7.5499867609387077E-3</v>
      </c>
      <c r="B29" s="4">
        <f t="shared" si="0"/>
        <v>-5.0000000000000001E-4</v>
      </c>
      <c r="C29" s="5">
        <f t="shared" si="1"/>
        <v>7.0499867609387073E-3</v>
      </c>
      <c r="D29" s="5" t="str">
        <f t="shared" si="2"/>
        <v/>
      </c>
      <c r="E29">
        <f t="shared" si="3"/>
        <v>0.81564157521426661</v>
      </c>
      <c r="F29">
        <f>E29/MAX($E$2:E29)-1</f>
        <v>-0.21516322787221986</v>
      </c>
      <c r="G29" s="2">
        <v>6.0000000000000001E-3</v>
      </c>
      <c r="H29">
        <v>-2.164186562047626E-2</v>
      </c>
      <c r="I29">
        <v>27</v>
      </c>
    </row>
    <row r="30" spans="1:9" x14ac:dyDescent="0.25">
      <c r="A30">
        <v>4.4735667267195092E-2</v>
      </c>
      <c r="B30" s="4">
        <f t="shared" si="0"/>
        <v>-5.0000000000000001E-4</v>
      </c>
      <c r="C30" s="5">
        <f t="shared" si="1"/>
        <v>4.4235667267195092E-2</v>
      </c>
      <c r="D30" s="5" t="str">
        <f t="shared" si="2"/>
        <v/>
      </c>
      <c r="E30">
        <f t="shared" si="3"/>
        <v>0.85172202454473578</v>
      </c>
      <c r="F30">
        <f>E30/MAX($E$2:E30)-1</f>
        <v>-0.18044544956131603</v>
      </c>
      <c r="G30" s="2">
        <v>6.0000000000000001E-3</v>
      </c>
      <c r="H30">
        <v>-2.1568563443041172E-2</v>
      </c>
      <c r="I30">
        <v>28</v>
      </c>
    </row>
    <row r="31" spans="1:9" x14ac:dyDescent="0.25">
      <c r="A31">
        <v>-2.5300893234170469E-2</v>
      </c>
      <c r="B31" s="4">
        <f t="shared" si="0"/>
        <v>-5.0000000000000001E-4</v>
      </c>
      <c r="C31" s="5">
        <f t="shared" si="1"/>
        <v>-2.580089323417047E-2</v>
      </c>
      <c r="D31" s="5">
        <f t="shared" si="2"/>
        <v>-2.580089323417047E-2</v>
      </c>
      <c r="E31">
        <f t="shared" si="3"/>
        <v>0.82974683552426554</v>
      </c>
      <c r="F31">
        <f>E31/MAX($E$2:E31)-1</f>
        <v>-0.20159068901676302</v>
      </c>
      <c r="G31" s="2">
        <v>6.0000000000000001E-3</v>
      </c>
      <c r="H31">
        <v>-2.1527263406041639E-2</v>
      </c>
      <c r="I31">
        <v>29</v>
      </c>
    </row>
    <row r="32" spans="1:9" x14ac:dyDescent="0.25">
      <c r="A32">
        <v>9.779849736899715E-3</v>
      </c>
      <c r="B32" s="4">
        <f t="shared" si="0"/>
        <v>-5.0000000000000001E-4</v>
      </c>
      <c r="C32" s="5">
        <f t="shared" si="1"/>
        <v>9.2798497368997146E-3</v>
      </c>
      <c r="D32" s="5" t="str">
        <f t="shared" si="2"/>
        <v/>
      </c>
      <c r="E32">
        <f t="shared" si="3"/>
        <v>0.83744676147759878</v>
      </c>
      <c r="F32">
        <f>E32/MAX($E$2:E32)-1</f>
        <v>-0.19418157058229701</v>
      </c>
      <c r="G32" s="2">
        <v>6.0000000000000001E-3</v>
      </c>
      <c r="H32">
        <v>-2.0651272566664752E-2</v>
      </c>
      <c r="I32">
        <v>30</v>
      </c>
    </row>
    <row r="33" spans="1:9" x14ac:dyDescent="0.25">
      <c r="A33">
        <v>2.389053626432731E-2</v>
      </c>
      <c r="B33" s="4">
        <f t="shared" si="0"/>
        <v>-5.0000000000000001E-4</v>
      </c>
      <c r="C33" s="5">
        <f t="shared" si="1"/>
        <v>2.339053626432731E-2</v>
      </c>
      <c r="D33" s="5" t="str">
        <f t="shared" si="2"/>
        <v/>
      </c>
      <c r="E33">
        <f t="shared" si="3"/>
        <v>0.85703509032138414</v>
      </c>
      <c r="F33">
        <f>E33/MAX($E$2:E33)-1</f>
        <v>-0.17533304538653882</v>
      </c>
      <c r="G33" s="2">
        <v>6.0000000000000001E-3</v>
      </c>
      <c r="H33">
        <v>-2.017121280675668E-2</v>
      </c>
      <c r="I33">
        <v>31</v>
      </c>
    </row>
    <row r="34" spans="1:9" x14ac:dyDescent="0.25">
      <c r="A34">
        <v>-4.4687650170714813E-2</v>
      </c>
      <c r="B34" s="4">
        <f t="shared" si="0"/>
        <v>-5.0000000000000001E-4</v>
      </c>
      <c r="C34" s="5">
        <f t="shared" si="1"/>
        <v>-4.5187650170714813E-2</v>
      </c>
      <c r="D34" s="5">
        <f t="shared" si="2"/>
        <v>-4.5187650170714813E-2</v>
      </c>
      <c r="E34">
        <f t="shared" si="3"/>
        <v>0.81830768847591451</v>
      </c>
      <c r="F34">
        <f>E34/MAX($E$2:E34)-1</f>
        <v>-0.2125978072389606</v>
      </c>
      <c r="G34" s="2">
        <v>6.0000000000000001E-3</v>
      </c>
      <c r="H34">
        <v>-1.8994891615811811E-2</v>
      </c>
      <c r="I34">
        <v>32</v>
      </c>
    </row>
    <row r="35" spans="1:9" x14ac:dyDescent="0.25">
      <c r="A35">
        <v>1.7580569354201291E-2</v>
      </c>
      <c r="B35" s="4">
        <f t="shared" si="0"/>
        <v>-5.0000000000000001E-4</v>
      </c>
      <c r="C35" s="5">
        <f t="shared" si="1"/>
        <v>1.708056935420129E-2</v>
      </c>
      <c r="D35" s="5" t="str">
        <f t="shared" si="2"/>
        <v/>
      </c>
      <c r="E35">
        <f t="shared" si="3"/>
        <v>0.83228484970200356</v>
      </c>
      <c r="F35">
        <f>E35/MAX($E$2:E35)-1</f>
        <v>-0.19914852947585548</v>
      </c>
      <c r="G35" s="2">
        <v>6.0000000000000001E-3</v>
      </c>
      <c r="H35">
        <v>-1.840149495885967E-2</v>
      </c>
      <c r="I35">
        <v>33</v>
      </c>
    </row>
    <row r="36" spans="1:9" x14ac:dyDescent="0.25">
      <c r="A36">
        <v>-7.343627464236396E-3</v>
      </c>
      <c r="B36" s="4">
        <f t="shared" si="0"/>
        <v>-5.0000000000000001E-4</v>
      </c>
      <c r="C36" s="5">
        <f t="shared" si="1"/>
        <v>-7.8436274642363964E-3</v>
      </c>
      <c r="D36" s="5">
        <f t="shared" si="2"/>
        <v>-7.8436274642363964E-3</v>
      </c>
      <c r="E36">
        <f t="shared" si="3"/>
        <v>0.82575671739681311</v>
      </c>
      <c r="F36">
        <f>E36/MAX($E$2:E36)-1</f>
        <v>-0.20543011006483269</v>
      </c>
      <c r="G36" s="2">
        <v>6.0000000000000001E-3</v>
      </c>
      <c r="H36">
        <v>-1.8385496687131051E-2</v>
      </c>
      <c r="I36">
        <v>34</v>
      </c>
    </row>
    <row r="37" spans="1:9" x14ac:dyDescent="0.25">
      <c r="A37">
        <v>-4.1920656956736913E-2</v>
      </c>
      <c r="B37" s="4">
        <f t="shared" si="0"/>
        <v>-5.0000000000000001E-4</v>
      </c>
      <c r="C37" s="5">
        <f t="shared" si="1"/>
        <v>-4.2420656956736913E-2</v>
      </c>
      <c r="D37" s="5">
        <f t="shared" si="2"/>
        <v>-4.2420656956736913E-2</v>
      </c>
      <c r="E37">
        <f t="shared" si="3"/>
        <v>0.79072757495840174</v>
      </c>
      <c r="F37">
        <f>E37/MAX($E$2:E37)-1</f>
        <v>-0.23913628679392462</v>
      </c>
      <c r="G37" s="2">
        <v>6.0000000000000001E-3</v>
      </c>
      <c r="H37">
        <v>-1.8381049152907912E-2</v>
      </c>
      <c r="I37">
        <v>35</v>
      </c>
    </row>
    <row r="38" spans="1:9" x14ac:dyDescent="0.25">
      <c r="A38">
        <v>1.022729340685339E-2</v>
      </c>
      <c r="B38" s="4">
        <f t="shared" si="0"/>
        <v>-5.0000000000000001E-4</v>
      </c>
      <c r="C38" s="5">
        <f t="shared" si="1"/>
        <v>9.7272934068533892E-3</v>
      </c>
      <c r="D38" s="5" t="str">
        <f t="shared" si="2"/>
        <v/>
      </c>
      <c r="E38">
        <f t="shared" si="3"/>
        <v>0.79841921408491168</v>
      </c>
      <c r="F38">
        <f>E38/MAX($E$2:E38)-1</f>
        <v>-0.23173514221294123</v>
      </c>
      <c r="G38" s="2">
        <v>6.0000000000000001E-3</v>
      </c>
      <c r="H38">
        <v>-1.7882328430367481E-2</v>
      </c>
      <c r="I38">
        <v>36</v>
      </c>
    </row>
    <row r="39" spans="1:9" x14ac:dyDescent="0.25">
      <c r="A39">
        <v>-3.4327544899392689E-3</v>
      </c>
      <c r="B39" s="4">
        <f t="shared" si="0"/>
        <v>-5.0000000000000001E-4</v>
      </c>
      <c r="C39" s="5">
        <f t="shared" si="1"/>
        <v>-3.932754489939269E-3</v>
      </c>
      <c r="D39" s="5">
        <f t="shared" si="2"/>
        <v>-3.932754489939269E-3</v>
      </c>
      <c r="E39">
        <f t="shared" si="3"/>
        <v>0.79527922733586554</v>
      </c>
      <c r="F39">
        <f>E39/MAX($E$2:E39)-1</f>
        <v>-0.23475653928186579</v>
      </c>
      <c r="G39" s="2">
        <v>6.0000000000000001E-3</v>
      </c>
      <c r="H39">
        <v>-1.754251769849343E-2</v>
      </c>
      <c r="I39">
        <v>37</v>
      </c>
    </row>
    <row r="40" spans="1:9" x14ac:dyDescent="0.25">
      <c r="A40">
        <v>-4.1649014470846457E-2</v>
      </c>
      <c r="B40" s="4">
        <f t="shared" si="0"/>
        <v>-5.0000000000000001E-4</v>
      </c>
      <c r="C40" s="5">
        <f t="shared" si="1"/>
        <v>-4.2149014470846458E-2</v>
      </c>
      <c r="D40" s="5">
        <f t="shared" si="2"/>
        <v>-4.2149014470846458E-2</v>
      </c>
      <c r="E40">
        <f t="shared" si="3"/>
        <v>0.76175899167452255</v>
      </c>
      <c r="F40">
        <f>E40/MAX($E$2:E40)-1</f>
        <v>-0.26701079698139507</v>
      </c>
      <c r="G40" s="2">
        <v>6.0000000000000001E-3</v>
      </c>
      <c r="H40">
        <v>-1.7464750627068551E-2</v>
      </c>
      <c r="I40">
        <v>38</v>
      </c>
    </row>
    <row r="41" spans="1:9" x14ac:dyDescent="0.25">
      <c r="A41">
        <v>3.1598926276402532E-2</v>
      </c>
      <c r="B41" s="4">
        <f t="shared" si="0"/>
        <v>-5.0000000000000001E-4</v>
      </c>
      <c r="C41" s="5">
        <f t="shared" si="1"/>
        <v>3.1098926276402532E-2</v>
      </c>
      <c r="D41" s="5" t="str">
        <f t="shared" si="2"/>
        <v/>
      </c>
      <c r="E41">
        <f t="shared" si="3"/>
        <v>0.78544887839699529</v>
      </c>
      <c r="F41">
        <f>E41/MAX($E$2:E41)-1</f>
        <v>-0.24421561979532036</v>
      </c>
      <c r="G41" s="2">
        <v>6.0000000000000001E-3</v>
      </c>
      <c r="H41">
        <v>-1.706808742960551E-2</v>
      </c>
      <c r="I41">
        <v>39</v>
      </c>
    </row>
    <row r="42" spans="1:9" x14ac:dyDescent="0.25">
      <c r="A42">
        <v>-1.454329450355355E-2</v>
      </c>
      <c r="B42" s="4">
        <f t="shared" si="0"/>
        <v>-5.0000000000000001E-4</v>
      </c>
      <c r="C42" s="5">
        <f t="shared" si="1"/>
        <v>-1.504329450355355E-2</v>
      </c>
      <c r="D42" s="5">
        <f t="shared" si="2"/>
        <v>-1.504329450355355E-2</v>
      </c>
      <c r="E42">
        <f t="shared" si="3"/>
        <v>0.77363313960178348</v>
      </c>
      <c r="F42">
        <f>E42/MAX($E$2:E42)-1</f>
        <v>-0.25558510680792501</v>
      </c>
      <c r="G42" s="2">
        <v>6.0000000000000001E-3</v>
      </c>
      <c r="H42">
        <v>-1.681701405719821E-2</v>
      </c>
      <c r="I42">
        <v>40</v>
      </c>
    </row>
    <row r="43" spans="1:9" x14ac:dyDescent="0.25">
      <c r="A43">
        <v>-3.05656403795047E-2</v>
      </c>
      <c r="B43" s="4">
        <f t="shared" si="0"/>
        <v>-5.0000000000000001E-4</v>
      </c>
      <c r="C43" s="5">
        <f t="shared" si="1"/>
        <v>-3.1065640379504701E-2</v>
      </c>
      <c r="D43" s="5">
        <f t="shared" si="2"/>
        <v>-3.1065640379504701E-2</v>
      </c>
      <c r="E43">
        <f t="shared" si="3"/>
        <v>0.7495997307012473</v>
      </c>
      <c r="F43">
        <f>E43/MAX($E$2:E43)-1</f>
        <v>-0.27871083217297743</v>
      </c>
      <c r="G43" s="2">
        <v>6.0000000000000001E-3</v>
      </c>
      <c r="H43">
        <v>-1.590655039933675E-2</v>
      </c>
      <c r="I43">
        <v>41</v>
      </c>
    </row>
    <row r="44" spans="1:9" x14ac:dyDescent="0.25">
      <c r="A44">
        <v>-1.1247679810181779E-2</v>
      </c>
      <c r="B44" s="4">
        <f t="shared" si="0"/>
        <v>-5.0000000000000001E-4</v>
      </c>
      <c r="C44" s="5">
        <f t="shared" si="1"/>
        <v>-1.174767981018178E-2</v>
      </c>
      <c r="D44" s="5">
        <f t="shared" si="2"/>
        <v>-1.174767981018178E-2</v>
      </c>
      <c r="E44">
        <f t="shared" si="3"/>
        <v>0.74079367307917054</v>
      </c>
      <c r="F44">
        <f>E44/MAX($E$2:E44)-1</f>
        <v>-0.28718430636716186</v>
      </c>
      <c r="G44" s="2">
        <v>6.0000000000000001E-3</v>
      </c>
      <c r="H44">
        <v>-1.5879545099632089E-2</v>
      </c>
      <c r="I44">
        <v>42</v>
      </c>
    </row>
    <row r="45" spans="1:9" x14ac:dyDescent="0.25">
      <c r="A45">
        <v>-6.0385588287028107E-2</v>
      </c>
      <c r="B45" s="4">
        <f t="shared" si="0"/>
        <v>-5.0000000000000001E-4</v>
      </c>
      <c r="C45" s="5">
        <f t="shared" si="1"/>
        <v>-6.0885588287028107E-2</v>
      </c>
      <c r="D45" s="5">
        <f t="shared" si="2"/>
        <v>-6.0885588287028107E-2</v>
      </c>
      <c r="E45">
        <f t="shared" si="3"/>
        <v>0.6956900144944369</v>
      </c>
      <c r="F45">
        <f>E45/MAX($E$2:E45)-1</f>
        <v>-0.33058450921422311</v>
      </c>
      <c r="G45" s="2">
        <v>6.0000000000000001E-3</v>
      </c>
      <c r="H45">
        <v>-1.5835780073617661E-2</v>
      </c>
      <c r="I45">
        <v>43</v>
      </c>
    </row>
    <row r="46" spans="1:9" x14ac:dyDescent="0.25">
      <c r="A46">
        <v>6.1674369832946212E-2</v>
      </c>
      <c r="B46" s="4">
        <f t="shared" si="0"/>
        <v>-5.0000000000000001E-4</v>
      </c>
      <c r="C46" s="5">
        <f t="shared" si="1"/>
        <v>6.1174369832946211E-2</v>
      </c>
      <c r="D46" s="5" t="str">
        <f t="shared" si="2"/>
        <v/>
      </c>
      <c r="E46">
        <f t="shared" si="3"/>
        <v>0.73824841273020725</v>
      </c>
      <c r="F46">
        <f>E46/MAX($E$2:E46)-1</f>
        <v>-0.28963343840899092</v>
      </c>
      <c r="G46" s="2">
        <v>6.0000000000000001E-3</v>
      </c>
      <c r="H46">
        <v>-1.5813189281831019E-2</v>
      </c>
      <c r="I46">
        <v>44</v>
      </c>
    </row>
    <row r="47" spans="1:9" x14ac:dyDescent="0.25">
      <c r="A47">
        <v>1.3560638266528129E-2</v>
      </c>
      <c r="B47" s="4">
        <f t="shared" si="0"/>
        <v>-5.0000000000000001E-4</v>
      </c>
      <c r="C47" s="5">
        <f t="shared" si="1"/>
        <v>1.3060638266528129E-2</v>
      </c>
      <c r="D47" s="5" t="str">
        <f t="shared" si="2"/>
        <v/>
      </c>
      <c r="E47">
        <f t="shared" si="3"/>
        <v>0.74789040819971508</v>
      </c>
      <c r="F47">
        <f>E47/MAX($E$2:E47)-1</f>
        <v>-0.28035559771141327</v>
      </c>
      <c r="G47" s="2">
        <v>0</v>
      </c>
      <c r="H47">
        <v>-1.5790292476804298E-2</v>
      </c>
      <c r="I47">
        <v>45</v>
      </c>
    </row>
    <row r="48" spans="1:9" x14ac:dyDescent="0.25">
      <c r="A48">
        <v>-1.9888684826066119E-2</v>
      </c>
      <c r="B48" s="4">
        <f t="shared" si="0"/>
        <v>-5.0000000000000001E-4</v>
      </c>
      <c r="C48" s="5">
        <f t="shared" si="1"/>
        <v>-2.0388684826066119E-2</v>
      </c>
      <c r="D48" s="5">
        <f t="shared" si="2"/>
        <v>-2.0388684826066119E-2</v>
      </c>
      <c r="E48">
        <f t="shared" si="3"/>
        <v>0.73264190638249316</v>
      </c>
      <c r="F48">
        <f>E48/MAX($E$2:E48)-1</f>
        <v>-0.29502820061651802</v>
      </c>
      <c r="G48" s="2">
        <v>0</v>
      </c>
      <c r="H48">
        <v>-1.510261202719692E-2</v>
      </c>
      <c r="I48">
        <v>46</v>
      </c>
    </row>
    <row r="49" spans="1:9" x14ac:dyDescent="0.25">
      <c r="A49">
        <v>2.6274267891462321E-2</v>
      </c>
      <c r="B49" s="4">
        <f t="shared" si="0"/>
        <v>-5.0000000000000001E-4</v>
      </c>
      <c r="C49" s="5">
        <f t="shared" si="1"/>
        <v>2.5774267891462321E-2</v>
      </c>
      <c r="D49" s="5" t="str">
        <f t="shared" si="2"/>
        <v/>
      </c>
      <c r="E49">
        <f t="shared" si="3"/>
        <v>0.75152521514610715</v>
      </c>
      <c r="F49">
        <f>E49/MAX($E$2:E49)-1</f>
        <v>-0.27685806860328199</v>
      </c>
      <c r="G49" s="2">
        <v>0</v>
      </c>
      <c r="H49">
        <v>-1.465083428835783E-2</v>
      </c>
      <c r="I49">
        <v>47</v>
      </c>
    </row>
    <row r="50" spans="1:9" x14ac:dyDescent="0.25">
      <c r="A50">
        <v>1.083260067094808E-2</v>
      </c>
      <c r="B50" s="4">
        <f t="shared" si="0"/>
        <v>-5.0000000000000001E-4</v>
      </c>
      <c r="C50" s="5">
        <f t="shared" si="1"/>
        <v>1.0332600670948079E-2</v>
      </c>
      <c r="D50" s="5" t="str">
        <f t="shared" si="2"/>
        <v/>
      </c>
      <c r="E50">
        <f t="shared" si="3"/>
        <v>0.7592904250883602</v>
      </c>
      <c r="F50">
        <f>E50/MAX($E$2:E50)-1</f>
        <v>-0.26938613179774151</v>
      </c>
      <c r="G50" s="2">
        <v>0</v>
      </c>
      <c r="H50">
        <v>-1.4631614730356551E-2</v>
      </c>
      <c r="I50">
        <v>48</v>
      </c>
    </row>
    <row r="51" spans="1:9" x14ac:dyDescent="0.25">
      <c r="A51">
        <v>-8.3336866893710775E-3</v>
      </c>
      <c r="B51" s="4">
        <f t="shared" si="0"/>
        <v>-5.0000000000000001E-4</v>
      </c>
      <c r="C51" s="5">
        <f t="shared" si="1"/>
        <v>-8.8336866893710779E-3</v>
      </c>
      <c r="D51" s="5">
        <f t="shared" si="2"/>
        <v>-8.8336866893710779E-3</v>
      </c>
      <c r="E51">
        <f t="shared" si="3"/>
        <v>0.75258309136689017</v>
      </c>
      <c r="F51">
        <f>E51/MAX($E$2:E51)-1</f>
        <v>-0.27584014580034988</v>
      </c>
      <c r="G51" s="2">
        <v>0</v>
      </c>
      <c r="H51">
        <v>-1.3960390834430521E-2</v>
      </c>
      <c r="I51">
        <v>49</v>
      </c>
    </row>
    <row r="52" spans="1:9" x14ac:dyDescent="0.25">
      <c r="A52">
        <v>4.5929288588346853E-3</v>
      </c>
      <c r="B52" s="4">
        <f t="shared" si="0"/>
        <v>-5.0000000000000001E-4</v>
      </c>
      <c r="C52" s="5">
        <f t="shared" si="1"/>
        <v>4.0929288588346848E-3</v>
      </c>
      <c r="D52" s="5" t="str">
        <f t="shared" si="2"/>
        <v/>
      </c>
      <c r="E52">
        <f t="shared" si="3"/>
        <v>0.75566336042021676</v>
      </c>
      <c r="F52">
        <f>E52/MAX($E$2:E52)-1</f>
        <v>-0.27287621103468651</v>
      </c>
      <c r="G52" s="2">
        <v>0</v>
      </c>
      <c r="H52">
        <v>-1.3864388215645311E-2</v>
      </c>
      <c r="I52">
        <v>50</v>
      </c>
    </row>
    <row r="53" spans="1:9" x14ac:dyDescent="0.25">
      <c r="A53">
        <v>9.1282937952537977E-3</v>
      </c>
      <c r="B53" s="4">
        <f t="shared" si="0"/>
        <v>-5.0000000000000001E-4</v>
      </c>
      <c r="C53" s="5">
        <f t="shared" si="1"/>
        <v>8.6282937952537973E-3</v>
      </c>
      <c r="D53" s="5" t="str">
        <f t="shared" si="2"/>
        <v/>
      </c>
      <c r="E53">
        <f t="shared" si="3"/>
        <v>0.76218344590423115</v>
      </c>
      <c r="F53">
        <f>E53/MAX($E$2:E53)-1</f>
        <v>-0.26660237335797576</v>
      </c>
      <c r="G53" s="2">
        <v>0</v>
      </c>
      <c r="H53">
        <v>-1.382589278130548E-2</v>
      </c>
      <c r="I53">
        <v>51</v>
      </c>
    </row>
    <row r="54" spans="1:9" x14ac:dyDescent="0.25">
      <c r="A54">
        <v>-1.482706017615631E-2</v>
      </c>
      <c r="B54" s="4">
        <f t="shared" si="0"/>
        <v>-5.0000000000000001E-4</v>
      </c>
      <c r="C54" s="5">
        <f t="shared" si="1"/>
        <v>-1.532706017615631E-2</v>
      </c>
      <c r="D54" s="5">
        <f t="shared" si="2"/>
        <v>-1.532706017615631E-2</v>
      </c>
      <c r="E54">
        <f t="shared" si="3"/>
        <v>0.75050141436358686</v>
      </c>
      <c r="F54">
        <f>E54/MAX($E$2:E54)-1</f>
        <v>-0.27784320291456821</v>
      </c>
      <c r="G54" s="2">
        <v>0</v>
      </c>
      <c r="H54">
        <v>-1.331536293164196E-2</v>
      </c>
      <c r="I54">
        <v>52</v>
      </c>
    </row>
    <row r="55" spans="1:9" x14ac:dyDescent="0.25">
      <c r="A55">
        <v>6.1545721360447343E-2</v>
      </c>
      <c r="B55" s="4">
        <f t="shared" si="0"/>
        <v>-5.0000000000000001E-4</v>
      </c>
      <c r="C55" s="5">
        <f t="shared" si="1"/>
        <v>6.1045721360447343E-2</v>
      </c>
      <c r="D55" s="5" t="str">
        <f t="shared" si="2"/>
        <v/>
      </c>
      <c r="E55">
        <f t="shared" si="3"/>
        <v>0.79631631458544805</v>
      </c>
      <c r="F55">
        <f>E55/MAX($E$2:E55)-1</f>
        <v>-0.23375862030113781</v>
      </c>
      <c r="G55" s="2">
        <v>0</v>
      </c>
      <c r="H55">
        <v>-1.2293480456063811E-2</v>
      </c>
      <c r="I55">
        <v>53</v>
      </c>
    </row>
    <row r="56" spans="1:9" x14ac:dyDescent="0.25">
      <c r="A56">
        <v>1.2325374446505249E-2</v>
      </c>
      <c r="B56" s="4">
        <f t="shared" si="0"/>
        <v>-5.0000000000000001E-4</v>
      </c>
      <c r="C56" s="5">
        <f t="shared" si="1"/>
        <v>1.1825374446505249E-2</v>
      </c>
      <c r="D56" s="5" t="str">
        <f t="shared" si="2"/>
        <v/>
      </c>
      <c r="E56">
        <f t="shared" si="3"/>
        <v>0.80573305318328214</v>
      </c>
      <c r="F56">
        <f>E56/MAX($E$2:E56)-1</f>
        <v>-0.22469752906979179</v>
      </c>
      <c r="G56" s="2">
        <v>0</v>
      </c>
      <c r="H56">
        <v>-1.2115606749636991E-2</v>
      </c>
      <c r="I56">
        <v>54</v>
      </c>
    </row>
    <row r="57" spans="1:9" x14ac:dyDescent="0.25">
      <c r="A57">
        <v>-4.2893182208131401E-4</v>
      </c>
      <c r="B57" s="4">
        <f t="shared" si="0"/>
        <v>-5.0000000000000001E-4</v>
      </c>
      <c r="C57" s="5">
        <f t="shared" si="1"/>
        <v>-9.2893182208131407E-4</v>
      </c>
      <c r="D57" s="5" t="str">
        <f t="shared" si="2"/>
        <v/>
      </c>
      <c r="E57">
        <f t="shared" si="3"/>
        <v>0.80498458211007751</v>
      </c>
      <c r="F57">
        <f>E57/MAX($E$2:E57)-1</f>
        <v>-0.22541773220677708</v>
      </c>
      <c r="G57" s="2">
        <v>0</v>
      </c>
      <c r="H57">
        <v>-1.194320569768665E-2</v>
      </c>
      <c r="I57">
        <v>55</v>
      </c>
    </row>
    <row r="58" spans="1:9" x14ac:dyDescent="0.25">
      <c r="A58">
        <v>2.2015411635054109E-2</v>
      </c>
      <c r="B58" s="4">
        <f t="shared" si="0"/>
        <v>-5.0000000000000001E-4</v>
      </c>
      <c r="C58" s="5">
        <f t="shared" si="1"/>
        <v>2.1515411635054108E-2</v>
      </c>
      <c r="D58" s="5" t="str">
        <f t="shared" si="2"/>
        <v/>
      </c>
      <c r="E58">
        <f t="shared" si="3"/>
        <v>0.82230415675404789</v>
      </c>
      <c r="F58">
        <f>E58/MAX($E$2:E58)-1</f>
        <v>-0.20875227586999223</v>
      </c>
      <c r="G58" s="2">
        <v>0</v>
      </c>
      <c r="H58">
        <v>-1.0418111224920897E-2</v>
      </c>
      <c r="I58">
        <v>56</v>
      </c>
    </row>
    <row r="59" spans="1:9" x14ac:dyDescent="0.25">
      <c r="A59">
        <v>-1.8867413930278371E-2</v>
      </c>
      <c r="B59" s="4">
        <f t="shared" si="0"/>
        <v>-5.0000000000000001E-4</v>
      </c>
      <c r="C59" s="5">
        <f t="shared" si="1"/>
        <v>-1.9367413930278372E-2</v>
      </c>
      <c r="D59" s="5">
        <f t="shared" si="2"/>
        <v>-1.9367413930278372E-2</v>
      </c>
      <c r="E59">
        <f t="shared" si="3"/>
        <v>0.80637825177360367</v>
      </c>
      <c r="F59">
        <f>E59/MAX($E$2:E59)-1</f>
        <v>-0.22407669806460884</v>
      </c>
      <c r="G59" s="2">
        <v>0</v>
      </c>
      <c r="H59">
        <v>-1.0378895374234944E-2</v>
      </c>
      <c r="I59">
        <v>57</v>
      </c>
    </row>
    <row r="60" spans="1:9" x14ac:dyDescent="0.25">
      <c r="A60">
        <v>4.1476979957395842E-3</v>
      </c>
      <c r="B60" s="4">
        <f t="shared" si="0"/>
        <v>-5.0000000000000001E-4</v>
      </c>
      <c r="C60" s="5">
        <f t="shared" si="1"/>
        <v>3.6476979957395842E-3</v>
      </c>
      <c r="D60" s="5" t="str">
        <f t="shared" si="2"/>
        <v/>
      </c>
      <c r="E60">
        <f t="shared" si="3"/>
        <v>0.80931967610640621</v>
      </c>
      <c r="F60">
        <f>E60/MAX($E$2:E60)-1</f>
        <v>-0.22124636419129151</v>
      </c>
      <c r="G60" s="2">
        <v>0</v>
      </c>
      <c r="H60">
        <v>-9.8208837132943375E-3</v>
      </c>
      <c r="I60">
        <v>58</v>
      </c>
    </row>
    <row r="61" spans="1:9" x14ac:dyDescent="0.25">
      <c r="A61">
        <v>3.9845569322931986E-3</v>
      </c>
      <c r="B61" s="4">
        <f t="shared" si="0"/>
        <v>-5.0000000000000001E-4</v>
      </c>
      <c r="C61" s="5">
        <f t="shared" si="1"/>
        <v>3.4845569322931986E-3</v>
      </c>
      <c r="D61" s="5" t="str">
        <f t="shared" si="2"/>
        <v/>
      </c>
      <c r="E61">
        <f t="shared" si="3"/>
        <v>0.81213979659422408</v>
      </c>
      <c r="F61">
        <f>E61/MAX($E$2:E61)-1</f>
        <v>-0.21853275281108564</v>
      </c>
      <c r="G61" s="2">
        <v>0</v>
      </c>
      <c r="H61">
        <v>-9.7695214105792995E-3</v>
      </c>
      <c r="I61">
        <v>59</v>
      </c>
    </row>
    <row r="62" spans="1:9" x14ac:dyDescent="0.25">
      <c r="A62">
        <v>1.0920103719739919E-2</v>
      </c>
      <c r="B62" s="4">
        <f t="shared" si="0"/>
        <v>-5.0000000000000001E-4</v>
      </c>
      <c r="C62" s="5">
        <f t="shared" si="1"/>
        <v>1.0420103719739919E-2</v>
      </c>
      <c r="D62" s="5" t="str">
        <f t="shared" si="2"/>
        <v/>
      </c>
      <c r="E62">
        <f t="shared" si="3"/>
        <v>0.82060237750966447</v>
      </c>
      <c r="F62">
        <f>E62/MAX($E$2:E62)-1</f>
        <v>-0.21038978304179745</v>
      </c>
      <c r="G62" s="2">
        <v>0</v>
      </c>
      <c r="H62">
        <v>-9.4542493117681526E-3</v>
      </c>
      <c r="I62">
        <v>60</v>
      </c>
    </row>
    <row r="63" spans="1:9" x14ac:dyDescent="0.25">
      <c r="A63">
        <v>2.7816471432270598E-4</v>
      </c>
      <c r="B63" s="4">
        <f t="shared" si="0"/>
        <v>-5.0000000000000001E-4</v>
      </c>
      <c r="C63" s="5">
        <f t="shared" si="1"/>
        <v>-2.2183528567729403E-4</v>
      </c>
      <c r="D63" s="5" t="str">
        <f t="shared" si="2"/>
        <v/>
      </c>
      <c r="E63">
        <f t="shared" si="3"/>
        <v>0.82042033894682209</v>
      </c>
      <c r="F63">
        <f>E63/MAX($E$2:E63)-1</f>
        <v>-0.21056494644985013</v>
      </c>
      <c r="G63" s="2">
        <v>0</v>
      </c>
      <c r="H63">
        <v>-8.8927196429821158E-3</v>
      </c>
      <c r="I63">
        <v>61</v>
      </c>
    </row>
    <row r="64" spans="1:9" x14ac:dyDescent="0.25">
      <c r="A64">
        <v>-6.1696696761219163E-3</v>
      </c>
      <c r="B64" s="4">
        <f t="shared" si="0"/>
        <v>-5.0000000000000001E-4</v>
      </c>
      <c r="C64" s="5">
        <f t="shared" si="1"/>
        <v>-6.6696696761219167E-3</v>
      </c>
      <c r="D64" s="5">
        <f t="shared" si="2"/>
        <v>-6.6696696761219167E-3</v>
      </c>
      <c r="E64">
        <f t="shared" si="3"/>
        <v>0.81494840629047482</v>
      </c>
      <c r="F64">
        <f>E64/MAX($E$2:E64)-1</f>
        <v>-0.21583021748778131</v>
      </c>
      <c r="G64" s="2">
        <v>0</v>
      </c>
      <c r="H64">
        <v>-7.9615838434873489E-3</v>
      </c>
      <c r="I64">
        <v>62</v>
      </c>
    </row>
    <row r="65" spans="1:9" x14ac:dyDescent="0.25">
      <c r="A65">
        <v>-1.484111993867055E-3</v>
      </c>
      <c r="B65" s="4">
        <f t="shared" si="0"/>
        <v>-5.0000000000000001E-4</v>
      </c>
      <c r="C65" s="5">
        <f t="shared" si="1"/>
        <v>-1.9841119938670548E-3</v>
      </c>
      <c r="D65" s="5">
        <f t="shared" si="2"/>
        <v>-1.9841119938670548E-3</v>
      </c>
      <c r="E65">
        <f t="shared" si="3"/>
        <v>0.81333145738317103</v>
      </c>
      <c r="F65">
        <f>E65/MAX($E$2:E65)-1</f>
        <v>-0.21738609815849186</v>
      </c>
      <c r="G65" s="2">
        <v>0</v>
      </c>
      <c r="H65">
        <v>-7.9092906693784323E-3</v>
      </c>
      <c r="I65">
        <v>63</v>
      </c>
    </row>
    <row r="66" spans="1:9" x14ac:dyDescent="0.25">
      <c r="A66">
        <v>-2.7900470907069031E-2</v>
      </c>
      <c r="B66" s="4">
        <f t="shared" si="0"/>
        <v>-5.0000000000000001E-4</v>
      </c>
      <c r="C66" s="5">
        <f t="shared" si="1"/>
        <v>-2.8400470907069032E-2</v>
      </c>
      <c r="D66" s="5">
        <f t="shared" si="2"/>
        <v>-2.8400470907069032E-2</v>
      </c>
      <c r="E66">
        <f t="shared" si="3"/>
        <v>0.79023246098995625</v>
      </c>
      <c r="F66">
        <f>E66/MAX($E$2:E66)-1</f>
        <v>-0.23961270150920944</v>
      </c>
      <c r="G66" s="2">
        <v>0</v>
      </c>
      <c r="H66">
        <v>-7.6989903596314611E-3</v>
      </c>
      <c r="I66">
        <v>64</v>
      </c>
    </row>
    <row r="67" spans="1:9" x14ac:dyDescent="0.25">
      <c r="A67">
        <v>-3.7234985951313922E-4</v>
      </c>
      <c r="B67" s="4">
        <f t="shared" si="0"/>
        <v>-5.0000000000000001E-4</v>
      </c>
      <c r="C67" s="5">
        <f t="shared" si="1"/>
        <v>-8.7234985951313918E-4</v>
      </c>
      <c r="D67" s="5" t="str">
        <f t="shared" si="2"/>
        <v/>
      </c>
      <c r="E67">
        <f t="shared" si="3"/>
        <v>0.78954310181362897</v>
      </c>
      <c r="F67">
        <f>E67/MAX($E$2:E67)-1</f>
        <v>-0.24027602526222336</v>
      </c>
      <c r="G67" s="2">
        <v>0</v>
      </c>
      <c r="H67">
        <v>-7.395510952718086E-3</v>
      </c>
      <c r="I67">
        <v>65</v>
      </c>
    </row>
    <row r="68" spans="1:9" x14ac:dyDescent="0.25">
      <c r="A68">
        <v>3.9628576701440883E-2</v>
      </c>
      <c r="B68" s="4">
        <f t="shared" ref="B68:B131" si="4">-0.0005</f>
        <v>-5.0000000000000001E-4</v>
      </c>
      <c r="C68" s="5">
        <f t="shared" ref="C68:C131" si="5">A68+B68</f>
        <v>3.9128576701440883E-2</v>
      </c>
      <c r="D68" s="5" t="str">
        <f t="shared" ref="D68:D131" si="6">IF(C68&lt;AVERAGE($C$3:$C$195),C68,"")</f>
        <v/>
      </c>
      <c r="E68">
        <f t="shared" si="3"/>
        <v>0.82043679963203708</v>
      </c>
      <c r="F68">
        <f>E68/MAX($E$2:E68)-1</f>
        <v>-0.21054910744477273</v>
      </c>
      <c r="G68" s="2">
        <v>0</v>
      </c>
      <c r="H68">
        <v>-6.9514148602533785E-3</v>
      </c>
      <c r="I68">
        <v>66</v>
      </c>
    </row>
    <row r="69" spans="1:9" x14ac:dyDescent="0.25">
      <c r="A69">
        <v>2.2314970354664521E-3</v>
      </c>
      <c r="B69" s="4">
        <f t="shared" si="4"/>
        <v>-5.0000000000000001E-4</v>
      </c>
      <c r="C69" s="5">
        <f t="shared" si="5"/>
        <v>1.7314970354664521E-3</v>
      </c>
      <c r="D69" s="5" t="str">
        <f t="shared" si="6"/>
        <v/>
      </c>
      <c r="E69">
        <f t="shared" ref="E69:E132" si="7">E68*(1+C69)</f>
        <v>0.82185738351838755</v>
      </c>
      <c r="F69">
        <f>E69/MAX($E$2:E69)-1</f>
        <v>-0.20918217556466701</v>
      </c>
      <c r="G69" s="2">
        <v>0</v>
      </c>
      <c r="H69">
        <v>-6.7122073766424702E-3</v>
      </c>
      <c r="I69">
        <v>67</v>
      </c>
    </row>
    <row r="70" spans="1:9" x14ac:dyDescent="0.25">
      <c r="A70">
        <v>1.098010532158568E-2</v>
      </c>
      <c r="B70" s="4">
        <f t="shared" si="4"/>
        <v>-5.0000000000000001E-4</v>
      </c>
      <c r="C70" s="5">
        <f t="shared" si="5"/>
        <v>1.048010532158568E-2</v>
      </c>
      <c r="D70" s="5" t="str">
        <f t="shared" si="6"/>
        <v/>
      </c>
      <c r="E70">
        <f t="shared" si="7"/>
        <v>0.83047053545698313</v>
      </c>
      <c r="F70">
        <f>E70/MAX($E$2:E70)-1</f>
        <v>-0.20089432147439745</v>
      </c>
      <c r="G70" s="2">
        <v>0</v>
      </c>
      <c r="H70">
        <v>-6.5362173038228961E-3</v>
      </c>
      <c r="I70">
        <v>68</v>
      </c>
    </row>
    <row r="71" spans="1:9" x14ac:dyDescent="0.25">
      <c r="A71">
        <v>-1.9192205402436831E-2</v>
      </c>
      <c r="B71" s="4">
        <f t="shared" si="4"/>
        <v>-5.0000000000000001E-4</v>
      </c>
      <c r="C71" s="5">
        <f t="shared" si="5"/>
        <v>-1.9692205402436831E-2</v>
      </c>
      <c r="D71" s="5">
        <f t="shared" si="6"/>
        <v>-1.9692205402436831E-2</v>
      </c>
      <c r="E71">
        <f t="shared" si="7"/>
        <v>0.81411673909209248</v>
      </c>
      <c r="F71">
        <f>E71/MAX($E$2:E71)-1</f>
        <v>-0.21663047463417728</v>
      </c>
      <c r="G71" s="2">
        <v>0</v>
      </c>
      <c r="H71">
        <v>-6.4540884884747712E-3</v>
      </c>
      <c r="I71">
        <v>69</v>
      </c>
    </row>
    <row r="72" spans="1:9" x14ac:dyDescent="0.25">
      <c r="A72">
        <v>1.889069586381216E-2</v>
      </c>
      <c r="B72" s="4">
        <f t="shared" si="4"/>
        <v>-5.0000000000000001E-4</v>
      </c>
      <c r="C72" s="5">
        <f t="shared" si="5"/>
        <v>1.8390695863812159E-2</v>
      </c>
      <c r="D72" s="5" t="str">
        <f t="shared" si="6"/>
        <v/>
      </c>
      <c r="E72">
        <f t="shared" si="7"/>
        <v>0.82908891243837379</v>
      </c>
      <c r="F72">
        <f>E72/MAX($E$2:E72)-1</f>
        <v>-0.2022237639441955</v>
      </c>
      <c r="G72" s="2">
        <v>0</v>
      </c>
      <c r="H72">
        <v>-6.2700905633155165E-3</v>
      </c>
      <c r="I72">
        <v>70</v>
      </c>
    </row>
    <row r="73" spans="1:9" x14ac:dyDescent="0.25">
      <c r="A73">
        <v>-7.2668594862182762E-3</v>
      </c>
      <c r="B73" s="4">
        <f t="shared" si="4"/>
        <v>-5.0000000000000001E-4</v>
      </c>
      <c r="C73" s="5">
        <f t="shared" si="5"/>
        <v>-7.7668594862182767E-3</v>
      </c>
      <c r="D73" s="5">
        <f t="shared" si="6"/>
        <v>-7.7668594862182767E-3</v>
      </c>
      <c r="E73">
        <f t="shared" si="7"/>
        <v>0.82264949535388343</v>
      </c>
      <c r="F73">
        <f>E73/MAX($E$2:E73)-1</f>
        <v>-0.20841997987108496</v>
      </c>
      <c r="G73" s="2">
        <v>0</v>
      </c>
      <c r="H73">
        <v>-5.8489462379659064E-3</v>
      </c>
      <c r="I73">
        <v>71</v>
      </c>
    </row>
    <row r="74" spans="1:9" x14ac:dyDescent="0.25">
      <c r="A74">
        <v>8.3338767525269301E-3</v>
      </c>
      <c r="B74" s="4">
        <f t="shared" si="4"/>
        <v>-5.0000000000000001E-4</v>
      </c>
      <c r="C74" s="5">
        <f t="shared" si="5"/>
        <v>7.8338767525269297E-3</v>
      </c>
      <c r="D74" s="5" t="str">
        <f t="shared" si="6"/>
        <v/>
      </c>
      <c r="E74">
        <f t="shared" si="7"/>
        <v>0.82909403011101424</v>
      </c>
      <c r="F74">
        <f>E74/MAX($E$2:E74)-1</f>
        <v>-0.20221883955363229</v>
      </c>
      <c r="G74" s="2">
        <v>0</v>
      </c>
      <c r="H74">
        <v>-5.7327850865625408E-3</v>
      </c>
      <c r="I74">
        <v>72</v>
      </c>
    </row>
    <row r="75" spans="1:9" x14ac:dyDescent="0.25">
      <c r="A75">
        <v>1.405255405334328E-2</v>
      </c>
      <c r="B75" s="4">
        <f t="shared" si="4"/>
        <v>-5.0000000000000001E-4</v>
      </c>
      <c r="C75" s="5">
        <f t="shared" si="5"/>
        <v>1.3552554053343279E-2</v>
      </c>
      <c r="D75" s="5" t="str">
        <f t="shared" si="6"/>
        <v/>
      </c>
      <c r="E75">
        <f t="shared" si="7"/>
        <v>0.84033037176939795</v>
      </c>
      <c r="F75">
        <f>E75/MAX($E$2:E75)-1</f>
        <v>-0.19140686725394396</v>
      </c>
      <c r="G75" s="2">
        <v>0</v>
      </c>
      <c r="H75">
        <v>-5.5981956820500747E-3</v>
      </c>
      <c r="I75">
        <v>73</v>
      </c>
    </row>
    <row r="76" spans="1:9" x14ac:dyDescent="0.25">
      <c r="A76">
        <v>1.5487639069920379E-2</v>
      </c>
      <c r="B76" s="4">
        <f t="shared" si="4"/>
        <v>-5.0000000000000001E-4</v>
      </c>
      <c r="C76" s="5">
        <f t="shared" si="5"/>
        <v>1.4987639069920379E-2</v>
      </c>
      <c r="D76" s="5" t="str">
        <f t="shared" si="6"/>
        <v/>
      </c>
      <c r="E76">
        <f t="shared" si="7"/>
        <v>0.85292494008096975</v>
      </c>
      <c r="F76">
        <f>E76/MAX($E$2:E76)-1</f>
        <v>-0.17928796522592982</v>
      </c>
      <c r="G76" s="2">
        <v>0</v>
      </c>
      <c r="H76">
        <v>-5.5498509838135916E-3</v>
      </c>
      <c r="I76">
        <v>74</v>
      </c>
    </row>
    <row r="77" spans="1:9" x14ac:dyDescent="0.25">
      <c r="A77">
        <v>-3.908119667502488E-3</v>
      </c>
      <c r="B77" s="4">
        <f t="shared" si="4"/>
        <v>-5.0000000000000001E-4</v>
      </c>
      <c r="C77" s="5">
        <f t="shared" si="5"/>
        <v>-4.4081196675024876E-3</v>
      </c>
      <c r="D77" s="5">
        <f t="shared" si="6"/>
        <v>-4.4081196675024876E-3</v>
      </c>
      <c r="E77">
        <f t="shared" si="7"/>
        <v>0.84916514487769545</v>
      </c>
      <c r="F77">
        <f>E77/MAX($E$2:E77)-1</f>
        <v>-0.18290576208777343</v>
      </c>
      <c r="G77" s="2">
        <v>0</v>
      </c>
      <c r="H77">
        <v>-5.5353285145779679E-3</v>
      </c>
      <c r="I77">
        <v>75</v>
      </c>
    </row>
    <row r="78" spans="1:9" x14ac:dyDescent="0.25">
      <c r="A78">
        <v>6.2213180157027091E-3</v>
      </c>
      <c r="B78" s="4">
        <f t="shared" si="4"/>
        <v>-5.0000000000000001E-4</v>
      </c>
      <c r="C78" s="5">
        <f t="shared" si="5"/>
        <v>5.7213180157027095E-3</v>
      </c>
      <c r="D78" s="5" t="str">
        <f t="shared" si="6"/>
        <v/>
      </c>
      <c r="E78">
        <f t="shared" si="7"/>
        <v>0.85402348871939104</v>
      </c>
      <c r="F78">
        <f>E78/MAX($E$2:E78)-1</f>
        <v>-0.17823090610387926</v>
      </c>
      <c r="G78" s="2">
        <v>0</v>
      </c>
      <c r="H78">
        <v>-5.4859323191210237E-3</v>
      </c>
      <c r="I78">
        <v>76</v>
      </c>
    </row>
    <row r="79" spans="1:9" x14ac:dyDescent="0.25">
      <c r="A79">
        <v>4.9572348136765598E-3</v>
      </c>
      <c r="B79" s="4">
        <f t="shared" si="4"/>
        <v>-5.0000000000000001E-4</v>
      </c>
      <c r="C79" s="5">
        <f t="shared" si="5"/>
        <v>4.4572348136765593E-3</v>
      </c>
      <c r="D79" s="5" t="str">
        <f t="shared" si="6"/>
        <v/>
      </c>
      <c r="E79">
        <f t="shared" si="7"/>
        <v>0.85783007194500871</v>
      </c>
      <c r="F79">
        <f>E79/MAX($E$2:E79)-1</f>
        <v>-0.17456808828976189</v>
      </c>
      <c r="G79" s="2">
        <v>0</v>
      </c>
      <c r="H79">
        <v>-5.4689552513486374E-3</v>
      </c>
      <c r="I79">
        <v>77</v>
      </c>
    </row>
    <row r="80" spans="1:9" x14ac:dyDescent="0.25">
      <c r="A80">
        <v>-2.5006521861168599E-2</v>
      </c>
      <c r="B80" s="4">
        <f t="shared" si="4"/>
        <v>-5.0000000000000001E-4</v>
      </c>
      <c r="C80" s="5">
        <f t="shared" si="5"/>
        <v>-2.5506521861168599E-2</v>
      </c>
      <c r="D80" s="5">
        <f t="shared" si="6"/>
        <v>-2.5506521861168599E-2</v>
      </c>
      <c r="E80">
        <f t="shared" si="7"/>
        <v>0.83594981046177552</v>
      </c>
      <c r="F80">
        <f>E80/MAX($E$2:E80)-1</f>
        <v>-0.1956219853907053</v>
      </c>
      <c r="G80" s="2">
        <v>0</v>
      </c>
      <c r="H80">
        <v>-5.1921982563199742E-3</v>
      </c>
      <c r="I80">
        <v>78</v>
      </c>
    </row>
    <row r="81" spans="1:9" x14ac:dyDescent="0.25">
      <c r="A81">
        <v>3.7693258490916958E-3</v>
      </c>
      <c r="B81" s="4">
        <f t="shared" si="4"/>
        <v>-5.0000000000000001E-4</v>
      </c>
      <c r="C81" s="5">
        <f t="shared" si="5"/>
        <v>3.2693258490916958E-3</v>
      </c>
      <c r="D81" s="5" t="str">
        <f t="shared" si="6"/>
        <v/>
      </c>
      <c r="E81">
        <f t="shared" si="7"/>
        <v>0.83868280278566154</v>
      </c>
      <c r="F81">
        <f>E81/MAX($E$2:E81)-1</f>
        <v>-0.19299221155510204</v>
      </c>
      <c r="G81" s="2">
        <v>0</v>
      </c>
      <c r="H81">
        <v>-4.5469510514330926E-3</v>
      </c>
      <c r="I81">
        <v>79</v>
      </c>
    </row>
    <row r="82" spans="1:9" x14ac:dyDescent="0.25">
      <c r="A82">
        <v>-1.134645048836307E-2</v>
      </c>
      <c r="B82" s="4">
        <f t="shared" si="4"/>
        <v>-5.0000000000000001E-4</v>
      </c>
      <c r="C82" s="5">
        <f t="shared" si="5"/>
        <v>-1.184645048836307E-2</v>
      </c>
      <c r="D82" s="5">
        <f t="shared" si="6"/>
        <v>-1.184645048836307E-2</v>
      </c>
      <c r="E82">
        <f t="shared" si="7"/>
        <v>0.82874738848701968</v>
      </c>
      <c r="F82">
        <f>E82/MAX($E$2:E82)-1</f>
        <v>-0.20255238936463782</v>
      </c>
      <c r="G82" s="2">
        <v>0</v>
      </c>
      <c r="H82">
        <v>-4.302029897318072E-3</v>
      </c>
      <c r="I82">
        <v>80</v>
      </c>
    </row>
    <row r="83" spans="1:9" x14ac:dyDescent="0.25">
      <c r="A83">
        <v>1.72390822165874E-2</v>
      </c>
      <c r="B83" s="4">
        <f t="shared" si="4"/>
        <v>-5.0000000000000001E-4</v>
      </c>
      <c r="C83" s="5">
        <f t="shared" si="5"/>
        <v>1.67390822165874E-2</v>
      </c>
      <c r="D83" s="5" t="str">
        <f t="shared" si="6"/>
        <v/>
      </c>
      <c r="E83">
        <f t="shared" si="7"/>
        <v>0.84261985915968596</v>
      </c>
      <c r="F83">
        <f>E83/MAX($E$2:E83)-1</f>
        <v>-0.18920384824679137</v>
      </c>
      <c r="G83" s="2">
        <v>0</v>
      </c>
      <c r="H83">
        <v>-4.296496210749041E-3</v>
      </c>
      <c r="I83">
        <v>81</v>
      </c>
    </row>
    <row r="84" spans="1:9" x14ac:dyDescent="0.25">
      <c r="A84">
        <v>6.8489213626695966E-3</v>
      </c>
      <c r="B84" s="4">
        <f t="shared" si="4"/>
        <v>-5.0000000000000001E-4</v>
      </c>
      <c r="C84" s="5">
        <f t="shared" si="5"/>
        <v>6.3489213626695962E-3</v>
      </c>
      <c r="D84" s="5" t="str">
        <f t="shared" si="6"/>
        <v/>
      </c>
      <c r="E84">
        <f t="shared" si="7"/>
        <v>0.84796958638411446</v>
      </c>
      <c r="F84">
        <f>E84/MAX($E$2:E84)-1</f>
        <v>-0.18405616723815521</v>
      </c>
      <c r="G84" s="2">
        <v>0</v>
      </c>
      <c r="H84">
        <v>-3.5459731202816432E-3</v>
      </c>
      <c r="I84">
        <v>82</v>
      </c>
    </row>
    <row r="85" spans="1:9" x14ac:dyDescent="0.25">
      <c r="A85">
        <v>1.258135331413129E-3</v>
      </c>
      <c r="B85" s="4">
        <f t="shared" si="4"/>
        <v>-5.0000000000000001E-4</v>
      </c>
      <c r="C85" s="5">
        <f t="shared" si="5"/>
        <v>7.5813533141312899E-4</v>
      </c>
      <c r="D85" s="5" t="str">
        <f t="shared" si="6"/>
        <v/>
      </c>
      <c r="E85">
        <f t="shared" si="7"/>
        <v>0.84861246208751606</v>
      </c>
      <c r="F85">
        <f>E85/MAX($E$2:E85)-1</f>
        <v>-0.18343757139008976</v>
      </c>
      <c r="G85" s="2">
        <v>0</v>
      </c>
      <c r="H85">
        <v>-3.3665094487653128E-3</v>
      </c>
      <c r="I85">
        <v>83</v>
      </c>
    </row>
    <row r="86" spans="1:9" x14ac:dyDescent="0.25">
      <c r="A86">
        <v>-1.0666637905932159E-3</v>
      </c>
      <c r="B86" s="4">
        <f t="shared" si="4"/>
        <v>-5.0000000000000001E-4</v>
      </c>
      <c r="C86" s="5">
        <f t="shared" si="5"/>
        <v>-1.5666637905932159E-3</v>
      </c>
      <c r="D86" s="5">
        <f t="shared" si="6"/>
        <v>-1.5666637905932159E-3</v>
      </c>
      <c r="E86">
        <f t="shared" si="7"/>
        <v>0.84728297167091737</v>
      </c>
      <c r="F86">
        <f>E86/MAX($E$2:E86)-1</f>
        <v>-0.18471685017975181</v>
      </c>
      <c r="G86" s="2">
        <v>0</v>
      </c>
      <c r="H86">
        <v>-3.2074562223127169E-3</v>
      </c>
      <c r="I86">
        <v>84</v>
      </c>
    </row>
    <row r="87" spans="1:9" x14ac:dyDescent="0.25">
      <c r="A87">
        <v>5.4095169143021917E-3</v>
      </c>
      <c r="B87" s="4">
        <f t="shared" si="4"/>
        <v>-5.0000000000000001E-4</v>
      </c>
      <c r="C87" s="5">
        <f t="shared" si="5"/>
        <v>4.9095169143021922E-3</v>
      </c>
      <c r="D87" s="5" t="str">
        <f t="shared" si="6"/>
        <v/>
      </c>
      <c r="E87">
        <f t="shared" si="7"/>
        <v>0.8514427217515359</v>
      </c>
      <c r="F87">
        <f>E87/MAX($E$2:E87)-1</f>
        <v>-0.18071420376576386</v>
      </c>
      <c r="G87" s="2">
        <v>0</v>
      </c>
      <c r="H87">
        <v>-3.151599259276864E-3</v>
      </c>
      <c r="I87">
        <v>85</v>
      </c>
    </row>
    <row r="88" spans="1:9" x14ac:dyDescent="0.25">
      <c r="A88">
        <v>1.6855186219476501E-3</v>
      </c>
      <c r="B88" s="4">
        <f t="shared" si="4"/>
        <v>-5.0000000000000001E-4</v>
      </c>
      <c r="C88" s="5">
        <f t="shared" si="5"/>
        <v>1.1855186219476501E-3</v>
      </c>
      <c r="D88" s="5" t="str">
        <f t="shared" si="6"/>
        <v/>
      </c>
      <c r="E88">
        <f t="shared" si="7"/>
        <v>0.8524521229536941</v>
      </c>
      <c r="F88">
        <f>E88/MAX($E$2:E88)-1</f>
        <v>-0.17974292519763091</v>
      </c>
      <c r="G88" s="2">
        <v>0</v>
      </c>
      <c r="H88">
        <v>-2.767840578825293E-3</v>
      </c>
      <c r="I88">
        <v>86</v>
      </c>
    </row>
    <row r="89" spans="1:9" x14ac:dyDescent="0.25">
      <c r="A89">
        <v>3.8325363301516678E-3</v>
      </c>
      <c r="B89" s="4">
        <f t="shared" si="4"/>
        <v>-5.0000000000000001E-4</v>
      </c>
      <c r="C89" s="5">
        <f t="shared" si="5"/>
        <v>3.3325363301516678E-3</v>
      </c>
      <c r="D89" s="5" t="str">
        <f t="shared" si="6"/>
        <v/>
      </c>
      <c r="E89">
        <f t="shared" si="7"/>
        <v>0.85529295062315225</v>
      </c>
      <c r="F89">
        <f>E89/MAX($E$2:E89)-1</f>
        <v>-0.17700938869578808</v>
      </c>
      <c r="G89" s="2">
        <v>0</v>
      </c>
      <c r="H89">
        <v>-2.6979628140954741E-3</v>
      </c>
      <c r="I89">
        <v>87</v>
      </c>
    </row>
    <row r="90" spans="1:9" x14ac:dyDescent="0.25">
      <c r="A90">
        <v>-1.0648414516321651E-2</v>
      </c>
      <c r="B90" s="4">
        <f t="shared" si="4"/>
        <v>-5.0000000000000001E-4</v>
      </c>
      <c r="C90" s="5">
        <f t="shared" si="5"/>
        <v>-1.1148414516321651E-2</v>
      </c>
      <c r="D90" s="5">
        <f t="shared" si="6"/>
        <v>-1.1148414516321651E-2</v>
      </c>
      <c r="E90">
        <f t="shared" si="7"/>
        <v>0.84575779027671749</v>
      </c>
      <c r="F90">
        <f>E90/MAX($E$2:E90)-1</f>
        <v>-0.18618442917364841</v>
      </c>
      <c r="G90" s="2">
        <v>0</v>
      </c>
      <c r="H90">
        <v>-2.5193667718419639E-3</v>
      </c>
      <c r="I90">
        <v>88</v>
      </c>
    </row>
    <row r="91" spans="1:9" x14ac:dyDescent="0.25">
      <c r="A91">
        <v>3.1644979322134861E-3</v>
      </c>
      <c r="B91" s="4">
        <f t="shared" si="4"/>
        <v>-5.0000000000000001E-4</v>
      </c>
      <c r="C91" s="5">
        <f t="shared" si="5"/>
        <v>2.6644979322134861E-3</v>
      </c>
      <c r="D91" s="5" t="str">
        <f t="shared" si="6"/>
        <v/>
      </c>
      <c r="E91">
        <f t="shared" si="7"/>
        <v>0.84801131016006326</v>
      </c>
      <c r="F91">
        <f>E91/MAX($E$2:E91)-1</f>
        <v>-0.1840160192679785</v>
      </c>
      <c r="G91" s="2">
        <v>0</v>
      </c>
      <c r="H91">
        <v>-1.753318118405064E-3</v>
      </c>
      <c r="I91">
        <v>89</v>
      </c>
    </row>
    <row r="92" spans="1:9" x14ac:dyDescent="0.25">
      <c r="A92">
        <v>2.5037052431240441E-3</v>
      </c>
      <c r="B92" s="4">
        <f t="shared" si="4"/>
        <v>-5.0000000000000001E-4</v>
      </c>
      <c r="C92" s="5">
        <f t="shared" si="5"/>
        <v>2.0037052431240441E-3</v>
      </c>
      <c r="D92" s="5" t="str">
        <f t="shared" si="6"/>
        <v/>
      </c>
      <c r="E92">
        <f t="shared" si="7"/>
        <v>0.84971047486845952</v>
      </c>
      <c r="F92">
        <f>E92/MAX($E$2:E92)-1</f>
        <v>-0.18238102788748045</v>
      </c>
      <c r="G92" s="2">
        <v>0</v>
      </c>
      <c r="H92">
        <v>-1.4412796357369351E-3</v>
      </c>
      <c r="I92">
        <v>90</v>
      </c>
    </row>
    <row r="93" spans="1:9" x14ac:dyDescent="0.25">
      <c r="A93">
        <v>-1.3060071966778479E-3</v>
      </c>
      <c r="B93" s="4">
        <f t="shared" si="4"/>
        <v>-5.0000000000000001E-4</v>
      </c>
      <c r="C93" s="5">
        <f t="shared" si="5"/>
        <v>-1.8060071966778479E-3</v>
      </c>
      <c r="D93" s="5">
        <f t="shared" si="6"/>
        <v>-1.8060071966778479E-3</v>
      </c>
      <c r="E93">
        <f t="shared" si="7"/>
        <v>0.84817589163575446</v>
      </c>
      <c r="F93">
        <f>E93/MAX($E$2:E93)-1</f>
        <v>-0.18385765363525608</v>
      </c>
      <c r="G93" s="2">
        <v>0</v>
      </c>
      <c r="H93">
        <v>-8.667742744214238E-4</v>
      </c>
      <c r="I93">
        <v>91</v>
      </c>
    </row>
    <row r="94" spans="1:9" x14ac:dyDescent="0.25">
      <c r="A94">
        <v>2.9202456929103309E-4</v>
      </c>
      <c r="B94" s="4">
        <f t="shared" si="4"/>
        <v>-5.0000000000000001E-4</v>
      </c>
      <c r="C94" s="5">
        <f t="shared" si="5"/>
        <v>-2.0797543070896692E-4</v>
      </c>
      <c r="D94" s="5" t="str">
        <f t="shared" si="6"/>
        <v/>
      </c>
      <c r="E94">
        <f t="shared" si="7"/>
        <v>0.84799949188937462</v>
      </c>
      <c r="F94">
        <f>E94/MAX($E$2:E94)-1</f>
        <v>-0.18402739119126099</v>
      </c>
      <c r="G94" s="2">
        <v>0</v>
      </c>
      <c r="H94">
        <v>-5.8123853956318285E-4</v>
      </c>
      <c r="I94">
        <v>92</v>
      </c>
    </row>
    <row r="95" spans="1:9" x14ac:dyDescent="0.25">
      <c r="A95">
        <v>2.0884554340473069E-2</v>
      </c>
      <c r="B95" s="4">
        <f t="shared" si="4"/>
        <v>-5.0000000000000001E-4</v>
      </c>
      <c r="C95" s="5">
        <f t="shared" si="5"/>
        <v>2.0384554340473069E-2</v>
      </c>
      <c r="D95" s="5" t="str">
        <f t="shared" si="6"/>
        <v/>
      </c>
      <c r="E95">
        <f t="shared" si="7"/>
        <v>0.86528558361248709</v>
      </c>
      <c r="F95">
        <f>E95/MAX($E$2:E95)-1</f>
        <v>-0.16739415320666173</v>
      </c>
      <c r="G95" s="2">
        <v>0</v>
      </c>
      <c r="H95">
        <v>-4.6113850898886623E-4</v>
      </c>
      <c r="I95">
        <v>93</v>
      </c>
    </row>
    <row r="96" spans="1:9" x14ac:dyDescent="0.25">
      <c r="A96">
        <v>1.7983911153887699E-2</v>
      </c>
      <c r="B96" s="4">
        <f t="shared" si="4"/>
        <v>-5.0000000000000001E-4</v>
      </c>
      <c r="C96" s="5">
        <f t="shared" si="5"/>
        <v>1.7483911153887699E-2</v>
      </c>
      <c r="D96" s="5" t="str">
        <f t="shared" si="6"/>
        <v/>
      </c>
      <c r="E96">
        <f t="shared" si="7"/>
        <v>0.88041415987910776</v>
      </c>
      <c r="F96">
        <f>E96/MAX($E$2:E96)-1</f>
        <v>-0.15283694655511948</v>
      </c>
      <c r="G96" s="2">
        <v>0</v>
      </c>
      <c r="H96">
        <v>-1.3258669793676163E-4</v>
      </c>
      <c r="I96">
        <v>94</v>
      </c>
    </row>
    <row r="97" spans="1:9" x14ac:dyDescent="0.25">
      <c r="A97">
        <v>4.4453761693875786E-3</v>
      </c>
      <c r="B97" s="4">
        <f t="shared" si="4"/>
        <v>-5.0000000000000001E-4</v>
      </c>
      <c r="C97" s="5">
        <f t="shared" si="5"/>
        <v>3.9453761693875791E-3</v>
      </c>
      <c r="D97" s="5" t="str">
        <f t="shared" si="6"/>
        <v/>
      </c>
      <c r="E97">
        <f t="shared" si="7"/>
        <v>0.88388772492468615</v>
      </c>
      <c r="F97">
        <f>E97/MAX($E$2:E97)-1</f>
        <v>-0.14949456963247254</v>
      </c>
      <c r="G97" s="2">
        <v>0</v>
      </c>
      <c r="H97">
        <v>-7.756145659139639E-5</v>
      </c>
      <c r="I97">
        <v>95</v>
      </c>
    </row>
    <row r="98" spans="1:9" x14ac:dyDescent="0.25">
      <c r="A98">
        <v>-5.6560495728744142E-4</v>
      </c>
      <c r="B98" s="4">
        <f t="shared" si="4"/>
        <v>-5.0000000000000001E-4</v>
      </c>
      <c r="C98" s="5">
        <f t="shared" si="5"/>
        <v>-1.0656049572874415E-3</v>
      </c>
      <c r="D98" s="5" t="str">
        <f t="shared" si="6"/>
        <v/>
      </c>
      <c r="E98">
        <f t="shared" si="7"/>
        <v>0.88294584978332091</v>
      </c>
      <c r="F98">
        <f>E98/MAX($E$2:E98)-1</f>
        <v>-0.150400872435272</v>
      </c>
      <c r="G98" s="2">
        <v>0</v>
      </c>
      <c r="H98">
        <v>3.0557913835835065E-4</v>
      </c>
      <c r="I98">
        <v>96</v>
      </c>
    </row>
    <row r="99" spans="1:9" x14ac:dyDescent="0.25">
      <c r="A99">
        <v>1.015741487109028E-2</v>
      </c>
      <c r="B99" s="4">
        <f t="shared" si="4"/>
        <v>-5.0000000000000001E-4</v>
      </c>
      <c r="C99" s="5">
        <f t="shared" si="5"/>
        <v>9.6574148710902794E-3</v>
      </c>
      <c r="D99" s="5" t="str">
        <f t="shared" si="6"/>
        <v/>
      </c>
      <c r="E99">
        <f t="shared" si="7"/>
        <v>0.89147282416338569</v>
      </c>
      <c r="F99">
        <f>E99/MAX($E$2:E99)-1</f>
        <v>-0.14219594118626311</v>
      </c>
      <c r="G99" s="2">
        <v>0</v>
      </c>
      <c r="H99">
        <v>6.7979722960396691E-4</v>
      </c>
      <c r="I99">
        <v>97</v>
      </c>
    </row>
    <row r="100" spans="1:9" x14ac:dyDescent="0.25">
      <c r="A100">
        <v>-4.33303150957359E-2</v>
      </c>
      <c r="B100" s="4">
        <f t="shared" si="4"/>
        <v>-5.0000000000000001E-4</v>
      </c>
      <c r="C100" s="5">
        <f t="shared" si="5"/>
        <v>-4.38303150957359E-2</v>
      </c>
      <c r="D100" s="5">
        <f t="shared" si="6"/>
        <v>-4.38303150957359E-2</v>
      </c>
      <c r="E100">
        <f t="shared" si="7"/>
        <v>0.85239928938101894</v>
      </c>
      <c r="F100">
        <f>E100/MAX($E$2:E100)-1</f>
        <v>-0.17979376337447039</v>
      </c>
      <c r="G100" s="2">
        <v>0</v>
      </c>
      <c r="H100">
        <v>7.7897020021219397E-4</v>
      </c>
      <c r="I100">
        <v>98</v>
      </c>
    </row>
    <row r="101" spans="1:9" x14ac:dyDescent="0.25">
      <c r="A101">
        <v>-0.1111086893632873</v>
      </c>
      <c r="B101" s="4">
        <f t="shared" si="4"/>
        <v>-5.0000000000000001E-4</v>
      </c>
      <c r="C101" s="5">
        <f t="shared" si="5"/>
        <v>-0.1116086893632873</v>
      </c>
      <c r="D101" s="5">
        <f t="shared" si="6"/>
        <v>-0.1116086893632873</v>
      </c>
      <c r="E101">
        <f t="shared" si="7"/>
        <v>0.75726412187900594</v>
      </c>
      <c r="F101">
        <f>E101/MAX($E$2:E101)-1</f>
        <v>-0.27133590645184003</v>
      </c>
      <c r="G101" s="2">
        <v>0</v>
      </c>
      <c r="H101">
        <v>9.3766458040793607E-4</v>
      </c>
      <c r="I101">
        <v>99</v>
      </c>
    </row>
    <row r="102" spans="1:9" x14ac:dyDescent="0.25">
      <c r="A102">
        <v>2.72174776776559E-2</v>
      </c>
      <c r="B102" s="4">
        <f t="shared" si="4"/>
        <v>-5.0000000000000001E-4</v>
      </c>
      <c r="C102" s="5">
        <f t="shared" si="5"/>
        <v>2.67174776776559E-2</v>
      </c>
      <c r="D102" s="5" t="str">
        <f t="shared" si="6"/>
        <v/>
      </c>
      <c r="E102">
        <f t="shared" si="7"/>
        <v>0.777496309151398</v>
      </c>
      <c r="F102">
        <f>E102/MAX($E$2:E102)-1</f>
        <v>-0.25186783979795768</v>
      </c>
      <c r="G102" s="2">
        <v>0</v>
      </c>
      <c r="H102">
        <v>1.1628571914112369E-3</v>
      </c>
      <c r="I102">
        <v>100</v>
      </c>
    </row>
    <row r="103" spans="1:9" x14ac:dyDescent="0.25">
      <c r="A103">
        <v>1.369664627858741E-2</v>
      </c>
      <c r="B103" s="4">
        <f t="shared" si="4"/>
        <v>-5.0000000000000001E-4</v>
      </c>
      <c r="C103" s="5">
        <f t="shared" si="5"/>
        <v>1.3196646278587409E-2</v>
      </c>
      <c r="D103" s="5" t="str">
        <f t="shared" si="6"/>
        <v/>
      </c>
      <c r="E103">
        <f t="shared" si="7"/>
        <v>0.78775665292617614</v>
      </c>
      <c r="F103">
        <f>E103/MAX($E$2:E103)-1</f>
        <v>-0.24199500431013599</v>
      </c>
      <c r="G103" s="2">
        <v>0</v>
      </c>
      <c r="H103">
        <v>1.6398881638247679E-3</v>
      </c>
      <c r="I103">
        <v>101</v>
      </c>
    </row>
    <row r="104" spans="1:9" x14ac:dyDescent="0.25">
      <c r="A104">
        <v>-2.6430005244407078E-3</v>
      </c>
      <c r="B104" s="4">
        <f t="shared" si="4"/>
        <v>-5.0000000000000001E-4</v>
      </c>
      <c r="C104" s="5">
        <f t="shared" si="5"/>
        <v>-3.1430005244407078E-3</v>
      </c>
      <c r="D104" s="5">
        <f t="shared" si="6"/>
        <v>-3.1430005244407078E-3</v>
      </c>
      <c r="E104">
        <f t="shared" si="7"/>
        <v>0.7852807333528975</v>
      </c>
      <c r="F104">
        <f>E104/MAX($E$2:E104)-1</f>
        <v>-0.24437741440911787</v>
      </c>
      <c r="G104" s="2">
        <v>0</v>
      </c>
      <c r="H104">
        <v>1.8151999412287399E-3</v>
      </c>
      <c r="I104">
        <v>102</v>
      </c>
    </row>
    <row r="105" spans="1:9" x14ac:dyDescent="0.25">
      <c r="A105">
        <v>-2.2634283968424769E-2</v>
      </c>
      <c r="B105" s="4">
        <f t="shared" si="4"/>
        <v>-5.0000000000000001E-4</v>
      </c>
      <c r="C105" s="5">
        <f t="shared" si="5"/>
        <v>-2.3134283968424769E-2</v>
      </c>
      <c r="D105" s="5">
        <f t="shared" si="6"/>
        <v>-2.3134283968424769E-2</v>
      </c>
      <c r="E105">
        <f t="shared" si="7"/>
        <v>0.7671138258725787</v>
      </c>
      <c r="F105">
        <f>E105/MAX($E$2:E105)-1</f>
        <v>-0.26185820187713271</v>
      </c>
      <c r="G105" s="2">
        <v>0</v>
      </c>
      <c r="H105">
        <v>2.1650944654605449E-3</v>
      </c>
      <c r="I105">
        <v>103</v>
      </c>
    </row>
    <row r="106" spans="1:9" x14ac:dyDescent="0.25">
      <c r="A106">
        <v>-5.9413129453192118E-2</v>
      </c>
      <c r="B106" s="4">
        <f t="shared" si="4"/>
        <v>-5.0000000000000001E-4</v>
      </c>
      <c r="C106" s="5">
        <f t="shared" si="5"/>
        <v>-5.9913129453192118E-2</v>
      </c>
      <c r="D106" s="5">
        <f t="shared" si="6"/>
        <v>-5.9913129453192118E-2</v>
      </c>
      <c r="E106">
        <f t="shared" si="7"/>
        <v>0.7211536359177414</v>
      </c>
      <c r="F106">
        <f>E106/MAX($E$2:E106)-1</f>
        <v>-0.30608258698288016</v>
      </c>
      <c r="G106" s="2">
        <v>0</v>
      </c>
      <c r="H106">
        <v>2.322799097065488E-3</v>
      </c>
      <c r="I106">
        <v>104</v>
      </c>
    </row>
    <row r="107" spans="1:9" x14ac:dyDescent="0.25">
      <c r="A107">
        <v>-6.9884518828451953E-2</v>
      </c>
      <c r="B107" s="4">
        <f t="shared" si="4"/>
        <v>-5.0000000000000001E-4</v>
      </c>
      <c r="C107" s="5">
        <f t="shared" si="5"/>
        <v>-7.0384518828451953E-2</v>
      </c>
      <c r="D107" s="5">
        <f t="shared" si="6"/>
        <v>-7.0384518828451953E-2</v>
      </c>
      <c r="E107">
        <f t="shared" si="7"/>
        <v>0.67039558425228252</v>
      </c>
      <c r="F107">
        <f>E107/MAX($E$2:E107)-1</f>
        <v>-0.35492363020477424</v>
      </c>
      <c r="G107" s="2">
        <v>0</v>
      </c>
      <c r="H107">
        <v>2.5015985943732692E-3</v>
      </c>
      <c r="I107">
        <v>105</v>
      </c>
    </row>
    <row r="108" spans="1:9" x14ac:dyDescent="0.25">
      <c r="A108">
        <v>1.9500885299706339E-2</v>
      </c>
      <c r="B108" s="4">
        <f t="shared" si="4"/>
        <v>-5.0000000000000001E-4</v>
      </c>
      <c r="C108" s="5">
        <f t="shared" si="5"/>
        <v>1.9000885299706338E-2</v>
      </c>
      <c r="D108" s="5" t="str">
        <f t="shared" si="6"/>
        <v/>
      </c>
      <c r="E108">
        <f t="shared" si="7"/>
        <v>0.68313369385408973</v>
      </c>
      <c r="F108">
        <f>E108/MAX($E$2:E108)-1</f>
        <v>-0.3426666080927443</v>
      </c>
      <c r="G108" s="2">
        <v>0</v>
      </c>
      <c r="H108">
        <v>2.9283221349589599E-3</v>
      </c>
      <c r="I108">
        <v>106</v>
      </c>
    </row>
    <row r="109" spans="1:9" x14ac:dyDescent="0.25">
      <c r="A109">
        <v>-1.2453636414178629E-2</v>
      </c>
      <c r="B109" s="4">
        <f t="shared" si="4"/>
        <v>-5.0000000000000001E-4</v>
      </c>
      <c r="C109" s="5">
        <f t="shared" si="5"/>
        <v>-1.295363641417863E-2</v>
      </c>
      <c r="D109" s="5">
        <f t="shared" si="6"/>
        <v>-1.295363641417863E-2</v>
      </c>
      <c r="E109">
        <f t="shared" si="7"/>
        <v>0.67428462836162895</v>
      </c>
      <c r="F109">
        <f>E109/MAX($E$2:E109)-1</f>
        <v>-0.35118146585440968</v>
      </c>
      <c r="G109" s="2">
        <v>0</v>
      </c>
      <c r="H109">
        <v>3.3415541230347621E-3</v>
      </c>
      <c r="I109">
        <v>107</v>
      </c>
    </row>
    <row r="110" spans="1:9" x14ac:dyDescent="0.25">
      <c r="A110">
        <v>4.4110590133961632E-2</v>
      </c>
      <c r="B110" s="4">
        <f t="shared" si="4"/>
        <v>-5.0000000000000001E-4</v>
      </c>
      <c r="C110" s="5">
        <f t="shared" si="5"/>
        <v>4.3610590133961631E-2</v>
      </c>
      <c r="D110" s="5" t="str">
        <f t="shared" si="6"/>
        <v/>
      </c>
      <c r="E110">
        <f t="shared" si="7"/>
        <v>0.70369057892273856</v>
      </c>
      <c r="F110">
        <f>E110/MAX($E$2:E110)-1</f>
        <v>-0.32288610669046858</v>
      </c>
      <c r="G110" s="2">
        <v>0</v>
      </c>
      <c r="H110">
        <v>3.5273919702296578E-3</v>
      </c>
      <c r="I110">
        <v>108</v>
      </c>
    </row>
    <row r="111" spans="1:9" x14ac:dyDescent="0.25">
      <c r="A111">
        <v>1.286360216806909E-2</v>
      </c>
      <c r="B111" s="4">
        <f t="shared" si="4"/>
        <v>-5.0000000000000001E-4</v>
      </c>
      <c r="C111" s="5">
        <f t="shared" si="5"/>
        <v>1.2363602168069089E-2</v>
      </c>
      <c r="D111" s="5" t="str">
        <f t="shared" si="6"/>
        <v/>
      </c>
      <c r="E111">
        <f t="shared" si="7"/>
        <v>0.7123907292899575</v>
      </c>
      <c r="F111">
        <f>E111/MAX($E$2:E111)-1</f>
        <v>-0.31451453989111722</v>
      </c>
      <c r="G111" s="2">
        <v>0</v>
      </c>
      <c r="H111">
        <v>4.0838363974723367E-3</v>
      </c>
      <c r="I111">
        <v>109</v>
      </c>
    </row>
    <row r="112" spans="1:9" x14ac:dyDescent="0.25">
      <c r="A112">
        <v>-1.624497335317375E-2</v>
      </c>
      <c r="B112" s="4">
        <f t="shared" si="4"/>
        <v>-5.0000000000000001E-4</v>
      </c>
      <c r="C112" s="5">
        <f t="shared" si="5"/>
        <v>-1.674497335317375E-2</v>
      </c>
      <c r="D112" s="5">
        <f t="shared" si="6"/>
        <v>-1.674497335317375E-2</v>
      </c>
      <c r="E112">
        <f t="shared" si="7"/>
        <v>0.70046176551094919</v>
      </c>
      <c r="F112">
        <f>E112/MAX($E$2:E112)-1</f>
        <v>-0.32599297565462848</v>
      </c>
      <c r="G112" s="2">
        <v>0</v>
      </c>
      <c r="H112">
        <v>4.1010755732900951E-3</v>
      </c>
      <c r="I112">
        <v>110</v>
      </c>
    </row>
    <row r="113" spans="1:9" x14ac:dyDescent="0.25">
      <c r="A113">
        <v>5.8562915192859324E-3</v>
      </c>
      <c r="B113" s="4">
        <f t="shared" si="4"/>
        <v>-5.0000000000000001E-4</v>
      </c>
      <c r="C113" s="5">
        <f t="shared" si="5"/>
        <v>5.3562915192859328E-3</v>
      </c>
      <c r="D113" s="5" t="str">
        <f t="shared" si="6"/>
        <v/>
      </c>
      <c r="E113">
        <f t="shared" si="7"/>
        <v>0.70421364292513955</v>
      </c>
      <c r="F113">
        <f>E113/MAX($E$2:E113)-1</f>
        <v>-0.32238279754618826</v>
      </c>
      <c r="G113" s="2">
        <v>0</v>
      </c>
      <c r="H113">
        <v>4.2092871787321497E-3</v>
      </c>
      <c r="I113">
        <v>111</v>
      </c>
    </row>
    <row r="114" spans="1:9" x14ac:dyDescent="0.25">
      <c r="A114">
        <v>-1.300045429858687E-2</v>
      </c>
      <c r="B114" s="4">
        <f t="shared" si="4"/>
        <v>-5.0000000000000001E-4</v>
      </c>
      <c r="C114" s="5">
        <f t="shared" si="5"/>
        <v>-1.3500454298586871E-2</v>
      </c>
      <c r="D114" s="5">
        <f t="shared" si="6"/>
        <v>-1.3500454298586871E-2</v>
      </c>
      <c r="E114">
        <f t="shared" si="7"/>
        <v>0.69470643882238736</v>
      </c>
      <c r="F114">
        <f>E114/MAX($E$2:E114)-1</f>
        <v>-0.3315309376198522</v>
      </c>
      <c r="G114" s="2">
        <v>0</v>
      </c>
      <c r="H114">
        <v>4.8308442033526359E-3</v>
      </c>
      <c r="I114">
        <v>112</v>
      </c>
    </row>
    <row r="115" spans="1:9" x14ac:dyDescent="0.25">
      <c r="A115">
        <v>-5.9582216377522881E-3</v>
      </c>
      <c r="B115" s="4">
        <f t="shared" si="4"/>
        <v>-5.0000000000000001E-4</v>
      </c>
      <c r="C115" s="5">
        <f t="shared" si="5"/>
        <v>-6.4582216377522886E-3</v>
      </c>
      <c r="D115" s="5">
        <f t="shared" si="6"/>
        <v>-6.4582216377522886E-3</v>
      </c>
      <c r="E115">
        <f t="shared" si="7"/>
        <v>0.69021987066729873</v>
      </c>
      <c r="F115">
        <f>E115/MAX($E$2:E115)-1</f>
        <v>-0.33584805898268366</v>
      </c>
      <c r="G115" s="2">
        <v>0</v>
      </c>
      <c r="H115">
        <v>5.3511930575833762E-3</v>
      </c>
      <c r="I115">
        <v>113</v>
      </c>
    </row>
    <row r="116" spans="1:9" x14ac:dyDescent="0.25">
      <c r="A116">
        <v>-4.9291561079602669E-2</v>
      </c>
      <c r="B116" s="4">
        <f t="shared" si="4"/>
        <v>-5.0000000000000001E-4</v>
      </c>
      <c r="C116" s="5">
        <f t="shared" si="5"/>
        <v>-4.979156107960267E-2</v>
      </c>
      <c r="D116" s="5">
        <f t="shared" si="6"/>
        <v>-4.979156107960267E-2</v>
      </c>
      <c r="E116">
        <f t="shared" si="7"/>
        <v>0.65585274581861241</v>
      </c>
      <c r="F116">
        <f>E116/MAX($E$2:E116)-1</f>
        <v>-0.36891722091998413</v>
      </c>
      <c r="G116" s="2">
        <v>0</v>
      </c>
      <c r="H116">
        <v>5.504062668638017E-3</v>
      </c>
      <c r="I116">
        <v>114</v>
      </c>
    </row>
    <row r="117" spans="1:9" x14ac:dyDescent="0.25">
      <c r="A117">
        <v>2.3309684294587931E-2</v>
      </c>
      <c r="B117" s="4">
        <f t="shared" si="4"/>
        <v>-5.0000000000000001E-4</v>
      </c>
      <c r="C117" s="5">
        <f t="shared" si="5"/>
        <v>2.2809684294587931E-2</v>
      </c>
      <c r="D117" s="5" t="str">
        <f t="shared" si="6"/>
        <v/>
      </c>
      <c r="E117">
        <f t="shared" si="7"/>
        <v>0.67081253989447365</v>
      </c>
      <c r="F117">
        <f>E117/MAX($E$2:E117)-1</f>
        <v>-0.35452242196541772</v>
      </c>
      <c r="G117" s="2">
        <v>0</v>
      </c>
      <c r="H117">
        <v>5.6307626427882073E-3</v>
      </c>
      <c r="I117">
        <v>115</v>
      </c>
    </row>
    <row r="118" spans="1:9" x14ac:dyDescent="0.25">
      <c r="A118">
        <v>-1.7464977018860399E-2</v>
      </c>
      <c r="B118" s="4">
        <f t="shared" si="4"/>
        <v>-5.0000000000000001E-4</v>
      </c>
      <c r="C118" s="5">
        <f t="shared" si="5"/>
        <v>-1.7964977018860399E-2</v>
      </c>
      <c r="D118" s="5">
        <f t="shared" si="6"/>
        <v>-1.7964977018860399E-2</v>
      </c>
      <c r="E118">
        <f t="shared" si="7"/>
        <v>0.65876140803130612</v>
      </c>
      <c r="F118">
        <f>E118/MAX($E$2:E118)-1</f>
        <v>-0.36611841182099858</v>
      </c>
      <c r="G118" s="2">
        <v>0</v>
      </c>
      <c r="H118">
        <v>5.8461592578705618E-3</v>
      </c>
      <c r="I118">
        <v>116</v>
      </c>
    </row>
    <row r="119" spans="1:9" x14ac:dyDescent="0.25">
      <c r="A119">
        <v>-1.047215270887576E-2</v>
      </c>
      <c r="B119" s="4">
        <f t="shared" si="4"/>
        <v>-5.0000000000000001E-4</v>
      </c>
      <c r="C119" s="5">
        <f t="shared" si="5"/>
        <v>-1.0972152708875761E-2</v>
      </c>
      <c r="D119" s="5">
        <f t="shared" si="6"/>
        <v>-1.0972152708875761E-2</v>
      </c>
      <c r="E119">
        <f t="shared" si="7"/>
        <v>0.65153337726367266</v>
      </c>
      <c r="F119">
        <f>E119/MAX($E$2:E119)-1</f>
        <v>-0.37307345740584319</v>
      </c>
      <c r="G119" s="2">
        <v>0</v>
      </c>
      <c r="H119">
        <v>5.941327173764584E-3</v>
      </c>
      <c r="I119">
        <v>117</v>
      </c>
    </row>
    <row r="120" spans="1:9" x14ac:dyDescent="0.25">
      <c r="A120">
        <v>3.1962184923231812E-3</v>
      </c>
      <c r="B120" s="4">
        <f t="shared" si="4"/>
        <v>-5.0000000000000001E-4</v>
      </c>
      <c r="C120" s="5">
        <f t="shared" si="5"/>
        <v>2.6962184923231811E-3</v>
      </c>
      <c r="D120" s="5" t="str">
        <f t="shared" si="6"/>
        <v/>
      </c>
      <c r="E120">
        <f t="shared" si="7"/>
        <v>0.65329005360381676</v>
      </c>
      <c r="F120">
        <f>E120/MAX($E$2:E120)-1</f>
        <v>-0.37138312646837257</v>
      </c>
      <c r="G120" s="2">
        <v>0</v>
      </c>
      <c r="H120">
        <v>6.0137781674909508E-3</v>
      </c>
      <c r="I120">
        <v>118</v>
      </c>
    </row>
    <row r="121" spans="1:9" x14ac:dyDescent="0.25">
      <c r="A121">
        <v>4.0889809318169481E-3</v>
      </c>
      <c r="B121" s="4">
        <f t="shared" si="4"/>
        <v>-5.0000000000000001E-4</v>
      </c>
      <c r="C121" s="5">
        <f t="shared" si="5"/>
        <v>3.5889809318169481E-3</v>
      </c>
      <c r="D121" s="5" t="str">
        <f t="shared" si="6"/>
        <v/>
      </c>
      <c r="E121">
        <f t="shared" si="7"/>
        <v>0.65563469914914663</v>
      </c>
      <c r="F121">
        <f>E121/MAX($E$2:E121)-1</f>
        <v>-0.36912703249584911</v>
      </c>
      <c r="G121" s="2">
        <v>0</v>
      </c>
      <c r="H121">
        <v>6.0336583135087128E-3</v>
      </c>
      <c r="I121">
        <v>119</v>
      </c>
    </row>
    <row r="122" spans="1:9" x14ac:dyDescent="0.25">
      <c r="A122">
        <v>4.1491478735237328E-2</v>
      </c>
      <c r="B122" s="4">
        <f t="shared" si="4"/>
        <v>-5.0000000000000001E-4</v>
      </c>
      <c r="C122" s="5">
        <f t="shared" si="5"/>
        <v>4.0991478735237327E-2</v>
      </c>
      <c r="D122" s="5" t="str">
        <f t="shared" si="6"/>
        <v/>
      </c>
      <c r="E122">
        <f t="shared" si="7"/>
        <v>0.68251013497740254</v>
      </c>
      <c r="F122">
        <f>E122/MAX($E$2:E122)-1</f>
        <v>-0.34326661666376668</v>
      </c>
      <c r="G122" s="2">
        <v>0</v>
      </c>
      <c r="H122">
        <v>6.1250285142359241E-3</v>
      </c>
      <c r="I122">
        <v>120</v>
      </c>
    </row>
    <row r="123" spans="1:9" x14ac:dyDescent="0.25">
      <c r="A123">
        <v>2.9719256905132739E-2</v>
      </c>
      <c r="B123" s="4">
        <f t="shared" si="4"/>
        <v>-5.0000000000000001E-4</v>
      </c>
      <c r="C123" s="5">
        <f t="shared" si="5"/>
        <v>2.9219256905132739E-2</v>
      </c>
      <c r="D123" s="5" t="str">
        <f t="shared" si="6"/>
        <v/>
      </c>
      <c r="E123">
        <f t="shared" si="7"/>
        <v>0.70245257395166416</v>
      </c>
      <c r="F123">
        <f>E123/MAX($E$2:E123)-1</f>
        <v>-0.32407735521788816</v>
      </c>
      <c r="G123" s="2">
        <v>0</v>
      </c>
      <c r="H123">
        <v>6.5168322408340681E-3</v>
      </c>
      <c r="I123">
        <v>121</v>
      </c>
    </row>
    <row r="124" spans="1:9" x14ac:dyDescent="0.25">
      <c r="A124">
        <v>-1.8148397452493099E-2</v>
      </c>
      <c r="B124" s="4">
        <f t="shared" si="4"/>
        <v>-5.0000000000000001E-4</v>
      </c>
      <c r="C124" s="5">
        <f t="shared" si="5"/>
        <v>-1.8648397452493099E-2</v>
      </c>
      <c r="D124" s="5">
        <f t="shared" si="6"/>
        <v>-1.8648397452493099E-2</v>
      </c>
      <c r="E124">
        <f t="shared" si="7"/>
        <v>0.68935295916108674</v>
      </c>
      <c r="F124">
        <f>E124/MAX($E$2:E124)-1</f>
        <v>-0.33668222934492531</v>
      </c>
      <c r="G124" s="2">
        <v>0</v>
      </c>
      <c r="H124">
        <v>6.5294572902940325E-3</v>
      </c>
      <c r="I124">
        <v>122</v>
      </c>
    </row>
    <row r="125" spans="1:9" x14ac:dyDescent="0.25">
      <c r="A125">
        <v>-4.8100027643693428E-3</v>
      </c>
      <c r="B125" s="4">
        <f t="shared" si="4"/>
        <v>-5.0000000000000001E-4</v>
      </c>
      <c r="C125" s="5">
        <f t="shared" si="5"/>
        <v>-5.3100027643693433E-3</v>
      </c>
      <c r="D125" s="5">
        <f t="shared" si="6"/>
        <v>-5.3100027643693433E-3</v>
      </c>
      <c r="E125">
        <f t="shared" si="7"/>
        <v>0.68569249304231517</v>
      </c>
      <c r="F125">
        <f>E125/MAX($E$2:E125)-1</f>
        <v>-0.34020444854075915</v>
      </c>
      <c r="G125" s="2">
        <v>0</v>
      </c>
      <c r="H125">
        <v>6.5798509414787577E-3</v>
      </c>
      <c r="I125">
        <v>123</v>
      </c>
    </row>
    <row r="126" spans="1:9" x14ac:dyDescent="0.25">
      <c r="A126">
        <v>3.092361998764101E-2</v>
      </c>
      <c r="B126" s="4">
        <f t="shared" si="4"/>
        <v>-5.0000000000000001E-4</v>
      </c>
      <c r="C126" s="5">
        <f t="shared" si="5"/>
        <v>3.042361998764101E-2</v>
      </c>
      <c r="D126" s="5" t="str">
        <f t="shared" si="6"/>
        <v/>
      </c>
      <c r="E126">
        <f t="shared" si="7"/>
        <v>0.70655374087901279</v>
      </c>
      <c r="F126">
        <f>E126/MAX($E$2:E126)-1</f>
        <v>-0.32013107941362706</v>
      </c>
      <c r="G126" s="2">
        <v>0</v>
      </c>
      <c r="H126">
        <v>6.6535731274469621E-3</v>
      </c>
      <c r="I126">
        <v>124</v>
      </c>
    </row>
    <row r="127" spans="1:9" x14ac:dyDescent="0.25">
      <c r="A127">
        <v>-1.7825836675259121E-2</v>
      </c>
      <c r="B127" s="4">
        <f t="shared" si="4"/>
        <v>-5.0000000000000001E-4</v>
      </c>
      <c r="C127" s="5">
        <f t="shared" si="5"/>
        <v>-1.8325836675259121E-2</v>
      </c>
      <c r="D127" s="5">
        <f t="shared" si="6"/>
        <v>-1.8325836675259121E-2</v>
      </c>
      <c r="E127">
        <f t="shared" si="7"/>
        <v>0.69360555242137067</v>
      </c>
      <c r="F127">
        <f>E127/MAX($E$2:E127)-1</f>
        <v>-0.33259024621287758</v>
      </c>
      <c r="G127" s="2">
        <v>0</v>
      </c>
      <c r="H127">
        <v>6.729947303458203E-3</v>
      </c>
      <c r="I127">
        <v>125</v>
      </c>
    </row>
    <row r="128" spans="1:9" x14ac:dyDescent="0.25">
      <c r="A128">
        <v>1.079637420335969E-3</v>
      </c>
      <c r="B128" s="4">
        <f t="shared" si="4"/>
        <v>-5.0000000000000001E-4</v>
      </c>
      <c r="C128" s="5">
        <f t="shared" si="5"/>
        <v>5.7963742033596897E-4</v>
      </c>
      <c r="D128" s="5" t="str">
        <f t="shared" si="6"/>
        <v/>
      </c>
      <c r="E128">
        <f t="shared" si="7"/>
        <v>0.69400759215450691</v>
      </c>
      <c r="F128">
        <f>E128/MAX($E$2:E128)-1</f>
        <v>-0.33220339054488535</v>
      </c>
      <c r="G128" s="2">
        <v>0</v>
      </c>
      <c r="H128">
        <v>6.8239690957061158E-3</v>
      </c>
      <c r="I128">
        <v>126</v>
      </c>
    </row>
    <row r="129" spans="1:9" x14ac:dyDescent="0.25">
      <c r="A129">
        <v>-1.070064985721021E-2</v>
      </c>
      <c r="B129" s="4">
        <f t="shared" si="4"/>
        <v>-5.0000000000000001E-4</v>
      </c>
      <c r="C129" s="5">
        <f t="shared" si="5"/>
        <v>-1.1200649857210211E-2</v>
      </c>
      <c r="D129" s="5">
        <f t="shared" si="6"/>
        <v>-1.1200649857210211E-2</v>
      </c>
      <c r="E129">
        <f t="shared" si="7"/>
        <v>0.68623425611653865</v>
      </c>
      <c r="F129">
        <f>E129/MAX($E$2:E129)-1</f>
        <v>-0.3396831465432244</v>
      </c>
      <c r="G129" s="2">
        <v>0</v>
      </c>
      <c r="H129">
        <v>6.8239946813744984E-3</v>
      </c>
      <c r="I129">
        <v>127</v>
      </c>
    </row>
    <row r="130" spans="1:9" x14ac:dyDescent="0.25">
      <c r="A130">
        <v>3.5988517540332762E-2</v>
      </c>
      <c r="B130" s="4">
        <f t="shared" si="4"/>
        <v>-5.0000000000000001E-4</v>
      </c>
      <c r="C130" s="5">
        <f t="shared" si="5"/>
        <v>3.5488517540332762E-2</v>
      </c>
      <c r="D130" s="5" t="str">
        <f t="shared" si="6"/>
        <v/>
      </c>
      <c r="E130">
        <f t="shared" si="7"/>
        <v>0.71058769255150767</v>
      </c>
      <c r="F130">
        <f>E130/MAX($E$2:E130)-1</f>
        <v>-0.31624948030714617</v>
      </c>
      <c r="G130" s="2">
        <v>0</v>
      </c>
      <c r="H130">
        <v>7.1965670935227773E-3</v>
      </c>
      <c r="I130">
        <v>128</v>
      </c>
    </row>
    <row r="131" spans="1:9" x14ac:dyDescent="0.25">
      <c r="A131">
        <v>5.5420054917438991E-3</v>
      </c>
      <c r="B131" s="4">
        <f t="shared" si="4"/>
        <v>-5.0000000000000001E-4</v>
      </c>
      <c r="C131" s="5">
        <f t="shared" si="5"/>
        <v>5.0420054917438995E-3</v>
      </c>
      <c r="D131" s="5" t="str">
        <f t="shared" si="6"/>
        <v/>
      </c>
      <c r="E131">
        <f t="shared" si="7"/>
        <v>0.71417047959971802</v>
      </c>
      <c r="F131">
        <f>E131/MAX($E$2:E131)-1</f>
        <v>-0.31280200643187206</v>
      </c>
      <c r="G131" s="2">
        <v>0</v>
      </c>
      <c r="H131">
        <v>7.2621009268795875E-3</v>
      </c>
      <c r="I131">
        <v>129</v>
      </c>
    </row>
    <row r="132" spans="1:9" x14ac:dyDescent="0.25">
      <c r="A132">
        <v>1.852938261991353E-3</v>
      </c>
      <c r="B132" s="4">
        <f t="shared" ref="B132:B195" si="8">-0.0005</f>
        <v>-5.0000000000000001E-4</v>
      </c>
      <c r="C132" s="5">
        <f t="shared" ref="C132:C195" si="9">A132+B132</f>
        <v>1.352938261991353E-3</v>
      </c>
      <c r="D132" s="5" t="str">
        <f t="shared" ref="D132:D195" si="10">IF(C132&lt;AVERAGE($C$3:$C$195),C132,"")</f>
        <v/>
      </c>
      <c r="E132">
        <f t="shared" si="7"/>
        <v>0.71513670816715325</v>
      </c>
      <c r="F132">
        <f>E132/MAX($E$2:E132)-1</f>
        <v>-0.31187226997281003</v>
      </c>
      <c r="G132" s="2">
        <v>0</v>
      </c>
      <c r="H132">
        <v>7.9166677959776142E-3</v>
      </c>
      <c r="I132">
        <v>130</v>
      </c>
    </row>
    <row r="133" spans="1:9" x14ac:dyDescent="0.25">
      <c r="A133">
        <v>9.5955327444700641E-3</v>
      </c>
      <c r="B133" s="4">
        <f t="shared" si="8"/>
        <v>-5.0000000000000001E-4</v>
      </c>
      <c r="C133" s="5">
        <f t="shared" si="9"/>
        <v>9.0955327444700636E-3</v>
      </c>
      <c r="D133" s="5" t="str">
        <f t="shared" si="10"/>
        <v/>
      </c>
      <c r="E133">
        <f t="shared" ref="E133:E195" si="11">E132*(1+C133)</f>
        <v>0.72164125751306019</v>
      </c>
      <c r="F133">
        <f>E133/MAX($E$2:E133)-1</f>
        <v>-0.30561338167196983</v>
      </c>
      <c r="G133" s="2">
        <v>0</v>
      </c>
      <c r="H133">
        <v>8.0824136854808892E-3</v>
      </c>
      <c r="I133">
        <v>131</v>
      </c>
    </row>
    <row r="134" spans="1:9" x14ac:dyDescent="0.25">
      <c r="A134">
        <v>-1.1308259946395531E-2</v>
      </c>
      <c r="B134" s="4">
        <f t="shared" si="8"/>
        <v>-5.0000000000000001E-4</v>
      </c>
      <c r="C134" s="5">
        <f t="shared" si="9"/>
        <v>-1.1808259946395531E-2</v>
      </c>
      <c r="D134" s="5">
        <f t="shared" si="10"/>
        <v>-1.1808259946395531E-2</v>
      </c>
      <c r="E134">
        <f t="shared" si="11"/>
        <v>0.71311992995630225</v>
      </c>
      <c r="F134">
        <f>E134/MAX($E$2:E134)-1</f>
        <v>-0.31381287936448565</v>
      </c>
      <c r="G134" s="2">
        <v>0</v>
      </c>
      <c r="H134">
        <v>8.2237332128564534E-3</v>
      </c>
      <c r="I134">
        <v>132</v>
      </c>
    </row>
    <row r="135" spans="1:9" x14ac:dyDescent="0.25">
      <c r="A135">
        <v>-5.9518738894553721E-3</v>
      </c>
      <c r="B135" s="4">
        <f t="shared" si="8"/>
        <v>-5.0000000000000001E-4</v>
      </c>
      <c r="C135" s="5">
        <f t="shared" si="9"/>
        <v>-6.4518738894553725E-3</v>
      </c>
      <c r="D135" s="5">
        <f t="shared" si="10"/>
        <v>-6.4518738894553725E-3</v>
      </c>
      <c r="E135">
        <f t="shared" si="11"/>
        <v>0.70851897010016696</v>
      </c>
      <c r="F135">
        <f>E135/MAX($E$2:E135)-1</f>
        <v>-0.31824007213139449</v>
      </c>
      <c r="G135" s="2">
        <v>0</v>
      </c>
      <c r="H135">
        <v>8.5249863741654868E-3</v>
      </c>
      <c r="I135">
        <v>133</v>
      </c>
    </row>
    <row r="136" spans="1:9" x14ac:dyDescent="0.25">
      <c r="A136">
        <v>5.3649390285627702E-3</v>
      </c>
      <c r="B136" s="4">
        <f t="shared" si="8"/>
        <v>-5.0000000000000001E-4</v>
      </c>
      <c r="C136" s="5">
        <f t="shared" si="9"/>
        <v>4.8649390285627706E-3</v>
      </c>
      <c r="D136" s="5" t="str">
        <f t="shared" si="10"/>
        <v/>
      </c>
      <c r="E136">
        <f t="shared" si="11"/>
        <v>0.71196587169028425</v>
      </c>
      <c r="F136">
        <f>E136/MAX($E$2:E136)-1</f>
        <v>-0.31492335165019647</v>
      </c>
      <c r="G136" s="2">
        <v>0</v>
      </c>
      <c r="H136">
        <v>8.681134292090862E-3</v>
      </c>
      <c r="I136">
        <v>134</v>
      </c>
    </row>
    <row r="137" spans="1:9" x14ac:dyDescent="0.25">
      <c r="A137">
        <v>2.262813897488827E-2</v>
      </c>
      <c r="B137" s="4">
        <f t="shared" si="8"/>
        <v>-5.0000000000000001E-4</v>
      </c>
      <c r="C137" s="5">
        <f t="shared" si="9"/>
        <v>2.2128138974888269E-2</v>
      </c>
      <c r="D137" s="5" t="str">
        <f t="shared" si="10"/>
        <v/>
      </c>
      <c r="E137">
        <f t="shared" si="11"/>
        <v>0.72772035144442426</v>
      </c>
      <c r="F137">
        <f>E137/MAX($E$2:E137)-1</f>
        <v>-0.29976388036706147</v>
      </c>
      <c r="G137" s="2">
        <v>0</v>
      </c>
      <c r="H137">
        <v>8.9772146507666323E-3</v>
      </c>
      <c r="I137">
        <v>135</v>
      </c>
    </row>
    <row r="138" spans="1:9" x14ac:dyDescent="0.25">
      <c r="A138">
        <v>-3.8090608790425161E-2</v>
      </c>
      <c r="B138" s="4">
        <f t="shared" si="8"/>
        <v>-5.0000000000000001E-4</v>
      </c>
      <c r="C138" s="5">
        <f t="shared" si="9"/>
        <v>-3.8590608790425161E-2</v>
      </c>
      <c r="D138" s="5">
        <f t="shared" si="10"/>
        <v>-3.8590608790425161E-2</v>
      </c>
      <c r="E138">
        <f t="shared" si="11"/>
        <v>0.69963718005300179</v>
      </c>
      <c r="F138">
        <f>E138/MAX($E$2:E138)-1</f>
        <v>-0.32678641852074153</v>
      </c>
      <c r="G138" s="2">
        <v>0</v>
      </c>
      <c r="H138">
        <v>9.1067043245675276E-3</v>
      </c>
      <c r="I138">
        <v>136</v>
      </c>
    </row>
    <row r="139" spans="1:9" x14ac:dyDescent="0.25">
      <c r="A139">
        <v>-0.10218846005221111</v>
      </c>
      <c r="B139" s="4">
        <f t="shared" si="8"/>
        <v>-5.0000000000000001E-4</v>
      </c>
      <c r="C139" s="5">
        <f t="shared" si="9"/>
        <v>-0.10268846005221111</v>
      </c>
      <c r="D139" s="5">
        <f t="shared" si="10"/>
        <v>-0.10268846005221111</v>
      </c>
      <c r="E139">
        <f t="shared" si="11"/>
        <v>0.62779251543808745</v>
      </c>
      <c r="F139">
        <f>E139/MAX($E$2:E139)-1</f>
        <v>-0.39591768448908038</v>
      </c>
      <c r="G139" s="2">
        <v>0</v>
      </c>
      <c r="H139">
        <v>9.1547495974991875E-3</v>
      </c>
      <c r="I139">
        <v>137</v>
      </c>
    </row>
    <row r="140" spans="1:9" x14ac:dyDescent="0.25">
      <c r="A140">
        <v>-2.1877766124956548E-2</v>
      </c>
      <c r="B140" s="4">
        <f t="shared" si="8"/>
        <v>-5.0000000000000001E-4</v>
      </c>
      <c r="C140" s="5">
        <f t="shared" si="9"/>
        <v>-2.2377766124956549E-2</v>
      </c>
      <c r="D140" s="5">
        <f t="shared" si="10"/>
        <v>-2.2377766124956549E-2</v>
      </c>
      <c r="E140">
        <f t="shared" si="11"/>
        <v>0.6137439213526158</v>
      </c>
      <c r="F140">
        <f>E140/MAX($E$2:E140)-1</f>
        <v>-0.40943569726580586</v>
      </c>
      <c r="G140" s="2">
        <v>0</v>
      </c>
      <c r="H140">
        <v>9.164186562605597E-3</v>
      </c>
      <c r="I140">
        <v>138</v>
      </c>
    </row>
    <row r="141" spans="1:9" x14ac:dyDescent="0.25">
      <c r="A141">
        <v>3.5222984562607133E-2</v>
      </c>
      <c r="B141" s="4">
        <f t="shared" si="8"/>
        <v>-5.0000000000000001E-4</v>
      </c>
      <c r="C141" s="5">
        <f t="shared" si="9"/>
        <v>3.4722984562607133E-2</v>
      </c>
      <c r="D141" s="5" t="str">
        <f t="shared" si="10"/>
        <v/>
      </c>
      <c r="E141">
        <f t="shared" si="11"/>
        <v>0.6350549420591366</v>
      </c>
      <c r="F141">
        <f>E141/MAX($E$2:E141)-1</f>
        <v>-0.38892954209873964</v>
      </c>
      <c r="G141" s="2">
        <v>0</v>
      </c>
      <c r="H141">
        <v>9.7795130256438604E-3</v>
      </c>
      <c r="I141">
        <v>139</v>
      </c>
    </row>
    <row r="142" spans="1:9" x14ac:dyDescent="0.25">
      <c r="A142">
        <v>-1.596445013368725E-2</v>
      </c>
      <c r="B142" s="4">
        <f t="shared" si="8"/>
        <v>-5.0000000000000001E-4</v>
      </c>
      <c r="C142" s="5">
        <f t="shared" si="9"/>
        <v>-1.6464450133687251E-2</v>
      </c>
      <c r="D142" s="5">
        <f t="shared" si="10"/>
        <v>-1.6464450133687251E-2</v>
      </c>
      <c r="E142">
        <f t="shared" si="11"/>
        <v>0.62459911163345228</v>
      </c>
      <c r="F142">
        <f>E142/MAX($E$2:E142)-1</f>
        <v>-0.39899048118102443</v>
      </c>
      <c r="G142" s="2">
        <v>0</v>
      </c>
      <c r="H142">
        <v>1.003661885588107E-2</v>
      </c>
      <c r="I142">
        <v>140</v>
      </c>
    </row>
    <row r="143" spans="1:9" x14ac:dyDescent="0.25">
      <c r="A143">
        <v>-2.8407544234881729E-3</v>
      </c>
      <c r="B143" s="4">
        <f t="shared" si="8"/>
        <v>-5.0000000000000001E-4</v>
      </c>
      <c r="C143" s="5">
        <f t="shared" si="9"/>
        <v>-3.3407544234881729E-3</v>
      </c>
      <c r="D143" s="5">
        <f t="shared" si="10"/>
        <v>-3.3407544234881729E-3</v>
      </c>
      <c r="E143">
        <f t="shared" si="11"/>
        <v>0.62251247938835608</v>
      </c>
      <c r="F143">
        <f>E143/MAX($E$2:E143)-1</f>
        <v>-0.40099830638957734</v>
      </c>
      <c r="G143" s="2">
        <v>0</v>
      </c>
      <c r="H143">
        <v>1.0061112245129299E-2</v>
      </c>
      <c r="I143">
        <v>141</v>
      </c>
    </row>
    <row r="144" spans="1:9" x14ac:dyDescent="0.25">
      <c r="A144">
        <v>1.8728635937963391E-2</v>
      </c>
      <c r="B144" s="4">
        <f t="shared" si="8"/>
        <v>-5.0000000000000001E-4</v>
      </c>
      <c r="C144" s="5">
        <f t="shared" si="9"/>
        <v>1.8228635937963391E-2</v>
      </c>
      <c r="D144" s="5" t="str">
        <f t="shared" si="10"/>
        <v/>
      </c>
      <c r="E144">
        <f t="shared" si="11"/>
        <v>0.63386003274196534</v>
      </c>
      <c r="F144">
        <f>E144/MAX($E$2:E144)-1</f>
        <v>-0.39007932259052946</v>
      </c>
      <c r="G144" s="2">
        <v>0</v>
      </c>
      <c r="H144">
        <v>1.078033648672354E-2</v>
      </c>
      <c r="I144">
        <v>142</v>
      </c>
    </row>
    <row r="145" spans="1:9" x14ac:dyDescent="0.25">
      <c r="A145">
        <v>-2.6024423954483449E-2</v>
      </c>
      <c r="B145" s="4">
        <f t="shared" si="8"/>
        <v>-5.0000000000000001E-4</v>
      </c>
      <c r="C145" s="5">
        <f t="shared" si="9"/>
        <v>-2.6524423954483449E-2</v>
      </c>
      <c r="D145" s="5">
        <f t="shared" si="10"/>
        <v>-2.6524423954483449E-2</v>
      </c>
      <c r="E145">
        <f t="shared" si="11"/>
        <v>0.61704726050571468</v>
      </c>
      <c r="F145">
        <f>E145/MAX($E$2:E145)-1</f>
        <v>-0.40625711721674407</v>
      </c>
      <c r="G145" s="2">
        <v>0</v>
      </c>
      <c r="H145">
        <v>1.1021724917001489E-2</v>
      </c>
      <c r="I145">
        <v>143</v>
      </c>
    </row>
    <row r="146" spans="1:9" x14ac:dyDescent="0.25">
      <c r="A146">
        <v>7.2168273883173794E-3</v>
      </c>
      <c r="B146" s="4">
        <f t="shared" si="8"/>
        <v>-5.0000000000000001E-4</v>
      </c>
      <c r="C146" s="5">
        <f t="shared" si="9"/>
        <v>6.7168273883173799E-3</v>
      </c>
      <c r="D146" s="5" t="str">
        <f t="shared" si="10"/>
        <v/>
      </c>
      <c r="E146">
        <f t="shared" si="11"/>
        <v>0.62119186044496566</v>
      </c>
      <c r="F146">
        <f>E146/MAX($E$2:E146)-1</f>
        <v>-0.40226904876004699</v>
      </c>
      <c r="G146" s="2">
        <v>0</v>
      </c>
      <c r="H146">
        <v>1.1322751720169869E-2</v>
      </c>
      <c r="I146">
        <v>144</v>
      </c>
    </row>
    <row r="147" spans="1:9" x14ac:dyDescent="0.25">
      <c r="A147">
        <v>-6.2945540953396667E-3</v>
      </c>
      <c r="B147" s="4">
        <f t="shared" si="8"/>
        <v>-5.0000000000000001E-4</v>
      </c>
      <c r="C147" s="5">
        <f t="shared" si="9"/>
        <v>-6.7945540953396662E-3</v>
      </c>
      <c r="D147" s="5">
        <f t="shared" si="10"/>
        <v>-6.7945540953396662E-3</v>
      </c>
      <c r="E147">
        <f t="shared" si="11"/>
        <v>0.61697113874558762</v>
      </c>
      <c r="F147">
        <f>E147/MAX($E$2:E147)-1</f>
        <v>-0.40633036404270573</v>
      </c>
      <c r="G147" s="2">
        <v>0</v>
      </c>
      <c r="H147">
        <v>1.1455706775521629E-2</v>
      </c>
      <c r="I147">
        <v>145</v>
      </c>
    </row>
    <row r="148" spans="1:9" x14ac:dyDescent="0.25">
      <c r="A148">
        <v>-5.0860689708349021E-3</v>
      </c>
      <c r="B148" s="4">
        <f t="shared" si="8"/>
        <v>-5.0000000000000001E-4</v>
      </c>
      <c r="C148" s="5">
        <f t="shared" si="9"/>
        <v>-5.5860689708349016E-3</v>
      </c>
      <c r="D148" s="5">
        <f t="shared" si="10"/>
        <v>-5.5860689708349016E-3</v>
      </c>
      <c r="E148">
        <f t="shared" si="11"/>
        <v>0.6135246954115402</v>
      </c>
      <c r="F148">
        <f>E148/MAX($E$2:E148)-1</f>
        <v>-0.40964664357505354</v>
      </c>
      <c r="G148" s="2">
        <v>0</v>
      </c>
      <c r="H148">
        <v>1.2438160158501209E-2</v>
      </c>
      <c r="I148">
        <v>146</v>
      </c>
    </row>
    <row r="149" spans="1:9" x14ac:dyDescent="0.25">
      <c r="A149">
        <v>9.9480541648246795E-3</v>
      </c>
      <c r="B149" s="4">
        <f t="shared" si="8"/>
        <v>-5.0000000000000001E-4</v>
      </c>
      <c r="C149" s="5">
        <f t="shared" si="9"/>
        <v>9.4480541648246791E-3</v>
      </c>
      <c r="D149" s="5" t="str">
        <f t="shared" si="10"/>
        <v/>
      </c>
      <c r="E149">
        <f t="shared" si="11"/>
        <v>0.61932130996524604</v>
      </c>
      <c r="F149">
        <f>E149/MAX($E$2:E149)-1</f>
        <v>-0.40406895308716462</v>
      </c>
      <c r="G149" s="2">
        <v>0</v>
      </c>
      <c r="H149">
        <v>1.251067014045862E-2</v>
      </c>
      <c r="I149">
        <v>147</v>
      </c>
    </row>
    <row r="150" spans="1:9" x14ac:dyDescent="0.25">
      <c r="A150">
        <v>3.8283953690421667E-2</v>
      </c>
      <c r="B150" s="4">
        <f t="shared" si="8"/>
        <v>-5.0000000000000001E-4</v>
      </c>
      <c r="C150" s="5">
        <f t="shared" si="9"/>
        <v>3.7783953690421666E-2</v>
      </c>
      <c r="D150" s="5" t="str">
        <f t="shared" si="10"/>
        <v/>
      </c>
      <c r="E150">
        <f t="shared" si="11"/>
        <v>0.64272171766046415</v>
      </c>
      <c r="F150">
        <f>E150/MAX($E$2:E150)-1</f>
        <v>-0.38155232200792555</v>
      </c>
      <c r="G150" s="2">
        <v>0</v>
      </c>
      <c r="H150">
        <v>1.3472914501501499E-2</v>
      </c>
      <c r="I150">
        <v>148</v>
      </c>
    </row>
    <row r="151" spans="1:9" x14ac:dyDescent="0.25">
      <c r="A151">
        <v>-1.709937507521199E-3</v>
      </c>
      <c r="B151" s="4">
        <f t="shared" si="8"/>
        <v>-5.0000000000000001E-4</v>
      </c>
      <c r="C151" s="5">
        <f t="shared" si="9"/>
        <v>-2.209937507521199E-3</v>
      </c>
      <c r="D151" s="5">
        <f t="shared" si="10"/>
        <v>-2.209937507521199E-3</v>
      </c>
      <c r="E151">
        <f t="shared" si="11"/>
        <v>0.64130134282970785</v>
      </c>
      <c r="F151">
        <f>E151/MAX($E$2:E151)-1</f>
        <v>-0.38291905272795967</v>
      </c>
      <c r="G151" s="2">
        <v>0</v>
      </c>
      <c r="H151">
        <v>1.4538812590633799E-2</v>
      </c>
      <c r="I151">
        <v>149</v>
      </c>
    </row>
    <row r="152" spans="1:9" x14ac:dyDescent="0.25">
      <c r="A152">
        <v>2.0567106412541641E-2</v>
      </c>
      <c r="B152" s="4">
        <f t="shared" si="8"/>
        <v>-5.0000000000000001E-4</v>
      </c>
      <c r="C152" s="5">
        <f t="shared" si="9"/>
        <v>2.0067106412541641E-2</v>
      </c>
      <c r="D152" s="5" t="str">
        <f t="shared" si="10"/>
        <v/>
      </c>
      <c r="E152">
        <f t="shared" si="11"/>
        <v>0.65417040511877755</v>
      </c>
      <c r="F152">
        <f>E152/MAX($E$2:E152)-1</f>
        <v>-0.37053602369389949</v>
      </c>
      <c r="G152" s="2">
        <v>0</v>
      </c>
      <c r="H152">
        <v>1.45725042578455E-2</v>
      </c>
      <c r="I152">
        <v>150</v>
      </c>
    </row>
    <row r="153" spans="1:9" x14ac:dyDescent="0.25">
      <c r="A153">
        <v>5.2231662571051206E-3</v>
      </c>
      <c r="B153" s="4">
        <f t="shared" si="8"/>
        <v>-5.0000000000000001E-4</v>
      </c>
      <c r="C153" s="5">
        <f t="shared" si="9"/>
        <v>4.723166257105121E-3</v>
      </c>
      <c r="D153" s="5" t="str">
        <f t="shared" si="10"/>
        <v/>
      </c>
      <c r="E153">
        <f t="shared" si="11"/>
        <v>0.65726016070263138</v>
      </c>
      <c r="F153">
        <f>E153/MAX($E$2:E153)-1</f>
        <v>-0.36756296068094729</v>
      </c>
      <c r="G153" s="2">
        <v>0</v>
      </c>
      <c r="H153">
        <v>1.5019973025133009E-2</v>
      </c>
      <c r="I153">
        <v>151</v>
      </c>
    </row>
    <row r="154" spans="1:9" x14ac:dyDescent="0.25">
      <c r="A154">
        <v>-4.4369511715221296E-3</v>
      </c>
      <c r="B154" s="4">
        <f t="shared" si="8"/>
        <v>-5.0000000000000001E-4</v>
      </c>
      <c r="C154" s="5">
        <f t="shared" si="9"/>
        <v>-4.93695117152213E-3</v>
      </c>
      <c r="D154" s="5">
        <f t="shared" si="10"/>
        <v>-4.93695117152213E-3</v>
      </c>
      <c r="E154">
        <f t="shared" si="11"/>
        <v>0.65401529938225567</v>
      </c>
      <c r="F154">
        <f>E154/MAX($E$2:E154)-1</f>
        <v>-0.37068527146312746</v>
      </c>
      <c r="G154" s="2">
        <v>0</v>
      </c>
      <c r="H154">
        <v>1.506935466779696E-2</v>
      </c>
      <c r="I154">
        <v>152</v>
      </c>
    </row>
    <row r="155" spans="1:9" x14ac:dyDescent="0.25">
      <c r="A155">
        <v>6.8584474885846744E-4</v>
      </c>
      <c r="B155" s="4">
        <f t="shared" si="8"/>
        <v>-5.0000000000000001E-4</v>
      </c>
      <c r="C155" s="5">
        <f t="shared" si="9"/>
        <v>1.8584474885846743E-4</v>
      </c>
      <c r="D155" s="5" t="str">
        <f t="shared" si="10"/>
        <v/>
      </c>
      <c r="E155">
        <f t="shared" si="11"/>
        <v>0.65413684469131894</v>
      </c>
      <c r="F155">
        <f>E155/MAX($E$2:E155)-1</f>
        <v>-0.37056831662544965</v>
      </c>
      <c r="G155" s="2">
        <v>0</v>
      </c>
      <c r="H155">
        <v>1.543359666915755E-2</v>
      </c>
      <c r="I155">
        <v>153</v>
      </c>
    </row>
    <row r="156" spans="1:9" x14ac:dyDescent="0.25">
      <c r="A156">
        <v>-1.3159710449820011E-4</v>
      </c>
      <c r="B156" s="4">
        <f t="shared" si="8"/>
        <v>-5.0000000000000001E-4</v>
      </c>
      <c r="C156" s="5">
        <f t="shared" si="9"/>
        <v>-6.3159710449820015E-4</v>
      </c>
      <c r="D156" s="5" t="str">
        <f t="shared" si="10"/>
        <v/>
      </c>
      <c r="E156">
        <f t="shared" si="11"/>
        <v>0.65372369375426631</v>
      </c>
      <c r="F156">
        <f>E156/MAX($E$2:E156)-1</f>
        <v>-0.37096586385414843</v>
      </c>
      <c r="G156" s="2">
        <v>0</v>
      </c>
      <c r="H156">
        <v>1.5676959034866111E-2</v>
      </c>
      <c r="I156">
        <v>154</v>
      </c>
    </row>
    <row r="157" spans="1:9" x14ac:dyDescent="0.25">
      <c r="A157">
        <v>4.6525334134995378E-2</v>
      </c>
      <c r="B157" s="4">
        <f t="shared" si="8"/>
        <v>-5.0000000000000001E-4</v>
      </c>
      <c r="C157" s="5">
        <f t="shared" si="9"/>
        <v>4.6025334134995377E-2</v>
      </c>
      <c r="D157" s="5" t="str">
        <f t="shared" si="10"/>
        <v/>
      </c>
      <c r="E157">
        <f t="shared" si="11"/>
        <v>0.68381154519126985</v>
      </c>
      <c r="F157">
        <f>E157/MAX($E$2:E157)-1</f>
        <v>-0.34201435755571741</v>
      </c>
      <c r="G157" s="2">
        <v>0</v>
      </c>
      <c r="H157">
        <v>1.5859686058759689E-2</v>
      </c>
      <c r="I157">
        <v>155</v>
      </c>
    </row>
    <row r="158" spans="1:9" x14ac:dyDescent="0.25">
      <c r="A158">
        <v>7.4980162457018449E-3</v>
      </c>
      <c r="B158" s="4">
        <f t="shared" si="8"/>
        <v>-5.0000000000000001E-4</v>
      </c>
      <c r="C158" s="5">
        <f t="shared" si="9"/>
        <v>6.9980162457018453E-3</v>
      </c>
      <c r="D158" s="5" t="str">
        <f t="shared" si="10"/>
        <v/>
      </c>
      <c r="E158">
        <f t="shared" si="11"/>
        <v>0.68859686949351695</v>
      </c>
      <c r="F158">
        <f>E158/MAX($E$2:E158)-1</f>
        <v>-0.33740976334045358</v>
      </c>
      <c r="G158" s="2">
        <v>0</v>
      </c>
      <c r="H158">
        <v>1.605734615493656E-2</v>
      </c>
      <c r="I158">
        <v>156</v>
      </c>
    </row>
    <row r="159" spans="1:9" x14ac:dyDescent="0.25">
      <c r="A159">
        <v>2.1707409873489882E-2</v>
      </c>
      <c r="B159" s="4">
        <f t="shared" si="8"/>
        <v>-5.0000000000000001E-4</v>
      </c>
      <c r="C159" s="5">
        <f t="shared" si="9"/>
        <v>2.1207409873489881E-2</v>
      </c>
      <c r="D159" s="5" t="str">
        <f t="shared" si="10"/>
        <v/>
      </c>
      <c r="E159">
        <f t="shared" si="11"/>
        <v>0.70320022554246797</v>
      </c>
      <c r="F159">
        <f>E159/MAX($E$2:E159)-1</f>
        <v>-0.32335794061344203</v>
      </c>
      <c r="G159" s="2">
        <v>0</v>
      </c>
      <c r="H159">
        <v>1.6695881617322599E-2</v>
      </c>
      <c r="I159">
        <v>157</v>
      </c>
    </row>
    <row r="160" spans="1:9" x14ac:dyDescent="0.25">
      <c r="A160">
        <v>3.9238526017546238E-2</v>
      </c>
      <c r="B160" s="4">
        <f t="shared" si="8"/>
        <v>-5.0000000000000001E-4</v>
      </c>
      <c r="C160" s="5">
        <f t="shared" si="9"/>
        <v>3.8738526017546238E-2</v>
      </c>
      <c r="D160" s="5" t="str">
        <f t="shared" si="10"/>
        <v/>
      </c>
      <c r="E160">
        <f t="shared" si="11"/>
        <v>0.73044116577518936</v>
      </c>
      <c r="F160">
        <f>E160/MAX($E$2:E160)-1</f>
        <v>-0.29714582459132965</v>
      </c>
      <c r="G160" s="2">
        <v>0</v>
      </c>
      <c r="H160">
        <v>1.752849002849011E-2</v>
      </c>
      <c r="I160">
        <v>158</v>
      </c>
    </row>
    <row r="161" spans="1:9" x14ac:dyDescent="0.25">
      <c r="A161">
        <v>-5.2861292903017172E-4</v>
      </c>
      <c r="B161" s="4">
        <f t="shared" si="8"/>
        <v>-5.0000000000000001E-4</v>
      </c>
      <c r="C161" s="5">
        <f t="shared" si="9"/>
        <v>-1.0286129290301717E-3</v>
      </c>
      <c r="D161" s="5" t="str">
        <f t="shared" si="10"/>
        <v/>
      </c>
      <c r="E161">
        <f t="shared" si="11"/>
        <v>0.7296898245481771</v>
      </c>
      <c r="F161">
        <f>E161/MAX($E$2:E161)-1</f>
        <v>-0.29786878948337792</v>
      </c>
      <c r="G161" s="2">
        <v>0</v>
      </c>
      <c r="H161">
        <v>1.7813744340544248E-2</v>
      </c>
      <c r="I161">
        <v>159</v>
      </c>
    </row>
    <row r="162" spans="1:9" x14ac:dyDescent="0.25">
      <c r="A162">
        <v>-7.6669160276790519E-3</v>
      </c>
      <c r="B162" s="4">
        <f t="shared" si="8"/>
        <v>-5.0000000000000001E-4</v>
      </c>
      <c r="C162" s="5">
        <f t="shared" si="9"/>
        <v>-8.1669160276790515E-3</v>
      </c>
      <c r="D162" s="5">
        <f t="shared" si="10"/>
        <v>-8.1669160276790515E-3</v>
      </c>
      <c r="E162">
        <f t="shared" si="11"/>
        <v>0.72373050902484026</v>
      </c>
      <c r="F162">
        <f>E162/MAX($E$2:E162)-1</f>
        <v>-0.30360303612007977</v>
      </c>
      <c r="G162" s="2">
        <v>0</v>
      </c>
      <c r="H162">
        <v>1.8011099676565629E-2</v>
      </c>
      <c r="I162">
        <v>160</v>
      </c>
    </row>
    <row r="163" spans="1:9" x14ac:dyDescent="0.25">
      <c r="A163">
        <v>-1.392076273270486E-2</v>
      </c>
      <c r="B163" s="4">
        <f t="shared" si="8"/>
        <v>-5.0000000000000001E-4</v>
      </c>
      <c r="C163" s="5">
        <f t="shared" si="9"/>
        <v>-1.442076273270486E-2</v>
      </c>
      <c r="D163" s="5">
        <f t="shared" si="10"/>
        <v>-1.442076273270486E-2</v>
      </c>
      <c r="E163">
        <f t="shared" si="11"/>
        <v>0.71329376307177328</v>
      </c>
      <c r="F163">
        <f>E163/MAX($E$2:E163)-1</f>
        <v>-0.31364561150396819</v>
      </c>
      <c r="G163" s="2">
        <v>0</v>
      </c>
      <c r="H163">
        <v>1.807401585196183E-2</v>
      </c>
      <c r="I163">
        <v>161</v>
      </c>
    </row>
    <row r="164" spans="1:9" x14ac:dyDescent="0.25">
      <c r="A164">
        <v>2.2777777777777852E-2</v>
      </c>
      <c r="B164" s="4">
        <f t="shared" si="8"/>
        <v>-5.0000000000000001E-4</v>
      </c>
      <c r="C164" s="5">
        <f t="shared" si="9"/>
        <v>2.2277777777777851E-2</v>
      </c>
      <c r="D164" s="5" t="str">
        <f t="shared" si="10"/>
        <v/>
      </c>
      <c r="E164">
        <f t="shared" si="11"/>
        <v>0.72918436301576117</v>
      </c>
      <c r="F164">
        <f>E164/MAX($E$2:E164)-1</f>
        <v>-0.29835516096025094</v>
      </c>
      <c r="G164" s="2">
        <v>0</v>
      </c>
      <c r="H164">
        <v>1.984162527312516E-2</v>
      </c>
      <c r="I164">
        <v>162</v>
      </c>
    </row>
    <row r="165" spans="1:9" x14ac:dyDescent="0.25">
      <c r="A165">
        <v>1.078660651317349E-2</v>
      </c>
      <c r="B165" s="4">
        <f t="shared" si="8"/>
        <v>-5.0000000000000001E-4</v>
      </c>
      <c r="C165" s="5">
        <f t="shared" si="9"/>
        <v>1.028660651317349E-2</v>
      </c>
      <c r="D165" s="5" t="str">
        <f t="shared" si="10"/>
        <v/>
      </c>
      <c r="E165">
        <f t="shared" si="11"/>
        <v>0.7366851956336633</v>
      </c>
      <c r="F165">
        <f>E165/MAX($E$2:E165)-1</f>
        <v>-0.29113761658905024</v>
      </c>
      <c r="G165" s="2">
        <v>0</v>
      </c>
      <c r="H165">
        <v>2.037012834098673E-2</v>
      </c>
      <c r="I165">
        <v>163</v>
      </c>
    </row>
    <row r="166" spans="1:9" x14ac:dyDescent="0.25">
      <c r="A166">
        <v>-4.4735598528581168E-3</v>
      </c>
      <c r="B166" s="4">
        <f t="shared" si="8"/>
        <v>-5.0000000000000001E-4</v>
      </c>
      <c r="C166" s="5">
        <f t="shared" si="9"/>
        <v>-4.9735598528581164E-3</v>
      </c>
      <c r="D166" s="5">
        <f t="shared" si="10"/>
        <v>-4.9735598528581164E-3</v>
      </c>
      <c r="E166">
        <f t="shared" si="11"/>
        <v>0.73302124772046484</v>
      </c>
      <c r="F166">
        <f>E166/MAX($E$2:E166)-1</f>
        <v>-0.29466318608038411</v>
      </c>
      <c r="G166" s="2">
        <v>0</v>
      </c>
      <c r="H166">
        <v>2.1760736511720658E-2</v>
      </c>
      <c r="I166">
        <v>164</v>
      </c>
    </row>
    <row r="167" spans="1:9" x14ac:dyDescent="0.25">
      <c r="A167">
        <v>2.3037512753007659E-2</v>
      </c>
      <c r="B167" s="4">
        <f t="shared" si="8"/>
        <v>-5.0000000000000001E-4</v>
      </c>
      <c r="C167" s="5">
        <f t="shared" si="9"/>
        <v>2.2537512753007659E-2</v>
      </c>
      <c r="D167" s="5" t="str">
        <f t="shared" si="10"/>
        <v/>
      </c>
      <c r="E167">
        <f t="shared" si="11"/>
        <v>0.74954172343919034</v>
      </c>
      <c r="F167">
        <f>E167/MAX($E$2:E167)-1</f>
        <v>-0.27876664864150513</v>
      </c>
      <c r="G167" s="2">
        <v>0</v>
      </c>
      <c r="H167">
        <v>2.1987163949134979E-2</v>
      </c>
      <c r="I167">
        <v>165</v>
      </c>
    </row>
    <row r="168" spans="1:9" x14ac:dyDescent="0.25">
      <c r="A168">
        <v>-4.8834653341943927E-3</v>
      </c>
      <c r="B168" s="4">
        <f t="shared" si="8"/>
        <v>-5.0000000000000001E-4</v>
      </c>
      <c r="C168" s="5">
        <f t="shared" si="9"/>
        <v>-5.3834653341943931E-3</v>
      </c>
      <c r="D168" s="5">
        <f t="shared" si="10"/>
        <v>-5.3834653341943931E-3</v>
      </c>
      <c r="E168">
        <f t="shared" si="11"/>
        <v>0.74550659155452315</v>
      </c>
      <c r="F168">
        <f>E168/MAX($E$2:E168)-1</f>
        <v>-0.28264938338640844</v>
      </c>
      <c r="G168" s="2">
        <v>0</v>
      </c>
      <c r="H168">
        <v>2.2026089502571268E-2</v>
      </c>
      <c r="I168">
        <v>166</v>
      </c>
    </row>
    <row r="169" spans="1:9" x14ac:dyDescent="0.25">
      <c r="A169">
        <v>-6.0726132732141162E-4</v>
      </c>
      <c r="B169" s="4">
        <f t="shared" si="8"/>
        <v>-5.0000000000000001E-4</v>
      </c>
      <c r="C169" s="5">
        <f t="shared" si="9"/>
        <v>-1.1072613273214117E-3</v>
      </c>
      <c r="D169" s="5" t="str">
        <f t="shared" si="10"/>
        <v/>
      </c>
      <c r="E169">
        <f t="shared" si="11"/>
        <v>0.74468112093643157</v>
      </c>
      <c r="F169">
        <f>E169/MAX($E$2:E169)-1</f>
        <v>-0.28344367798231485</v>
      </c>
      <c r="G169" s="2">
        <v>0</v>
      </c>
      <c r="H169">
        <v>2.3359882601772769E-2</v>
      </c>
      <c r="I169">
        <v>167</v>
      </c>
    </row>
    <row r="170" spans="1:9" x14ac:dyDescent="0.25">
      <c r="A170">
        <v>-1.422594618378235E-2</v>
      </c>
      <c r="B170" s="4">
        <f t="shared" si="8"/>
        <v>-5.0000000000000001E-4</v>
      </c>
      <c r="C170" s="5">
        <f t="shared" si="9"/>
        <v>-1.4725946183782351E-2</v>
      </c>
      <c r="D170" s="5">
        <f t="shared" si="10"/>
        <v>-1.4725946183782351E-2</v>
      </c>
      <c r="E170">
        <f t="shared" si="11"/>
        <v>0.73371498682544301</v>
      </c>
      <c r="F170">
        <f>E170/MAX($E$2:E170)-1</f>
        <v>-0.29399564781799625</v>
      </c>
      <c r="G170" s="2">
        <v>0</v>
      </c>
      <c r="H170">
        <v>2.4933003030272901E-2</v>
      </c>
      <c r="I170">
        <v>168</v>
      </c>
    </row>
    <row r="171" spans="1:9" x14ac:dyDescent="0.25">
      <c r="A171">
        <v>-6.8477140939120209E-3</v>
      </c>
      <c r="B171" s="4">
        <f t="shared" si="8"/>
        <v>-5.0000000000000001E-4</v>
      </c>
      <c r="C171" s="5">
        <f t="shared" si="9"/>
        <v>-7.3477140939120205E-3</v>
      </c>
      <c r="D171" s="5">
        <f t="shared" si="10"/>
        <v>-7.3477140939120205E-3</v>
      </c>
      <c r="E171">
        <f t="shared" si="11"/>
        <v>0.72832385887583129</v>
      </c>
      <c r="F171">
        <f>E171/MAX($E$2:E171)-1</f>
        <v>-0.2991831659468871</v>
      </c>
      <c r="G171" s="2">
        <v>0</v>
      </c>
      <c r="H171">
        <v>2.5352594157738738E-2</v>
      </c>
      <c r="I171">
        <v>169</v>
      </c>
    </row>
    <row r="172" spans="1:9" x14ac:dyDescent="0.25">
      <c r="A172">
        <v>1.720622020321716E-2</v>
      </c>
      <c r="B172" s="4">
        <f t="shared" si="8"/>
        <v>-5.0000000000000001E-4</v>
      </c>
      <c r="C172" s="5">
        <f t="shared" si="9"/>
        <v>1.6706220203217159E-2</v>
      </c>
      <c r="D172" s="5" t="str">
        <f t="shared" si="10"/>
        <v/>
      </c>
      <c r="E172">
        <f t="shared" si="11"/>
        <v>0.74049139764146776</v>
      </c>
      <c r="F172">
        <f>E172/MAX($E$2:E172)-1</f>
        <v>-0.28747516559507436</v>
      </c>
      <c r="G172" s="2">
        <v>0</v>
      </c>
      <c r="H172">
        <v>2.5789788519186528E-2</v>
      </c>
      <c r="I172">
        <v>170</v>
      </c>
    </row>
    <row r="173" spans="1:9" x14ac:dyDescent="0.25">
      <c r="A173">
        <v>6.000856050319906E-3</v>
      </c>
      <c r="B173" s="4">
        <f t="shared" si="8"/>
        <v>-5.0000000000000001E-4</v>
      </c>
      <c r="C173" s="5">
        <f t="shared" si="9"/>
        <v>5.5008560503199064E-3</v>
      </c>
      <c r="D173" s="5" t="str">
        <f t="shared" si="10"/>
        <v/>
      </c>
      <c r="E173">
        <f t="shared" si="11"/>
        <v>0.74456473422639358</v>
      </c>
      <c r="F173">
        <f>E173/MAX($E$2:E173)-1</f>
        <v>-0.28355566904873486</v>
      </c>
      <c r="G173" s="2">
        <v>0</v>
      </c>
      <c r="H173">
        <v>2.638594076785376E-2</v>
      </c>
      <c r="I173">
        <v>171</v>
      </c>
    </row>
    <row r="174" spans="1:9" x14ac:dyDescent="0.25">
      <c r="A174">
        <v>-2.390626467549551E-2</v>
      </c>
      <c r="B174" s="4">
        <f t="shared" si="8"/>
        <v>-5.0000000000000001E-4</v>
      </c>
      <c r="C174" s="5">
        <f t="shared" si="9"/>
        <v>-2.4406264675495511E-2</v>
      </c>
      <c r="D174" s="5">
        <f t="shared" si="10"/>
        <v>-2.4406264675495511E-2</v>
      </c>
      <c r="E174">
        <f t="shared" si="11"/>
        <v>0.72639269025482422</v>
      </c>
      <c r="F174">
        <f>E174/MAX($E$2:E174)-1</f>
        <v>-0.30104139901518978</v>
      </c>
      <c r="G174" s="2">
        <v>0</v>
      </c>
      <c r="H174">
        <v>2.829851245478977E-2</v>
      </c>
      <c r="I174">
        <v>172</v>
      </c>
    </row>
    <row r="175" spans="1:9" x14ac:dyDescent="0.25">
      <c r="A175">
        <v>-1.7998391051531219E-2</v>
      </c>
      <c r="B175" s="4">
        <f t="shared" si="8"/>
        <v>-5.0000000000000001E-4</v>
      </c>
      <c r="C175" s="5">
        <f t="shared" si="9"/>
        <v>-1.849839105153122E-2</v>
      </c>
      <c r="D175" s="5">
        <f t="shared" si="10"/>
        <v>-1.849839105153122E-2</v>
      </c>
      <c r="E175">
        <f t="shared" si="11"/>
        <v>0.71295559421351673</v>
      </c>
      <c r="F175">
        <f>E175/MAX($E$2:E175)-1</f>
        <v>-0.31397100854503801</v>
      </c>
      <c r="G175" s="2">
        <v>0</v>
      </c>
      <c r="H175">
        <v>2.8342209273089079E-2</v>
      </c>
      <c r="I175">
        <v>173</v>
      </c>
    </row>
    <row r="176" spans="1:9" x14ac:dyDescent="0.25">
      <c r="A176">
        <v>-2.493030112437308E-2</v>
      </c>
      <c r="B176" s="4">
        <f t="shared" si="8"/>
        <v>-5.0000000000000001E-4</v>
      </c>
      <c r="C176" s="5">
        <f t="shared" si="9"/>
        <v>-2.543030112437308E-2</v>
      </c>
      <c r="D176" s="5">
        <f t="shared" si="10"/>
        <v>-2.543030112437308E-2</v>
      </c>
      <c r="E176">
        <f t="shared" si="11"/>
        <v>0.6948249187643607</v>
      </c>
      <c r="F176">
        <f>E176/MAX($E$2:E176)-1</f>
        <v>-0.33141693237778758</v>
      </c>
      <c r="G176" s="2">
        <v>0</v>
      </c>
      <c r="H176">
        <v>2.9110717438109911E-2</v>
      </c>
      <c r="I176">
        <v>174</v>
      </c>
    </row>
    <row r="177" spans="1:9" x14ac:dyDescent="0.25">
      <c r="A177">
        <v>-2.124945381782446E-3</v>
      </c>
      <c r="B177" s="4">
        <f t="shared" si="8"/>
        <v>-5.0000000000000001E-4</v>
      </c>
      <c r="C177" s="5">
        <f t="shared" si="9"/>
        <v>-2.624945381782446E-3</v>
      </c>
      <c r="D177" s="5">
        <f t="shared" si="10"/>
        <v>-2.624945381782446E-3</v>
      </c>
      <c r="E177">
        <f t="shared" si="11"/>
        <v>0.69300104130270279</v>
      </c>
      <c r="F177">
        <f>E177/MAX($E$2:E177)-1</f>
        <v>-0.33317192641348048</v>
      </c>
      <c r="G177" s="2">
        <v>0</v>
      </c>
      <c r="H177">
        <v>2.973726311815382E-2</v>
      </c>
      <c r="I177">
        <v>175</v>
      </c>
    </row>
    <row r="178" spans="1:9" x14ac:dyDescent="0.25">
      <c r="A178">
        <v>-9.774901786011949E-3</v>
      </c>
      <c r="B178" s="4">
        <f t="shared" si="8"/>
        <v>-5.0000000000000001E-4</v>
      </c>
      <c r="C178" s="5">
        <f t="shared" si="9"/>
        <v>-1.0274901786011949E-2</v>
      </c>
      <c r="D178" s="5">
        <f t="shared" si="10"/>
        <v>-1.0274901786011949E-2</v>
      </c>
      <c r="E178">
        <f t="shared" si="11"/>
        <v>0.6858805236657135</v>
      </c>
      <c r="F178">
        <f>E178/MAX($E$2:E178)-1</f>
        <v>-0.34002351937773756</v>
      </c>
      <c r="G178" s="2">
        <v>0</v>
      </c>
      <c r="H178">
        <v>3.038489517467018E-2</v>
      </c>
      <c r="I178">
        <v>176</v>
      </c>
    </row>
    <row r="179" spans="1:9" x14ac:dyDescent="0.25">
      <c r="A179">
        <v>-4.8540399652476796E-3</v>
      </c>
      <c r="B179" s="4">
        <f t="shared" si="8"/>
        <v>-5.0000000000000001E-4</v>
      </c>
      <c r="C179" s="5">
        <f t="shared" si="9"/>
        <v>-5.3540399652476801E-3</v>
      </c>
      <c r="D179" s="5">
        <f t="shared" si="10"/>
        <v>-5.3540399652476801E-3</v>
      </c>
      <c r="E179">
        <f t="shared" si="11"/>
        <v>0.68220829193062227</v>
      </c>
      <c r="F179">
        <f>E179/MAX($E$2:E179)-1</f>
        <v>-0.34355705983111262</v>
      </c>
      <c r="G179" s="2">
        <v>0</v>
      </c>
      <c r="H179">
        <v>3.3519503835482273E-2</v>
      </c>
      <c r="I179">
        <v>177</v>
      </c>
    </row>
    <row r="180" spans="1:9" x14ac:dyDescent="0.25">
      <c r="A180">
        <v>4.9877205863735792E-3</v>
      </c>
      <c r="B180" s="4">
        <f t="shared" si="8"/>
        <v>-5.0000000000000001E-4</v>
      </c>
      <c r="C180" s="5">
        <f t="shared" si="9"/>
        <v>4.4877205863735788E-3</v>
      </c>
      <c r="D180" s="5" t="str">
        <f t="shared" si="10"/>
        <v/>
      </c>
      <c r="E180">
        <f t="shared" si="11"/>
        <v>0.68526985212651403</v>
      </c>
      <c r="F180">
        <f>E180/MAX($E$2:E180)-1</f>
        <v>-0.3406111273347372</v>
      </c>
      <c r="G180" s="2">
        <v>0</v>
      </c>
      <c r="H180">
        <v>3.5622697562368431E-2</v>
      </c>
      <c r="I180">
        <v>178</v>
      </c>
    </row>
    <row r="181" spans="1:9" x14ac:dyDescent="0.25">
      <c r="A181">
        <v>-1.234184434500306E-2</v>
      </c>
      <c r="B181" s="4">
        <f t="shared" si="8"/>
        <v>-5.0000000000000001E-4</v>
      </c>
      <c r="C181" s="5">
        <f t="shared" si="9"/>
        <v>-1.2841844345003061E-2</v>
      </c>
      <c r="D181" s="5">
        <f t="shared" si="10"/>
        <v>-1.2841844345003061E-2</v>
      </c>
      <c r="E181">
        <f t="shared" si="11"/>
        <v>0.67646972335118205</v>
      </c>
      <c r="F181">
        <f>E181/MAX($E$2:E181)-1</f>
        <v>-0.34907889660033153</v>
      </c>
      <c r="G181" s="2">
        <v>0</v>
      </c>
      <c r="H181">
        <v>3.7073281699201197E-2</v>
      </c>
      <c r="I181">
        <v>179</v>
      </c>
    </row>
    <row r="182" spans="1:9" x14ac:dyDescent="0.25">
      <c r="A182">
        <v>1.7207995382079129E-2</v>
      </c>
      <c r="B182" s="4">
        <f t="shared" si="8"/>
        <v>-5.0000000000000001E-4</v>
      </c>
      <c r="C182" s="5">
        <f t="shared" si="9"/>
        <v>1.6707995382079129E-2</v>
      </c>
      <c r="D182" s="5" t="str">
        <f t="shared" si="10"/>
        <v/>
      </c>
      <c r="E182">
        <f t="shared" si="11"/>
        <v>0.68777217636505006</v>
      </c>
      <c r="F182">
        <f>E182/MAX($E$2:E182)-1</f>
        <v>-0.33820330981063185</v>
      </c>
      <c r="G182" s="2">
        <v>0</v>
      </c>
      <c r="H182">
        <v>3.851544215769525E-2</v>
      </c>
      <c r="I182">
        <v>180</v>
      </c>
    </row>
    <row r="183" spans="1:9" x14ac:dyDescent="0.25">
      <c r="A183">
        <v>5.5524590973549202E-3</v>
      </c>
      <c r="B183" s="4">
        <f t="shared" si="8"/>
        <v>-5.0000000000000001E-4</v>
      </c>
      <c r="C183" s="5">
        <f t="shared" si="9"/>
        <v>5.0524590973549197E-3</v>
      </c>
      <c r="D183" s="5" t="str">
        <f t="shared" si="10"/>
        <v/>
      </c>
      <c r="E183">
        <f t="shared" si="11"/>
        <v>0.69124711715443321</v>
      </c>
      <c r="F183">
        <f>E183/MAX($E$2:E183)-1</f>
        <v>-0.33485960910268531</v>
      </c>
      <c r="G183" s="2">
        <v>0</v>
      </c>
      <c r="H183">
        <v>3.8834031307650993E-2</v>
      </c>
      <c r="I183">
        <v>181</v>
      </c>
    </row>
    <row r="184" spans="1:9" x14ac:dyDescent="0.25">
      <c r="A184">
        <v>-5.5209224983512424E-3</v>
      </c>
      <c r="B184" s="4">
        <f t="shared" si="8"/>
        <v>-5.0000000000000001E-4</v>
      </c>
      <c r="C184" s="5">
        <f t="shared" si="9"/>
        <v>-6.0209224983512419E-3</v>
      </c>
      <c r="D184" s="5">
        <f t="shared" si="10"/>
        <v>-6.0209224983512419E-3</v>
      </c>
      <c r="E184">
        <f t="shared" si="11"/>
        <v>0.68708517183483764</v>
      </c>
      <c r="F184">
        <f>E184/MAX($E$2:E184)-1</f>
        <v>-0.33886436784680107</v>
      </c>
      <c r="G184" s="2">
        <v>0</v>
      </c>
      <c r="H184">
        <v>3.9792218378865263E-2</v>
      </c>
      <c r="I184">
        <v>182</v>
      </c>
    </row>
    <row r="185" spans="1:9" x14ac:dyDescent="0.25">
      <c r="A185">
        <v>-2.0493622781623699E-2</v>
      </c>
      <c r="B185" s="4">
        <f t="shared" si="8"/>
        <v>-5.0000000000000001E-4</v>
      </c>
      <c r="C185" s="5">
        <f t="shared" si="9"/>
        <v>-2.09936227816237E-2</v>
      </c>
      <c r="D185" s="5">
        <f t="shared" si="10"/>
        <v>-2.09936227816237E-2</v>
      </c>
      <c r="E185">
        <f t="shared" si="11"/>
        <v>0.67266076491849003</v>
      </c>
      <c r="F185">
        <f>E185/MAX($E$2:E185)-1</f>
        <v>-0.35274399991571559</v>
      </c>
      <c r="G185" s="2">
        <v>0</v>
      </c>
      <c r="H185">
        <v>4.0500349840628148E-2</v>
      </c>
      <c r="I185">
        <v>183</v>
      </c>
    </row>
    <row r="186" spans="1:9" x14ac:dyDescent="0.25">
      <c r="A186">
        <v>2.6232501053419711E-2</v>
      </c>
      <c r="B186" s="4">
        <f t="shared" si="8"/>
        <v>-5.0000000000000001E-4</v>
      </c>
      <c r="C186" s="5">
        <f t="shared" si="9"/>
        <v>2.5732501053419711E-2</v>
      </c>
      <c r="D186" s="5" t="str">
        <f t="shared" si="10"/>
        <v/>
      </c>
      <c r="E186">
        <f t="shared" si="11"/>
        <v>0.6899700087603492</v>
      </c>
      <c r="F186">
        <f>E186/MAX($E$2:E186)-1</f>
        <v>-0.33608848421171444</v>
      </c>
      <c r="G186" s="2">
        <v>0</v>
      </c>
      <c r="H186">
        <v>4.0818425697553409E-2</v>
      </c>
      <c r="I186">
        <v>184</v>
      </c>
    </row>
    <row r="187" spans="1:9" x14ac:dyDescent="0.25">
      <c r="A187">
        <v>-7.1956065299065231E-2</v>
      </c>
      <c r="B187" s="4">
        <f t="shared" si="8"/>
        <v>-5.0000000000000001E-4</v>
      </c>
      <c r="C187" s="5">
        <f t="shared" si="9"/>
        <v>-7.2456065299065231E-2</v>
      </c>
      <c r="D187" s="5">
        <f t="shared" si="10"/>
        <v>-7.2456065299065231E-2</v>
      </c>
      <c r="E187">
        <f t="shared" si="11"/>
        <v>0.63997749675121274</v>
      </c>
      <c r="F187">
        <f>E187/MAX($E$2:E187)-1</f>
        <v>-0.38419290035247189</v>
      </c>
      <c r="G187" s="2">
        <v>0</v>
      </c>
      <c r="H187">
        <v>4.2988977502557639E-2</v>
      </c>
      <c r="I187">
        <v>185</v>
      </c>
    </row>
    <row r="188" spans="1:9" x14ac:dyDescent="0.25">
      <c r="A188">
        <v>4.1240381388063536E-3</v>
      </c>
      <c r="B188" s="4">
        <f t="shared" si="8"/>
        <v>-5.0000000000000001E-4</v>
      </c>
      <c r="C188" s="5">
        <f t="shared" si="9"/>
        <v>3.6240381388063536E-3</v>
      </c>
      <c r="D188" s="5" t="str">
        <f t="shared" si="10"/>
        <v/>
      </c>
      <c r="E188">
        <f t="shared" si="11"/>
        <v>0.64229679960741703</v>
      </c>
      <c r="F188">
        <f>E188/MAX($E$2:E188)-1</f>
        <v>-0.38196119193720146</v>
      </c>
      <c r="G188" s="2">
        <v>0</v>
      </c>
      <c r="H188">
        <v>4.5972587005144859E-2</v>
      </c>
      <c r="I188">
        <v>186</v>
      </c>
    </row>
    <row r="189" spans="1:9" x14ac:dyDescent="0.25">
      <c r="A189">
        <v>4.1040052739253971E-3</v>
      </c>
      <c r="B189" s="4">
        <f t="shared" si="8"/>
        <v>-5.0000000000000001E-4</v>
      </c>
      <c r="C189" s="5">
        <f t="shared" si="9"/>
        <v>3.6040052739253971E-3</v>
      </c>
      <c r="D189" s="5" t="str">
        <f t="shared" si="10"/>
        <v/>
      </c>
      <c r="E189">
        <f t="shared" si="11"/>
        <v>0.64461164066062759</v>
      </c>
      <c r="F189">
        <f>E189/MAX($E$2:E189)-1</f>
        <v>-0.37973377681345255</v>
      </c>
      <c r="G189" s="2">
        <v>0</v>
      </c>
      <c r="H189">
        <v>4.8659293935749907E-2</v>
      </c>
      <c r="I189">
        <v>187</v>
      </c>
    </row>
    <row r="190" spans="1:9" x14ac:dyDescent="0.25">
      <c r="A190">
        <v>1.3671881020266631E-2</v>
      </c>
      <c r="B190" s="4">
        <f t="shared" si="8"/>
        <v>-5.0000000000000001E-4</v>
      </c>
      <c r="C190" s="5">
        <f t="shared" si="9"/>
        <v>1.317188102026663E-2</v>
      </c>
      <c r="D190" s="5" t="str">
        <f t="shared" si="10"/>
        <v/>
      </c>
      <c r="E190">
        <f t="shared" si="11"/>
        <v>0.65310238849568825</v>
      </c>
      <c r="F190">
        <f>E190/MAX($E$2:E190)-1</f>
        <v>-0.37156370392074911</v>
      </c>
      <c r="G190" s="2">
        <v>0</v>
      </c>
      <c r="H190">
        <v>5.6215899218071311E-2</v>
      </c>
      <c r="I190">
        <v>188</v>
      </c>
    </row>
    <row r="191" spans="1:9" x14ac:dyDescent="0.25">
      <c r="A191">
        <v>5.5137360674207339E-3</v>
      </c>
      <c r="B191" s="4">
        <f t="shared" si="8"/>
        <v>-5.0000000000000001E-4</v>
      </c>
      <c r="C191" s="5">
        <f t="shared" si="9"/>
        <v>5.0137360674207335E-3</v>
      </c>
      <c r="D191" s="5" t="str">
        <f t="shared" si="10"/>
        <v/>
      </c>
      <c r="E191">
        <f t="shared" si="11"/>
        <v>0.65637687149660773</v>
      </c>
      <c r="F191">
        <f>E191/MAX($E$2:E191)-1</f>
        <v>-0.36841289019702028</v>
      </c>
      <c r="G191" s="2">
        <v>0</v>
      </c>
      <c r="H191">
        <v>7.2738101757027801E-2</v>
      </c>
      <c r="I191">
        <v>189</v>
      </c>
    </row>
    <row r="192" spans="1:9" x14ac:dyDescent="0.25">
      <c r="A192">
        <v>-1.3851209572929291E-3</v>
      </c>
      <c r="B192" s="4">
        <f t="shared" si="8"/>
        <v>-5.0000000000000001E-4</v>
      </c>
      <c r="C192" s="5">
        <f t="shared" si="9"/>
        <v>-1.8851209572929291E-3</v>
      </c>
      <c r="D192" s="5">
        <f t="shared" si="10"/>
        <v>-1.8851209572929291E-3</v>
      </c>
      <c r="E192">
        <f t="shared" si="11"/>
        <v>0.65513952170026712</v>
      </c>
      <c r="F192">
        <f>E192/MAX($E$2:E192)-1</f>
        <v>-0.36960350829406596</v>
      </c>
      <c r="G192" s="2">
        <v>0</v>
      </c>
      <c r="H192">
        <v>9.6249787869739381E-2</v>
      </c>
      <c r="I192">
        <v>190</v>
      </c>
    </row>
    <row r="193" spans="1:9" x14ac:dyDescent="0.25">
      <c r="A193">
        <v>4.7634314782965828E-2</v>
      </c>
      <c r="B193" s="4">
        <f t="shared" si="8"/>
        <v>-5.0000000000000001E-4</v>
      </c>
      <c r="C193" s="5">
        <f t="shared" si="9"/>
        <v>4.7134314782965828E-2</v>
      </c>
      <c r="D193" s="5" t="str">
        <f t="shared" si="10"/>
        <v/>
      </c>
      <c r="E193">
        <f t="shared" si="11"/>
        <v>0.68601907414284924</v>
      </c>
      <c r="F193">
        <f>E193/MAX($E$2:E193)-1</f>
        <v>-0.33989020161592109</v>
      </c>
      <c r="G193" s="2">
        <v>0</v>
      </c>
      <c r="H193">
        <v>0.1168506199649666</v>
      </c>
      <c r="I193">
        <v>191</v>
      </c>
    </row>
    <row r="194" spans="1:9" x14ac:dyDescent="0.25">
      <c r="A194">
        <v>3.1626301914453703E-2</v>
      </c>
      <c r="B194" s="4">
        <f t="shared" si="8"/>
        <v>-5.0000000000000001E-4</v>
      </c>
      <c r="C194" s="5">
        <f t="shared" si="9"/>
        <v>3.1126301914453702E-2</v>
      </c>
      <c r="D194" s="5" t="str">
        <f t="shared" si="10"/>
        <v/>
      </c>
      <c r="E194">
        <f t="shared" si="11"/>
        <v>0.70737231096369357</v>
      </c>
      <c r="F194">
        <f>E194/MAX($E$2:E194)-1</f>
        <v>-0.3193434247347291</v>
      </c>
      <c r="G194" s="2">
        <v>0</v>
      </c>
      <c r="H194">
        <v>0.1189531797696545</v>
      </c>
      <c r="I194">
        <v>192</v>
      </c>
    </row>
    <row r="195" spans="1:9" x14ac:dyDescent="0.25">
      <c r="A195">
        <v>2.1387541591484701E-2</v>
      </c>
      <c r="B195" s="4">
        <f t="shared" si="8"/>
        <v>-5.0000000000000001E-4</v>
      </c>
      <c r="C195" s="5">
        <f t="shared" si="9"/>
        <v>2.0887541591484701E-2</v>
      </c>
      <c r="D195" s="5" t="str">
        <f t="shared" si="10"/>
        <v/>
      </c>
      <c r="E195">
        <f t="shared" si="11"/>
        <v>0.72214757952961228</v>
      </c>
      <c r="F195">
        <f>E195/MAX($E$2:E195)-1</f>
        <v>-0.30512618220935828</v>
      </c>
      <c r="G195" s="2">
        <v>0</v>
      </c>
      <c r="H195">
        <v>0.13809434422610711</v>
      </c>
      <c r="I195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20E5-63DE-445F-8A62-8A9A9DB3A6AD}">
  <dimension ref="A1:B16"/>
  <sheetViews>
    <sheetView workbookViewId="0">
      <selection sqref="A1:B16"/>
    </sheetView>
  </sheetViews>
  <sheetFormatPr defaultRowHeight="15" x14ac:dyDescent="0.25"/>
  <cols>
    <col min="1" max="1" width="23.28515625" bestFit="1" customWidth="1"/>
  </cols>
  <sheetData>
    <row r="1" spans="1:2" x14ac:dyDescent="0.25">
      <c r="A1" s="9" t="s">
        <v>3</v>
      </c>
      <c r="B1" s="9"/>
    </row>
    <row r="2" spans="1:2" x14ac:dyDescent="0.25">
      <c r="A2" s="7"/>
      <c r="B2" s="7"/>
    </row>
    <row r="3" spans="1:2" x14ac:dyDescent="0.25">
      <c r="A3" s="7" t="s">
        <v>4</v>
      </c>
      <c r="B3" s="7">
        <v>3.5338099265845102E-3</v>
      </c>
    </row>
    <row r="4" spans="1:2" x14ac:dyDescent="0.25">
      <c r="A4" s="7" t="s">
        <v>5</v>
      </c>
      <c r="B4" s="7">
        <v>2.0487229250343822E-3</v>
      </c>
    </row>
    <row r="5" spans="1:2" x14ac:dyDescent="0.25">
      <c r="A5" s="7" t="s">
        <v>6</v>
      </c>
      <c r="B5" s="7">
        <v>4.525617155905548E-3</v>
      </c>
    </row>
    <row r="6" spans="1:2" x14ac:dyDescent="0.25">
      <c r="A6" s="7" t="s">
        <v>7</v>
      </c>
      <c r="B6" s="7" t="e">
        <v>#N/A</v>
      </c>
    </row>
    <row r="7" spans="1:2" x14ac:dyDescent="0.25">
      <c r="A7" s="7" t="s">
        <v>8</v>
      </c>
      <c r="B7" s="7">
        <v>2.8461768485941924E-2</v>
      </c>
    </row>
    <row r="8" spans="1:2" x14ac:dyDescent="0.25">
      <c r="A8" s="7" t="s">
        <v>9</v>
      </c>
      <c r="B8" s="7">
        <v>8.1007226534735683E-4</v>
      </c>
    </row>
    <row r="9" spans="1:2" x14ac:dyDescent="0.25">
      <c r="A9" s="7" t="s">
        <v>10</v>
      </c>
      <c r="B9" s="7">
        <v>4.5687570274471803</v>
      </c>
    </row>
    <row r="10" spans="1:2" x14ac:dyDescent="0.25">
      <c r="A10" s="7" t="s">
        <v>11</v>
      </c>
      <c r="B10" s="7">
        <v>0.37025054269258251</v>
      </c>
    </row>
    <row r="11" spans="1:2" x14ac:dyDescent="0.25">
      <c r="A11" s="7" t="s">
        <v>12</v>
      </c>
      <c r="B11" s="7">
        <v>0.24119394182363918</v>
      </c>
    </row>
    <row r="12" spans="1:2" x14ac:dyDescent="0.25">
      <c r="A12" s="7" t="s">
        <v>13</v>
      </c>
      <c r="B12" s="7">
        <v>-0.1078197443196775</v>
      </c>
    </row>
    <row r="13" spans="1:2" x14ac:dyDescent="0.25">
      <c r="A13" s="7" t="s">
        <v>14</v>
      </c>
      <c r="B13" s="7">
        <v>0.13337419750396168</v>
      </c>
    </row>
    <row r="14" spans="1:2" x14ac:dyDescent="0.25">
      <c r="A14" s="7" t="s">
        <v>15</v>
      </c>
      <c r="B14" s="7">
        <v>0.6820253158308105</v>
      </c>
    </row>
    <row r="15" spans="1:2" x14ac:dyDescent="0.25">
      <c r="A15" s="7" t="s">
        <v>16</v>
      </c>
      <c r="B15" s="7">
        <v>193</v>
      </c>
    </row>
    <row r="16" spans="1:2" ht="15.75" thickBot="1" x14ac:dyDescent="0.3">
      <c r="A16" s="8" t="s">
        <v>19</v>
      </c>
      <c r="B16" s="8">
        <v>4.0408939090156122E-3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A740-D267-451D-8F9F-BAC5ADAC5577}">
  <dimension ref="A1:Q195"/>
  <sheetViews>
    <sheetView tabSelected="1" topLeftCell="A174" workbookViewId="0">
      <selection activeCell="A3" sqref="A3:A195"/>
    </sheetView>
  </sheetViews>
  <sheetFormatPr defaultRowHeight="15" x14ac:dyDescent="0.25"/>
  <cols>
    <col min="8" max="8" width="13.7109375" bestFit="1" customWidth="1"/>
    <col min="16" max="17" width="10.7109375" bestFit="1" customWidth="1"/>
  </cols>
  <sheetData>
    <row r="1" spans="1:17" x14ac:dyDescent="0.25">
      <c r="A1" s="16">
        <v>0</v>
      </c>
      <c r="B1" t="s">
        <v>0</v>
      </c>
      <c r="C1" t="s">
        <v>2</v>
      </c>
      <c r="E1" t="s">
        <v>1</v>
      </c>
      <c r="G1" t="s">
        <v>34</v>
      </c>
      <c r="Q1" t="s">
        <v>307</v>
      </c>
    </row>
    <row r="2" spans="1:17" x14ac:dyDescent="0.25">
      <c r="E2">
        <v>1</v>
      </c>
      <c r="F2">
        <v>0</v>
      </c>
      <c r="H2" t="s">
        <v>30</v>
      </c>
      <c r="L2" t="s">
        <v>31</v>
      </c>
      <c r="M2" t="s">
        <v>32</v>
      </c>
      <c r="Q2" s="26">
        <v>43941</v>
      </c>
    </row>
    <row r="3" spans="1:17" x14ac:dyDescent="0.25">
      <c r="A3">
        <v>4.1205648926237348E-2</v>
      </c>
      <c r="B3" s="4">
        <f>-0.0005</f>
        <v>-5.0000000000000001E-4</v>
      </c>
      <c r="C3" s="5">
        <f>A3+B3</f>
        <v>4.0705648926237348E-2</v>
      </c>
      <c r="D3" s="5" t="str">
        <f>IF(C3&lt;AVERAGE($C$3:$C$195),C3,"")</f>
        <v/>
      </c>
      <c r="E3">
        <f>E2*(1+A3)</f>
        <v>1.0412056489262373</v>
      </c>
      <c r="F3">
        <f>E3/MAX($E$2:E3)-1</f>
        <v>0</v>
      </c>
      <c r="G3" s="2">
        <v>6.0000000000000001E-3</v>
      </c>
      <c r="H3">
        <v>-0.1078197443196775</v>
      </c>
      <c r="I3">
        <v>1</v>
      </c>
      <c r="L3">
        <f>COUNT(H3:H195)</f>
        <v>193</v>
      </c>
      <c r="M3">
        <f>(1-0.95)*L3</f>
        <v>9.6500000000000092</v>
      </c>
      <c r="Q3" s="26">
        <v>43942</v>
      </c>
    </row>
    <row r="4" spans="1:17" x14ac:dyDescent="0.25">
      <c r="A4">
        <v>4.9320147292078786E-2</v>
      </c>
      <c r="B4" s="4">
        <f t="shared" ref="B4:B67" si="0">-0.0005</f>
        <v>-5.0000000000000001E-4</v>
      </c>
      <c r="C4" s="5">
        <f t="shared" ref="C4:C67" si="1">A4+B4</f>
        <v>4.8820147292078786E-2</v>
      </c>
      <c r="D4" s="5" t="str">
        <f t="shared" ref="D4:D67" si="2">IF(C4&lt;AVERAGE($C$3:$C$195),C4,"")</f>
        <v/>
      </c>
      <c r="E4">
        <f t="shared" ref="E4:E67" si="3">E3*(1+A4)</f>
        <v>1.0925580648926239</v>
      </c>
      <c r="F4">
        <f>E4/MAX($E$2:E4)-1</f>
        <v>0</v>
      </c>
      <c r="G4" s="2">
        <v>6.0000000000000001E-3</v>
      </c>
      <c r="H4">
        <v>-8.5152639503586369E-2</v>
      </c>
      <c r="I4">
        <v>2</v>
      </c>
      <c r="L4">
        <f>(1/10)*SUM(H3:H12)</f>
        <v>-6.2925503167215194E-2</v>
      </c>
      <c r="Q4" s="26">
        <v>43943</v>
      </c>
    </row>
    <row r="5" spans="1:17" x14ac:dyDescent="0.25">
      <c r="A5">
        <v>3.4464662704321025E-3</v>
      </c>
      <c r="B5" s="4">
        <f t="shared" si="0"/>
        <v>-5.0000000000000001E-4</v>
      </c>
      <c r="C5" s="5">
        <f t="shared" si="1"/>
        <v>2.9464662704321025E-3</v>
      </c>
      <c r="D5" s="5">
        <f t="shared" si="2"/>
        <v>2.9464662704321025E-3</v>
      </c>
      <c r="E5">
        <f t="shared" si="3"/>
        <v>1.0963235294117648</v>
      </c>
      <c r="F5">
        <f>E5/MAX($E$2:E5)-1</f>
        <v>0</v>
      </c>
      <c r="G5" s="2">
        <v>6.0000000000000001E-3</v>
      </c>
      <c r="H5">
        <v>-6.8478858764803807E-2</v>
      </c>
      <c r="I5">
        <v>3</v>
      </c>
      <c r="O5">
        <f>MIN(F2:F195)</f>
        <v>-0.17705818960262554</v>
      </c>
      <c r="Q5" s="26">
        <v>43944</v>
      </c>
    </row>
    <row r="6" spans="1:17" x14ac:dyDescent="0.25">
      <c r="A6">
        <v>4.3874357254638507E-3</v>
      </c>
      <c r="B6" s="4">
        <f t="shared" si="0"/>
        <v>-5.0000000000000001E-4</v>
      </c>
      <c r="C6" s="5">
        <f t="shared" si="1"/>
        <v>3.8874357254638507E-3</v>
      </c>
      <c r="D6" s="5" t="str">
        <f t="shared" si="2"/>
        <v/>
      </c>
      <c r="E6">
        <f t="shared" si="3"/>
        <v>1.1011335784313725</v>
      </c>
      <c r="F6">
        <f>E6/MAX($E$2:E6)-1</f>
        <v>0</v>
      </c>
      <c r="G6" s="2">
        <v>6.0000000000000001E-3</v>
      </c>
      <c r="H6">
        <v>-6.3758284785588148E-2</v>
      </c>
      <c r="I6">
        <v>4</v>
      </c>
      <c r="L6">
        <f>COUNTIF(C3:C195,"&gt;0")</f>
        <v>114</v>
      </c>
      <c r="M6">
        <f>AVERAGEIF(C3:C195,"&gt;0",C3:C195)</f>
        <v>1.9408600763972904E-2</v>
      </c>
      <c r="Q6" s="26">
        <v>43945</v>
      </c>
    </row>
    <row r="7" spans="1:17" x14ac:dyDescent="0.25">
      <c r="A7">
        <v>2.1038447932524296E-2</v>
      </c>
      <c r="B7" s="4">
        <f t="shared" si="0"/>
        <v>-5.0000000000000001E-4</v>
      </c>
      <c r="C7" s="5">
        <f t="shared" si="1"/>
        <v>2.0538447932524295E-2</v>
      </c>
      <c r="D7" s="5" t="str">
        <f t="shared" si="2"/>
        <v/>
      </c>
      <c r="E7">
        <f t="shared" si="3"/>
        <v>1.1242997198879552</v>
      </c>
      <c r="F7">
        <f>E7/MAX($E$2:E7)-1</f>
        <v>0</v>
      </c>
      <c r="G7" s="2">
        <v>6.0000000000000001E-3</v>
      </c>
      <c r="H7">
        <v>-6.3287942831837529E-2</v>
      </c>
      <c r="I7">
        <v>5</v>
      </c>
      <c r="L7">
        <f>L6/L3</f>
        <v>0.59067357512953367</v>
      </c>
      <c r="M7">
        <f>AVERAGEIF(C3:C195,"&lt;0",C3:C195)</f>
        <v>-1.9374116091925284E-2</v>
      </c>
      <c r="O7">
        <v>-0.16294826389120701</v>
      </c>
      <c r="Q7" s="26">
        <v>43946</v>
      </c>
    </row>
    <row r="8" spans="1:17" x14ac:dyDescent="0.25">
      <c r="A8">
        <v>1.0818280909374201E-2</v>
      </c>
      <c r="B8" s="4">
        <f t="shared" si="0"/>
        <v>-5.0000000000000001E-4</v>
      </c>
      <c r="C8" s="5">
        <f t="shared" si="1"/>
        <v>1.03182809093742E-2</v>
      </c>
      <c r="D8" s="5" t="str">
        <f t="shared" si="2"/>
        <v/>
      </c>
      <c r="E8">
        <f t="shared" si="3"/>
        <v>1.1364627100840339</v>
      </c>
      <c r="F8">
        <f>E8/MAX($E$2:E8)-1</f>
        <v>0</v>
      </c>
      <c r="G8" s="2">
        <v>6.0000000000000001E-3</v>
      </c>
      <c r="H8">
        <v>-5.1470620011849599E-2</v>
      </c>
      <c r="I8">
        <v>6</v>
      </c>
      <c r="Q8" s="26">
        <v>43947</v>
      </c>
    </row>
    <row r="9" spans="1:17" x14ac:dyDescent="0.25">
      <c r="A9">
        <v>-4.4006434079569834E-3</v>
      </c>
      <c r="B9" s="4">
        <f t="shared" si="0"/>
        <v>-5.0000000000000001E-4</v>
      </c>
      <c r="C9" s="5">
        <f t="shared" si="1"/>
        <v>-4.9006434079569838E-3</v>
      </c>
      <c r="D9" s="5">
        <f t="shared" si="2"/>
        <v>-4.9006434079569838E-3</v>
      </c>
      <c r="E9">
        <f t="shared" si="3"/>
        <v>1.1314615429505137</v>
      </c>
      <c r="F9">
        <f>E9/MAX($E$2:E9)-1</f>
        <v>-4.4006434079568724E-3</v>
      </c>
      <c r="G9" s="2">
        <v>6.0000000000000001E-3</v>
      </c>
      <c r="H9">
        <v>-4.9833662741671059E-2</v>
      </c>
      <c r="I9">
        <v>7</v>
      </c>
      <c r="Q9" s="26">
        <v>43948</v>
      </c>
    </row>
    <row r="10" spans="1:17" x14ac:dyDescent="0.25">
      <c r="A10">
        <v>0.13387419750396168</v>
      </c>
      <c r="B10" s="4">
        <f t="shared" si="0"/>
        <v>-5.0000000000000001E-4</v>
      </c>
      <c r="C10" s="5">
        <f t="shared" si="1"/>
        <v>0.13337419750396168</v>
      </c>
      <c r="D10" s="5" t="str">
        <f t="shared" si="2"/>
        <v/>
      </c>
      <c r="E10">
        <f t="shared" si="3"/>
        <v>1.2829350490196081</v>
      </c>
      <c r="F10">
        <f>E10/MAX($E$2:E10)-1</f>
        <v>0</v>
      </c>
      <c r="G10" s="2">
        <v>6.0000000000000001E-3</v>
      </c>
      <c r="H10">
        <v>-4.7955099738048956E-2</v>
      </c>
      <c r="I10">
        <v>8</v>
      </c>
      <c r="K10" s="2">
        <f>AVERAGE(LSTM!G3:G195)</f>
        <v>1.3678756476683943E-3</v>
      </c>
      <c r="Q10" s="26">
        <v>43949</v>
      </c>
    </row>
    <row r="11" spans="1:17" x14ac:dyDescent="0.25">
      <c r="A11">
        <v>-1.9138592750532979E-2</v>
      </c>
      <c r="B11" s="4">
        <f t="shared" si="0"/>
        <v>-5.0000000000000001E-4</v>
      </c>
      <c r="C11" s="5">
        <f t="shared" si="1"/>
        <v>-1.9638592750532979E-2</v>
      </c>
      <c r="D11" s="5">
        <f t="shared" si="2"/>
        <v>-1.9638592750532979E-2</v>
      </c>
      <c r="E11">
        <f t="shared" si="3"/>
        <v>1.2583814775910367</v>
      </c>
      <c r="F11">
        <f>E11/MAX($E$2:E11)-1</f>
        <v>-1.9138592750532979E-2</v>
      </c>
      <c r="G11" s="2">
        <v>6.0000000000000001E-3</v>
      </c>
      <c r="H11">
        <v>-4.6656494571413132E-2</v>
      </c>
      <c r="I11">
        <v>9</v>
      </c>
      <c r="Q11" s="26">
        <v>43950</v>
      </c>
    </row>
    <row r="12" spans="1:17" x14ac:dyDescent="0.25">
      <c r="A12">
        <v>2.3647461871554531E-2</v>
      </c>
      <c r="B12" s="4">
        <f t="shared" si="0"/>
        <v>-5.0000000000000001E-4</v>
      </c>
      <c r="C12" s="5">
        <f t="shared" si="1"/>
        <v>2.3147461871554531E-2</v>
      </c>
      <c r="D12" s="5" t="str">
        <f t="shared" si="2"/>
        <v/>
      </c>
      <c r="E12">
        <f t="shared" si="3"/>
        <v>1.2881390056022413</v>
      </c>
      <c r="F12">
        <f>E12/MAX($E$2:E12)-1</f>
        <v>0</v>
      </c>
      <c r="G12" s="2">
        <v>6.0000000000000001E-3</v>
      </c>
      <c r="H12">
        <v>-4.4841684403675919E-2</v>
      </c>
      <c r="I12">
        <v>10</v>
      </c>
      <c r="Q12" s="26">
        <v>43951</v>
      </c>
    </row>
    <row r="13" spans="1:17" x14ac:dyDescent="0.25">
      <c r="A13">
        <v>1.7686325942134262E-2</v>
      </c>
      <c r="B13" s="4">
        <f t="shared" si="0"/>
        <v>-5.0000000000000001E-4</v>
      </c>
      <c r="C13" s="5">
        <f t="shared" si="1"/>
        <v>1.7186325942134262E-2</v>
      </c>
      <c r="D13" s="5" t="str">
        <f t="shared" si="2"/>
        <v/>
      </c>
      <c r="E13">
        <f t="shared" si="3"/>
        <v>1.3109214519140993</v>
      </c>
      <c r="F13">
        <f>E13/MAX($E$2:E13)-1</f>
        <v>0</v>
      </c>
      <c r="G13" s="2">
        <v>6.0000000000000001E-3</v>
      </c>
      <c r="H13">
        <v>-4.3458957892321848E-2</v>
      </c>
      <c r="I13">
        <v>11</v>
      </c>
      <c r="Q13" s="26">
        <v>43952</v>
      </c>
    </row>
    <row r="14" spans="1:17" x14ac:dyDescent="0.25">
      <c r="A14">
        <v>-8.41681894769164E-3</v>
      </c>
      <c r="B14" s="4">
        <f t="shared" si="0"/>
        <v>-5.0000000000000001E-4</v>
      </c>
      <c r="C14" s="5">
        <f t="shared" si="1"/>
        <v>-8.9168189476916404E-3</v>
      </c>
      <c r="D14" s="5">
        <f t="shared" si="2"/>
        <v>-8.9168189476916404E-3</v>
      </c>
      <c r="E14">
        <f t="shared" si="3"/>
        <v>1.2998876633986933</v>
      </c>
      <c r="F14">
        <f>E14/MAX($E$2:E14)-1</f>
        <v>-8.4168189476915289E-3</v>
      </c>
      <c r="G14" s="2">
        <v>6.0000000000000001E-3</v>
      </c>
      <c r="H14">
        <v>-3.7666913638960298E-2</v>
      </c>
      <c r="I14">
        <v>12</v>
      </c>
      <c r="Q14" s="26">
        <v>43953</v>
      </c>
    </row>
    <row r="15" spans="1:17" x14ac:dyDescent="0.25">
      <c r="A15">
        <v>-2.9652242717411736E-3</v>
      </c>
      <c r="B15" s="4">
        <f t="shared" si="0"/>
        <v>-5.0000000000000001E-4</v>
      </c>
      <c r="C15" s="5">
        <f t="shared" si="1"/>
        <v>-3.4652242717411737E-3</v>
      </c>
      <c r="D15" s="5">
        <f t="shared" si="2"/>
        <v>-3.4652242717411737E-3</v>
      </c>
      <c r="E15">
        <f t="shared" si="3"/>
        <v>1.2960332049486467</v>
      </c>
      <c r="F15">
        <f>E15/MAX($E$2:E15)-1</f>
        <v>-1.1357085463598149E-2</v>
      </c>
      <c r="G15" s="2">
        <v>6.0000000000000001E-3</v>
      </c>
      <c r="H15">
        <v>-3.6992723660757953E-2</v>
      </c>
      <c r="I15">
        <v>13</v>
      </c>
      <c r="Q15" s="26">
        <v>43954</v>
      </c>
    </row>
    <row r="16" spans="1:17" x14ac:dyDescent="0.25">
      <c r="A16">
        <v>1.6351607975658267E-2</v>
      </c>
      <c r="B16" s="4">
        <f t="shared" si="0"/>
        <v>-5.0000000000000001E-4</v>
      </c>
      <c r="C16" s="5">
        <f t="shared" si="1"/>
        <v>1.5851607975658266E-2</v>
      </c>
      <c r="D16" s="5" t="str">
        <f t="shared" si="2"/>
        <v/>
      </c>
      <c r="E16">
        <f t="shared" si="3"/>
        <v>1.317225431839403</v>
      </c>
      <c r="F16">
        <f>E16/MAX($E$2:E16)-1</f>
        <v>0</v>
      </c>
      <c r="G16" s="2">
        <v>6.0000000000000001E-3</v>
      </c>
      <c r="H16">
        <v>-3.5585768676040852E-2</v>
      </c>
      <c r="I16">
        <v>14</v>
      </c>
      <c r="Q16" s="26">
        <v>43955</v>
      </c>
    </row>
    <row r="17" spans="1:17" x14ac:dyDescent="0.25">
      <c r="A17">
        <v>1.4214529300160761E-2</v>
      </c>
      <c r="B17" s="4">
        <f t="shared" si="0"/>
        <v>-5.0000000000000001E-4</v>
      </c>
      <c r="C17" s="5">
        <f t="shared" si="1"/>
        <v>1.371452930016076E-2</v>
      </c>
      <c r="D17" s="5" t="str">
        <f t="shared" si="2"/>
        <v/>
      </c>
      <c r="E17">
        <f t="shared" si="3"/>
        <v>1.3359491713352012</v>
      </c>
      <c r="F17">
        <f>E17/MAX($E$2:E17)-1</f>
        <v>0</v>
      </c>
      <c r="G17" s="2">
        <v>6.0000000000000001E-3</v>
      </c>
      <c r="H17">
        <v>-3.0564272182869556E-2</v>
      </c>
      <c r="I17">
        <v>15</v>
      </c>
      <c r="Q17" s="26">
        <v>43956</v>
      </c>
    </row>
    <row r="18" spans="1:17" x14ac:dyDescent="0.25">
      <c r="A18">
        <v>9.2577041059808129E-2</v>
      </c>
      <c r="B18" s="4">
        <f t="shared" si="0"/>
        <v>-5.0000000000000001E-4</v>
      </c>
      <c r="C18" s="5">
        <f t="shared" si="1"/>
        <v>9.2077041059808129E-2</v>
      </c>
      <c r="D18" s="5" t="str">
        <f t="shared" si="2"/>
        <v/>
      </c>
      <c r="E18">
        <f t="shared" si="3"/>
        <v>1.4596273926237167</v>
      </c>
      <c r="F18">
        <f>E18/MAX($E$2:E18)-1</f>
        <v>0</v>
      </c>
      <c r="G18" s="2">
        <v>6.0000000000000001E-3</v>
      </c>
      <c r="H18">
        <v>-2.9291654272585232E-2</v>
      </c>
      <c r="I18">
        <v>16</v>
      </c>
      <c r="Q18" s="26">
        <v>43957</v>
      </c>
    </row>
    <row r="19" spans="1:17" x14ac:dyDescent="0.25">
      <c r="A19">
        <v>-1.9477514450462752E-2</v>
      </c>
      <c r="B19" s="4">
        <f t="shared" si="0"/>
        <v>-5.0000000000000001E-4</v>
      </c>
      <c r="C19" s="5">
        <f t="shared" si="1"/>
        <v>-1.9977514450462752E-2</v>
      </c>
      <c r="D19" s="5">
        <f t="shared" si="2"/>
        <v>-1.9977514450462752E-2</v>
      </c>
      <c r="E19">
        <f t="shared" si="3"/>
        <v>1.4311974789915969</v>
      </c>
      <c r="F19">
        <f>E19/MAX($E$2:E19)-1</f>
        <v>-1.9477514450462752E-2</v>
      </c>
      <c r="G19" s="2">
        <v>6.0000000000000001E-3</v>
      </c>
      <c r="H19">
        <v>-2.8739435076439779E-2</v>
      </c>
      <c r="I19">
        <v>17</v>
      </c>
      <c r="Q19" s="26">
        <v>43958</v>
      </c>
    </row>
    <row r="20" spans="1:17" x14ac:dyDescent="0.25">
      <c r="A20">
        <v>-2.7807339449541391E-2</v>
      </c>
      <c r="B20" s="4">
        <f t="shared" si="0"/>
        <v>-5.0000000000000001E-4</v>
      </c>
      <c r="C20" s="5">
        <f t="shared" si="1"/>
        <v>-2.8307339449541391E-2</v>
      </c>
      <c r="D20" s="5">
        <f t="shared" si="2"/>
        <v>-2.8307339449541391E-2</v>
      </c>
      <c r="E20">
        <f t="shared" si="3"/>
        <v>1.3913996848739496</v>
      </c>
      <c r="F20">
        <f>E20/MAX($E$2:E20)-1</f>
        <v>-4.6743236044046843E-2</v>
      </c>
      <c r="G20" s="2">
        <v>6.0000000000000001E-3</v>
      </c>
      <c r="H20">
        <v>-2.8609993894292363E-2</v>
      </c>
      <c r="I20">
        <v>18</v>
      </c>
      <c r="Q20" s="26">
        <v>43959</v>
      </c>
    </row>
    <row r="21" spans="1:17" x14ac:dyDescent="0.25">
      <c r="A21">
        <v>-8.4652639503586369E-2</v>
      </c>
      <c r="B21" s="4">
        <f t="shared" si="0"/>
        <v>-5.0000000000000001E-4</v>
      </c>
      <c r="C21" s="5">
        <f t="shared" si="1"/>
        <v>-8.5152639503586369E-2</v>
      </c>
      <c r="D21" s="5">
        <f t="shared" si="2"/>
        <v>-8.5152639503586369E-2</v>
      </c>
      <c r="E21">
        <f t="shared" si="3"/>
        <v>1.2736140289449114</v>
      </c>
      <c r="F21">
        <f>E21/MAX($E$2:E21)-1</f>
        <v>-0.1274389372375655</v>
      </c>
      <c r="G21" s="2">
        <v>6.0000000000000001E-3</v>
      </c>
      <c r="H21">
        <v>-2.8355557566073608E-2</v>
      </c>
      <c r="I21">
        <v>19</v>
      </c>
      <c r="Q21" s="26">
        <v>43960</v>
      </c>
    </row>
    <row r="22" spans="1:17" x14ac:dyDescent="0.25">
      <c r="A22">
        <v>-1.8036944464172477E-2</v>
      </c>
      <c r="B22" s="4">
        <f t="shared" si="0"/>
        <v>-5.0000000000000001E-4</v>
      </c>
      <c r="C22" s="5">
        <f t="shared" si="1"/>
        <v>-1.8536944464172478E-2</v>
      </c>
      <c r="D22" s="5">
        <f t="shared" si="2"/>
        <v>-1.8536944464172478E-2</v>
      </c>
      <c r="E22">
        <f t="shared" si="3"/>
        <v>1.2506419234360411</v>
      </c>
      <c r="F22">
        <f>E22/MAX($E$2:E22)-1</f>
        <v>-0.1431772726682109</v>
      </c>
      <c r="G22" s="2">
        <v>6.0000000000000001E-3</v>
      </c>
      <c r="H22">
        <v>-2.8307339449541391E-2</v>
      </c>
      <c r="I22">
        <v>20</v>
      </c>
      <c r="Q22" s="26">
        <v>43961</v>
      </c>
    </row>
    <row r="23" spans="1:17" x14ac:dyDescent="0.25">
      <c r="A23">
        <v>2.9049041108674345E-2</v>
      </c>
      <c r="B23" s="4">
        <f t="shared" si="0"/>
        <v>-5.0000000000000001E-4</v>
      </c>
      <c r="C23" s="5">
        <f t="shared" si="1"/>
        <v>2.8549041108674345E-2</v>
      </c>
      <c r="D23" s="5" t="str">
        <f t="shared" si="2"/>
        <v/>
      </c>
      <c r="E23">
        <f t="shared" si="3"/>
        <v>1.2869718720821661</v>
      </c>
      <c r="F23">
        <f>E23/MAX($E$2:E23)-1</f>
        <v>-0.11828739403910327</v>
      </c>
      <c r="G23" s="2">
        <v>6.0000000000000001E-3</v>
      </c>
      <c r="H23">
        <v>-2.6467157818342246E-2</v>
      </c>
      <c r="I23">
        <v>21</v>
      </c>
      <c r="Q23" s="26">
        <v>43962</v>
      </c>
    </row>
    <row r="24" spans="1:17" x14ac:dyDescent="0.25">
      <c r="A24">
        <v>5.6662079347769456E-2</v>
      </c>
      <c r="B24" s="4">
        <f t="shared" si="0"/>
        <v>-5.0000000000000001E-4</v>
      </c>
      <c r="C24" s="5">
        <f t="shared" si="1"/>
        <v>5.6162079347769456E-2</v>
      </c>
      <c r="D24" s="5" t="str">
        <f t="shared" si="2"/>
        <v/>
      </c>
      <c r="E24">
        <f t="shared" si="3"/>
        <v>1.3598943744164331</v>
      </c>
      <c r="F24">
        <f>E24/MAX($E$2:E24)-1</f>
        <v>-6.8327724398218437E-2</v>
      </c>
      <c r="G24" s="2">
        <v>6.0000000000000001E-3</v>
      </c>
      <c r="H24">
        <v>-2.4529879518072228E-2</v>
      </c>
      <c r="I24">
        <v>22</v>
      </c>
      <c r="Q24" s="26">
        <v>43963</v>
      </c>
    </row>
    <row r="25" spans="1:17" x14ac:dyDescent="0.25">
      <c r="A25">
        <v>5.0860076856562353E-2</v>
      </c>
      <c r="B25" s="4">
        <f t="shared" si="0"/>
        <v>-5.0000000000000001E-4</v>
      </c>
      <c r="C25" s="5">
        <f t="shared" si="1"/>
        <v>5.0360076856562352E-2</v>
      </c>
      <c r="D25" s="5" t="str">
        <f t="shared" si="2"/>
        <v/>
      </c>
      <c r="E25">
        <f t="shared" si="3"/>
        <v>1.4290587068160596</v>
      </c>
      <c r="F25">
        <f>E25/MAX($E$2:E25)-1</f>
        <v>-2.0942800855983545E-2</v>
      </c>
      <c r="G25" s="2">
        <v>6.0000000000000001E-3</v>
      </c>
      <c r="H25">
        <v>-2.1520043920265242E-2</v>
      </c>
      <c r="I25">
        <v>23</v>
      </c>
      <c r="Q25" s="26">
        <v>43964</v>
      </c>
    </row>
    <row r="26" spans="1:17" x14ac:dyDescent="0.25">
      <c r="A26">
        <v>-4.9333662741671058E-2</v>
      </c>
      <c r="B26" s="4">
        <f t="shared" si="0"/>
        <v>-5.0000000000000001E-4</v>
      </c>
      <c r="C26" s="5">
        <f t="shared" si="1"/>
        <v>-4.9833662741671059E-2</v>
      </c>
      <c r="D26" s="5">
        <f t="shared" si="2"/>
        <v>-4.9833662741671059E-2</v>
      </c>
      <c r="E26">
        <f t="shared" si="3"/>
        <v>1.3585580065359475</v>
      </c>
      <c r="F26">
        <f>E26/MAX($E$2:E26)-1</f>
        <v>-6.9243278523359542E-2</v>
      </c>
      <c r="G26" s="2">
        <v>6.0000000000000001E-3</v>
      </c>
      <c r="H26">
        <v>-1.9977514450462752E-2</v>
      </c>
      <c r="I26">
        <v>24</v>
      </c>
      <c r="Q26" s="26">
        <v>43965</v>
      </c>
    </row>
    <row r="27" spans="1:17" x14ac:dyDescent="0.25">
      <c r="A27">
        <v>7.6309317984126768E-3</v>
      </c>
      <c r="B27" s="4">
        <f t="shared" si="0"/>
        <v>-5.0000000000000001E-4</v>
      </c>
      <c r="C27" s="5">
        <f t="shared" si="1"/>
        <v>7.1309317984126763E-3</v>
      </c>
      <c r="D27" s="5" t="str">
        <f t="shared" si="2"/>
        <v/>
      </c>
      <c r="E27">
        <f t="shared" si="3"/>
        <v>1.3689250700280109</v>
      </c>
      <c r="F27">
        <f>E27/MAX($E$2:E27)-1</f>
        <v>-6.2140737460857132E-2</v>
      </c>
      <c r="G27" s="2">
        <v>6.0000000000000001E-3</v>
      </c>
      <c r="H27">
        <v>-1.9638592750532979E-2</v>
      </c>
      <c r="I27">
        <v>25</v>
      </c>
      <c r="Q27" s="26">
        <v>43966</v>
      </c>
    </row>
    <row r="28" spans="1:17" x14ac:dyDescent="0.25">
      <c r="A28">
        <v>3.1265586433568249E-2</v>
      </c>
      <c r="B28" s="4">
        <f t="shared" si="0"/>
        <v>-5.0000000000000001E-4</v>
      </c>
      <c r="C28" s="5">
        <f t="shared" si="1"/>
        <v>3.0765586433568248E-2</v>
      </c>
      <c r="D28" s="5" t="str">
        <f t="shared" si="2"/>
        <v/>
      </c>
      <c r="E28">
        <f t="shared" si="3"/>
        <v>1.41172531512605</v>
      </c>
      <c r="F28">
        <f>E28/MAX($E$2:E28)-1</f>
        <v>-3.2818017625417029E-2</v>
      </c>
      <c r="G28" s="2">
        <v>6.0000000000000001E-3</v>
      </c>
      <c r="H28">
        <v>-1.8536944464172478E-2</v>
      </c>
      <c r="I28">
        <v>26</v>
      </c>
      <c r="Q28" s="26">
        <v>43967</v>
      </c>
    </row>
    <row r="29" spans="1:17" x14ac:dyDescent="0.25">
      <c r="A29">
        <v>5.3727937597465303E-3</v>
      </c>
      <c r="B29" s="4">
        <f t="shared" si="0"/>
        <v>-5.0000000000000001E-4</v>
      </c>
      <c r="C29" s="5">
        <f t="shared" si="1"/>
        <v>4.8727937597465298E-3</v>
      </c>
      <c r="D29" s="5" t="str">
        <f t="shared" si="2"/>
        <v/>
      </c>
      <c r="E29">
        <f t="shared" si="3"/>
        <v>1.4193102240896356</v>
      </c>
      <c r="F29">
        <f>E29/MAX($E$2:E29)-1</f>
        <v>-2.7621548305975518E-2</v>
      </c>
      <c r="G29" s="2">
        <v>6.0000000000000001E-3</v>
      </c>
      <c r="H29">
        <v>-1.8362597759512933E-2</v>
      </c>
      <c r="I29">
        <v>27</v>
      </c>
      <c r="Q29" s="26">
        <v>43968</v>
      </c>
    </row>
    <row r="30" spans="1:17" x14ac:dyDescent="0.25">
      <c r="A30">
        <v>5.4859320842224335E-3</v>
      </c>
      <c r="B30" s="4">
        <f t="shared" si="0"/>
        <v>-5.0000000000000001E-4</v>
      </c>
      <c r="C30" s="5">
        <f t="shared" si="1"/>
        <v>4.9859320842224331E-3</v>
      </c>
      <c r="D30" s="5" t="str">
        <f t="shared" si="2"/>
        <v/>
      </c>
      <c r="E30">
        <f t="shared" si="3"/>
        <v>1.4270964635854337</v>
      </c>
      <c r="F30">
        <f>E30/MAX($E$2:E30)-1</f>
        <v>-2.2287146159820859E-2</v>
      </c>
      <c r="G30" s="2">
        <v>6.0000000000000001E-3</v>
      </c>
      <c r="H30">
        <v>-1.8317508105604452E-2</v>
      </c>
      <c r="I30">
        <v>28</v>
      </c>
      <c r="Q30" s="26">
        <v>43969</v>
      </c>
    </row>
    <row r="31" spans="1:17" x14ac:dyDescent="0.25">
      <c r="A31">
        <v>-2.7855557566073608E-2</v>
      </c>
      <c r="B31" s="4">
        <f t="shared" si="0"/>
        <v>-5.0000000000000001E-4</v>
      </c>
      <c r="C31" s="5">
        <f t="shared" si="1"/>
        <v>-2.8355557566073608E-2</v>
      </c>
      <c r="D31" s="5">
        <f t="shared" si="2"/>
        <v>-2.8355557566073608E-2</v>
      </c>
      <c r="E31">
        <f t="shared" si="3"/>
        <v>1.3873438958916897</v>
      </c>
      <c r="F31">
        <f>E31/MAX($E$2:E31)-1</f>
        <v>-4.952188284305592E-2</v>
      </c>
      <c r="G31" s="2">
        <v>6.0000000000000001E-3</v>
      </c>
      <c r="H31">
        <v>-1.720704347807106E-2</v>
      </c>
      <c r="I31">
        <v>29</v>
      </c>
      <c r="Q31" s="26">
        <v>43970</v>
      </c>
    </row>
    <row r="32" spans="1:17" x14ac:dyDescent="0.25">
      <c r="A32">
        <v>-4.7455099738048956E-2</v>
      </c>
      <c r="B32" s="4">
        <f t="shared" si="0"/>
        <v>-5.0000000000000001E-4</v>
      </c>
      <c r="C32" s="5">
        <f t="shared" si="1"/>
        <v>-4.7955099738048956E-2</v>
      </c>
      <c r="D32" s="5">
        <f t="shared" si="2"/>
        <v>-4.7955099738048956E-2</v>
      </c>
      <c r="E32">
        <f t="shared" si="3"/>
        <v>1.3215073529411763</v>
      </c>
      <c r="F32">
        <f>E32/MAX($E$2:E32)-1</f>
        <v>-9.4626916691571639E-2</v>
      </c>
      <c r="G32" s="2">
        <v>6.0000000000000001E-3</v>
      </c>
      <c r="H32">
        <v>-1.6819074758355812E-2</v>
      </c>
      <c r="I32">
        <v>30</v>
      </c>
      <c r="Q32" s="26">
        <v>43971</v>
      </c>
    </row>
    <row r="33" spans="1:17" x14ac:dyDescent="0.25">
      <c r="A33">
        <v>1.2221052004053989E-2</v>
      </c>
      <c r="B33" s="4">
        <f t="shared" si="0"/>
        <v>-5.0000000000000001E-4</v>
      </c>
      <c r="C33" s="5">
        <f t="shared" si="1"/>
        <v>1.1721052004053989E-2</v>
      </c>
      <c r="D33" s="5" t="str">
        <f t="shared" si="2"/>
        <v/>
      </c>
      <c r="E33">
        <f t="shared" si="3"/>
        <v>1.3376575630252101</v>
      </c>
      <c r="F33">
        <f>E33/MAX($E$2:E33)-1</f>
        <v>-8.3562305157388606E-2</v>
      </c>
      <c r="G33" s="2">
        <v>6.0000000000000001E-3</v>
      </c>
      <c r="H33">
        <v>-1.6564987223984307E-2</v>
      </c>
      <c r="I33">
        <v>31</v>
      </c>
      <c r="Q33" s="26">
        <v>43972</v>
      </c>
    </row>
    <row r="34" spans="1:17" x14ac:dyDescent="0.25">
      <c r="A34">
        <v>1.4091204558046577E-3</v>
      </c>
      <c r="B34" s="4">
        <f t="shared" si="0"/>
        <v>-5.0000000000000001E-4</v>
      </c>
      <c r="C34" s="5">
        <f t="shared" si="1"/>
        <v>9.0912045580465771E-4</v>
      </c>
      <c r="D34" s="5">
        <f t="shared" si="2"/>
        <v>9.0912045580465771E-4</v>
      </c>
      <c r="E34">
        <f t="shared" si="3"/>
        <v>1.3395424836601308</v>
      </c>
      <c r="F34">
        <f>E34/MAX($E$2:E34)-1</f>
        <v>-8.227093405511543E-2</v>
      </c>
      <c r="G34" s="2">
        <v>6.0000000000000001E-3</v>
      </c>
      <c r="H34">
        <v>-1.6494142259414202E-2</v>
      </c>
      <c r="I34">
        <v>32</v>
      </c>
      <c r="Q34" s="26">
        <v>43973</v>
      </c>
    </row>
    <row r="35" spans="1:17" x14ac:dyDescent="0.25">
      <c r="A35">
        <v>-5.0970620011849599E-2</v>
      </c>
      <c r="B35" s="4">
        <f t="shared" si="0"/>
        <v>-5.0000000000000001E-4</v>
      </c>
      <c r="C35" s="5">
        <f t="shared" si="1"/>
        <v>-5.1470620011849599E-2</v>
      </c>
      <c r="D35" s="5">
        <f t="shared" si="2"/>
        <v>-5.1470620011849599E-2</v>
      </c>
      <c r="E35">
        <f t="shared" si="3"/>
        <v>1.2712651727357611</v>
      </c>
      <c r="F35">
        <f>E35/MAX($E$2:E35)-1</f>
        <v>-0.12904815354922172</v>
      </c>
      <c r="G35" s="2">
        <v>6.0000000000000001E-3</v>
      </c>
      <c r="H35">
        <v>-1.631213720316621E-2</v>
      </c>
      <c r="I35">
        <v>33</v>
      </c>
      <c r="Q35" s="26">
        <v>43974</v>
      </c>
    </row>
    <row r="36" spans="1:17" x14ac:dyDescent="0.25">
      <c r="A36">
        <v>2.1293907566882542E-2</v>
      </c>
      <c r="B36" s="4">
        <f t="shared" si="0"/>
        <v>-5.0000000000000001E-4</v>
      </c>
      <c r="C36" s="5">
        <f t="shared" si="1"/>
        <v>2.0793907566882541E-2</v>
      </c>
      <c r="D36" s="5" t="str">
        <f t="shared" si="2"/>
        <v/>
      </c>
      <c r="E36">
        <f t="shared" si="3"/>
        <v>1.2983353758169933</v>
      </c>
      <c r="F36">
        <f>E36/MAX($E$2:E36)-1</f>
        <v>-0.11050218543569323</v>
      </c>
      <c r="G36" s="2">
        <v>6.0000000000000001E-3</v>
      </c>
      <c r="H36">
        <v>-1.6173357464459304E-2</v>
      </c>
      <c r="I36">
        <v>34</v>
      </c>
      <c r="Q36" s="26">
        <v>43975</v>
      </c>
    </row>
    <row r="37" spans="1:17" x14ac:dyDescent="0.25">
      <c r="A37">
        <v>-6.1678939153708701E-3</v>
      </c>
      <c r="B37" s="4">
        <f t="shared" si="0"/>
        <v>-5.0000000000000001E-4</v>
      </c>
      <c r="C37" s="5">
        <f t="shared" si="1"/>
        <v>-6.6678939153708705E-3</v>
      </c>
      <c r="D37" s="5">
        <f t="shared" si="2"/>
        <v>-6.6678939153708705E-3</v>
      </c>
      <c r="E37">
        <f t="shared" si="3"/>
        <v>1.290327380952381</v>
      </c>
      <c r="F37">
        <f>E37/MAX($E$2:E37)-1</f>
        <v>-0.11598851359388007</v>
      </c>
      <c r="G37" s="2">
        <v>6.0000000000000001E-3</v>
      </c>
      <c r="H37">
        <v>-1.552834512872886E-2</v>
      </c>
      <c r="I37">
        <v>35</v>
      </c>
      <c r="Q37" s="26">
        <v>43976</v>
      </c>
    </row>
    <row r="38" spans="1:17" x14ac:dyDescent="0.25">
      <c r="A38">
        <v>4.121920939982493E-2</v>
      </c>
      <c r="B38" s="4">
        <f t="shared" si="0"/>
        <v>-5.0000000000000001E-4</v>
      </c>
      <c r="C38" s="5">
        <f t="shared" si="1"/>
        <v>4.0719209399824929E-2</v>
      </c>
      <c r="D38" s="5" t="str">
        <f t="shared" si="2"/>
        <v/>
      </c>
      <c r="E38">
        <f t="shared" si="3"/>
        <v>1.3435136554621849</v>
      </c>
      <c r="F38">
        <f>E38/MAX($E$2:E38)-1</f>
        <v>-7.9550259023855707E-2</v>
      </c>
      <c r="G38" s="2">
        <v>6.0000000000000001E-3</v>
      </c>
      <c r="H38">
        <v>-1.4860108303249187E-2</v>
      </c>
      <c r="I38">
        <v>36</v>
      </c>
      <c r="Q38" s="26">
        <v>43977</v>
      </c>
    </row>
    <row r="39" spans="1:17" x14ac:dyDescent="0.25">
      <c r="A39">
        <v>4.0310653297108034E-2</v>
      </c>
      <c r="B39" s="4">
        <f t="shared" si="0"/>
        <v>-5.0000000000000001E-4</v>
      </c>
      <c r="C39" s="5">
        <f t="shared" si="1"/>
        <v>3.9810653297108034E-2</v>
      </c>
      <c r="D39" s="5" t="str">
        <f t="shared" si="2"/>
        <v/>
      </c>
      <c r="E39">
        <f t="shared" si="3"/>
        <v>1.3976715686274512</v>
      </c>
      <c r="F39">
        <f>E39/MAX($E$2:E39)-1</f>
        <v>-4.2446328637953501E-2</v>
      </c>
      <c r="G39" s="2">
        <v>6.0000000000000001E-3</v>
      </c>
      <c r="H39">
        <v>-1.4715352784848423E-2</v>
      </c>
      <c r="I39">
        <v>37</v>
      </c>
      <c r="Q39" s="26">
        <v>43978</v>
      </c>
    </row>
    <row r="40" spans="1:17" x14ac:dyDescent="0.25">
      <c r="A40">
        <v>-1.6319074758355812E-2</v>
      </c>
      <c r="B40" s="4">
        <f t="shared" si="0"/>
        <v>-5.0000000000000001E-4</v>
      </c>
      <c r="C40" s="5">
        <f t="shared" si="1"/>
        <v>-1.6819074758355812E-2</v>
      </c>
      <c r="D40" s="5">
        <f t="shared" si="2"/>
        <v>-1.6819074758355812E-2</v>
      </c>
      <c r="E40">
        <f t="shared" si="3"/>
        <v>1.3748628618113914</v>
      </c>
      <c r="F40">
        <f>E40/MAX($E$2:E40)-1</f>
        <v>-5.8072718586048788E-2</v>
      </c>
      <c r="G40" s="2">
        <v>6.0000000000000001E-3</v>
      </c>
      <c r="H40">
        <v>-1.2120593425785253E-2</v>
      </c>
      <c r="I40">
        <v>38</v>
      </c>
      <c r="Q40" s="26">
        <v>43979</v>
      </c>
    </row>
    <row r="41" spans="1:17" x14ac:dyDescent="0.25">
      <c r="A41">
        <v>2.9337235485247026E-2</v>
      </c>
      <c r="B41" s="4">
        <f t="shared" si="0"/>
        <v>-5.0000000000000001E-4</v>
      </c>
      <c r="C41" s="5">
        <f t="shared" si="1"/>
        <v>2.8837235485247026E-2</v>
      </c>
      <c r="D41" s="5" t="str">
        <f t="shared" si="2"/>
        <v/>
      </c>
      <c r="E41">
        <f t="shared" si="3"/>
        <v>1.4151975373482728</v>
      </c>
      <c r="F41">
        <f>E41/MAX($E$2:E41)-1</f>
        <v>-3.043917612122915E-2</v>
      </c>
      <c r="G41" s="2">
        <v>6.0000000000000001E-3</v>
      </c>
      <c r="H41">
        <v>-1.1006848213567844E-2</v>
      </c>
      <c r="I41">
        <v>39</v>
      </c>
      <c r="Q41" s="26">
        <v>43980</v>
      </c>
    </row>
    <row r="42" spans="1:17" x14ac:dyDescent="0.25">
      <c r="A42">
        <v>-2.5967157818342246E-2</v>
      </c>
      <c r="B42" s="4">
        <f t="shared" si="0"/>
        <v>-5.0000000000000001E-4</v>
      </c>
      <c r="C42" s="5">
        <f t="shared" si="1"/>
        <v>-2.6467157818342246E-2</v>
      </c>
      <c r="D42" s="5">
        <f t="shared" si="2"/>
        <v>-2.6467157818342246E-2</v>
      </c>
      <c r="E42">
        <f t="shared" si="3"/>
        <v>1.3784488795518208</v>
      </c>
      <c r="F42">
        <f>E42/MAX($E$2:E42)-1</f>
        <v>-5.5615915049371245E-2</v>
      </c>
      <c r="G42" s="2">
        <v>6.0000000000000001E-3</v>
      </c>
      <c r="H42">
        <v>-1.0879304383871358E-2</v>
      </c>
      <c r="I42">
        <v>40</v>
      </c>
      <c r="Q42" s="26">
        <v>43981</v>
      </c>
    </row>
    <row r="43" spans="1:17" x14ac:dyDescent="0.25">
      <c r="A43">
        <v>8.1342528502059475E-2</v>
      </c>
      <c r="B43" s="4">
        <f t="shared" si="0"/>
        <v>-5.0000000000000001E-4</v>
      </c>
      <c r="C43" s="5">
        <f t="shared" si="1"/>
        <v>8.0842528502059474E-2</v>
      </c>
      <c r="D43" s="5" t="str">
        <f t="shared" si="2"/>
        <v/>
      </c>
      <c r="E43">
        <f t="shared" si="3"/>
        <v>1.4905753968253967</v>
      </c>
      <c r="F43">
        <f>E43/MAX($E$2:E43)-1</f>
        <v>0</v>
      </c>
      <c r="G43" s="2">
        <v>6.0000000000000001E-3</v>
      </c>
      <c r="H43">
        <v>-1.0065132699225321E-2</v>
      </c>
      <c r="I43">
        <v>41</v>
      </c>
      <c r="Q43" s="26">
        <v>43982</v>
      </c>
    </row>
    <row r="44" spans="1:17" x14ac:dyDescent="0.25">
      <c r="A44">
        <v>-6.7978858764803807E-2</v>
      </c>
      <c r="B44" s="4">
        <f t="shared" si="0"/>
        <v>-5.0000000000000001E-4</v>
      </c>
      <c r="C44" s="5">
        <f t="shared" si="1"/>
        <v>-6.8478858764803807E-2</v>
      </c>
      <c r="D44" s="5">
        <f t="shared" si="2"/>
        <v>-6.8478858764803807E-2</v>
      </c>
      <c r="E44">
        <f t="shared" si="3"/>
        <v>1.3892477824463116</v>
      </c>
      <c r="F44">
        <f>E44/MAX($E$2:E44)-1</f>
        <v>-6.7978858764803807E-2</v>
      </c>
      <c r="G44" s="2">
        <v>6.0000000000000001E-3</v>
      </c>
      <c r="H44">
        <v>-1.0029929647936753E-2</v>
      </c>
      <c r="I44">
        <v>42</v>
      </c>
      <c r="Q44" s="26">
        <v>43983</v>
      </c>
    </row>
    <row r="45" spans="1:17" x14ac:dyDescent="0.25">
      <c r="A45">
        <v>1.5291216765415783E-2</v>
      </c>
      <c r="B45" s="4">
        <f t="shared" si="0"/>
        <v>-5.0000000000000001E-4</v>
      </c>
      <c r="C45" s="5">
        <f t="shared" si="1"/>
        <v>1.4791216765415782E-2</v>
      </c>
      <c r="D45" s="5" t="str">
        <f t="shared" si="2"/>
        <v/>
      </c>
      <c r="E45">
        <f t="shared" si="3"/>
        <v>1.4104910714285714</v>
      </c>
      <c r="F45">
        <f>E45/MAX($E$2:E45)-1</f>
        <v>-5.3727121464226202E-2</v>
      </c>
      <c r="G45" s="2">
        <v>6.0000000000000001E-3</v>
      </c>
      <c r="H45">
        <v>-9.7965516763093841E-3</v>
      </c>
      <c r="I45">
        <v>43</v>
      </c>
      <c r="Q45" s="26">
        <v>43984</v>
      </c>
    </row>
    <row r="46" spans="1:17" x14ac:dyDescent="0.25">
      <c r="A46">
        <v>1.2409922559518005E-2</v>
      </c>
      <c r="B46" s="4">
        <f t="shared" si="0"/>
        <v>-5.0000000000000001E-4</v>
      </c>
      <c r="C46" s="5">
        <f t="shared" si="1"/>
        <v>1.1909922559518005E-2</v>
      </c>
      <c r="D46" s="5" t="str">
        <f t="shared" si="2"/>
        <v/>
      </c>
      <c r="E46">
        <f t="shared" si="3"/>
        <v>1.4279951563958917</v>
      </c>
      <c r="F46">
        <f>E46/MAX($E$2:E46)-1</f>
        <v>-4.1983948321425046E-2</v>
      </c>
      <c r="G46" s="2">
        <v>6.0000000000000001E-3</v>
      </c>
      <c r="H46">
        <v>-9.1047927998038625E-3</v>
      </c>
      <c r="I46">
        <v>44</v>
      </c>
      <c r="Q46" s="26">
        <v>43985</v>
      </c>
    </row>
    <row r="47" spans="1:17" x14ac:dyDescent="0.25">
      <c r="A47">
        <v>-1.7862597759512933E-2</v>
      </c>
      <c r="B47" s="4">
        <f t="shared" si="0"/>
        <v>-5.0000000000000001E-4</v>
      </c>
      <c r="C47" s="5">
        <f t="shared" si="1"/>
        <v>-1.8362597759512933E-2</v>
      </c>
      <c r="D47" s="5">
        <f t="shared" si="2"/>
        <v>-1.8362597759512933E-2</v>
      </c>
      <c r="E47">
        <f t="shared" si="3"/>
        <v>1.4024874533146592</v>
      </c>
      <c r="F47">
        <f>E47/MAX($E$2:E47)-1</f>
        <v>-5.9096603699716144E-2</v>
      </c>
      <c r="G47" s="2">
        <v>0</v>
      </c>
      <c r="H47">
        <v>-8.9168189476916404E-3</v>
      </c>
      <c r="I47">
        <v>45</v>
      </c>
      <c r="Q47" s="26">
        <v>43986</v>
      </c>
    </row>
    <row r="48" spans="1:17" x14ac:dyDescent="0.25">
      <c r="A48">
        <v>6.0843360334374985E-3</v>
      </c>
      <c r="B48" s="4">
        <f t="shared" si="0"/>
        <v>-5.0000000000000001E-4</v>
      </c>
      <c r="C48" s="5">
        <f t="shared" si="1"/>
        <v>5.5843360334374981E-3</v>
      </c>
      <c r="D48" s="5" t="str">
        <f t="shared" si="2"/>
        <v/>
      </c>
      <c r="E48">
        <f t="shared" si="3"/>
        <v>1.4110206582633056</v>
      </c>
      <c r="F48">
        <f>E48/MAX($E$2:E48)-1</f>
        <v>-5.3371831261622593E-2</v>
      </c>
      <c r="G48" s="2">
        <v>0</v>
      </c>
      <c r="H48">
        <v>-8.4169039711437521E-3</v>
      </c>
      <c r="I48">
        <v>46</v>
      </c>
      <c r="Q48" s="26">
        <v>43987</v>
      </c>
    </row>
    <row r="49" spans="1:17" x14ac:dyDescent="0.25">
      <c r="A49">
        <v>8.1081919414374148E-3</v>
      </c>
      <c r="B49" s="4">
        <f t="shared" si="0"/>
        <v>-5.0000000000000001E-4</v>
      </c>
      <c r="C49" s="5">
        <f t="shared" si="1"/>
        <v>7.6081919414374144E-3</v>
      </c>
      <c r="D49" s="5" t="str">
        <f t="shared" si="2"/>
        <v/>
      </c>
      <c r="E49">
        <f t="shared" si="3"/>
        <v>1.4224614845938379</v>
      </c>
      <c r="F49">
        <f>E49/MAX($E$2:E49)-1</f>
        <v>-4.5696388372320373E-2</v>
      </c>
      <c r="G49" s="2">
        <v>0</v>
      </c>
      <c r="H49">
        <v>-8.1682562951143622E-3</v>
      </c>
      <c r="I49">
        <v>47</v>
      </c>
      <c r="Q49" s="26">
        <v>43988</v>
      </c>
    </row>
    <row r="50" spans="1:17" x14ac:dyDescent="0.25">
      <c r="A50">
        <v>3.2194475555171742E-3</v>
      </c>
      <c r="B50" s="4">
        <f t="shared" si="0"/>
        <v>-5.0000000000000001E-4</v>
      </c>
      <c r="C50" s="5">
        <f t="shared" si="1"/>
        <v>2.7194475555171742E-3</v>
      </c>
      <c r="D50" s="5">
        <f t="shared" si="2"/>
        <v>2.7194475555171742E-3</v>
      </c>
      <c r="E50">
        <f t="shared" si="3"/>
        <v>1.4270410247432308</v>
      </c>
      <c r="F50">
        <f>E50/MAX($E$2:E50)-1</f>
        <v>-4.2624057942644455E-2</v>
      </c>
      <c r="G50" s="2">
        <v>0</v>
      </c>
      <c r="H50">
        <v>-7.9392832635366006E-3</v>
      </c>
      <c r="I50">
        <v>48</v>
      </c>
      <c r="Q50" s="26">
        <v>43989</v>
      </c>
    </row>
    <row r="51" spans="1:17" x14ac:dyDescent="0.25">
      <c r="A51">
        <v>-2.1469077882663168E-4</v>
      </c>
      <c r="B51" s="4">
        <f t="shared" si="0"/>
        <v>-5.0000000000000001E-4</v>
      </c>
      <c r="C51" s="5">
        <f t="shared" si="1"/>
        <v>-7.1469077882663169E-4</v>
      </c>
      <c r="D51" s="5">
        <f t="shared" si="2"/>
        <v>-7.1469077882663169E-4</v>
      </c>
      <c r="E51">
        <f t="shared" si="3"/>
        <v>1.426734652194211</v>
      </c>
      <c r="F51">
        <f>E51/MAX($E$2:E51)-1</f>
        <v>-4.2829597729274638E-2</v>
      </c>
      <c r="G51" s="2">
        <v>0</v>
      </c>
      <c r="H51">
        <v>-7.8460846642626758E-3</v>
      </c>
      <c r="I51">
        <v>49</v>
      </c>
      <c r="Q51" s="26">
        <v>43990</v>
      </c>
    </row>
    <row r="52" spans="1:17" x14ac:dyDescent="0.25">
      <c r="A52">
        <v>1.1721566024944341E-2</v>
      </c>
      <c r="B52" s="4">
        <f t="shared" si="0"/>
        <v>-5.0000000000000001E-4</v>
      </c>
      <c r="C52" s="5">
        <f t="shared" si="1"/>
        <v>1.1221566024944341E-2</v>
      </c>
      <c r="D52" s="5" t="str">
        <f t="shared" si="2"/>
        <v/>
      </c>
      <c r="E52">
        <f t="shared" si="3"/>
        <v>1.4434582166199814</v>
      </c>
      <c r="F52">
        <f>E52/MAX($E$2:E52)-1</f>
        <v>-3.1610061661935918E-2</v>
      </c>
      <c r="G52" s="2">
        <v>0</v>
      </c>
      <c r="H52">
        <v>-7.7148012071906469E-3</v>
      </c>
      <c r="I52">
        <v>50</v>
      </c>
      <c r="Q52" s="26">
        <v>43991</v>
      </c>
    </row>
    <row r="53" spans="1:17" x14ac:dyDescent="0.25">
      <c r="A53">
        <v>-6.3258284785588148E-2</v>
      </c>
      <c r="B53" s="4">
        <f t="shared" si="0"/>
        <v>-5.0000000000000001E-4</v>
      </c>
      <c r="C53" s="5">
        <f t="shared" si="1"/>
        <v>-6.3758284785588148E-2</v>
      </c>
      <c r="D53" s="5">
        <f t="shared" si="2"/>
        <v>-6.3758284785588148E-2</v>
      </c>
      <c r="E53">
        <f t="shared" si="3"/>
        <v>1.3521475256769375</v>
      </c>
      <c r="F53">
        <f>E53/MAX($E$2:E53)-1</f>
        <v>-9.2868748164823267E-2</v>
      </c>
      <c r="G53" s="2">
        <v>0</v>
      </c>
      <c r="H53">
        <v>-7.7140469744862439E-3</v>
      </c>
      <c r="I53">
        <v>51</v>
      </c>
      <c r="Q53" s="26">
        <v>43992</v>
      </c>
    </row>
    <row r="54" spans="1:17" x14ac:dyDescent="0.25">
      <c r="A54">
        <v>2.1148750129475591E-2</v>
      </c>
      <c r="B54" s="4">
        <f t="shared" si="0"/>
        <v>-5.0000000000000001E-4</v>
      </c>
      <c r="C54" s="5">
        <f t="shared" si="1"/>
        <v>2.064875012947559E-2</v>
      </c>
      <c r="D54" s="5" t="str">
        <f t="shared" si="2"/>
        <v/>
      </c>
      <c r="E54">
        <f t="shared" si="3"/>
        <v>1.3807437558356677</v>
      </c>
      <c r="F54">
        <f>E54/MAX($E$2:E54)-1</f>
        <v>-7.3684055985122732E-2</v>
      </c>
      <c r="G54" s="2">
        <v>0</v>
      </c>
      <c r="H54">
        <v>-7.6425730676089043E-3</v>
      </c>
      <c r="I54">
        <v>52</v>
      </c>
      <c r="Q54" s="26">
        <v>43993</v>
      </c>
    </row>
    <row r="55" spans="1:17" x14ac:dyDescent="0.25">
      <c r="A55">
        <v>1.1443158776733853E-3</v>
      </c>
      <c r="B55" s="4">
        <f t="shared" si="0"/>
        <v>-5.0000000000000001E-4</v>
      </c>
      <c r="C55" s="5">
        <f t="shared" si="1"/>
        <v>6.4431587767338526E-4</v>
      </c>
      <c r="D55" s="5">
        <f t="shared" si="2"/>
        <v>6.4431587767338526E-4</v>
      </c>
      <c r="E55">
        <f t="shared" si="3"/>
        <v>1.3823237628384688</v>
      </c>
      <c r="F55">
        <f>E55/MAX($E$2:E55)-1</f>
        <v>-7.2624057942644482E-2</v>
      </c>
      <c r="G55" s="2">
        <v>0</v>
      </c>
      <c r="H55">
        <v>-7.5164611079924781E-3</v>
      </c>
      <c r="I55">
        <v>53</v>
      </c>
      <c r="Q55" s="26">
        <v>43994</v>
      </c>
    </row>
    <row r="56" spans="1:17" x14ac:dyDescent="0.25">
      <c r="A56">
        <v>-1.581213720316621E-2</v>
      </c>
      <c r="B56" s="4">
        <f t="shared" si="0"/>
        <v>-5.0000000000000001E-4</v>
      </c>
      <c r="C56" s="5">
        <f t="shared" si="1"/>
        <v>-1.631213720316621E-2</v>
      </c>
      <c r="D56" s="5">
        <f t="shared" si="2"/>
        <v>-1.631213720316621E-2</v>
      </c>
      <c r="E56">
        <f t="shared" si="3"/>
        <v>1.3604662698412699</v>
      </c>
      <c r="F56">
        <f>E56/MAX($E$2:E56)-1</f>
        <v>-8.72878535773709E-2</v>
      </c>
      <c r="G56" s="2">
        <v>0</v>
      </c>
      <c r="H56">
        <v>-7.4262425340637095E-3</v>
      </c>
      <c r="I56">
        <v>54</v>
      </c>
      <c r="Q56" s="26">
        <v>43995</v>
      </c>
    </row>
    <row r="57" spans="1:17" x14ac:dyDescent="0.25">
      <c r="A57">
        <v>1.1011047507930138E-2</v>
      </c>
      <c r="B57" s="4">
        <f t="shared" si="0"/>
        <v>-5.0000000000000001E-4</v>
      </c>
      <c r="C57" s="5">
        <f t="shared" si="1"/>
        <v>1.0511047507930138E-2</v>
      </c>
      <c r="D57" s="5" t="str">
        <f t="shared" si="2"/>
        <v/>
      </c>
      <c r="E57">
        <f t="shared" si="3"/>
        <v>1.3754464285714287</v>
      </c>
      <c r="F57">
        <f>E57/MAX($E$2:E57)-1</f>
        <v>-7.7237936772046378E-2</v>
      </c>
      <c r="G57" s="2">
        <v>0</v>
      </c>
      <c r="H57">
        <v>-7.0341626261130608E-3</v>
      </c>
      <c r="I57">
        <v>55</v>
      </c>
      <c r="Q57" s="26">
        <v>43996</v>
      </c>
    </row>
    <row r="58" spans="1:17" x14ac:dyDescent="0.25">
      <c r="A58">
        <v>1.0436090480766547E-2</v>
      </c>
      <c r="B58" s="4">
        <f t="shared" si="0"/>
        <v>-5.0000000000000001E-4</v>
      </c>
      <c r="C58" s="5">
        <f t="shared" si="1"/>
        <v>9.9360904807665462E-3</v>
      </c>
      <c r="D58" s="5" t="str">
        <f t="shared" si="2"/>
        <v/>
      </c>
      <c r="E58">
        <f t="shared" si="3"/>
        <v>1.3898007119514473</v>
      </c>
      <c r="F58">
        <f>E58/MAX($E$2:E58)-1</f>
        <v>-6.7607908387980697E-2</v>
      </c>
      <c r="G58" s="2">
        <v>0</v>
      </c>
      <c r="H58">
        <v>-6.952559178799278E-3</v>
      </c>
      <c r="I58">
        <v>56</v>
      </c>
      <c r="Q58" s="26">
        <v>43997</v>
      </c>
    </row>
    <row r="59" spans="1:17" x14ac:dyDescent="0.25">
      <c r="A59">
        <v>-7.2148012071906464E-3</v>
      </c>
      <c r="B59" s="4">
        <f t="shared" si="0"/>
        <v>-5.0000000000000001E-4</v>
      </c>
      <c r="C59" s="5">
        <f t="shared" si="1"/>
        <v>-7.7148012071906469E-3</v>
      </c>
      <c r="D59" s="5">
        <f t="shared" si="2"/>
        <v>-7.7148012071906469E-3</v>
      </c>
      <c r="E59">
        <f t="shared" si="3"/>
        <v>1.3797735760971055</v>
      </c>
      <c r="F59">
        <f>E59/MAX($E$2:E59)-1</f>
        <v>-7.4334931976118179E-2</v>
      </c>
      <c r="G59" s="2">
        <v>0</v>
      </c>
      <c r="H59">
        <v>-6.6891295603310197E-3</v>
      </c>
      <c r="I59">
        <v>57</v>
      </c>
      <c r="Q59" s="26">
        <v>43998</v>
      </c>
    </row>
    <row r="60" spans="1:17" x14ac:dyDescent="0.25">
      <c r="A60">
        <v>-8.604792799803862E-3</v>
      </c>
      <c r="B60" s="4">
        <f t="shared" si="0"/>
        <v>-5.0000000000000001E-4</v>
      </c>
      <c r="C60" s="5">
        <f t="shared" si="1"/>
        <v>-9.1047927998038625E-3</v>
      </c>
      <c r="D60" s="5">
        <f t="shared" si="2"/>
        <v>-9.1047927998038625E-3</v>
      </c>
      <c r="E60">
        <f t="shared" si="3"/>
        <v>1.3679009103641455</v>
      </c>
      <c r="F60">
        <f>E60/MAX($E$2:E60)-1</f>
        <v>-8.2300088088479995E-2</v>
      </c>
      <c r="G60" s="2">
        <v>0</v>
      </c>
      <c r="H60">
        <v>-6.6678939153708705E-3</v>
      </c>
      <c r="I60">
        <v>58</v>
      </c>
      <c r="Q60" s="26">
        <v>43999</v>
      </c>
    </row>
    <row r="61" spans="1:17" x14ac:dyDescent="0.25">
      <c r="A61">
        <v>-7.9169039711437517E-3</v>
      </c>
      <c r="B61" s="4">
        <f t="shared" si="0"/>
        <v>-5.0000000000000001E-4</v>
      </c>
      <c r="C61" s="5">
        <f t="shared" si="1"/>
        <v>-8.4169039711437521E-3</v>
      </c>
      <c r="D61" s="5">
        <f t="shared" si="2"/>
        <v>-8.4169039711437521E-3</v>
      </c>
      <c r="E61">
        <f t="shared" si="3"/>
        <v>1.3570713702147525</v>
      </c>
      <c r="F61">
        <f>E61/MAX($E$2:E61)-1</f>
        <v>-8.956543016541052E-2</v>
      </c>
      <c r="G61" s="2">
        <v>0</v>
      </c>
      <c r="H61">
        <v>-6.5326873711796796E-3</v>
      </c>
      <c r="I61">
        <v>59</v>
      </c>
      <c r="Q61" s="26">
        <v>44000</v>
      </c>
    </row>
    <row r="62" spans="1:17" x14ac:dyDescent="0.25">
      <c r="A62">
        <v>5.7869835334893871E-3</v>
      </c>
      <c r="B62" s="4">
        <f t="shared" si="0"/>
        <v>-5.0000000000000001E-4</v>
      </c>
      <c r="C62" s="5">
        <f t="shared" si="1"/>
        <v>5.2869835334893867E-3</v>
      </c>
      <c r="D62" s="5" t="str">
        <f t="shared" si="2"/>
        <v/>
      </c>
      <c r="E62">
        <f t="shared" si="3"/>
        <v>1.3649247198879553</v>
      </c>
      <c r="F62">
        <f>E62/MAX($E$2:E62)-1</f>
        <v>-8.4296760301458273E-2</v>
      </c>
      <c r="G62" s="2">
        <v>0</v>
      </c>
      <c r="H62">
        <v>-6.1361518089649292E-3</v>
      </c>
      <c r="I62">
        <v>60</v>
      </c>
      <c r="Q62" s="26">
        <v>44001</v>
      </c>
    </row>
    <row r="63" spans="1:17" x14ac:dyDescent="0.25">
      <c r="A63">
        <v>-7.4392832635366002E-3</v>
      </c>
      <c r="B63" s="4">
        <f t="shared" si="0"/>
        <v>-5.0000000000000001E-4</v>
      </c>
      <c r="C63" s="5">
        <f t="shared" si="1"/>
        <v>-7.9392832635366006E-3</v>
      </c>
      <c r="D63" s="5">
        <f t="shared" si="2"/>
        <v>-7.9392832635366006E-3</v>
      </c>
      <c r="E63">
        <f t="shared" si="3"/>
        <v>1.3547706582633054</v>
      </c>
      <c r="F63">
        <f>E63/MAX($E$2:E63)-1</f>
        <v>-9.1108936086913839E-2</v>
      </c>
      <c r="G63" s="2">
        <v>0</v>
      </c>
      <c r="H63">
        <v>-6.1247401732577589E-3</v>
      </c>
      <c r="I63">
        <v>61</v>
      </c>
      <c r="Q63" s="26">
        <v>44002</v>
      </c>
    </row>
    <row r="64" spans="1:17" x14ac:dyDescent="0.25">
      <c r="A64">
        <v>4.3563848918926507E-2</v>
      </c>
      <c r="B64" s="4">
        <f t="shared" si="0"/>
        <v>-5.0000000000000001E-4</v>
      </c>
      <c r="C64" s="5">
        <f t="shared" si="1"/>
        <v>4.3063848918926506E-2</v>
      </c>
      <c r="D64" s="5" t="str">
        <f t="shared" si="2"/>
        <v/>
      </c>
      <c r="E64">
        <f t="shared" si="3"/>
        <v>1.4137896825396827</v>
      </c>
      <c r="F64">
        <f>E64/MAX($E$2:E64)-1</f>
        <v>-5.1514143094841702E-2</v>
      </c>
      <c r="G64" s="2">
        <v>0</v>
      </c>
      <c r="H64">
        <v>-5.761378413524143E-3</v>
      </c>
      <c r="I64">
        <v>62</v>
      </c>
      <c r="Q64" s="26">
        <v>44003</v>
      </c>
    </row>
    <row r="65" spans="1:17" x14ac:dyDescent="0.25">
      <c r="A65">
        <v>-6.926242534063709E-3</v>
      </c>
      <c r="B65" s="4">
        <f t="shared" si="0"/>
        <v>-5.0000000000000001E-4</v>
      </c>
      <c r="C65" s="5">
        <f t="shared" si="1"/>
        <v>-7.4262425340637095E-3</v>
      </c>
      <c r="D65" s="5">
        <f t="shared" si="2"/>
        <v>-7.4262425340637095E-3</v>
      </c>
      <c r="E65">
        <f t="shared" si="3"/>
        <v>1.4039974323062561</v>
      </c>
      <c r="F65">
        <f>E65/MAX($E$2:E65)-1</f>
        <v>-5.8083586179896063E-2</v>
      </c>
      <c r="G65" s="2">
        <v>0</v>
      </c>
      <c r="H65">
        <v>-5.7534446809553441E-3</v>
      </c>
      <c r="I65">
        <v>63</v>
      </c>
      <c r="Q65" s="26">
        <v>44004</v>
      </c>
    </row>
    <row r="66" spans="1:17" x14ac:dyDescent="0.25">
      <c r="A66">
        <v>-3.5085768676040852E-2</v>
      </c>
      <c r="B66" s="4">
        <f t="shared" si="0"/>
        <v>-5.0000000000000001E-4</v>
      </c>
      <c r="C66" s="5">
        <f t="shared" si="1"/>
        <v>-3.5585768676040852E-2</v>
      </c>
      <c r="D66" s="5">
        <f t="shared" si="2"/>
        <v>-3.5585768676040852E-2</v>
      </c>
      <c r="E66">
        <f t="shared" si="3"/>
        <v>1.3547371031746034</v>
      </c>
      <c r="F66">
        <f>E66/MAX($E$2:E66)-1</f>
        <v>-9.1131447587354253E-2</v>
      </c>
      <c r="G66" s="2">
        <v>0</v>
      </c>
      <c r="H66">
        <v>-5.7074042272071135E-3</v>
      </c>
      <c r="I66">
        <v>64</v>
      </c>
      <c r="Q66" s="26">
        <v>44005</v>
      </c>
    </row>
    <row r="67" spans="1:17" x14ac:dyDescent="0.25">
      <c r="A67">
        <v>-4.5660576077088955E-3</v>
      </c>
      <c r="B67" s="4">
        <f t="shared" si="0"/>
        <v>-5.0000000000000001E-4</v>
      </c>
      <c r="C67" s="5">
        <f t="shared" si="1"/>
        <v>-5.0660576077088959E-3</v>
      </c>
      <c r="D67" s="5">
        <f t="shared" si="2"/>
        <v>-5.0660576077088959E-3</v>
      </c>
      <c r="E67">
        <f t="shared" si="3"/>
        <v>1.3485512955182075</v>
      </c>
      <c r="F67">
        <f>E67/MAX($E$2:E67)-1</f>
        <v>-9.5281393755505372E-2</v>
      </c>
      <c r="G67" s="2">
        <v>0</v>
      </c>
      <c r="H67">
        <v>-5.1070720604542985E-3</v>
      </c>
      <c r="I67">
        <v>65</v>
      </c>
      <c r="Q67" s="26">
        <v>44006</v>
      </c>
    </row>
    <row r="68" spans="1:17" x14ac:dyDescent="0.25">
      <c r="A68">
        <v>-9.5299296479367523E-3</v>
      </c>
      <c r="B68" s="4">
        <f t="shared" ref="B68:B131" si="4">-0.0005</f>
        <v>-5.0000000000000001E-4</v>
      </c>
      <c r="C68" s="5">
        <f t="shared" ref="C68:C131" si="5">A68+B68</f>
        <v>-1.0029929647936753E-2</v>
      </c>
      <c r="D68" s="5">
        <f t="shared" ref="D68:D131" si="6">IF(C68&lt;AVERAGE($C$3:$C$195),C68,"")</f>
        <v>-1.0029929647936753E-2</v>
      </c>
      <c r="E68">
        <f t="shared" ref="E68:E131" si="7">E67*(1+A68)</f>
        <v>1.335699696545285</v>
      </c>
      <c r="F68">
        <f>E68/MAX($E$2:E68)-1</f>
        <v>-0.10390329842419477</v>
      </c>
      <c r="G68" s="2">
        <v>0</v>
      </c>
      <c r="H68">
        <v>-5.0660576077088959E-3</v>
      </c>
      <c r="I68">
        <v>66</v>
      </c>
      <c r="Q68" s="26">
        <v>44007</v>
      </c>
    </row>
    <row r="69" spans="1:17" x14ac:dyDescent="0.25">
      <c r="A69">
        <v>-1.670704347807106E-2</v>
      </c>
      <c r="B69" s="4">
        <f t="shared" si="4"/>
        <v>-5.0000000000000001E-4</v>
      </c>
      <c r="C69" s="5">
        <f t="shared" si="5"/>
        <v>-1.720704347807106E-2</v>
      </c>
      <c r="D69" s="5">
        <f t="shared" si="6"/>
        <v>-1.720704347807106E-2</v>
      </c>
      <c r="E69">
        <f t="shared" si="7"/>
        <v>1.3133841036414566</v>
      </c>
      <c r="F69">
        <f>E69/MAX($E$2:E69)-1</f>
        <v>-0.11887442497797784</v>
      </c>
      <c r="G69" s="2">
        <v>0</v>
      </c>
      <c r="H69">
        <v>-4.9006434079569838E-3</v>
      </c>
      <c r="I69">
        <v>67</v>
      </c>
      <c r="Q69" s="26">
        <v>44008</v>
      </c>
    </row>
    <row r="70" spans="1:17" x14ac:dyDescent="0.25">
      <c r="A70">
        <v>1.2305525378618842E-2</v>
      </c>
      <c r="B70" s="4">
        <f t="shared" si="4"/>
        <v>-5.0000000000000001E-4</v>
      </c>
      <c r="C70" s="5">
        <f t="shared" si="5"/>
        <v>1.1805525378618842E-2</v>
      </c>
      <c r="D70" s="5" t="str">
        <f t="shared" si="6"/>
        <v/>
      </c>
      <c r="E70">
        <f t="shared" si="7"/>
        <v>1.3295459850606912</v>
      </c>
      <c r="F70">
        <f>E70/MAX($E$2:E70)-1</f>
        <v>-0.10803171185279414</v>
      </c>
      <c r="G70" s="2">
        <v>0</v>
      </c>
      <c r="H70">
        <v>-4.6920842975313737E-3</v>
      </c>
      <c r="I70">
        <v>68</v>
      </c>
      <c r="Q70" s="26">
        <v>44009</v>
      </c>
    </row>
    <row r="71" spans="1:17" x14ac:dyDescent="0.25">
      <c r="A71">
        <v>7.8139059214945572E-3</v>
      </c>
      <c r="B71" s="4">
        <f t="shared" si="4"/>
        <v>-5.0000000000000001E-4</v>
      </c>
      <c r="C71" s="5">
        <f t="shared" si="5"/>
        <v>7.3139059214945568E-3</v>
      </c>
      <c r="D71" s="5" t="str">
        <f t="shared" si="6"/>
        <v/>
      </c>
      <c r="E71">
        <f t="shared" si="7"/>
        <v>1.3399349323062562</v>
      </c>
      <c r="F71">
        <f>E71/MAX($E$2:E71)-1</f>
        <v>-0.10106195556425535</v>
      </c>
      <c r="G71" s="2">
        <v>0</v>
      </c>
      <c r="H71">
        <v>-4.3446079239117252E-3</v>
      </c>
      <c r="I71">
        <v>69</v>
      </c>
      <c r="Q71" s="26">
        <v>44010</v>
      </c>
    </row>
    <row r="72" spans="1:17" x14ac:dyDescent="0.25">
      <c r="A72">
        <v>-5.2534446809553437E-3</v>
      </c>
      <c r="B72" s="4">
        <f t="shared" si="4"/>
        <v>-5.0000000000000001E-4</v>
      </c>
      <c r="C72" s="5">
        <f t="shared" si="5"/>
        <v>-5.7534446809553441E-3</v>
      </c>
      <c r="D72" s="5">
        <f t="shared" si="6"/>
        <v>-5.7534446809553441E-3</v>
      </c>
      <c r="E72">
        <f t="shared" si="7"/>
        <v>1.3328956582633056</v>
      </c>
      <c r="F72">
        <f>E72/MAX($E$2:E72)-1</f>
        <v>-0.10578447685230474</v>
      </c>
      <c r="G72" s="2">
        <v>0</v>
      </c>
      <c r="H72">
        <v>-3.7128177987790219E-3</v>
      </c>
      <c r="I72">
        <v>70</v>
      </c>
      <c r="Q72" s="26">
        <v>44011</v>
      </c>
    </row>
    <row r="73" spans="1:17" x14ac:dyDescent="0.25">
      <c r="A73">
        <v>1.1358113876666298E-2</v>
      </c>
      <c r="B73" s="4">
        <f t="shared" si="4"/>
        <v>-5.0000000000000001E-4</v>
      </c>
      <c r="C73" s="5">
        <f t="shared" si="5"/>
        <v>1.0858113876666298E-2</v>
      </c>
      <c r="D73" s="5" t="str">
        <f t="shared" si="6"/>
        <v/>
      </c>
      <c r="E73">
        <f t="shared" si="7"/>
        <v>1.3480348389355743</v>
      </c>
      <c r="F73">
        <f>E73/MAX($E$2:E73)-1</f>
        <v>-9.5627875110110505E-2</v>
      </c>
      <c r="G73" s="2">
        <v>0</v>
      </c>
      <c r="H73">
        <v>-3.542392204612443E-3</v>
      </c>
      <c r="I73">
        <v>71</v>
      </c>
      <c r="Q73" s="26">
        <v>44012</v>
      </c>
    </row>
    <row r="74" spans="1:17" x14ac:dyDescent="0.25">
      <c r="A74">
        <v>-1.6064987223984306E-2</v>
      </c>
      <c r="B74" s="4">
        <f t="shared" si="4"/>
        <v>-5.0000000000000001E-4</v>
      </c>
      <c r="C74" s="5">
        <f t="shared" si="5"/>
        <v>-1.6564987223984307E-2</v>
      </c>
      <c r="D74" s="5">
        <f t="shared" si="6"/>
        <v>-1.6564987223984307E-2</v>
      </c>
      <c r="E74">
        <f t="shared" si="7"/>
        <v>1.3263786764705885</v>
      </c>
      <c r="F74">
        <f>E74/MAX($E$2:E74)-1</f>
        <v>-0.11015660174219422</v>
      </c>
      <c r="G74" s="2">
        <v>0</v>
      </c>
      <c r="H74">
        <v>-3.4652242717411737E-3</v>
      </c>
      <c r="I74">
        <v>72</v>
      </c>
      <c r="Q74" s="26">
        <v>44013</v>
      </c>
    </row>
    <row r="75" spans="1:17" x14ac:dyDescent="0.25">
      <c r="A75">
        <v>-3.042392204612443E-3</v>
      </c>
      <c r="B75" s="4">
        <f t="shared" si="4"/>
        <v>-5.0000000000000001E-4</v>
      </c>
      <c r="C75" s="5">
        <f t="shared" si="5"/>
        <v>-3.542392204612443E-3</v>
      </c>
      <c r="D75" s="5">
        <f t="shared" si="6"/>
        <v>-3.542392204612443E-3</v>
      </c>
      <c r="E75">
        <f t="shared" si="7"/>
        <v>1.3223433123249302</v>
      </c>
      <c r="F75">
        <f>E75/MAX($E$2:E75)-1</f>
        <v>-0.1128638543603796</v>
      </c>
      <c r="G75" s="2">
        <v>0</v>
      </c>
      <c r="H75">
        <v>-2.5306210465785846E-3</v>
      </c>
      <c r="I75">
        <v>73</v>
      </c>
      <c r="Q75" s="26">
        <v>44014</v>
      </c>
    </row>
    <row r="76" spans="1:17" x14ac:dyDescent="0.25">
      <c r="A76">
        <v>8.2348930423759015E-3</v>
      </c>
      <c r="B76" s="4">
        <f t="shared" si="4"/>
        <v>-5.0000000000000001E-4</v>
      </c>
      <c r="C76" s="5">
        <f t="shared" si="5"/>
        <v>7.734893042375901E-3</v>
      </c>
      <c r="D76" s="5" t="str">
        <f t="shared" si="6"/>
        <v/>
      </c>
      <c r="E76">
        <f t="shared" si="7"/>
        <v>1.3332326680672271</v>
      </c>
      <c r="F76">
        <f>E76/MAX($E$2:E76)-1</f>
        <v>-0.10555838308701171</v>
      </c>
      <c r="G76" s="2">
        <v>0</v>
      </c>
      <c r="H76">
        <v>-2.463517300283657E-3</v>
      </c>
      <c r="I76">
        <v>74</v>
      </c>
      <c r="Q76" s="26">
        <v>44015</v>
      </c>
    </row>
    <row r="77" spans="1:17" x14ac:dyDescent="0.25">
      <c r="A77">
        <v>-7.0164611079924777E-3</v>
      </c>
      <c r="B77" s="4">
        <f t="shared" si="4"/>
        <v>-5.0000000000000001E-4</v>
      </c>
      <c r="C77" s="5">
        <f t="shared" si="5"/>
        <v>-7.5164611079924781E-3</v>
      </c>
      <c r="D77" s="5">
        <f t="shared" si="6"/>
        <v>-7.5164611079924781E-3</v>
      </c>
      <c r="E77">
        <f t="shared" si="7"/>
        <v>1.3238780929038283</v>
      </c>
      <c r="F77">
        <f>E77/MAX($E$2:E77)-1</f>
        <v>-0.11183419790545157</v>
      </c>
      <c r="G77" s="2">
        <v>0</v>
      </c>
      <c r="H77">
        <v>-1.9599059638070733E-3</v>
      </c>
      <c r="I77">
        <v>75</v>
      </c>
      <c r="Q77" s="26">
        <v>44016</v>
      </c>
    </row>
    <row r="78" spans="1:17" x14ac:dyDescent="0.25">
      <c r="A78">
        <v>2.9635049849080719E-2</v>
      </c>
      <c r="B78" s="4">
        <f t="shared" si="4"/>
        <v>-5.0000000000000001E-4</v>
      </c>
      <c r="C78" s="5">
        <f t="shared" si="5"/>
        <v>2.9135049849080719E-2</v>
      </c>
      <c r="D78" s="5" t="str">
        <f t="shared" si="6"/>
        <v/>
      </c>
      <c r="E78">
        <f t="shared" si="7"/>
        <v>1.3631112861811392</v>
      </c>
      <c r="F78">
        <f>E78/MAX($E$2:E78)-1</f>
        <v>-8.5513360086130863E-2</v>
      </c>
      <c r="G78" s="2">
        <v>0</v>
      </c>
      <c r="H78">
        <v>-1.9369338628936745E-3</v>
      </c>
      <c r="I78">
        <v>76</v>
      </c>
      <c r="Q78" s="26">
        <v>44017</v>
      </c>
    </row>
    <row r="79" spans="1:17" x14ac:dyDescent="0.25">
      <c r="A79">
        <v>-9.5651326992253205E-3</v>
      </c>
      <c r="B79" s="4">
        <f t="shared" si="4"/>
        <v>-5.0000000000000001E-4</v>
      </c>
      <c r="C79" s="5">
        <f t="shared" si="5"/>
        <v>-1.0065132699225321E-2</v>
      </c>
      <c r="D79" s="5">
        <f t="shared" si="6"/>
        <v>-1.0065132699225321E-2</v>
      </c>
      <c r="E79">
        <f t="shared" si="7"/>
        <v>1.3500729458450049</v>
      </c>
      <c r="F79">
        <f>E79/MAX($E$2:E79)-1</f>
        <v>-9.4260546148575708E-2</v>
      </c>
      <c r="G79" s="2">
        <v>0</v>
      </c>
      <c r="H79">
        <v>-1.0564891292727525E-3</v>
      </c>
      <c r="I79">
        <v>77</v>
      </c>
      <c r="Q79" s="26">
        <v>44018</v>
      </c>
    </row>
    <row r="80" spans="1:17" x14ac:dyDescent="0.25">
      <c r="A80">
        <v>1.9595977497152584E-2</v>
      </c>
      <c r="B80" s="4">
        <f t="shared" si="4"/>
        <v>-5.0000000000000001E-4</v>
      </c>
      <c r="C80" s="5">
        <f t="shared" si="5"/>
        <v>1.9095977497152583E-2</v>
      </c>
      <c r="D80" s="5" t="str">
        <f t="shared" si="6"/>
        <v/>
      </c>
      <c r="E80">
        <f t="shared" si="7"/>
        <v>1.3765289449112981</v>
      </c>
      <c r="F80">
        <f>E80/MAX($E$2:E80)-1</f>
        <v>-7.6511696192619993E-2</v>
      </c>
      <c r="G80" s="2">
        <v>0</v>
      </c>
      <c r="H80">
        <v>-7.1469077882663169E-4</v>
      </c>
      <c r="I80">
        <v>78</v>
      </c>
      <c r="Q80" s="26">
        <v>44019</v>
      </c>
    </row>
    <row r="81" spans="1:17" x14ac:dyDescent="0.25">
      <c r="A81">
        <v>-2.1020043920265241E-2</v>
      </c>
      <c r="B81" s="4">
        <f t="shared" si="4"/>
        <v>-5.0000000000000001E-4</v>
      </c>
      <c r="C81" s="5">
        <f t="shared" si="5"/>
        <v>-2.1520043920265242E-2</v>
      </c>
      <c r="D81" s="5">
        <f t="shared" si="6"/>
        <v>-2.1520043920265242E-2</v>
      </c>
      <c r="E81">
        <f t="shared" si="7"/>
        <v>1.3475942460317463</v>
      </c>
      <c r="F81">
        <f>E81/MAX($E$2:E81)-1</f>
        <v>-9.5923460898502344E-2</v>
      </c>
      <c r="G81" s="2">
        <v>0</v>
      </c>
      <c r="H81">
        <v>-5.4550139916792429E-4</v>
      </c>
      <c r="I81">
        <v>79</v>
      </c>
      <c r="Q81" s="26">
        <v>44020</v>
      </c>
    </row>
    <row r="82" spans="1:17" x14ac:dyDescent="0.25">
      <c r="A82">
        <v>5.8569116429123547E-3</v>
      </c>
      <c r="B82" s="4">
        <f t="shared" si="4"/>
        <v>-5.0000000000000001E-4</v>
      </c>
      <c r="C82" s="5">
        <f t="shared" si="5"/>
        <v>5.3569116429123542E-3</v>
      </c>
      <c r="D82" s="5" t="str">
        <f t="shared" si="6"/>
        <v/>
      </c>
      <c r="E82">
        <f t="shared" si="7"/>
        <v>1.3554869864612513</v>
      </c>
      <c r="F82">
        <f>E82/MAX($E$2:E82)-1</f>
        <v>-9.062836449055478E-2</v>
      </c>
      <c r="G82" s="2">
        <v>0</v>
      </c>
      <c r="H82">
        <v>2.4746807415210615E-5</v>
      </c>
      <c r="I82">
        <v>80</v>
      </c>
      <c r="Q82" s="26">
        <v>44021</v>
      </c>
    </row>
    <row r="83" spans="1:17" x14ac:dyDescent="0.25">
      <c r="A83">
        <v>-6.0326873711796791E-3</v>
      </c>
      <c r="B83" s="4">
        <f t="shared" si="4"/>
        <v>-5.0000000000000001E-4</v>
      </c>
      <c r="C83" s="5">
        <f t="shared" si="5"/>
        <v>-6.5326873711796796E-3</v>
      </c>
      <c r="D83" s="5">
        <f t="shared" si="6"/>
        <v>-6.5326873711796796E-3</v>
      </c>
      <c r="E83">
        <f t="shared" si="7"/>
        <v>1.347309757236228</v>
      </c>
      <c r="F83">
        <f>E83/MAX($E$2:E83)-1</f>
        <v>-9.6114319271801696E-2</v>
      </c>
      <c r="G83" s="2">
        <v>0</v>
      </c>
      <c r="H83">
        <v>6.4431587767338526E-4</v>
      </c>
      <c r="I83">
        <v>81</v>
      </c>
      <c r="Q83" s="26">
        <v>44022</v>
      </c>
    </row>
    <row r="84" spans="1:17" x14ac:dyDescent="0.25">
      <c r="A84">
        <v>7.4033567948024182E-3</v>
      </c>
      <c r="B84" s="4">
        <f t="shared" si="4"/>
        <v>-5.0000000000000001E-4</v>
      </c>
      <c r="C84" s="5">
        <f t="shared" si="5"/>
        <v>6.9033567948024177E-3</v>
      </c>
      <c r="D84" s="5" t="str">
        <f t="shared" si="6"/>
        <v/>
      </c>
      <c r="E84">
        <f t="shared" si="7"/>
        <v>1.3572843720821666</v>
      </c>
      <c r="F84">
        <f>E84/MAX($E$2:E84)-1</f>
        <v>-8.9422531075657896E-2</v>
      </c>
      <c r="G84" s="2">
        <v>0</v>
      </c>
      <c r="H84">
        <v>9.0912045580465771E-4</v>
      </c>
      <c r="I84">
        <v>82</v>
      </c>
      <c r="Q84" s="26">
        <v>44023</v>
      </c>
    </row>
    <row r="85" spans="1:17" x14ac:dyDescent="0.25">
      <c r="A85">
        <v>-7.1425730676089039E-3</v>
      </c>
      <c r="B85" s="4">
        <f t="shared" si="4"/>
        <v>-5.0000000000000001E-4</v>
      </c>
      <c r="C85" s="5">
        <f t="shared" si="5"/>
        <v>-7.6425730676089043E-3</v>
      </c>
      <c r="D85" s="5">
        <f t="shared" si="6"/>
        <v>-7.6425730676089043E-3</v>
      </c>
      <c r="E85">
        <f t="shared" si="7"/>
        <v>1.347589869281046</v>
      </c>
      <c r="F85">
        <f>E85/MAX($E$2:E85)-1</f>
        <v>-9.5926397181168466E-2</v>
      </c>
      <c r="G85" s="2">
        <v>0</v>
      </c>
      <c r="H85">
        <v>9.5788589533668577E-4</v>
      </c>
      <c r="I85">
        <v>83</v>
      </c>
      <c r="Q85" s="26">
        <v>44024</v>
      </c>
    </row>
    <row r="86" spans="1:17" x14ac:dyDescent="0.25">
      <c r="A86">
        <v>2.1673891297100401E-3</v>
      </c>
      <c r="B86" s="4">
        <f t="shared" si="4"/>
        <v>-5.0000000000000001E-4</v>
      </c>
      <c r="C86" s="5">
        <f t="shared" si="5"/>
        <v>1.66738912971004E-3</v>
      </c>
      <c r="D86" s="5">
        <f t="shared" si="6"/>
        <v>1.66738912971004E-3</v>
      </c>
      <c r="E86">
        <f t="shared" si="7"/>
        <v>1.350510620915033</v>
      </c>
      <c r="F86">
        <f>E86/MAX($E$2:E86)-1</f>
        <v>-9.3966917881961098E-2</v>
      </c>
      <c r="G86" s="2">
        <v>0</v>
      </c>
      <c r="H86">
        <v>1.3236872364891798E-3</v>
      </c>
      <c r="I86">
        <v>84</v>
      </c>
      <c r="Q86" s="26">
        <v>44025</v>
      </c>
    </row>
    <row r="87" spans="1:17" x14ac:dyDescent="0.25">
      <c r="A87">
        <v>-7.2140469744862434E-3</v>
      </c>
      <c r="B87" s="4">
        <f t="shared" si="4"/>
        <v>-5.0000000000000001E-4</v>
      </c>
      <c r="C87" s="5">
        <f t="shared" si="5"/>
        <v>-7.7140469744862439E-3</v>
      </c>
      <c r="D87" s="5">
        <f t="shared" si="6"/>
        <v>-7.7140469744862439E-3</v>
      </c>
      <c r="E87">
        <f t="shared" si="7"/>
        <v>1.3407679738562095</v>
      </c>
      <c r="F87">
        <f>E87/MAX($E$2:E87)-1</f>
        <v>-0.10050308309679923</v>
      </c>
      <c r="G87" s="2">
        <v>0</v>
      </c>
      <c r="H87">
        <v>1.66738912971004E-3</v>
      </c>
      <c r="I87">
        <v>85</v>
      </c>
      <c r="Q87" s="26">
        <v>44026</v>
      </c>
    </row>
    <row r="88" spans="1:17" x14ac:dyDescent="0.25">
      <c r="A88">
        <v>-6.5341626261130603E-3</v>
      </c>
      <c r="B88" s="4">
        <f t="shared" si="4"/>
        <v>-5.0000000000000001E-4</v>
      </c>
      <c r="C88" s="5">
        <f t="shared" si="5"/>
        <v>-7.0341626261130608E-3</v>
      </c>
      <c r="D88" s="5">
        <f t="shared" si="6"/>
        <v>-7.0341626261130608E-3</v>
      </c>
      <c r="E88">
        <f t="shared" si="7"/>
        <v>1.3320071778711489</v>
      </c>
      <c r="F88">
        <f>E88/MAX($E$2:E88)-1</f>
        <v>-0.10638054223353199</v>
      </c>
      <c r="G88" s="2">
        <v>0</v>
      </c>
      <c r="H88">
        <v>1.8551799211078972E-3</v>
      </c>
      <c r="I88">
        <v>86</v>
      </c>
      <c r="Q88" s="26">
        <v>44027</v>
      </c>
    </row>
    <row r="89" spans="1:17" x14ac:dyDescent="0.25">
      <c r="A89">
        <v>2.6483799209429115E-3</v>
      </c>
      <c r="B89" s="4">
        <f t="shared" si="4"/>
        <v>-5.0000000000000001E-4</v>
      </c>
      <c r="C89" s="5">
        <f t="shared" si="5"/>
        <v>2.1483799209429115E-3</v>
      </c>
      <c r="D89" s="5">
        <f t="shared" si="6"/>
        <v>2.1483799209429115E-3</v>
      </c>
      <c r="E89">
        <f t="shared" si="7"/>
        <v>1.3355348389355746</v>
      </c>
      <c r="F89">
        <f>E89/MAX($E$2:E89)-1</f>
        <v>-0.1040138984046195</v>
      </c>
      <c r="G89" s="2">
        <v>0</v>
      </c>
      <c r="H89">
        <v>2.1483799209429115E-3</v>
      </c>
      <c r="I89">
        <v>87</v>
      </c>
      <c r="Q89" s="26">
        <v>44028</v>
      </c>
    </row>
    <row r="90" spans="1:17" x14ac:dyDescent="0.25">
      <c r="A90">
        <v>2.3551799211078972E-3</v>
      </c>
      <c r="B90" s="4">
        <f t="shared" si="4"/>
        <v>-5.0000000000000001E-4</v>
      </c>
      <c r="C90" s="5">
        <f t="shared" si="5"/>
        <v>1.8551799211078972E-3</v>
      </c>
      <c r="D90" s="5">
        <f t="shared" si="6"/>
        <v>1.8551799211078972E-3</v>
      </c>
      <c r="E90">
        <f t="shared" si="7"/>
        <v>1.3386802637721757</v>
      </c>
      <c r="F90">
        <f>E90/MAX($E$2:E90)-1</f>
        <v>-0.10190368992855026</v>
      </c>
      <c r="G90" s="2">
        <v>0</v>
      </c>
      <c r="H90">
        <v>2.7194475555171742E-3</v>
      </c>
      <c r="I90">
        <v>88</v>
      </c>
      <c r="Q90" s="26">
        <v>44029</v>
      </c>
    </row>
    <row r="91" spans="1:17" x14ac:dyDescent="0.25">
      <c r="A91">
        <v>4.0345036154689762E-3</v>
      </c>
      <c r="B91" s="4">
        <f t="shared" si="4"/>
        <v>-5.0000000000000001E-4</v>
      </c>
      <c r="C91" s="5">
        <f t="shared" si="5"/>
        <v>3.5345036154689762E-3</v>
      </c>
      <c r="D91" s="5" t="str">
        <f t="shared" si="6"/>
        <v/>
      </c>
      <c r="E91">
        <f t="shared" si="7"/>
        <v>1.3440811741363217</v>
      </c>
      <c r="F91">
        <f>E91/MAX($E$2:E91)-1</f>
        <v>-9.8280317118527583E-2</v>
      </c>
      <c r="G91" s="2">
        <v>0</v>
      </c>
      <c r="H91">
        <v>2.9372117451306749E-3</v>
      </c>
      <c r="I91">
        <v>89</v>
      </c>
      <c r="Q91" s="26">
        <v>44030</v>
      </c>
    </row>
    <row r="92" spans="1:17" x14ac:dyDescent="0.25">
      <c r="A92">
        <v>-5.6247401732577584E-3</v>
      </c>
      <c r="B92" s="4">
        <f t="shared" si="4"/>
        <v>-5.0000000000000001E-4</v>
      </c>
      <c r="C92" s="5">
        <f t="shared" si="5"/>
        <v>-6.1247401732577589E-3</v>
      </c>
      <c r="D92" s="5">
        <f t="shared" si="6"/>
        <v>-6.1247401732577589E-3</v>
      </c>
      <c r="E92">
        <f t="shared" si="7"/>
        <v>1.3365210667600376</v>
      </c>
      <c r="F92">
        <f>E92/MAX($E$2:E92)-1</f>
        <v>-0.10335225604384835</v>
      </c>
      <c r="G92" s="2">
        <v>0</v>
      </c>
      <c r="H92">
        <v>2.9464662704321025E-3</v>
      </c>
      <c r="I92">
        <v>90</v>
      </c>
      <c r="Q92" s="26">
        <v>44031</v>
      </c>
    </row>
    <row r="93" spans="1:17" x14ac:dyDescent="0.25">
      <c r="A93">
        <v>2.5443589981497761E-2</v>
      </c>
      <c r="B93" s="4">
        <f t="shared" si="4"/>
        <v>-5.0000000000000001E-4</v>
      </c>
      <c r="C93" s="5">
        <f t="shared" si="5"/>
        <v>2.494358998149776E-2</v>
      </c>
      <c r="D93" s="5" t="str">
        <f t="shared" si="6"/>
        <v/>
      </c>
      <c r="E93">
        <f t="shared" si="7"/>
        <v>1.370526960784314</v>
      </c>
      <c r="F93">
        <f>E93/MAX($E$2:E93)-1</f>
        <v>-8.0538318488792893E-2</v>
      </c>
      <c r="G93" s="2">
        <v>0</v>
      </c>
      <c r="H93">
        <v>3.192052685881686E-3</v>
      </c>
      <c r="I93">
        <v>91</v>
      </c>
      <c r="Q93" s="26">
        <v>44032</v>
      </c>
    </row>
    <row r="94" spans="1:17" x14ac:dyDescent="0.25">
      <c r="A94">
        <v>1.5120064210241813E-2</v>
      </c>
      <c r="B94" s="4">
        <f t="shared" si="4"/>
        <v>-5.0000000000000001E-4</v>
      </c>
      <c r="C94" s="5">
        <f t="shared" si="5"/>
        <v>1.4620064210241812E-2</v>
      </c>
      <c r="D94" s="5" t="str">
        <f t="shared" si="6"/>
        <v/>
      </c>
      <c r="E94">
        <f t="shared" si="7"/>
        <v>1.3912494164332405</v>
      </c>
      <c r="F94">
        <f>E94/MAX($E$2:E94)-1</f>
        <v>-6.6635998825486542E-2</v>
      </c>
      <c r="G94" s="2">
        <v>0</v>
      </c>
      <c r="H94">
        <v>3.5345036154689762E-3</v>
      </c>
      <c r="I94">
        <v>92</v>
      </c>
      <c r="Q94" s="26">
        <v>44033</v>
      </c>
    </row>
    <row r="95" spans="1:17" x14ac:dyDescent="0.25">
      <c r="A95">
        <v>8.0808038438870966E-3</v>
      </c>
      <c r="B95" s="4">
        <f t="shared" si="4"/>
        <v>-5.0000000000000001E-4</v>
      </c>
      <c r="C95" s="5">
        <f t="shared" si="5"/>
        <v>7.5808038438870962E-3</v>
      </c>
      <c r="D95" s="5" t="str">
        <f t="shared" si="6"/>
        <v/>
      </c>
      <c r="E95">
        <f t="shared" si="7"/>
        <v>1.4024918300653599</v>
      </c>
      <c r="F95">
        <f>E95/MAX($E$2:E95)-1</f>
        <v>-5.9093667417049689E-2</v>
      </c>
      <c r="G95" s="2">
        <v>0</v>
      </c>
      <c r="H95">
        <v>3.8874357254638507E-3</v>
      </c>
      <c r="I95">
        <v>93</v>
      </c>
      <c r="Q95" s="26">
        <v>44034</v>
      </c>
    </row>
    <row r="96" spans="1:17" x14ac:dyDescent="0.25">
      <c r="A96">
        <v>-6.4525591787992775E-3</v>
      </c>
      <c r="B96" s="4">
        <f t="shared" si="4"/>
        <v>-5.0000000000000001E-4</v>
      </c>
      <c r="C96" s="5">
        <f t="shared" si="5"/>
        <v>-6.952559178799278E-3</v>
      </c>
      <c r="D96" s="5">
        <f t="shared" si="6"/>
        <v>-6.952559178799278E-3</v>
      </c>
      <c r="E96">
        <f t="shared" si="7"/>
        <v>1.3934421685340808</v>
      </c>
      <c r="F96">
        <f>E96/MAX($E$2:E96)-1</f>
        <v>-6.516492120974815E-2</v>
      </c>
      <c r="G96" s="2">
        <v>0</v>
      </c>
      <c r="H96">
        <v>3.9920782851818326E-3</v>
      </c>
      <c r="I96">
        <v>94</v>
      </c>
      <c r="Q96" s="26">
        <v>44035</v>
      </c>
    </row>
    <row r="97" spans="1:17" x14ac:dyDescent="0.25">
      <c r="A97">
        <v>1.6764368074830394E-2</v>
      </c>
      <c r="B97" s="4">
        <f t="shared" si="4"/>
        <v>-5.0000000000000001E-4</v>
      </c>
      <c r="C97" s="5">
        <f t="shared" si="5"/>
        <v>1.6264368074830393E-2</v>
      </c>
      <c r="D97" s="5" t="str">
        <f t="shared" si="6"/>
        <v/>
      </c>
      <c r="E97">
        <f t="shared" si="7"/>
        <v>1.4168023459383758</v>
      </c>
      <c r="F97">
        <f>E97/MAX($E$2:E97)-1</f>
        <v>-4.9493001859645336E-2</v>
      </c>
      <c r="G97" s="2">
        <v>0</v>
      </c>
      <c r="H97">
        <v>4.4481641614854683E-3</v>
      </c>
      <c r="I97">
        <v>95</v>
      </c>
      <c r="Q97" s="26">
        <v>44036</v>
      </c>
    </row>
    <row r="98" spans="1:17" x14ac:dyDescent="0.25">
      <c r="A98">
        <v>2.3649695767727019E-2</v>
      </c>
      <c r="B98" s="4">
        <f t="shared" si="4"/>
        <v>-5.0000000000000001E-4</v>
      </c>
      <c r="C98" s="5">
        <f t="shared" si="5"/>
        <v>2.3149695767727019E-2</v>
      </c>
      <c r="D98" s="5" t="str">
        <f t="shared" si="6"/>
        <v/>
      </c>
      <c r="E98">
        <f t="shared" si="7"/>
        <v>1.4503092903828203</v>
      </c>
      <c r="F98">
        <f>E98/MAX($E$2:E98)-1</f>
        <v>-2.7013800528530529E-2</v>
      </c>
      <c r="G98" s="2">
        <v>0</v>
      </c>
      <c r="H98">
        <v>4.5132715565385229E-3</v>
      </c>
      <c r="I98">
        <v>96</v>
      </c>
      <c r="Q98" s="26">
        <v>44037</v>
      </c>
    </row>
    <row r="99" spans="1:17" x14ac:dyDescent="0.25">
      <c r="A99">
        <v>0.11144854642390101</v>
      </c>
      <c r="B99" s="4">
        <f t="shared" si="4"/>
        <v>-5.0000000000000001E-4</v>
      </c>
      <c r="C99" s="5">
        <f t="shared" si="5"/>
        <v>0.11094854642390101</v>
      </c>
      <c r="D99" s="5" t="str">
        <f t="shared" si="6"/>
        <v/>
      </c>
      <c r="E99">
        <f t="shared" si="7"/>
        <v>1.6119441526610649</v>
      </c>
      <c r="F99">
        <f>E99/MAX($E$2:E99)-1</f>
        <v>0</v>
      </c>
      <c r="G99" s="2">
        <v>0</v>
      </c>
      <c r="H99">
        <v>4.525617155905548E-3</v>
      </c>
      <c r="I99">
        <v>97</v>
      </c>
      <c r="Q99" s="26">
        <v>44038</v>
      </c>
    </row>
    <row r="100" spans="1:17" x14ac:dyDescent="0.25">
      <c r="A100">
        <v>-1.0379304383871357E-2</v>
      </c>
      <c r="B100" s="4">
        <f t="shared" si="4"/>
        <v>-5.0000000000000001E-4</v>
      </c>
      <c r="C100" s="5">
        <f t="shared" si="5"/>
        <v>-1.0879304383871358E-2</v>
      </c>
      <c r="D100" s="5">
        <f t="shared" si="6"/>
        <v>-1.0879304383871358E-2</v>
      </c>
      <c r="E100">
        <f t="shared" si="7"/>
        <v>1.5952132936507941</v>
      </c>
      <c r="F100">
        <f>E100/MAX($E$2:E100)-1</f>
        <v>-1.0379304383871357E-2</v>
      </c>
      <c r="G100" s="2">
        <v>0</v>
      </c>
      <c r="H100">
        <v>4.8727937597465298E-3</v>
      </c>
      <c r="I100">
        <v>98</v>
      </c>
      <c r="Q100" s="26">
        <v>44039</v>
      </c>
    </row>
    <row r="101" spans="1:17" x14ac:dyDescent="0.25">
      <c r="A101">
        <v>1.6086180737006739E-2</v>
      </c>
      <c r="B101" s="4">
        <f t="shared" si="4"/>
        <v>-5.0000000000000001E-4</v>
      </c>
      <c r="C101" s="5">
        <f t="shared" si="5"/>
        <v>1.5586180737006738E-2</v>
      </c>
      <c r="D101" s="5" t="str">
        <f t="shared" si="6"/>
        <v/>
      </c>
      <c r="E101">
        <f t="shared" si="7"/>
        <v>1.6208741830065365</v>
      </c>
      <c r="F101">
        <f>E101/MAX($E$2:E101)-1</f>
        <v>0</v>
      </c>
      <c r="G101" s="2">
        <v>0</v>
      </c>
      <c r="H101">
        <v>4.9859320842224331E-3</v>
      </c>
      <c r="I101">
        <v>99</v>
      </c>
      <c r="Q101" s="26">
        <v>44040</v>
      </c>
    </row>
    <row r="102" spans="1:17" x14ac:dyDescent="0.25">
      <c r="A102">
        <v>5.2474680741521063E-4</v>
      </c>
      <c r="B102" s="4">
        <f t="shared" si="4"/>
        <v>-5.0000000000000001E-4</v>
      </c>
      <c r="C102" s="5">
        <f t="shared" si="5"/>
        <v>2.4746807415210615E-5</v>
      </c>
      <c r="D102" s="5">
        <f t="shared" si="6"/>
        <v>2.4746807415210615E-5</v>
      </c>
      <c r="E102">
        <f t="shared" si="7"/>
        <v>1.6217247315592909</v>
      </c>
      <c r="F102">
        <f>E102/MAX($E$2:E102)-1</f>
        <v>0</v>
      </c>
      <c r="G102" s="2">
        <v>0</v>
      </c>
      <c r="H102">
        <v>5.2869835334893867E-3</v>
      </c>
      <c r="I102">
        <v>100</v>
      </c>
      <c r="Q102" s="26">
        <v>44041</v>
      </c>
    </row>
    <row r="103" spans="1:17" x14ac:dyDescent="0.25">
      <c r="A103">
        <v>2.1201066935349733E-2</v>
      </c>
      <c r="B103" s="4">
        <f t="shared" si="4"/>
        <v>-5.0000000000000001E-4</v>
      </c>
      <c r="C103" s="5">
        <f t="shared" si="5"/>
        <v>2.0701066935349732E-2</v>
      </c>
      <c r="D103" s="5" t="str">
        <f t="shared" si="6"/>
        <v/>
      </c>
      <c r="E103">
        <f t="shared" si="7"/>
        <v>1.6561070261437916</v>
      </c>
      <c r="F103">
        <f>E103/MAX($E$2:E103)-1</f>
        <v>0</v>
      </c>
      <c r="G103" s="2">
        <v>0</v>
      </c>
      <c r="H103">
        <v>5.3569116429123542E-3</v>
      </c>
      <c r="I103">
        <v>101</v>
      </c>
      <c r="Q103" s="26">
        <v>44042</v>
      </c>
    </row>
    <row r="104" spans="1:17" x14ac:dyDescent="0.25">
      <c r="A104">
        <v>4.0386306095517632E-2</v>
      </c>
      <c r="B104" s="4">
        <f t="shared" si="4"/>
        <v>-5.0000000000000001E-4</v>
      </c>
      <c r="C104" s="5">
        <f t="shared" si="5"/>
        <v>3.9886306095517632E-2</v>
      </c>
      <c r="D104" s="5" t="str">
        <f t="shared" si="6"/>
        <v/>
      </c>
      <c r="E104">
        <f t="shared" si="7"/>
        <v>1.7229910714285721</v>
      </c>
      <c r="F104">
        <f>E104/MAX($E$2:E104)-1</f>
        <v>0</v>
      </c>
      <c r="G104" s="2">
        <v>0</v>
      </c>
      <c r="H104">
        <v>5.5843360334374981E-3</v>
      </c>
      <c r="I104">
        <v>102</v>
      </c>
      <c r="Q104" s="26">
        <v>44043</v>
      </c>
    </row>
    <row r="105" spans="1:17" x14ac:dyDescent="0.25">
      <c r="A105">
        <v>-6.2787942831837529E-2</v>
      </c>
      <c r="B105" s="4">
        <f t="shared" si="4"/>
        <v>-5.0000000000000001E-4</v>
      </c>
      <c r="C105" s="5">
        <f t="shared" si="5"/>
        <v>-6.3287942831837529E-2</v>
      </c>
      <c r="D105" s="5">
        <f t="shared" si="6"/>
        <v>-6.3287942831837529E-2</v>
      </c>
      <c r="E105">
        <f t="shared" si="7"/>
        <v>1.6148080065359485</v>
      </c>
      <c r="F105">
        <f>E105/MAX($E$2:E105)-1</f>
        <v>-6.2787942831837529E-2</v>
      </c>
      <c r="G105" s="2">
        <v>0</v>
      </c>
      <c r="H105">
        <v>5.8955648865472443E-3</v>
      </c>
      <c r="I105">
        <v>103</v>
      </c>
      <c r="Q105" s="26">
        <v>44044</v>
      </c>
    </row>
    <row r="106" spans="1:17" x14ac:dyDescent="0.25">
      <c r="A106">
        <v>1.4870073198452349E-2</v>
      </c>
      <c r="B106" s="4">
        <f t="shared" si="4"/>
        <v>-5.0000000000000001E-4</v>
      </c>
      <c r="C106" s="5">
        <f t="shared" si="5"/>
        <v>1.4370073198452349E-2</v>
      </c>
      <c r="D106" s="5" t="str">
        <f t="shared" si="6"/>
        <v/>
      </c>
      <c r="E106">
        <f t="shared" si="7"/>
        <v>1.638820319794585</v>
      </c>
      <c r="F106">
        <f>E106/MAX($E$2:E106)-1</f>
        <v>-4.8851530939274745E-2</v>
      </c>
      <c r="G106" s="2">
        <v>0</v>
      </c>
      <c r="H106">
        <v>6.094097083941763E-3</v>
      </c>
      <c r="I106">
        <v>104</v>
      </c>
      <c r="Q106" s="26">
        <v>44045</v>
      </c>
    </row>
    <row r="107" spans="1:17" x14ac:dyDescent="0.25">
      <c r="A107">
        <v>-3.2128177987790218E-3</v>
      </c>
      <c r="B107" s="4">
        <f t="shared" si="4"/>
        <v>-5.0000000000000001E-4</v>
      </c>
      <c r="C107" s="5">
        <f t="shared" si="5"/>
        <v>-3.7128177987790219E-3</v>
      </c>
      <c r="D107" s="5">
        <f t="shared" si="6"/>
        <v>-3.7128177987790219E-3</v>
      </c>
      <c r="E107">
        <f t="shared" si="7"/>
        <v>1.6335550887021482</v>
      </c>
      <c r="F107">
        <f>E107/MAX($E$2:E107)-1</f>
        <v>-5.1907397669954558E-2</v>
      </c>
      <c r="G107" s="2">
        <v>0</v>
      </c>
      <c r="H107">
        <v>6.3121232702267327E-3</v>
      </c>
      <c r="I107">
        <v>105</v>
      </c>
      <c r="Q107" s="26">
        <v>44046</v>
      </c>
    </row>
    <row r="108" spans="1:17" x14ac:dyDescent="0.25">
      <c r="A108">
        <v>4.998731807692014E-2</v>
      </c>
      <c r="B108" s="4">
        <f t="shared" si="4"/>
        <v>-5.0000000000000001E-4</v>
      </c>
      <c r="C108" s="5">
        <f t="shared" si="5"/>
        <v>4.9487318076920139E-2</v>
      </c>
      <c r="D108" s="5" t="str">
        <f t="shared" si="6"/>
        <v/>
      </c>
      <c r="E108">
        <f t="shared" si="7"/>
        <v>1.7152121265172739</v>
      </c>
      <c r="F108">
        <f>E108/MAX($E$2:E108)-1</f>
        <v>-4.5147911909075855E-3</v>
      </c>
      <c r="G108" s="2">
        <v>0</v>
      </c>
      <c r="H108">
        <v>6.6440447334107922E-3</v>
      </c>
      <c r="I108">
        <v>106</v>
      </c>
      <c r="Q108" s="26">
        <v>44047</v>
      </c>
    </row>
    <row r="109" spans="1:17" x14ac:dyDescent="0.25">
      <c r="A109">
        <v>1.4578858953366858E-3</v>
      </c>
      <c r="B109" s="4">
        <f t="shared" si="4"/>
        <v>-5.0000000000000001E-4</v>
      </c>
      <c r="C109" s="5">
        <f t="shared" si="5"/>
        <v>9.5788589533668577E-4</v>
      </c>
      <c r="D109" s="5">
        <f t="shared" si="6"/>
        <v>9.5788589533668577E-4</v>
      </c>
      <c r="E109">
        <f t="shared" si="7"/>
        <v>1.7177127100840339</v>
      </c>
      <c r="F109">
        <f>E109/MAX($E$2:E109)-1</f>
        <v>-3.0634873459685075E-3</v>
      </c>
      <c r="G109" s="2">
        <v>0</v>
      </c>
      <c r="H109">
        <v>6.9033567948024177E-3</v>
      </c>
      <c r="I109">
        <v>107</v>
      </c>
      <c r="Q109" s="26">
        <v>44048</v>
      </c>
    </row>
    <row r="110" spans="1:17" x14ac:dyDescent="0.25">
      <c r="A110">
        <v>-1.4215352784848423E-2</v>
      </c>
      <c r="B110" s="4">
        <f t="shared" si="4"/>
        <v>-5.0000000000000001E-4</v>
      </c>
      <c r="C110" s="5">
        <f t="shared" si="5"/>
        <v>-1.4715352784848423E-2</v>
      </c>
      <c r="D110" s="5">
        <f t="shared" si="6"/>
        <v>-1.4715352784848423E-2</v>
      </c>
      <c r="E110">
        <f t="shared" si="7"/>
        <v>1.6932948179271714</v>
      </c>
      <c r="F110">
        <f>E110/MAX($E$2:E110)-1</f>
        <v>-1.723529157744208E-2</v>
      </c>
      <c r="G110" s="2">
        <v>0</v>
      </c>
      <c r="H110">
        <v>7.1309317984126763E-3</v>
      </c>
      <c r="I110">
        <v>108</v>
      </c>
      <c r="Q110" s="26">
        <v>44049</v>
      </c>
    </row>
    <row r="111" spans="1:17" x14ac:dyDescent="0.25">
      <c r="A111">
        <v>1.4514255780371688E-2</v>
      </c>
      <c r="B111" s="4">
        <f t="shared" si="4"/>
        <v>-5.0000000000000001E-4</v>
      </c>
      <c r="C111" s="5">
        <f t="shared" si="5"/>
        <v>1.4014255780371687E-2</v>
      </c>
      <c r="D111" s="5" t="str">
        <f t="shared" si="6"/>
        <v/>
      </c>
      <c r="E111">
        <f t="shared" si="7"/>
        <v>1.7178717320261443</v>
      </c>
      <c r="F111">
        <f>E111/MAX($E$2:E111)-1</f>
        <v>-2.9711932274746333E-3</v>
      </c>
      <c r="G111" s="2">
        <v>0</v>
      </c>
      <c r="H111">
        <v>7.3139059214945568E-3</v>
      </c>
      <c r="I111">
        <v>109</v>
      </c>
      <c r="Q111" s="26">
        <v>44050</v>
      </c>
    </row>
    <row r="112" spans="1:17" x14ac:dyDescent="0.25">
      <c r="A112">
        <v>-7.3460846642626754E-3</v>
      </c>
      <c r="B112" s="4">
        <f t="shared" si="4"/>
        <v>-5.0000000000000001E-4</v>
      </c>
      <c r="C112" s="5">
        <f t="shared" si="5"/>
        <v>-7.8460846642626758E-3</v>
      </c>
      <c r="D112" s="5">
        <f t="shared" si="6"/>
        <v>-7.8460846642626758E-3</v>
      </c>
      <c r="E112">
        <f t="shared" si="7"/>
        <v>1.7052521008403367</v>
      </c>
      <c r="F112">
        <f>E112/MAX($E$2:E112)-1</f>
        <v>-1.02954512547343E-2</v>
      </c>
      <c r="G112" s="2">
        <v>0</v>
      </c>
      <c r="H112">
        <v>7.5808038438870962E-3</v>
      </c>
      <c r="I112">
        <v>110</v>
      </c>
      <c r="Q112" s="26">
        <v>44051</v>
      </c>
    </row>
    <row r="113" spans="1:17" x14ac:dyDescent="0.25">
      <c r="A113">
        <v>1.8073350854858727E-2</v>
      </c>
      <c r="B113" s="4">
        <f t="shared" si="4"/>
        <v>-5.0000000000000001E-4</v>
      </c>
      <c r="C113" s="5">
        <f t="shared" si="5"/>
        <v>1.7573350854858727E-2</v>
      </c>
      <c r="D113" s="5" t="str">
        <f t="shared" si="6"/>
        <v/>
      </c>
      <c r="E113">
        <f t="shared" si="7"/>
        <v>1.7360717203548091</v>
      </c>
      <c r="F113">
        <f>E113/MAX($E$2:E113)-1</f>
        <v>0</v>
      </c>
      <c r="G113" s="2">
        <v>0</v>
      </c>
      <c r="H113">
        <v>7.6081919414374144E-3</v>
      </c>
      <c r="I113">
        <v>111</v>
      </c>
      <c r="Q113" s="26">
        <v>44052</v>
      </c>
    </row>
    <row r="114" spans="1:17" x14ac:dyDescent="0.25">
      <c r="A114">
        <v>-4.2958957892321847E-2</v>
      </c>
      <c r="B114" s="4">
        <f t="shared" si="4"/>
        <v>-5.0000000000000001E-4</v>
      </c>
      <c r="C114" s="5">
        <f t="shared" si="5"/>
        <v>-4.3458957892321848E-2</v>
      </c>
      <c r="D114" s="5">
        <f t="shared" si="6"/>
        <v>-4.3458957892321848E-2</v>
      </c>
      <c r="E114">
        <f t="shared" si="7"/>
        <v>1.661491888422036</v>
      </c>
      <c r="F114">
        <f>E114/MAX($E$2:E114)-1</f>
        <v>-4.2958957892321847E-2</v>
      </c>
      <c r="G114" s="2">
        <v>0</v>
      </c>
      <c r="H114">
        <v>7.734893042375901E-3</v>
      </c>
      <c r="I114">
        <v>112</v>
      </c>
      <c r="Q114" s="26">
        <v>44053</v>
      </c>
    </row>
    <row r="115" spans="1:17" x14ac:dyDescent="0.25">
      <c r="A115">
        <v>1.5622736209150778E-2</v>
      </c>
      <c r="B115" s="4">
        <f t="shared" si="4"/>
        <v>-5.0000000000000001E-4</v>
      </c>
      <c r="C115" s="5">
        <f t="shared" si="5"/>
        <v>1.5122736209150778E-2</v>
      </c>
      <c r="D115" s="5" t="str">
        <f t="shared" si="6"/>
        <v/>
      </c>
      <c r="E115">
        <f t="shared" si="7"/>
        <v>1.6874489379084971</v>
      </c>
      <c r="F115">
        <f>E115/MAX($E$2:E115)-1</f>
        <v>-2.800735815014288E-2</v>
      </c>
      <c r="G115" s="2">
        <v>0</v>
      </c>
      <c r="H115">
        <v>7.7845468053491795E-3</v>
      </c>
      <c r="I115">
        <v>113</v>
      </c>
      <c r="Q115" s="26">
        <v>44054</v>
      </c>
    </row>
    <row r="116" spans="1:17" x14ac:dyDescent="0.25">
      <c r="A116">
        <v>1.9841870236762427E-2</v>
      </c>
      <c r="B116" s="4">
        <f t="shared" si="4"/>
        <v>-5.0000000000000001E-4</v>
      </c>
      <c r="C116" s="5">
        <f t="shared" si="5"/>
        <v>1.9341870236762426E-2</v>
      </c>
      <c r="D116" s="5" t="str">
        <f t="shared" si="6"/>
        <v/>
      </c>
      <c r="E116">
        <f t="shared" si="7"/>
        <v>1.7209310807656402</v>
      </c>
      <c r="F116">
        <f>E116/MAX($E$2:E116)-1</f>
        <v>-8.7212062794701506E-3</v>
      </c>
      <c r="G116" s="2">
        <v>0</v>
      </c>
      <c r="H116">
        <v>8.301812681691112E-3</v>
      </c>
      <c r="I116">
        <v>114</v>
      </c>
      <c r="Q116" s="26">
        <v>44055</v>
      </c>
    </row>
    <row r="117" spans="1:17" x14ac:dyDescent="0.25">
      <c r="A117">
        <v>-1.4369338628936745E-3</v>
      </c>
      <c r="B117" s="4">
        <f t="shared" si="4"/>
        <v>-5.0000000000000001E-4</v>
      </c>
      <c r="C117" s="5">
        <f t="shared" si="5"/>
        <v>-1.9369338628936745E-3</v>
      </c>
      <c r="D117" s="5">
        <f t="shared" si="6"/>
        <v>-1.9369338628936745E-3</v>
      </c>
      <c r="E117">
        <f t="shared" si="7"/>
        <v>1.7184582166199818</v>
      </c>
      <c r="F117">
        <f>E117/MAX($E$2:E117)-1</f>
        <v>-1.0145608345735635E-2</v>
      </c>
      <c r="G117" s="2">
        <v>0</v>
      </c>
      <c r="H117">
        <v>8.4132970701313314E-3</v>
      </c>
      <c r="I117">
        <v>115</v>
      </c>
      <c r="Q117" s="26">
        <v>44056</v>
      </c>
    </row>
    <row r="118" spans="1:17" x14ac:dyDescent="0.25">
      <c r="A118">
        <v>6.8121232702267331E-3</v>
      </c>
      <c r="B118" s="4">
        <f t="shared" si="4"/>
        <v>-5.0000000000000001E-4</v>
      </c>
      <c r="C118" s="5">
        <f t="shared" si="5"/>
        <v>6.3121232702267327E-3</v>
      </c>
      <c r="D118" s="5" t="str">
        <f t="shared" si="6"/>
        <v/>
      </c>
      <c r="E118">
        <f t="shared" si="7"/>
        <v>1.7301645658263312</v>
      </c>
      <c r="F118">
        <f>E118/MAX($E$2:E118)-1</f>
        <v>-3.4025982102113828E-3</v>
      </c>
      <c r="G118" s="2">
        <v>0</v>
      </c>
      <c r="H118">
        <v>8.4625958956940361E-3</v>
      </c>
      <c r="I118">
        <v>116</v>
      </c>
      <c r="Q118" s="26">
        <v>44057</v>
      </c>
    </row>
    <row r="119" spans="1:17" x14ac:dyDescent="0.25">
      <c r="A119">
        <v>5.0256171559055485E-3</v>
      </c>
      <c r="B119" s="4">
        <f t="shared" si="4"/>
        <v>-5.0000000000000001E-4</v>
      </c>
      <c r="C119" s="5">
        <f t="shared" si="5"/>
        <v>4.525617155905548E-3</v>
      </c>
      <c r="D119" s="5" t="str">
        <f t="shared" si="6"/>
        <v/>
      </c>
      <c r="E119">
        <f t="shared" si="7"/>
        <v>1.7388597105508878</v>
      </c>
      <c r="F119">
        <f>E119/MAX($E$2:E119)-1</f>
        <v>0</v>
      </c>
      <c r="G119" s="2">
        <v>0</v>
      </c>
      <c r="H119">
        <v>9.2191466252182219E-3</v>
      </c>
      <c r="I119">
        <v>117</v>
      </c>
      <c r="Q119" s="26">
        <v>44058</v>
      </c>
    </row>
    <row r="120" spans="1:17" x14ac:dyDescent="0.25">
      <c r="A120">
        <v>3.2337039510556442E-2</v>
      </c>
      <c r="B120" s="4">
        <f t="shared" si="4"/>
        <v>-5.0000000000000001E-4</v>
      </c>
      <c r="C120" s="5">
        <f t="shared" si="5"/>
        <v>3.1837039510556442E-2</v>
      </c>
      <c r="D120" s="5" t="str">
        <f t="shared" si="6"/>
        <v/>
      </c>
      <c r="E120">
        <f t="shared" si="7"/>
        <v>1.7950892857142866</v>
      </c>
      <c r="F120">
        <f>E120/MAX($E$2:E120)-1</f>
        <v>0</v>
      </c>
      <c r="G120" s="2">
        <v>0</v>
      </c>
      <c r="H120">
        <v>9.264272854491773E-3</v>
      </c>
      <c r="I120">
        <v>118</v>
      </c>
      <c r="Q120" s="26">
        <v>44059</v>
      </c>
    </row>
    <row r="121" spans="1:17" x14ac:dyDescent="0.25">
      <c r="A121">
        <v>-2.8791654272585232E-2</v>
      </c>
      <c r="B121" s="4">
        <f t="shared" si="4"/>
        <v>-5.0000000000000001E-4</v>
      </c>
      <c r="C121" s="5">
        <f t="shared" si="5"/>
        <v>-2.9291654272585232E-2</v>
      </c>
      <c r="D121" s="5">
        <f t="shared" si="6"/>
        <v>-2.9291654272585232E-2</v>
      </c>
      <c r="E121">
        <f t="shared" si="7"/>
        <v>1.7434056956115789</v>
      </c>
      <c r="F121">
        <f>E121/MAX($E$2:E121)-1</f>
        <v>-2.8791654272585232E-2</v>
      </c>
      <c r="G121" s="2">
        <v>0</v>
      </c>
      <c r="H121">
        <v>9.9360904807665462E-3</v>
      </c>
      <c r="I121">
        <v>119</v>
      </c>
      <c r="Q121" s="26">
        <v>44060</v>
      </c>
    </row>
    <row r="122" spans="1:17" x14ac:dyDescent="0.25">
      <c r="A122">
        <v>-1.5994142259414201E-2</v>
      </c>
      <c r="B122" s="4">
        <f t="shared" si="4"/>
        <v>-5.0000000000000001E-4</v>
      </c>
      <c r="C122" s="5">
        <f t="shared" si="5"/>
        <v>-1.6494142259414202E-2</v>
      </c>
      <c r="D122" s="5">
        <f t="shared" si="6"/>
        <v>-1.6494142259414202E-2</v>
      </c>
      <c r="E122">
        <f t="shared" si="7"/>
        <v>1.7155214169000943</v>
      </c>
      <c r="F122">
        <f>E122/MAX($E$2:E122)-1</f>
        <v>-4.4325298717679873E-2</v>
      </c>
      <c r="G122" s="2">
        <v>0</v>
      </c>
      <c r="H122">
        <v>1.03182809093742E-2</v>
      </c>
      <c r="I122">
        <v>120</v>
      </c>
      <c r="Q122" s="26">
        <v>44061</v>
      </c>
    </row>
    <row r="123" spans="1:17" x14ac:dyDescent="0.25">
      <c r="A123">
        <v>8.9625958956940366E-3</v>
      </c>
      <c r="B123" s="4">
        <f t="shared" si="4"/>
        <v>-5.0000000000000001E-4</v>
      </c>
      <c r="C123" s="5">
        <f t="shared" si="5"/>
        <v>8.4625958956940361E-3</v>
      </c>
      <c r="D123" s="5" t="str">
        <f t="shared" si="6"/>
        <v/>
      </c>
      <c r="E123">
        <f t="shared" si="7"/>
        <v>1.7308969421101783</v>
      </c>
      <c r="F123">
        <f>E123/MAX($E$2:E123)-1</f>
        <v>-3.5759972562348308E-2</v>
      </c>
      <c r="G123" s="2">
        <v>0</v>
      </c>
      <c r="H123">
        <v>1.0473598468630552E-2</v>
      </c>
      <c r="I123">
        <v>121</v>
      </c>
      <c r="Q123" s="26">
        <v>44062</v>
      </c>
    </row>
    <row r="124" spans="1:17" x14ac:dyDescent="0.25">
      <c r="A124">
        <v>-2.8239435076439778E-2</v>
      </c>
      <c r="B124" s="4">
        <f t="shared" si="4"/>
        <v>-5.0000000000000001E-4</v>
      </c>
      <c r="C124" s="5">
        <f t="shared" si="5"/>
        <v>-2.8739435076439779E-2</v>
      </c>
      <c r="D124" s="5">
        <f t="shared" si="6"/>
        <v>-2.8739435076439779E-2</v>
      </c>
      <c r="E124">
        <f t="shared" si="7"/>
        <v>1.6820173902894497</v>
      </c>
      <c r="F124">
        <f>E124/MAX($E$2:E124)-1</f>
        <v>-6.2989566215278403E-2</v>
      </c>
      <c r="G124" s="2">
        <v>0</v>
      </c>
      <c r="H124">
        <v>1.0511047507930138E-2</v>
      </c>
      <c r="I124">
        <v>122</v>
      </c>
      <c r="Q124" s="26">
        <v>44063</v>
      </c>
    </row>
    <row r="125" spans="1:17" x14ac:dyDescent="0.25">
      <c r="A125">
        <v>1.246485018067145E-2</v>
      </c>
      <c r="B125" s="4">
        <f t="shared" si="4"/>
        <v>-5.0000000000000001E-4</v>
      </c>
      <c r="C125" s="5">
        <f t="shared" si="5"/>
        <v>1.1964850180671449E-2</v>
      </c>
      <c r="D125" s="5" t="str">
        <f t="shared" si="6"/>
        <v/>
      </c>
      <c r="E125">
        <f t="shared" si="7"/>
        <v>1.7029834850606917</v>
      </c>
      <c r="F125">
        <f>E125/MAX($E$2:E125)-1</f>
        <v>-5.1309871540425878E-2</v>
      </c>
      <c r="G125" s="2">
        <v>0</v>
      </c>
      <c r="H125">
        <v>1.0821452095170103E-2</v>
      </c>
      <c r="I125">
        <v>123</v>
      </c>
      <c r="Q125" s="26">
        <v>44064</v>
      </c>
    </row>
    <row r="126" spans="1:17" x14ac:dyDescent="0.25">
      <c r="A126">
        <v>-1.963517300283657E-3</v>
      </c>
      <c r="B126" s="4">
        <f t="shared" si="4"/>
        <v>-5.0000000000000001E-4</v>
      </c>
      <c r="C126" s="5">
        <f t="shared" si="5"/>
        <v>-2.463517300283657E-3</v>
      </c>
      <c r="D126" s="5">
        <f t="shared" si="6"/>
        <v>-2.463517300283657E-3</v>
      </c>
      <c r="E126">
        <f t="shared" si="7"/>
        <v>1.6996396475256776</v>
      </c>
      <c r="F126">
        <f>E126/MAX($E$2:E126)-1</f>
        <v>-5.3172641020264644E-2</v>
      </c>
      <c r="G126" s="2">
        <v>0</v>
      </c>
      <c r="H126">
        <v>1.0839886527962361E-2</v>
      </c>
      <c r="I126">
        <v>124</v>
      </c>
      <c r="Q126" s="26">
        <v>44065</v>
      </c>
    </row>
    <row r="127" spans="1:17" x14ac:dyDescent="0.25">
      <c r="A127">
        <v>8.9132970701313319E-3</v>
      </c>
      <c r="B127" s="4">
        <f t="shared" si="4"/>
        <v>-5.0000000000000001E-4</v>
      </c>
      <c r="C127" s="5">
        <f t="shared" si="5"/>
        <v>8.4132970701313314E-3</v>
      </c>
      <c r="D127" s="5" t="str">
        <f t="shared" si="6"/>
        <v/>
      </c>
      <c r="E127">
        <f t="shared" si="7"/>
        <v>1.7147890406162474</v>
      </c>
      <c r="F127">
        <f>E127/MAX($E$2:E127)-1</f>
        <v>-4.4733287495550278E-2</v>
      </c>
      <c r="G127" s="2">
        <v>0</v>
      </c>
      <c r="H127">
        <v>1.0858113876666298E-2</v>
      </c>
      <c r="I127">
        <v>125</v>
      </c>
      <c r="Q127" s="26">
        <v>44066</v>
      </c>
    </row>
    <row r="128" spans="1:17" x14ac:dyDescent="0.25">
      <c r="A128">
        <v>-3.6492723660757953E-2</v>
      </c>
      <c r="B128" s="4">
        <f t="shared" si="4"/>
        <v>-5.0000000000000001E-4</v>
      </c>
      <c r="C128" s="5">
        <f t="shared" si="5"/>
        <v>-3.6992723660757953E-2</v>
      </c>
      <c r="D128" s="5">
        <f t="shared" si="6"/>
        <v>-3.6992723660757953E-2</v>
      </c>
      <c r="E128">
        <f t="shared" si="7"/>
        <v>1.6522117180205425</v>
      </c>
      <c r="F128">
        <f>E128/MAX($E$2:E128)-1</f>
        <v>-7.9593571657295858E-2</v>
      </c>
      <c r="G128" s="2">
        <v>0</v>
      </c>
      <c r="H128">
        <v>1.0919535848607775E-2</v>
      </c>
      <c r="I128">
        <v>126</v>
      </c>
      <c r="Q128" s="26">
        <v>44067</v>
      </c>
    </row>
    <row r="129" spans="1:17" x14ac:dyDescent="0.25">
      <c r="A129">
        <v>1.2216421837858427E-2</v>
      </c>
      <c r="B129" s="4">
        <f t="shared" si="4"/>
        <v>-5.0000000000000001E-4</v>
      </c>
      <c r="C129" s="5">
        <f t="shared" si="5"/>
        <v>1.1716421837858426E-2</v>
      </c>
      <c r="D129" s="5" t="str">
        <f t="shared" si="6"/>
        <v/>
      </c>
      <c r="E129">
        <f t="shared" si="7"/>
        <v>1.6723958333333342</v>
      </c>
      <c r="F129">
        <f>E129/MAX($E$2:E129)-1</f>
        <v>-6.8349498466384828E-2</v>
      </c>
      <c r="G129" s="2">
        <v>0</v>
      </c>
      <c r="H129">
        <v>1.1106367413365514E-2</v>
      </c>
      <c r="I129">
        <v>127</v>
      </c>
      <c r="Q129" s="26">
        <v>44068</v>
      </c>
    </row>
    <row r="130" spans="1:17" x14ac:dyDescent="0.25">
      <c r="A130">
        <v>-1.1620593425785253E-2</v>
      </c>
      <c r="B130" s="4">
        <f t="shared" si="4"/>
        <v>-5.0000000000000001E-4</v>
      </c>
      <c r="C130" s="5">
        <f t="shared" si="5"/>
        <v>-1.2120593425785253E-2</v>
      </c>
      <c r="D130" s="5">
        <f t="shared" si="6"/>
        <v>-1.2120593425785253E-2</v>
      </c>
      <c r="E130">
        <f t="shared" si="7"/>
        <v>1.6529616013071902</v>
      </c>
      <c r="F130">
        <f>E130/MAX($E$2:E130)-1</f>
        <v>-7.9175830159635918E-2</v>
      </c>
      <c r="G130" s="2">
        <v>0</v>
      </c>
      <c r="H130">
        <v>1.1109851271329629E-2</v>
      </c>
      <c r="I130">
        <v>128</v>
      </c>
      <c r="Q130" s="26">
        <v>44069</v>
      </c>
    </row>
    <row r="131" spans="1:17" x14ac:dyDescent="0.25">
      <c r="A131">
        <v>1.8088165464260619E-2</v>
      </c>
      <c r="B131" s="4">
        <f t="shared" si="4"/>
        <v>-5.0000000000000001E-4</v>
      </c>
      <c r="C131" s="5">
        <f t="shared" si="5"/>
        <v>1.7588165464260619E-2</v>
      </c>
      <c r="D131" s="5" t="str">
        <f t="shared" si="6"/>
        <v/>
      </c>
      <c r="E131">
        <f t="shared" si="7"/>
        <v>1.6828606442577039</v>
      </c>
      <c r="F131">
        <f>E131/MAX($E$2:E131)-1</f>
        <v>-6.2519810212072868E-2</v>
      </c>
      <c r="G131" s="2">
        <v>0</v>
      </c>
      <c r="H131">
        <v>1.1221566024944341E-2</v>
      </c>
      <c r="I131">
        <v>129</v>
      </c>
      <c r="Q131" s="26">
        <v>44070</v>
      </c>
    </row>
    <row r="132" spans="1:17" x14ac:dyDescent="0.25">
      <c r="A132">
        <v>-5.2613784135241426E-3</v>
      </c>
      <c r="B132" s="4">
        <f t="shared" ref="B132:B195" si="8">-0.0005</f>
        <v>-5.0000000000000001E-4</v>
      </c>
      <c r="C132" s="5">
        <f t="shared" ref="C132:C195" si="9">A132+B132</f>
        <v>-5.761378413524143E-3</v>
      </c>
      <c r="D132" s="5">
        <f t="shared" ref="D132:D195" si="10">IF(C132&lt;AVERAGE($C$3:$C$195),C132,"")</f>
        <v>-5.761378413524143E-3</v>
      </c>
      <c r="E132">
        <f t="shared" ref="E132:E195" si="11">E131*(1+A132)</f>
        <v>1.674006477591037</v>
      </c>
      <c r="F132">
        <f>E132/MAX($E$2:E132)-1</f>
        <v>-6.7452248245729596E-2</v>
      </c>
      <c r="G132" s="2">
        <v>0</v>
      </c>
      <c r="H132">
        <v>1.1716421837858426E-2</v>
      </c>
      <c r="I132">
        <v>130</v>
      </c>
      <c r="Q132" s="26">
        <v>44071</v>
      </c>
    </row>
    <row r="133" spans="1:17" x14ac:dyDescent="0.25">
      <c r="A133">
        <v>2.1064447448256196E-2</v>
      </c>
      <c r="B133" s="4">
        <f t="shared" si="8"/>
        <v>-5.0000000000000001E-4</v>
      </c>
      <c r="C133" s="5">
        <f t="shared" si="9"/>
        <v>2.0564447448256196E-2</v>
      </c>
      <c r="D133" s="5" t="str">
        <f t="shared" si="10"/>
        <v/>
      </c>
      <c r="E133">
        <f t="shared" si="11"/>
        <v>1.7092684990662939</v>
      </c>
      <c r="F133">
        <f>E133/MAX($E$2:E133)-1</f>
        <v>-4.7808645135912431E-2</v>
      </c>
      <c r="G133" s="2">
        <v>0</v>
      </c>
      <c r="H133">
        <v>1.1721052004053989E-2</v>
      </c>
      <c r="I133">
        <v>131</v>
      </c>
      <c r="Q133" s="26">
        <v>44072</v>
      </c>
    </row>
    <row r="134" spans="1:17" x14ac:dyDescent="0.25">
      <c r="A134">
        <v>-5.207404227207113E-3</v>
      </c>
      <c r="B134" s="4">
        <f t="shared" si="8"/>
        <v>-5.0000000000000001E-4</v>
      </c>
      <c r="C134" s="5">
        <f t="shared" si="9"/>
        <v>-5.7074042272071135E-3</v>
      </c>
      <c r="D134" s="5">
        <f t="shared" si="10"/>
        <v>-5.7074042272071135E-3</v>
      </c>
      <c r="E134">
        <f t="shared" si="11"/>
        <v>1.700367647058824</v>
      </c>
      <c r="F134">
        <f>E134/MAX($E$2:E134)-1</f>
        <v>-5.2767090422341734E-2</v>
      </c>
      <c r="G134" s="2">
        <v>0</v>
      </c>
      <c r="H134">
        <v>1.1805525378618842E-2</v>
      </c>
      <c r="I134">
        <v>132</v>
      </c>
      <c r="Q134" s="26">
        <v>44073</v>
      </c>
    </row>
    <row r="135" spans="1:17" x14ac:dyDescent="0.25">
      <c r="A135">
        <v>2.309909909909913E-2</v>
      </c>
      <c r="B135" s="4">
        <f t="shared" si="8"/>
        <v>-5.0000000000000001E-4</v>
      </c>
      <c r="C135" s="5">
        <f t="shared" si="9"/>
        <v>2.2599099099099129E-2</v>
      </c>
      <c r="D135" s="5" t="str">
        <f t="shared" si="10"/>
        <v/>
      </c>
      <c r="E135">
        <f t="shared" si="11"/>
        <v>1.7396446078431378</v>
      </c>
      <c r="F135">
        <f>E135/MAX($E$2:E135)-1</f>
        <v>-3.0886863574079437E-2</v>
      </c>
      <c r="G135" s="2">
        <v>0</v>
      </c>
      <c r="H135">
        <v>1.1909922559518005E-2</v>
      </c>
      <c r="I135">
        <v>133</v>
      </c>
      <c r="Q135" s="26">
        <v>44074</v>
      </c>
    </row>
    <row r="136" spans="1:17" x14ac:dyDescent="0.25">
      <c r="A136">
        <v>-4.4341684403675918E-2</v>
      </c>
      <c r="B136" s="4">
        <f t="shared" si="8"/>
        <v>-5.0000000000000001E-4</v>
      </c>
      <c r="C136" s="5">
        <f t="shared" si="9"/>
        <v>-4.4841684403675919E-2</v>
      </c>
      <c r="D136" s="5">
        <f t="shared" si="10"/>
        <v>-4.4841684403675919E-2</v>
      </c>
      <c r="E136">
        <f t="shared" si="11"/>
        <v>1.6625058356676008</v>
      </c>
      <c r="F136">
        <f>E136/MAX($E$2:E136)-1</f>
        <v>-7.3858972420934088E-2</v>
      </c>
      <c r="G136" s="2">
        <v>0</v>
      </c>
      <c r="H136">
        <v>1.1964850180671449E-2</v>
      </c>
      <c r="I136">
        <v>134</v>
      </c>
      <c r="Q136" s="26">
        <v>44075</v>
      </c>
    </row>
    <row r="137" spans="1:17" x14ac:dyDescent="0.25">
      <c r="A137">
        <v>-0.1073197443196775</v>
      </c>
      <c r="B137" s="4">
        <f t="shared" si="8"/>
        <v>-5.0000000000000001E-4</v>
      </c>
      <c r="C137" s="5">
        <f t="shared" si="9"/>
        <v>-0.1078197443196775</v>
      </c>
      <c r="D137" s="5">
        <f t="shared" si="10"/>
        <v>-0.1078197443196775</v>
      </c>
      <c r="E137">
        <f t="shared" si="11"/>
        <v>1.4840861344537821</v>
      </c>
      <c r="F137">
        <f>E137/MAX($E$2:E137)-1</f>
        <v>-0.17325219070468278</v>
      </c>
      <c r="G137" s="2">
        <v>0</v>
      </c>
      <c r="H137">
        <v>1.2370462328541387E-2</v>
      </c>
      <c r="I137">
        <v>135</v>
      </c>
      <c r="Q137" s="26">
        <v>44076</v>
      </c>
    </row>
    <row r="138" spans="1:17" x14ac:dyDescent="0.25">
      <c r="A138">
        <v>3.0574528238823895E-2</v>
      </c>
      <c r="B138" s="4">
        <f t="shared" si="8"/>
        <v>-5.0000000000000001E-4</v>
      </c>
      <c r="C138" s="5">
        <f t="shared" si="9"/>
        <v>3.0074528238823894E-2</v>
      </c>
      <c r="D138" s="5" t="str">
        <f t="shared" si="10"/>
        <v/>
      </c>
      <c r="E138">
        <f t="shared" si="11"/>
        <v>1.5294613678804863</v>
      </c>
      <c r="F138">
        <f>E138/MAX($E$2:E138)-1</f>
        <v>-0.14797476646299734</v>
      </c>
      <c r="G138" s="2">
        <v>0</v>
      </c>
      <c r="H138">
        <v>1.2526719036856482E-2</v>
      </c>
      <c r="I138">
        <v>136</v>
      </c>
      <c r="Q138" s="26">
        <v>44077</v>
      </c>
    </row>
    <row r="139" spans="1:17" x14ac:dyDescent="0.25">
      <c r="A139">
        <v>-3.0064272182869556E-2</v>
      </c>
      <c r="B139" s="4">
        <f t="shared" si="8"/>
        <v>-5.0000000000000001E-4</v>
      </c>
      <c r="C139" s="5">
        <f t="shared" si="9"/>
        <v>-3.0564272182869556E-2</v>
      </c>
      <c r="D139" s="5">
        <f t="shared" si="10"/>
        <v>-3.0564272182869556E-2</v>
      </c>
      <c r="E139">
        <f t="shared" si="11"/>
        <v>1.4834792250233433</v>
      </c>
      <c r="F139">
        <f>E139/MAX($E$2:E139)-1</f>
        <v>-0.17359028499072682</v>
      </c>
      <c r="G139" s="2">
        <v>0</v>
      </c>
      <c r="H139">
        <v>1.2974085256813372E-2</v>
      </c>
      <c r="I139">
        <v>137</v>
      </c>
      <c r="Q139" s="26">
        <v>44078</v>
      </c>
    </row>
    <row r="140" spans="1:17" x14ac:dyDescent="0.25">
      <c r="A140">
        <v>8.8018126816911124E-3</v>
      </c>
      <c r="B140" s="4">
        <f t="shared" si="8"/>
        <v>-5.0000000000000001E-4</v>
      </c>
      <c r="C140" s="5">
        <f t="shared" si="9"/>
        <v>8.301812681691112E-3</v>
      </c>
      <c r="D140" s="5" t="str">
        <f t="shared" si="10"/>
        <v/>
      </c>
      <c r="E140">
        <f t="shared" si="11"/>
        <v>1.496536531279179</v>
      </c>
      <c r="F140">
        <f>E140/MAX($E$2:E140)-1</f>
        <v>-0.16631638148088557</v>
      </c>
      <c r="G140" s="2">
        <v>0</v>
      </c>
      <c r="H140">
        <v>1.3073869506477098E-2</v>
      </c>
      <c r="I140">
        <v>138</v>
      </c>
      <c r="Q140" s="26">
        <v>44079</v>
      </c>
    </row>
    <row r="141" spans="1:17" x14ac:dyDescent="0.25">
      <c r="A141">
        <v>1.1419535848607776E-2</v>
      </c>
      <c r="B141" s="4">
        <f t="shared" si="8"/>
        <v>-5.0000000000000001E-4</v>
      </c>
      <c r="C141" s="5">
        <f t="shared" si="9"/>
        <v>1.0919535848607775E-2</v>
      </c>
      <c r="D141" s="5" t="str">
        <f t="shared" si="10"/>
        <v/>
      </c>
      <c r="E141">
        <f t="shared" si="11"/>
        <v>1.5136262838468726</v>
      </c>
      <c r="F141">
        <f>E141/MAX($E$2:E141)-1</f>
        <v>-0.15679610151280954</v>
      </c>
      <c r="G141" s="2">
        <v>0</v>
      </c>
      <c r="H141">
        <v>1.3392325548767292E-2</v>
      </c>
      <c r="I141">
        <v>139</v>
      </c>
      <c r="Q141" s="26">
        <v>44080</v>
      </c>
    </row>
    <row r="142" spans="1:17" x14ac:dyDescent="0.25">
      <c r="A142">
        <v>-2.4029879518072228E-2</v>
      </c>
      <c r="B142" s="4">
        <f t="shared" si="8"/>
        <v>-5.0000000000000001E-4</v>
      </c>
      <c r="C142" s="5">
        <f t="shared" si="9"/>
        <v>-2.4529879518072228E-2</v>
      </c>
      <c r="D142" s="5">
        <f t="shared" si="10"/>
        <v>-2.4529879518072228E-2</v>
      </c>
      <c r="E142">
        <f t="shared" si="11"/>
        <v>1.4772540266106449</v>
      </c>
      <c r="F142">
        <f>E142/MAX($E$2:E142)-1</f>
        <v>-0.17705818960262554</v>
      </c>
      <c r="G142" s="2">
        <v>0</v>
      </c>
      <c r="H142">
        <v>1.3477201748907042E-2</v>
      </c>
      <c r="I142">
        <v>140</v>
      </c>
      <c r="Q142" s="26">
        <v>44081</v>
      </c>
    </row>
    <row r="143" spans="1:17" x14ac:dyDescent="0.25">
      <c r="A143">
        <v>9.7642728544917734E-3</v>
      </c>
      <c r="B143" s="4">
        <f t="shared" si="8"/>
        <v>-5.0000000000000001E-4</v>
      </c>
      <c r="C143" s="5">
        <f t="shared" si="9"/>
        <v>9.264272854491773E-3</v>
      </c>
      <c r="D143" s="5" t="str">
        <f t="shared" si="10"/>
        <v/>
      </c>
      <c r="E143">
        <f t="shared" si="11"/>
        <v>1.4916783380018679</v>
      </c>
      <c r="F143">
        <f>E143/MAX($E$2:E143)-1</f>
        <v>-0.16902276122253612</v>
      </c>
      <c r="G143" s="2">
        <v>0</v>
      </c>
      <c r="H143">
        <v>1.3694641995215251E-2</v>
      </c>
      <c r="I143">
        <v>141</v>
      </c>
      <c r="Q143" s="26">
        <v>44082</v>
      </c>
    </row>
    <row r="144" spans="1:17" x14ac:dyDescent="0.25">
      <c r="A144">
        <v>1.1606367413365515E-2</v>
      </c>
      <c r="B144" s="4">
        <f t="shared" si="8"/>
        <v>-5.0000000000000001E-4</v>
      </c>
      <c r="C144" s="5">
        <f t="shared" si="9"/>
        <v>1.1106367413365514E-2</v>
      </c>
      <c r="D144" s="5" t="str">
        <f t="shared" si="10"/>
        <v/>
      </c>
      <c r="E144">
        <f t="shared" si="11"/>
        <v>1.5089913048552761</v>
      </c>
      <c r="F144">
        <f>E144/MAX($E$2:E144)-1</f>
        <v>-0.15937813407714085</v>
      </c>
      <c r="G144" s="2">
        <v>0</v>
      </c>
      <c r="H144">
        <v>1.371452930016076E-2</v>
      </c>
      <c r="I144">
        <v>142</v>
      </c>
      <c r="Q144" s="26">
        <v>44083</v>
      </c>
    </row>
    <row r="145" spans="1:17" x14ac:dyDescent="0.25">
      <c r="A145">
        <v>4.9481641614854688E-3</v>
      </c>
      <c r="B145" s="4">
        <f t="shared" si="8"/>
        <v>-5.0000000000000001E-4</v>
      </c>
      <c r="C145" s="5">
        <f t="shared" si="9"/>
        <v>4.4481641614854683E-3</v>
      </c>
      <c r="D145" s="5" t="str">
        <f t="shared" si="10"/>
        <v/>
      </c>
      <c r="E145">
        <f t="shared" si="11"/>
        <v>1.5164580415499542</v>
      </c>
      <c r="F145">
        <f>E145/MAX($E$2:E145)-1</f>
        <v>-0.15521859908682023</v>
      </c>
      <c r="G145" s="2">
        <v>0</v>
      </c>
      <c r="H145">
        <v>1.4014255780371687E-2</v>
      </c>
      <c r="I145">
        <v>143</v>
      </c>
      <c r="Q145" s="26">
        <v>44084</v>
      </c>
    </row>
    <row r="146" spans="1:17" x14ac:dyDescent="0.25">
      <c r="A146">
        <v>5.0132715565385233E-3</v>
      </c>
      <c r="B146" s="4">
        <f t="shared" si="8"/>
        <v>-5.0000000000000001E-4</v>
      </c>
      <c r="C146" s="5">
        <f t="shared" si="9"/>
        <v>4.5132715565385229E-3</v>
      </c>
      <c r="D146" s="5" t="str">
        <f t="shared" si="10"/>
        <v/>
      </c>
      <c r="E146">
        <f t="shared" si="11"/>
        <v>1.5240604575163408</v>
      </c>
      <c r="F146">
        <f>E146/MAX($E$2:E146)-1</f>
        <v>-0.15098348051812938</v>
      </c>
      <c r="G146" s="2">
        <v>0</v>
      </c>
      <c r="H146">
        <v>1.4120753198748781E-2</v>
      </c>
      <c r="I146">
        <v>144</v>
      </c>
      <c r="Q146" s="26">
        <v>44085</v>
      </c>
    </row>
    <row r="147" spans="1:17" x14ac:dyDescent="0.25">
      <c r="A147">
        <v>-1.0506848213567843E-2</v>
      </c>
      <c r="B147" s="4">
        <f t="shared" si="8"/>
        <v>-5.0000000000000001E-4</v>
      </c>
      <c r="C147" s="5">
        <f t="shared" si="9"/>
        <v>-1.1006848213567844E-2</v>
      </c>
      <c r="D147" s="5">
        <f t="shared" si="10"/>
        <v>-1.1006848213567844E-2</v>
      </c>
      <c r="E147">
        <f t="shared" si="11"/>
        <v>1.5080473856209158</v>
      </c>
      <c r="F147">
        <f>E147/MAX($E$2:E147)-1</f>
        <v>-0.1599039682191371</v>
      </c>
      <c r="G147" s="2">
        <v>0</v>
      </c>
      <c r="H147">
        <v>1.4370073198452349E-2</v>
      </c>
      <c r="I147">
        <v>145</v>
      </c>
      <c r="Q147" s="26">
        <v>44086</v>
      </c>
    </row>
    <row r="148" spans="1:17" x14ac:dyDescent="0.25">
      <c r="A148">
        <v>3.3200925628533495E-2</v>
      </c>
      <c r="B148" s="4">
        <f t="shared" si="8"/>
        <v>-5.0000000000000001E-4</v>
      </c>
      <c r="C148" s="5">
        <f t="shared" si="9"/>
        <v>3.2700925628533495E-2</v>
      </c>
      <c r="D148" s="5" t="str">
        <f t="shared" si="10"/>
        <v/>
      </c>
      <c r="E148">
        <f t="shared" si="11"/>
        <v>1.5581159547152201</v>
      </c>
      <c r="F148">
        <f>E148/MAX($E$2:E148)-1</f>
        <v>-0.1320120023471546</v>
      </c>
      <c r="G148" s="2">
        <v>0</v>
      </c>
      <c r="H148">
        <v>1.4620064210241812E-2</v>
      </c>
      <c r="I148">
        <v>146</v>
      </c>
      <c r="Q148" s="26">
        <v>44087</v>
      </c>
    </row>
    <row r="149" spans="1:17" x14ac:dyDescent="0.25">
      <c r="A149">
        <v>9.7191466252182224E-3</v>
      </c>
      <c r="B149" s="4">
        <f t="shared" si="8"/>
        <v>-5.0000000000000001E-4</v>
      </c>
      <c r="C149" s="5">
        <f t="shared" si="9"/>
        <v>9.2191466252182219E-3</v>
      </c>
      <c r="D149" s="5" t="str">
        <f t="shared" si="10"/>
        <v/>
      </c>
      <c r="E149">
        <f t="shared" si="11"/>
        <v>1.5732595121381892</v>
      </c>
      <c r="F149">
        <f>E149/MAX($E$2:E149)-1</f>
        <v>-0.12357589972903704</v>
      </c>
      <c r="G149" s="2">
        <v>0</v>
      </c>
      <c r="H149">
        <v>1.4791216765415782E-2</v>
      </c>
      <c r="I149">
        <v>147</v>
      </c>
      <c r="Q149" s="26">
        <v>44088</v>
      </c>
    </row>
    <row r="150" spans="1:17" x14ac:dyDescent="0.25">
      <c r="A150">
        <v>1.6307870638692545E-2</v>
      </c>
      <c r="B150" s="4">
        <f t="shared" si="8"/>
        <v>-5.0000000000000001E-4</v>
      </c>
      <c r="C150" s="5">
        <f t="shared" si="9"/>
        <v>1.5807870638692545E-2</v>
      </c>
      <c r="D150" s="5" t="str">
        <f t="shared" si="10"/>
        <v/>
      </c>
      <c r="E150">
        <f t="shared" si="11"/>
        <v>1.5989160247432312</v>
      </c>
      <c r="F150">
        <f>E150/MAX($E$2:E150)-1</f>
        <v>-0.10928328887718575</v>
      </c>
      <c r="G150" s="2">
        <v>0</v>
      </c>
      <c r="H150">
        <v>1.5122736209150778E-2</v>
      </c>
      <c r="I150">
        <v>148</v>
      </c>
      <c r="Q150" s="26">
        <v>44089</v>
      </c>
    </row>
    <row r="151" spans="1:17" x14ac:dyDescent="0.25">
      <c r="A151">
        <v>-1.4599059638070733E-3</v>
      </c>
      <c r="B151" s="4">
        <f t="shared" si="8"/>
        <v>-5.0000000000000001E-4</v>
      </c>
      <c r="C151" s="5">
        <f t="shared" si="9"/>
        <v>-1.9599059638070733E-3</v>
      </c>
      <c r="D151" s="5">
        <f t="shared" si="10"/>
        <v>-1.9599059638070733E-3</v>
      </c>
      <c r="E151">
        <f t="shared" si="11"/>
        <v>1.5965817577030819</v>
      </c>
      <c r="F151">
        <f>E151/MAX($E$2:E151)-1</f>
        <v>-0.11058365151581662</v>
      </c>
      <c r="G151" s="2">
        <v>0</v>
      </c>
      <c r="H151">
        <v>1.5586180737006738E-2</v>
      </c>
      <c r="I151">
        <v>149</v>
      </c>
      <c r="Q151" s="26">
        <v>44090</v>
      </c>
    </row>
    <row r="152" spans="1:17" x14ac:dyDescent="0.25">
      <c r="A152">
        <v>-5.5648912927275251E-4</v>
      </c>
      <c r="B152" s="4">
        <f t="shared" si="8"/>
        <v>-5.0000000000000001E-4</v>
      </c>
      <c r="C152" s="5">
        <f t="shared" si="9"/>
        <v>-1.0564891292727525E-3</v>
      </c>
      <c r="D152" s="5">
        <f t="shared" si="10"/>
        <v>-1.0564891292727525E-3</v>
      </c>
      <c r="E152">
        <f t="shared" si="11"/>
        <v>1.5956932773109249</v>
      </c>
      <c r="F152">
        <f>E152/MAX($E$2:E152)-1</f>
        <v>-0.11107860204514552</v>
      </c>
      <c r="G152" s="2">
        <v>0</v>
      </c>
      <c r="H152">
        <v>1.5807870638692545E-2</v>
      </c>
      <c r="I152">
        <v>150</v>
      </c>
      <c r="Q152" s="26">
        <v>44091</v>
      </c>
    </row>
    <row r="153" spans="1:17" x14ac:dyDescent="0.25">
      <c r="A153">
        <v>1.3026719036856482E-2</v>
      </c>
      <c r="B153" s="4">
        <f t="shared" si="8"/>
        <v>-5.0000000000000001E-4</v>
      </c>
      <c r="C153" s="5">
        <f t="shared" si="9"/>
        <v>1.2526719036856482E-2</v>
      </c>
      <c r="D153" s="5" t="str">
        <f t="shared" si="10"/>
        <v/>
      </c>
      <c r="E153">
        <f t="shared" si="11"/>
        <v>1.616479925303455</v>
      </c>
      <c r="F153">
        <f>E153/MAX($E$2:E153)-1</f>
        <v>-9.9498872748137956E-2</v>
      </c>
      <c r="G153" s="2">
        <v>0</v>
      </c>
      <c r="H153">
        <v>1.5851607975658266E-2</v>
      </c>
      <c r="I153">
        <v>151</v>
      </c>
      <c r="Q153" s="26">
        <v>44092</v>
      </c>
    </row>
    <row r="154" spans="1:17" x14ac:dyDescent="0.25">
      <c r="A154">
        <v>-1.4360108303249186E-2</v>
      </c>
      <c r="B154" s="4">
        <f t="shared" si="8"/>
        <v>-5.0000000000000001E-4</v>
      </c>
      <c r="C154" s="5">
        <f t="shared" si="9"/>
        <v>-1.4860108303249187E-2</v>
      </c>
      <c r="D154" s="5">
        <f t="shared" si="10"/>
        <v>-1.4860108303249187E-2</v>
      </c>
      <c r="E154">
        <f t="shared" si="11"/>
        <v>1.5932670985060693</v>
      </c>
      <c r="F154">
        <f>E154/MAX($E$2:E154)-1</f>
        <v>-0.11243016646267256</v>
      </c>
      <c r="G154" s="2">
        <v>0</v>
      </c>
      <c r="H154">
        <v>1.6264368074830393E-2</v>
      </c>
      <c r="I154">
        <v>152</v>
      </c>
      <c r="Q154" s="26">
        <v>44093</v>
      </c>
    </row>
    <row r="155" spans="1:17" x14ac:dyDescent="0.25">
      <c r="A155">
        <v>-4.6156494571413131E-2</v>
      </c>
      <c r="B155" s="4">
        <f t="shared" si="8"/>
        <v>-5.0000000000000001E-4</v>
      </c>
      <c r="C155" s="5">
        <f t="shared" si="9"/>
        <v>-4.6656494571413132E-2</v>
      </c>
      <c r="D155" s="5">
        <f t="shared" si="10"/>
        <v>-4.6656494571413132E-2</v>
      </c>
      <c r="E155">
        <f t="shared" si="11"/>
        <v>1.5197274743230627</v>
      </c>
      <c r="F155">
        <f>E155/MAX($E$2:E155)-1</f>
        <v>-0.15339727866608832</v>
      </c>
      <c r="G155" s="2">
        <v>0</v>
      </c>
      <c r="H155">
        <v>1.6690423173250479E-2</v>
      </c>
      <c r="I155">
        <v>153</v>
      </c>
      <c r="Q155" s="26">
        <v>44094</v>
      </c>
    </row>
    <row r="156" spans="1:17" x14ac:dyDescent="0.25">
      <c r="A156">
        <v>1.0973598468630552E-2</v>
      </c>
      <c r="B156" s="4">
        <f t="shared" si="8"/>
        <v>-5.0000000000000001E-4</v>
      </c>
      <c r="C156" s="5">
        <f t="shared" si="9"/>
        <v>1.0473598468630552E-2</v>
      </c>
      <c r="D156" s="5" t="str">
        <f t="shared" si="10"/>
        <v/>
      </c>
      <c r="E156">
        <f t="shared" si="11"/>
        <v>1.5364043534080301</v>
      </c>
      <c r="F156">
        <f>E156/MAX($E$2:E156)-1</f>
        <v>-0.14410700033972001</v>
      </c>
      <c r="G156" s="2">
        <v>0</v>
      </c>
      <c r="H156">
        <v>1.7186325942134262E-2</v>
      </c>
      <c r="I156">
        <v>154</v>
      </c>
      <c r="Q156" s="26">
        <v>44095</v>
      </c>
    </row>
    <row r="157" spans="1:17" x14ac:dyDescent="0.25">
      <c r="A157">
        <v>-2.8109993894292362E-2</v>
      </c>
      <c r="B157" s="4">
        <f t="shared" si="8"/>
        <v>-5.0000000000000001E-4</v>
      </c>
      <c r="C157" s="5">
        <f t="shared" si="9"/>
        <v>-2.8609993894292363E-2</v>
      </c>
      <c r="D157" s="5">
        <f t="shared" si="10"/>
        <v>-2.8609993894292363E-2</v>
      </c>
      <c r="E157">
        <f t="shared" si="11"/>
        <v>1.4932160364145661</v>
      </c>
      <c r="F157">
        <f>E157/MAX($E$2:E157)-1</f>
        <v>-0.1681661473343381</v>
      </c>
      <c r="G157" s="2">
        <v>0</v>
      </c>
      <c r="H157">
        <v>1.7573350854858727E-2</v>
      </c>
      <c r="I157">
        <v>155</v>
      </c>
      <c r="Q157" s="26">
        <v>44096</v>
      </c>
    </row>
    <row r="158" spans="1:17" x14ac:dyDescent="0.25">
      <c r="A158">
        <v>4.9331222948481246E-2</v>
      </c>
      <c r="B158" s="4">
        <f t="shared" si="8"/>
        <v>-5.0000000000000001E-4</v>
      </c>
      <c r="C158" s="5">
        <f t="shared" si="9"/>
        <v>4.8831222948481245E-2</v>
      </c>
      <c r="D158" s="5" t="str">
        <f t="shared" si="10"/>
        <v/>
      </c>
      <c r="E158">
        <f t="shared" si="11"/>
        <v>1.5668782096171805</v>
      </c>
      <c r="F158">
        <f>E158/MAX($E$2:E158)-1</f>
        <v>-0.12713076609239427</v>
      </c>
      <c r="G158" s="2">
        <v>0</v>
      </c>
      <c r="H158">
        <v>1.7588165464260619E-2</v>
      </c>
      <c r="I158">
        <v>156</v>
      </c>
      <c r="Q158" s="26">
        <v>44097</v>
      </c>
    </row>
    <row r="159" spans="1:17" x14ac:dyDescent="0.25">
      <c r="A159">
        <v>-4.6070720604542981E-3</v>
      </c>
      <c r="B159" s="4">
        <f t="shared" si="8"/>
        <v>-5.0000000000000001E-4</v>
      </c>
      <c r="C159" s="5">
        <f t="shared" si="9"/>
        <v>-5.1070720604542985E-3</v>
      </c>
      <c r="D159" s="5">
        <f t="shared" si="10"/>
        <v>-5.1070720604542985E-3</v>
      </c>
      <c r="E159">
        <f t="shared" si="11"/>
        <v>1.5596594887955186</v>
      </c>
      <c r="F159">
        <f>E159/MAX($E$2:E159)-1</f>
        <v>-0.1311521375523601</v>
      </c>
      <c r="G159" s="2">
        <v>0</v>
      </c>
      <c r="H159">
        <v>1.9095977497152583E-2</v>
      </c>
      <c r="I159">
        <v>157</v>
      </c>
      <c r="Q159" s="26">
        <v>44098</v>
      </c>
    </row>
    <row r="160" spans="1:17" x14ac:dyDescent="0.25">
      <c r="A160">
        <v>3.692052685881686E-3</v>
      </c>
      <c r="B160" s="4">
        <f t="shared" si="8"/>
        <v>-5.0000000000000001E-4</v>
      </c>
      <c r="C160" s="5">
        <f t="shared" si="9"/>
        <v>3.192052685881686E-3</v>
      </c>
      <c r="D160" s="5">
        <f t="shared" si="10"/>
        <v>3.192052685881686E-3</v>
      </c>
      <c r="E160">
        <f t="shared" si="11"/>
        <v>1.565417833800187</v>
      </c>
      <c r="F160">
        <f>E160/MAX($E$2:E160)-1</f>
        <v>-0.1279443054681878</v>
      </c>
      <c r="G160" s="2">
        <v>0</v>
      </c>
      <c r="H160">
        <v>1.9341870236762426E-2</v>
      </c>
      <c r="I160">
        <v>158</v>
      </c>
      <c r="Q160" s="26">
        <v>44099</v>
      </c>
    </row>
    <row r="161" spans="1:17" x14ac:dyDescent="0.25">
      <c r="A161">
        <v>4.4920782851818331E-3</v>
      </c>
      <c r="B161" s="4">
        <f t="shared" si="8"/>
        <v>-5.0000000000000001E-4</v>
      </c>
      <c r="C161" s="5">
        <f t="shared" si="9"/>
        <v>3.9920782851818326E-3</v>
      </c>
      <c r="D161" s="5" t="str">
        <f t="shared" si="10"/>
        <v/>
      </c>
      <c r="E161">
        <f t="shared" si="11"/>
        <v>1.5724498132586371</v>
      </c>
      <c r="F161">
        <f>E161/MAX($E$2:E161)-1</f>
        <v>-0.12402696301931226</v>
      </c>
      <c r="G161" s="2">
        <v>0</v>
      </c>
      <c r="H161">
        <v>2.0538447932524295E-2</v>
      </c>
      <c r="I161">
        <v>159</v>
      </c>
      <c r="Q161" s="26">
        <v>44100</v>
      </c>
    </row>
    <row r="162" spans="1:17" x14ac:dyDescent="0.25">
      <c r="A162">
        <v>-7.6682562951143618E-3</v>
      </c>
      <c r="B162" s="4">
        <f t="shared" si="8"/>
        <v>-5.0000000000000001E-4</v>
      </c>
      <c r="C162" s="5">
        <f t="shared" si="9"/>
        <v>-8.1682562951143622E-3</v>
      </c>
      <c r="D162" s="5">
        <f t="shared" si="10"/>
        <v>-8.1682562951143622E-3</v>
      </c>
      <c r="E162">
        <f t="shared" si="11"/>
        <v>1.5603918650793651</v>
      </c>
      <c r="F162">
        <f>E162/MAX($E$2:E162)-1</f>
        <v>-0.13074414877448992</v>
      </c>
      <c r="G162" s="2">
        <v>0</v>
      </c>
      <c r="H162">
        <v>2.0564447448256196E-2</v>
      </c>
      <c r="I162">
        <v>160</v>
      </c>
      <c r="Q162" s="26">
        <v>44101</v>
      </c>
    </row>
    <row r="163" spans="1:17" x14ac:dyDescent="0.25">
      <c r="A163">
        <v>1.3573869506477099E-2</v>
      </c>
      <c r="B163" s="4">
        <f t="shared" si="8"/>
        <v>-5.0000000000000001E-4</v>
      </c>
      <c r="C163" s="5">
        <f t="shared" si="9"/>
        <v>1.3073869506477098E-2</v>
      </c>
      <c r="D163" s="5" t="str">
        <f t="shared" si="10"/>
        <v/>
      </c>
      <c r="E163">
        <f t="shared" si="11"/>
        <v>1.5815724206349209</v>
      </c>
      <c r="F163">
        <f>E163/MAX($E$2:E163)-1</f>
        <v>-0.11894498328221315</v>
      </c>
      <c r="G163" s="2">
        <v>0</v>
      </c>
      <c r="H163">
        <v>2.064875012947559E-2</v>
      </c>
      <c r="I163">
        <v>161</v>
      </c>
      <c r="Q163" s="26">
        <v>44102</v>
      </c>
    </row>
    <row r="164" spans="1:17" x14ac:dyDescent="0.25">
      <c r="A164">
        <v>-5.6361518089649287E-3</v>
      </c>
      <c r="B164" s="4">
        <f t="shared" si="8"/>
        <v>-5.0000000000000001E-4</v>
      </c>
      <c r="C164" s="5">
        <f t="shared" si="9"/>
        <v>-6.1361518089649292E-3</v>
      </c>
      <c r="D164" s="5">
        <f t="shared" si="10"/>
        <v>-6.1361518089649292E-3</v>
      </c>
      <c r="E164">
        <f t="shared" si="11"/>
        <v>1.5726584383753504</v>
      </c>
      <c r="F164">
        <f>E164/MAX($E$2:E164)-1</f>
        <v>-0.12391074310848471</v>
      </c>
      <c r="G164" s="2">
        <v>0</v>
      </c>
      <c r="H164">
        <v>2.0701066935349732E-2</v>
      </c>
      <c r="I164">
        <v>162</v>
      </c>
      <c r="Q164" s="26">
        <v>44103</v>
      </c>
    </row>
    <row r="165" spans="1:17" x14ac:dyDescent="0.25">
      <c r="A165">
        <v>-1.5028345128728859E-2</v>
      </c>
      <c r="B165" s="4">
        <f t="shared" si="8"/>
        <v>-5.0000000000000001E-4</v>
      </c>
      <c r="C165" s="5">
        <f t="shared" si="9"/>
        <v>-1.552834512872886E-2</v>
      </c>
      <c r="D165" s="5">
        <f t="shared" si="10"/>
        <v>-1.552834512872886E-2</v>
      </c>
      <c r="E165">
        <f t="shared" si="11"/>
        <v>1.5490239845938378</v>
      </c>
      <c r="F165">
        <f>E165/MAX($E$2:E165)-1</f>
        <v>-0.13707691482462203</v>
      </c>
      <c r="G165" s="2">
        <v>0</v>
      </c>
      <c r="H165">
        <v>2.0793907566882541E-2</v>
      </c>
      <c r="I165">
        <v>163</v>
      </c>
      <c r="Q165" s="26">
        <v>44104</v>
      </c>
    </row>
    <row r="166" spans="1:17" x14ac:dyDescent="0.25">
      <c r="A166">
        <v>-4.1920842975313732E-3</v>
      </c>
      <c r="B166" s="4">
        <f t="shared" si="8"/>
        <v>-5.0000000000000001E-4</v>
      </c>
      <c r="C166" s="5">
        <f t="shared" si="9"/>
        <v>-4.6920842975313737E-3</v>
      </c>
      <c r="D166" s="5">
        <f t="shared" si="10"/>
        <v>-4.6920842975313737E-3</v>
      </c>
      <c r="E166">
        <f t="shared" si="11"/>
        <v>1.5425303454715225</v>
      </c>
      <c r="F166">
        <f>E166/MAX($E$2:E166)-1</f>
        <v>-0.14069436113996303</v>
      </c>
      <c r="G166" s="2">
        <v>0</v>
      </c>
      <c r="H166">
        <v>2.0886635632523409E-2</v>
      </c>
      <c r="I166">
        <v>164</v>
      </c>
      <c r="Q166" s="26">
        <v>44105</v>
      </c>
    </row>
    <row r="167" spans="1:17" x14ac:dyDescent="0.25">
      <c r="A167">
        <v>-2.0306210465785846E-3</v>
      </c>
      <c r="B167" s="4">
        <f t="shared" si="8"/>
        <v>-5.0000000000000001E-4</v>
      </c>
      <c r="C167" s="5">
        <f t="shared" si="9"/>
        <v>-2.5306210465785846E-3</v>
      </c>
      <c r="D167" s="5">
        <f t="shared" si="10"/>
        <v>-2.5306210465785846E-3</v>
      </c>
      <c r="E167">
        <f t="shared" si="11"/>
        <v>1.5393980508870218</v>
      </c>
      <c r="F167">
        <f>E167/MAX($E$2:E167)-1</f>
        <v>-0.14243928525567595</v>
      </c>
      <c r="G167" s="2">
        <v>0</v>
      </c>
      <c r="H167">
        <v>2.1425338267732907E-2</v>
      </c>
      <c r="I167">
        <v>165</v>
      </c>
      <c r="Q167" s="26">
        <v>44106</v>
      </c>
    </row>
    <row r="168" spans="1:17" x14ac:dyDescent="0.25">
      <c r="A168">
        <v>1.1321452095170104E-2</v>
      </c>
      <c r="B168" s="4">
        <f t="shared" si="8"/>
        <v>-5.0000000000000001E-4</v>
      </c>
      <c r="C168" s="5">
        <f t="shared" si="9"/>
        <v>1.0821452095170103E-2</v>
      </c>
      <c r="D168" s="5" t="str">
        <f t="shared" si="10"/>
        <v/>
      </c>
      <c r="E168">
        <f t="shared" si="11"/>
        <v>1.5568262721755375</v>
      </c>
      <c r="F168">
        <f>E168/MAX($E$2:E168)-1</f>
        <v>-0.13273045270499817</v>
      </c>
      <c r="G168" s="2">
        <v>0</v>
      </c>
      <c r="H168">
        <v>2.2599099099099129E-2</v>
      </c>
      <c r="I168">
        <v>166</v>
      </c>
      <c r="Q168" s="26">
        <v>44107</v>
      </c>
    </row>
    <row r="169" spans="1:17" x14ac:dyDescent="0.25">
      <c r="A169">
        <v>1.160985127132963E-2</v>
      </c>
      <c r="B169" s="4">
        <f t="shared" si="8"/>
        <v>-5.0000000000000001E-4</v>
      </c>
      <c r="C169" s="5">
        <f t="shared" si="9"/>
        <v>1.1109851271329629E-2</v>
      </c>
      <c r="D169" s="5" t="str">
        <f t="shared" si="10"/>
        <v/>
      </c>
      <c r="E169">
        <f t="shared" si="11"/>
        <v>1.5749007936507939</v>
      </c>
      <c r="F169">
        <f>E169/MAX($E$2:E169)-1</f>
        <v>-0.1226615822487499</v>
      </c>
      <c r="G169" s="2">
        <v>0</v>
      </c>
      <c r="H169">
        <v>2.3147461871554531E-2</v>
      </c>
      <c r="I169">
        <v>167</v>
      </c>
      <c r="Q169" s="26">
        <v>44108</v>
      </c>
    </row>
    <row r="170" spans="1:17" x14ac:dyDescent="0.25">
      <c r="A170">
        <v>-1.7817508105604452E-2</v>
      </c>
      <c r="B170" s="4">
        <f t="shared" si="8"/>
        <v>-5.0000000000000001E-4</v>
      </c>
      <c r="C170" s="5">
        <f t="shared" si="9"/>
        <v>-1.8317508105604452E-2</v>
      </c>
      <c r="D170" s="5">
        <f t="shared" si="10"/>
        <v>-1.8317508105604452E-2</v>
      </c>
      <c r="E170">
        <f t="shared" si="11"/>
        <v>1.546839985994398</v>
      </c>
      <c r="F170">
        <f>E170/MAX($E$2:E170)-1</f>
        <v>-0.13829356661839098</v>
      </c>
      <c r="G170" s="2">
        <v>0</v>
      </c>
      <c r="H170">
        <v>2.3149695767727019E-2</v>
      </c>
      <c r="I170">
        <v>168</v>
      </c>
      <c r="Q170" s="26">
        <v>44109</v>
      </c>
    </row>
    <row r="171" spans="1:17" x14ac:dyDescent="0.25">
      <c r="A171">
        <v>6.3955648865472448E-3</v>
      </c>
      <c r="B171" s="4">
        <f t="shared" si="8"/>
        <v>-5.0000000000000001E-4</v>
      </c>
      <c r="C171" s="5">
        <f t="shared" si="9"/>
        <v>5.8955648865472443E-3</v>
      </c>
      <c r="D171" s="5" t="str">
        <f t="shared" si="10"/>
        <v/>
      </c>
      <c r="E171">
        <f t="shared" si="11"/>
        <v>1.5567329014939311</v>
      </c>
      <c r="F171">
        <f>E171/MAX($E$2:E171)-1</f>
        <v>-0.13278246721054365</v>
      </c>
      <c r="G171" s="2">
        <v>0</v>
      </c>
      <c r="H171">
        <v>2.4111849337470737E-2</v>
      </c>
      <c r="I171">
        <v>169</v>
      </c>
      <c r="Q171" s="26">
        <v>44110</v>
      </c>
    </row>
    <row r="172" spans="1:17" x14ac:dyDescent="0.25">
      <c r="A172">
        <v>2.4611849337470737E-2</v>
      </c>
      <c r="B172" s="4">
        <f t="shared" si="8"/>
        <v>-5.0000000000000001E-4</v>
      </c>
      <c r="C172" s="5">
        <f t="shared" si="9"/>
        <v>2.4111849337470737E-2</v>
      </c>
      <c r="D172" s="5" t="str">
        <f t="shared" si="10"/>
        <v/>
      </c>
      <c r="E172">
        <f t="shared" si="11"/>
        <v>1.5950469771241833</v>
      </c>
      <c r="F172">
        <f>E172/MAX($E$2:E172)-1</f>
        <v>-0.11143863995071657</v>
      </c>
      <c r="G172" s="2">
        <v>0</v>
      </c>
      <c r="H172">
        <v>2.494358998149776E-2</v>
      </c>
      <c r="I172">
        <v>170</v>
      </c>
      <c r="Q172" s="26">
        <v>44111</v>
      </c>
    </row>
    <row r="173" spans="1:17" x14ac:dyDescent="0.25">
      <c r="A173">
        <v>1.1339886527962362E-2</v>
      </c>
      <c r="B173" s="4">
        <f t="shared" si="8"/>
        <v>-5.0000000000000001E-4</v>
      </c>
      <c r="C173" s="5">
        <f t="shared" si="9"/>
        <v>1.0839886527962361E-2</v>
      </c>
      <c r="D173" s="5" t="str">
        <f t="shared" si="10"/>
        <v/>
      </c>
      <c r="E173">
        <f t="shared" si="11"/>
        <v>1.6131346288515409</v>
      </c>
      <c r="F173">
        <f>E173/MAX($E$2:E173)-1</f>
        <v>-0.1013624549546257</v>
      </c>
      <c r="G173" s="2">
        <v>0</v>
      </c>
      <c r="H173">
        <v>2.8549041108674345E-2</v>
      </c>
      <c r="I173">
        <v>171</v>
      </c>
      <c r="Q173" s="26">
        <v>44112</v>
      </c>
    </row>
    <row r="174" spans="1:17" x14ac:dyDescent="0.25">
      <c r="A174">
        <v>2.1925338267732908E-2</v>
      </c>
      <c r="B174" s="4">
        <f t="shared" si="8"/>
        <v>-5.0000000000000001E-4</v>
      </c>
      <c r="C174" s="5">
        <f t="shared" si="9"/>
        <v>2.1425338267732907E-2</v>
      </c>
      <c r="D174" s="5" t="str">
        <f t="shared" si="10"/>
        <v/>
      </c>
      <c r="E174">
        <f t="shared" si="11"/>
        <v>1.6485031512605046</v>
      </c>
      <c r="F174">
        <f>E174/MAX($E$2:E174)-1</f>
        <v>-8.1659522799420903E-2</v>
      </c>
      <c r="G174" s="2">
        <v>0</v>
      </c>
      <c r="H174">
        <v>2.8837235485247026E-2</v>
      </c>
      <c r="I174">
        <v>172</v>
      </c>
      <c r="Q174" s="26">
        <v>44113</v>
      </c>
    </row>
    <row r="175" spans="1:17" x14ac:dyDescent="0.25">
      <c r="A175">
        <v>6.5940970839417634E-3</v>
      </c>
      <c r="B175" s="4">
        <f t="shared" si="8"/>
        <v>-5.0000000000000001E-4</v>
      </c>
      <c r="C175" s="5">
        <f t="shared" si="9"/>
        <v>6.094097083941763E-3</v>
      </c>
      <c r="D175" s="5" t="str">
        <f t="shared" si="10"/>
        <v/>
      </c>
      <c r="E175">
        <f t="shared" si="11"/>
        <v>1.6593735410831003</v>
      </c>
      <c r="F175">
        <f>E175/MAX($E$2:E175)-1</f>
        <v>-7.5603896536646897E-2</v>
      </c>
      <c r="G175" s="2">
        <v>0</v>
      </c>
      <c r="H175">
        <v>2.9135049849080719E-2</v>
      </c>
      <c r="I175">
        <v>173</v>
      </c>
      <c r="Q175" s="26">
        <v>44114</v>
      </c>
    </row>
    <row r="176" spans="1:17" x14ac:dyDescent="0.25">
      <c r="A176">
        <v>1.4194641995215251E-2</v>
      </c>
      <c r="B176" s="4">
        <f t="shared" si="8"/>
        <v>-5.0000000000000001E-4</v>
      </c>
      <c r="C176" s="5">
        <f t="shared" si="9"/>
        <v>1.3694641995215251E-2</v>
      </c>
      <c r="D176" s="5" t="str">
        <f t="shared" si="10"/>
        <v/>
      </c>
      <c r="E176">
        <f t="shared" si="11"/>
        <v>1.6829277544351076</v>
      </c>
      <c r="F176">
        <f>E176/MAX($E$2:E176)-1</f>
        <v>-6.2482424786212576E-2</v>
      </c>
      <c r="G176" s="2">
        <v>0</v>
      </c>
      <c r="H176">
        <v>3.0074528238823894E-2</v>
      </c>
      <c r="I176">
        <v>174</v>
      </c>
      <c r="Q176" s="26">
        <v>44115</v>
      </c>
    </row>
    <row r="177" spans="1:17" x14ac:dyDescent="0.25">
      <c r="A177">
        <v>-9.2965516763093836E-3</v>
      </c>
      <c r="B177" s="4">
        <f t="shared" si="8"/>
        <v>-5.0000000000000001E-4</v>
      </c>
      <c r="C177" s="5">
        <f t="shared" si="9"/>
        <v>-9.7965516763093841E-3</v>
      </c>
      <c r="D177" s="5">
        <f t="shared" si="10"/>
        <v>-9.7965516763093841E-3</v>
      </c>
      <c r="E177">
        <f t="shared" si="11"/>
        <v>1.6672823295985062</v>
      </c>
      <c r="F177">
        <f>E177/MAX($E$2:E177)-1</f>
        <v>-7.1198105371635956E-2</v>
      </c>
      <c r="G177" s="2">
        <v>0</v>
      </c>
      <c r="H177">
        <v>3.0765586433568248E-2</v>
      </c>
      <c r="I177">
        <v>175</v>
      </c>
      <c r="Q177" s="26">
        <v>44116</v>
      </c>
    </row>
    <row r="178" spans="1:17" x14ac:dyDescent="0.25">
      <c r="A178">
        <v>-4.5501399167924284E-5</v>
      </c>
      <c r="B178" s="4">
        <f t="shared" si="8"/>
        <v>-5.0000000000000001E-4</v>
      </c>
      <c r="C178" s="5">
        <f t="shared" si="9"/>
        <v>-5.4550139916792429E-4</v>
      </c>
      <c r="D178" s="5">
        <f t="shared" si="10"/>
        <v>-5.4550139916792429E-4</v>
      </c>
      <c r="E178">
        <f t="shared" si="11"/>
        <v>1.6672064659197015</v>
      </c>
      <c r="F178">
        <f>E178/MAX($E$2:E178)-1</f>
        <v>-7.1240367157391349E-2</v>
      </c>
      <c r="G178" s="2">
        <v>0</v>
      </c>
      <c r="H178">
        <v>3.1837039510556442E-2</v>
      </c>
      <c r="I178">
        <v>176</v>
      </c>
      <c r="Q178" s="26">
        <v>44117</v>
      </c>
    </row>
    <row r="179" spans="1:17" x14ac:dyDescent="0.25">
      <c r="A179">
        <v>7.1440447334107926E-3</v>
      </c>
      <c r="B179" s="4">
        <f t="shared" si="8"/>
        <v>-5.0000000000000001E-4</v>
      </c>
      <c r="C179" s="5">
        <f t="shared" si="9"/>
        <v>6.6440447334107922E-3</v>
      </c>
      <c r="D179" s="5" t="str">
        <f t="shared" si="10"/>
        <v/>
      </c>
      <c r="E179">
        <f t="shared" si="11"/>
        <v>1.6791170634920636</v>
      </c>
      <c r="F179">
        <f>E179/MAX($E$2:E179)-1</f>
        <v>-6.4605266793777538E-2</v>
      </c>
      <c r="G179" s="2">
        <v>0</v>
      </c>
      <c r="H179">
        <v>3.2700925628533495E-2</v>
      </c>
      <c r="I179">
        <v>177</v>
      </c>
      <c r="Q179" s="26">
        <v>44118</v>
      </c>
    </row>
    <row r="180" spans="1:17" x14ac:dyDescent="0.25">
      <c r="A180">
        <v>-1.5673357464459303E-2</v>
      </c>
      <c r="B180" s="4">
        <f t="shared" si="8"/>
        <v>-5.0000000000000001E-4</v>
      </c>
      <c r="C180" s="5">
        <f t="shared" si="9"/>
        <v>-1.6173357464459304E-2</v>
      </c>
      <c r="D180" s="5">
        <f t="shared" si="10"/>
        <v>-1.6173357464459304E-2</v>
      </c>
      <c r="E180">
        <f t="shared" si="11"/>
        <v>1.6527996615312792</v>
      </c>
      <c r="F180">
        <f>E180/MAX($E$2:E180)-1</f>
        <v>-7.9266042817691229E-2</v>
      </c>
      <c r="G180" s="2">
        <v>0</v>
      </c>
      <c r="H180">
        <v>3.9810653297108034E-2</v>
      </c>
      <c r="I180">
        <v>178</v>
      </c>
      <c r="Q180" s="26">
        <v>44119</v>
      </c>
    </row>
    <row r="181" spans="1:17" x14ac:dyDescent="0.25">
      <c r="A181">
        <v>3.437211745130675E-3</v>
      </c>
      <c r="B181" s="4">
        <f t="shared" si="8"/>
        <v>-5.0000000000000001E-4</v>
      </c>
      <c r="C181" s="5">
        <f t="shared" si="9"/>
        <v>2.9372117451306749E-3</v>
      </c>
      <c r="D181" s="5">
        <f t="shared" si="10"/>
        <v>2.9372117451306749E-3</v>
      </c>
      <c r="E181">
        <f t="shared" si="11"/>
        <v>1.6584806839402426</v>
      </c>
      <c r="F181">
        <f>E181/MAX($E$2:E181)-1</f>
        <v>-7.6101285245923522E-2</v>
      </c>
      <c r="G181" s="2">
        <v>0</v>
      </c>
      <c r="H181">
        <v>3.9886306095517632E-2</v>
      </c>
      <c r="I181">
        <v>179</v>
      </c>
      <c r="Q181" s="26">
        <v>44120</v>
      </c>
    </row>
    <row r="182" spans="1:17" x14ac:dyDescent="0.25">
      <c r="A182">
        <v>1.2870462328541388E-2</v>
      </c>
      <c r="B182" s="4">
        <f t="shared" si="8"/>
        <v>-5.0000000000000001E-4</v>
      </c>
      <c r="C182" s="5">
        <f t="shared" si="9"/>
        <v>1.2370462328541387E-2</v>
      </c>
      <c r="D182" s="5" t="str">
        <f t="shared" si="10"/>
        <v/>
      </c>
      <c r="E182">
        <f t="shared" si="11"/>
        <v>1.679826097105509</v>
      </c>
      <c r="F182">
        <f>E182/MAX($E$2:E182)-1</f>
        <v>-6.4210281642293365E-2</v>
      </c>
      <c r="G182" s="2">
        <v>0</v>
      </c>
      <c r="H182">
        <v>4.0705648926237348E-2</v>
      </c>
      <c r="I182">
        <v>180</v>
      </c>
      <c r="Q182" s="26">
        <v>44121</v>
      </c>
    </row>
    <row r="183" spans="1:17" x14ac:dyDescent="0.25">
      <c r="A183">
        <v>2.138663563252341E-2</v>
      </c>
      <c r="B183" s="4">
        <f t="shared" si="8"/>
        <v>-5.0000000000000001E-4</v>
      </c>
      <c r="C183" s="5">
        <f t="shared" si="9"/>
        <v>2.0886635632523409E-2</v>
      </c>
      <c r="D183" s="5" t="str">
        <f t="shared" si="10"/>
        <v/>
      </c>
      <c r="E183">
        <f t="shared" si="11"/>
        <v>1.7157519257703084</v>
      </c>
      <c r="F183">
        <f>E183/MAX($E$2:E183)-1</f>
        <v>-4.4196887907115401E-2</v>
      </c>
      <c r="G183" s="2">
        <v>0</v>
      </c>
      <c r="H183">
        <v>4.0719209399824929E-2</v>
      </c>
      <c r="I183">
        <v>181</v>
      </c>
      <c r="Q183" s="26">
        <v>44122</v>
      </c>
    </row>
    <row r="184" spans="1:17" x14ac:dyDescent="0.25">
      <c r="A184">
        <v>1.3892325548767293E-2</v>
      </c>
      <c r="B184" s="4">
        <f t="shared" si="8"/>
        <v>-5.0000000000000001E-4</v>
      </c>
      <c r="C184" s="5">
        <f t="shared" si="9"/>
        <v>1.3392325548767292E-2</v>
      </c>
      <c r="D184" s="5" t="str">
        <f t="shared" si="10"/>
        <v/>
      </c>
      <c r="E184">
        <f t="shared" si="11"/>
        <v>1.739587710084034</v>
      </c>
      <c r="F184">
        <f>E184/MAX($E$2:E184)-1</f>
        <v>-3.0918559913396093E-2</v>
      </c>
      <c r="G184" s="2">
        <v>0</v>
      </c>
      <c r="H184">
        <v>4.3063848918926506E-2</v>
      </c>
      <c r="I184">
        <v>182</v>
      </c>
      <c r="Q184" s="26">
        <v>44123</v>
      </c>
    </row>
    <row r="185" spans="1:17" x14ac:dyDescent="0.25">
      <c r="A185">
        <v>7.4151510043333424E-2</v>
      </c>
      <c r="B185" s="4">
        <f t="shared" si="8"/>
        <v>-5.0000000000000001E-4</v>
      </c>
      <c r="C185" s="5">
        <f t="shared" si="9"/>
        <v>7.3651510043333424E-2</v>
      </c>
      <c r="D185" s="5" t="str">
        <f t="shared" si="10"/>
        <v/>
      </c>
      <c r="E185">
        <f t="shared" si="11"/>
        <v>1.8685807656395896</v>
      </c>
      <c r="F185">
        <f>E185/MAX($E$2:E185)-1</f>
        <v>0</v>
      </c>
      <c r="G185" s="2">
        <v>0</v>
      </c>
      <c r="H185">
        <v>4.8820147292078786E-2</v>
      </c>
      <c r="I185">
        <v>183</v>
      </c>
      <c r="Q185" s="26">
        <v>44124</v>
      </c>
    </row>
    <row r="186" spans="1:17" x14ac:dyDescent="0.25">
      <c r="A186">
        <v>1.3977201748907042E-2</v>
      </c>
      <c r="B186" s="4">
        <f t="shared" si="8"/>
        <v>-5.0000000000000001E-4</v>
      </c>
      <c r="C186" s="5">
        <f t="shared" si="9"/>
        <v>1.3477201748907042E-2</v>
      </c>
      <c r="D186" s="5" t="str">
        <f t="shared" si="10"/>
        <v/>
      </c>
      <c r="E186">
        <f t="shared" si="11"/>
        <v>1.8946982959850613</v>
      </c>
      <c r="F186">
        <f>E186/MAX($E$2:E186)-1</f>
        <v>0</v>
      </c>
      <c r="G186" s="2">
        <v>0</v>
      </c>
      <c r="H186">
        <v>4.8831222948481245E-2</v>
      </c>
      <c r="I186">
        <v>184</v>
      </c>
      <c r="Q186" s="26">
        <v>44125</v>
      </c>
    </row>
    <row r="187" spans="1:17" x14ac:dyDescent="0.25">
      <c r="A187">
        <v>-3.8446079239117248E-3</v>
      </c>
      <c r="B187" s="4">
        <f t="shared" si="8"/>
        <v>-5.0000000000000001E-4</v>
      </c>
      <c r="C187" s="5">
        <f t="shared" si="9"/>
        <v>-4.3446079239117252E-3</v>
      </c>
      <c r="D187" s="5">
        <f t="shared" si="10"/>
        <v>-4.3446079239117252E-3</v>
      </c>
      <c r="E187">
        <f t="shared" si="11"/>
        <v>1.8874139239028951</v>
      </c>
      <c r="F187">
        <f>E187/MAX($E$2:E187)-1</f>
        <v>-3.8446079239117248E-3</v>
      </c>
      <c r="G187" s="2">
        <v>0</v>
      </c>
      <c r="H187">
        <v>4.9487318076920139E-2</v>
      </c>
      <c r="I187">
        <v>185</v>
      </c>
      <c r="Q187" s="26">
        <v>44126</v>
      </c>
    </row>
    <row r="188" spans="1:17" x14ac:dyDescent="0.25">
      <c r="A188">
        <v>1.4620753198748782E-2</v>
      </c>
      <c r="B188" s="4">
        <f t="shared" si="8"/>
        <v>-5.0000000000000001E-4</v>
      </c>
      <c r="C188" s="5">
        <f t="shared" si="9"/>
        <v>1.4120753198748781E-2</v>
      </c>
      <c r="D188" s="5" t="str">
        <f t="shared" si="10"/>
        <v/>
      </c>
      <c r="E188">
        <f t="shared" si="11"/>
        <v>1.9150093370681613</v>
      </c>
      <c r="F188">
        <f>E188/MAX($E$2:E188)-1</f>
        <v>0</v>
      </c>
      <c r="G188" s="2">
        <v>0</v>
      </c>
      <c r="H188">
        <v>5.0360076856562352E-2</v>
      </c>
      <c r="I188">
        <v>186</v>
      </c>
      <c r="Q188" s="26">
        <v>44127</v>
      </c>
    </row>
    <row r="189" spans="1:17" x14ac:dyDescent="0.25">
      <c r="A189">
        <v>-6.1891295603310192E-3</v>
      </c>
      <c r="B189" s="4">
        <f t="shared" si="8"/>
        <v>-5.0000000000000001E-4</v>
      </c>
      <c r="C189" s="5">
        <f t="shared" si="9"/>
        <v>-6.6891295603310197E-3</v>
      </c>
      <c r="D189" s="5">
        <f t="shared" si="10"/>
        <v>-6.6891295603310197E-3</v>
      </c>
      <c r="E189">
        <f t="shared" si="11"/>
        <v>1.903157096171803</v>
      </c>
      <c r="F189">
        <f>E189/MAX($E$2:E189)-1</f>
        <v>-6.1891295603310192E-3</v>
      </c>
      <c r="G189" s="2">
        <v>0</v>
      </c>
      <c r="H189">
        <v>5.4970322807237515E-2</v>
      </c>
      <c r="I189">
        <v>187</v>
      </c>
      <c r="Q189" s="26">
        <v>44128</v>
      </c>
    </row>
    <row r="190" spans="1:17" x14ac:dyDescent="0.25">
      <c r="A190">
        <v>1.8236872364891799E-3</v>
      </c>
      <c r="B190" s="4">
        <f t="shared" si="8"/>
        <v>-5.0000000000000001E-4</v>
      </c>
      <c r="C190" s="5">
        <f t="shared" si="9"/>
        <v>1.3236872364891798E-3</v>
      </c>
      <c r="D190" s="5">
        <f t="shared" si="10"/>
        <v>1.3236872364891798E-3</v>
      </c>
      <c r="E190">
        <f t="shared" si="11"/>
        <v>1.9066278594771253</v>
      </c>
      <c r="F190">
        <f>E190/MAX($E$2:E190)-1</f>
        <v>-4.3767293604258795E-3</v>
      </c>
      <c r="G190" s="2">
        <v>0</v>
      </c>
      <c r="H190">
        <v>5.6162079347769456E-2</v>
      </c>
      <c r="I190">
        <v>188</v>
      </c>
      <c r="Q190" s="26">
        <v>44129</v>
      </c>
    </row>
    <row r="191" spans="1:17" x14ac:dyDescent="0.25">
      <c r="A191">
        <v>5.5470322807237515E-2</v>
      </c>
      <c r="B191" s="4">
        <f t="shared" si="8"/>
        <v>-5.0000000000000001E-4</v>
      </c>
      <c r="C191" s="5">
        <f t="shared" si="9"/>
        <v>5.4970322807237515E-2</v>
      </c>
      <c r="D191" s="5" t="str">
        <f t="shared" si="10"/>
        <v/>
      </c>
      <c r="E191">
        <f t="shared" si="11"/>
        <v>2.0123891223155939</v>
      </c>
      <c r="F191">
        <f>E191/MAX($E$2:E191)-1</f>
        <v>0</v>
      </c>
      <c r="G191" s="2">
        <v>0</v>
      </c>
      <c r="H191">
        <v>7.3651510043333424E-2</v>
      </c>
      <c r="I191">
        <v>189</v>
      </c>
      <c r="Q191" s="26">
        <v>44130</v>
      </c>
    </row>
    <row r="192" spans="1:17" x14ac:dyDescent="0.25">
      <c r="A192">
        <v>-3.7166913638960297E-2</v>
      </c>
      <c r="B192" s="4">
        <f t="shared" si="8"/>
        <v>-5.0000000000000001E-4</v>
      </c>
      <c r="C192" s="5">
        <f t="shared" si="9"/>
        <v>-3.7666913638960298E-2</v>
      </c>
      <c r="D192" s="5">
        <f t="shared" si="10"/>
        <v>-3.7666913638960298E-2</v>
      </c>
      <c r="E192">
        <f t="shared" si="11"/>
        <v>1.937594829598507</v>
      </c>
      <c r="F192">
        <f>E192/MAX($E$2:E192)-1</f>
        <v>-3.7166913638960297E-2</v>
      </c>
      <c r="G192" s="2">
        <v>0</v>
      </c>
      <c r="H192">
        <v>8.0842528502059474E-2</v>
      </c>
      <c r="I192">
        <v>190</v>
      </c>
      <c r="Q192" s="26">
        <v>44131</v>
      </c>
    </row>
    <row r="193" spans="1:17" x14ac:dyDescent="0.25">
      <c r="A193">
        <v>1.3474085256813373E-2</v>
      </c>
      <c r="B193" s="4">
        <f t="shared" si="8"/>
        <v>-5.0000000000000001E-4</v>
      </c>
      <c r="C193" s="5">
        <f t="shared" si="9"/>
        <v>1.2974085256813372E-2</v>
      </c>
      <c r="D193" s="5" t="str">
        <f t="shared" si="10"/>
        <v/>
      </c>
      <c r="E193">
        <f t="shared" si="11"/>
        <v>1.9637021475256782</v>
      </c>
      <c r="F193">
        <f>E193/MAX($E$2:E193)-1</f>
        <v>-2.4193618545250928E-2</v>
      </c>
      <c r="G193" s="2">
        <v>0</v>
      </c>
      <c r="H193">
        <v>9.2077041059808129E-2</v>
      </c>
      <c r="I193">
        <v>191</v>
      </c>
      <c r="Q193" s="26">
        <v>44132</v>
      </c>
    </row>
    <row r="194" spans="1:17" x14ac:dyDescent="0.25">
      <c r="A194">
        <v>8.28454680534918E-3</v>
      </c>
      <c r="B194" s="4">
        <f t="shared" si="8"/>
        <v>-5.0000000000000001E-4</v>
      </c>
      <c r="C194" s="5">
        <f t="shared" si="9"/>
        <v>7.7845468053491795E-3</v>
      </c>
      <c r="D194" s="5" t="str">
        <f t="shared" si="10"/>
        <v/>
      </c>
      <c r="E194">
        <f t="shared" si="11"/>
        <v>1.9799705298786194</v>
      </c>
      <c r="F194">
        <f>E194/MAX($E$2:E194)-1</f>
        <v>-1.6109504905130523E-2</v>
      </c>
      <c r="G194" s="2">
        <v>0</v>
      </c>
      <c r="H194">
        <v>0.11094854642390101</v>
      </c>
      <c r="I194">
        <v>192</v>
      </c>
      <c r="Q194" s="26">
        <v>44133</v>
      </c>
    </row>
    <row r="195" spans="1:17" x14ac:dyDescent="0.25">
      <c r="A195">
        <v>1.719042317325048E-2</v>
      </c>
      <c r="B195" s="4">
        <f t="shared" si="8"/>
        <v>-5.0000000000000001E-4</v>
      </c>
      <c r="C195" s="5">
        <f t="shared" si="9"/>
        <v>1.6690423173250479E-2</v>
      </c>
      <c r="D195" s="5" t="str">
        <f t="shared" si="10"/>
        <v/>
      </c>
      <c r="E195">
        <f t="shared" si="11"/>
        <v>2.0140070611577978</v>
      </c>
      <c r="F195">
        <f>E195/MAX($E$2:E195)-1</f>
        <v>0</v>
      </c>
      <c r="G195" s="2">
        <v>0</v>
      </c>
      <c r="H195">
        <v>0.13337419750396168</v>
      </c>
      <c r="I195">
        <v>193</v>
      </c>
      <c r="Q195" s="26">
        <v>44134</v>
      </c>
    </row>
  </sheetData>
  <sortState xmlns:xlrd2="http://schemas.microsoft.com/office/spreadsheetml/2017/richdata2" ref="H3:H195">
    <sortCondition ref="H3:H1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E0F9-D06B-443A-8C32-8E3ECDE3B555}">
  <sheetPr>
    <pageSetUpPr fitToPage="1"/>
  </sheetPr>
  <dimension ref="A1:AC32"/>
  <sheetViews>
    <sheetView showGridLines="0" zoomScale="70" zoomScaleNormal="70" workbookViewId="0">
      <selection activeCell="AC21" sqref="AC21"/>
    </sheetView>
  </sheetViews>
  <sheetFormatPr defaultRowHeight="15" x14ac:dyDescent="0.25"/>
  <cols>
    <col min="1" max="1" width="29.42578125" bestFit="1" customWidth="1"/>
    <col min="2" max="2" width="12.7109375" bestFit="1" customWidth="1"/>
    <col min="8" max="8" width="29.5703125" bestFit="1" customWidth="1"/>
    <col min="9" max="12" width="9.42578125" bestFit="1" customWidth="1"/>
    <col min="14" max="14" width="33.42578125" bestFit="1" customWidth="1"/>
    <col min="24" max="24" width="36" customWidth="1"/>
    <col min="25" max="28" width="15.7109375" customWidth="1"/>
  </cols>
  <sheetData>
    <row r="1" spans="1:29" ht="15.75" thickBot="1" x14ac:dyDescent="0.3">
      <c r="A1" s="9" t="s">
        <v>3</v>
      </c>
      <c r="B1" s="9"/>
      <c r="L1" s="17"/>
      <c r="M1" s="17"/>
    </row>
    <row r="2" spans="1:29" ht="23.25" customHeight="1" thickBot="1" x14ac:dyDescent="0.3">
      <c r="A2" s="9" t="s">
        <v>3</v>
      </c>
      <c r="B2" s="9"/>
      <c r="I2" s="16" t="s">
        <v>36</v>
      </c>
      <c r="J2" s="16" t="s">
        <v>37</v>
      </c>
      <c r="K2" s="16" t="s">
        <v>41</v>
      </c>
      <c r="L2" s="25" t="s">
        <v>42</v>
      </c>
      <c r="M2" s="7"/>
      <c r="O2" t="s">
        <v>36</v>
      </c>
      <c r="P2" t="s">
        <v>37</v>
      </c>
      <c r="Q2" t="s">
        <v>41</v>
      </c>
      <c r="R2" t="s">
        <v>42</v>
      </c>
      <c r="X2" s="46" t="s">
        <v>299</v>
      </c>
      <c r="Y2" s="46"/>
      <c r="Z2" s="46"/>
      <c r="AA2" s="46"/>
      <c r="AB2" s="46"/>
      <c r="AC2" s="46"/>
    </row>
    <row r="3" spans="1:29" ht="27.75" customHeight="1" x14ac:dyDescent="0.25">
      <c r="A3" s="7"/>
      <c r="B3" s="7"/>
      <c r="H3" t="s">
        <v>38</v>
      </c>
      <c r="I3" s="11">
        <v>8.8395427091755548E-4</v>
      </c>
      <c r="J3" s="15">
        <v>1.5841199962664876E-3</v>
      </c>
      <c r="K3" s="23">
        <f>AVERAGE(Logi!C3:C195)</f>
        <v>4.6033960152586166E-4</v>
      </c>
      <c r="L3" s="23">
        <f>AVERAGE(Dec_Tree!C3:C195)</f>
        <v>-1.2508480136884546E-3</v>
      </c>
      <c r="M3" s="7"/>
      <c r="N3" t="s">
        <v>284</v>
      </c>
      <c r="O3">
        <v>8.8395427091755548E-4</v>
      </c>
      <c r="P3">
        <v>1.5841199962664876E-3</v>
      </c>
      <c r="Q3">
        <v>4.6033960152586166E-4</v>
      </c>
      <c r="R3">
        <v>-1.2508480136884546E-3</v>
      </c>
      <c r="S3" s="28">
        <f>O3*100</f>
        <v>8.8395427091755546E-2</v>
      </c>
      <c r="T3" s="28">
        <f t="shared" ref="T3:V3" si="0">P3*100</f>
        <v>0.15841199962664876</v>
      </c>
      <c r="U3" s="28">
        <f t="shared" si="0"/>
        <v>4.6033960152586165E-2</v>
      </c>
      <c r="V3" s="28">
        <f t="shared" si="0"/>
        <v>-0.12508480136884545</v>
      </c>
      <c r="W3" s="28"/>
      <c r="X3" s="29"/>
      <c r="Y3" s="31" t="s">
        <v>36</v>
      </c>
      <c r="Z3" s="31" t="s">
        <v>37</v>
      </c>
      <c r="AA3" s="31" t="s">
        <v>300</v>
      </c>
      <c r="AB3" s="31" t="s">
        <v>42</v>
      </c>
      <c r="AC3" s="48" t="s">
        <v>308</v>
      </c>
    </row>
    <row r="4" spans="1:29" ht="20.100000000000001" customHeight="1" x14ac:dyDescent="0.25">
      <c r="A4" s="7" t="s">
        <v>4</v>
      </c>
      <c r="B4" s="7">
        <v>3.5338099265845102E-3</v>
      </c>
      <c r="H4" t="s">
        <v>39</v>
      </c>
      <c r="I4" s="11">
        <f>I3*365</f>
        <v>0.32264330888490778</v>
      </c>
      <c r="J4" s="15">
        <v>0.57820379863726801</v>
      </c>
      <c r="K4" s="3">
        <f>K3*365</f>
        <v>0.1680239545569395</v>
      </c>
      <c r="L4" s="3">
        <f>L3*365</f>
        <v>-0.45655952499628594</v>
      </c>
      <c r="M4" s="7"/>
      <c r="N4" t="s">
        <v>285</v>
      </c>
      <c r="O4">
        <v>0.32264330888490778</v>
      </c>
      <c r="P4">
        <v>0.57820379863726801</v>
      </c>
      <c r="Q4">
        <v>0.1680239545569395</v>
      </c>
      <c r="R4">
        <v>-0.45655952499628594</v>
      </c>
      <c r="S4" s="28">
        <f>O4*100</f>
        <v>32.264330888490775</v>
      </c>
      <c r="T4" s="28">
        <f t="shared" ref="T4" si="1">P4*100</f>
        <v>57.820379863726799</v>
      </c>
      <c r="U4" s="28">
        <f t="shared" ref="U4" si="2">Q4*100</f>
        <v>16.802395455693951</v>
      </c>
      <c r="V4" s="28">
        <f t="shared" ref="V4" si="3">R4*100</f>
        <v>-45.655952499628597</v>
      </c>
      <c r="W4" s="28"/>
      <c r="X4" s="30" t="s">
        <v>284</v>
      </c>
      <c r="Y4" s="44">
        <v>8.8395427091755546E-2</v>
      </c>
      <c r="Z4" s="44">
        <v>0.15841199962664876</v>
      </c>
      <c r="AA4" s="44">
        <v>4.6033960152586165E-2</v>
      </c>
      <c r="AB4" s="44">
        <v>-0.12508480136884545</v>
      </c>
      <c r="AC4" s="44">
        <f>B4*100</f>
        <v>0.35338099265845102</v>
      </c>
    </row>
    <row r="5" spans="1:29" ht="20.100000000000001" customHeight="1" x14ac:dyDescent="0.25">
      <c r="A5" s="7" t="s">
        <v>5</v>
      </c>
      <c r="B5" s="7">
        <v>2.0487229250343822E-3</v>
      </c>
      <c r="H5" t="s">
        <v>5</v>
      </c>
      <c r="I5" s="10">
        <v>2.0982577230487663E-3</v>
      </c>
      <c r="J5" s="20">
        <v>2.0918176319922942E-3</v>
      </c>
      <c r="K5" s="20">
        <f>_xlfn.STDEV.S(Dec_Tree!C3:C195)/SQRT(COUNT(Dec_Tree!C3:C195))</f>
        <v>2.0965179172830204E-3</v>
      </c>
      <c r="L5" s="20">
        <f>_xlfn.STDEV.S(Logi!D3:D195)/SQRT(COUNT(Logi!D3:D195))</f>
        <v>2.5470768005419831E-3</v>
      </c>
      <c r="M5" s="7"/>
      <c r="N5" t="s">
        <v>5</v>
      </c>
      <c r="O5">
        <v>2.0982577230487663E-3</v>
      </c>
      <c r="P5">
        <v>2.0918176319922942E-3</v>
      </c>
      <c r="Q5">
        <v>2.0965179172830204E-3</v>
      </c>
      <c r="R5">
        <v>2.5470768005419831E-3</v>
      </c>
      <c r="S5" s="28">
        <f>O5</f>
        <v>2.0982577230487663E-3</v>
      </c>
      <c r="T5" s="28">
        <f t="shared" ref="T5:V5" si="4">P5</f>
        <v>2.0918176319922942E-3</v>
      </c>
      <c r="U5" s="28">
        <f t="shared" si="4"/>
        <v>2.0965179172830204E-3</v>
      </c>
      <c r="V5" s="28">
        <f t="shared" si="4"/>
        <v>2.5470768005419831E-3</v>
      </c>
      <c r="W5" s="28"/>
      <c r="X5" s="30" t="s">
        <v>267</v>
      </c>
      <c r="Y5" s="44">
        <f>Y4/Y8</f>
        <v>3.0324406776090159E-2</v>
      </c>
      <c r="Z5" s="44">
        <f t="shared" ref="Z5:AA5" si="5">Z4/Z8</f>
        <v>5.4511182377909195E-2</v>
      </c>
      <c r="AA5" s="44">
        <f t="shared" si="5"/>
        <v>1.5808598311591177E-2</v>
      </c>
      <c r="AB5" s="44">
        <f>-AB4/AB8</f>
        <v>4.2946453956974273E-2</v>
      </c>
      <c r="AC5" s="44">
        <f>AC4/AC8</f>
        <v>0.12415988585986704</v>
      </c>
    </row>
    <row r="6" spans="1:29" ht="20.100000000000001" customHeight="1" x14ac:dyDescent="0.25">
      <c r="A6" s="7" t="s">
        <v>6</v>
      </c>
      <c r="B6" s="7">
        <v>4.525617155905548E-3</v>
      </c>
      <c r="H6" t="s">
        <v>8</v>
      </c>
      <c r="I6" s="10">
        <v>2.9149927892885463E-2</v>
      </c>
      <c r="J6" s="20">
        <v>2.906045928859647E-2</v>
      </c>
      <c r="K6" s="20">
        <f>_xlfn.STDEV.S(Logi!C3:C195)</f>
        <v>2.9119571036752296E-2</v>
      </c>
      <c r="L6" s="20">
        <f>_xlfn.STDEV.S(Dec_Tree!C3:C195)</f>
        <v>2.9125757738732317E-2</v>
      </c>
      <c r="M6" s="7"/>
      <c r="N6" t="s">
        <v>286</v>
      </c>
      <c r="O6">
        <v>2.9149927892885463E-2</v>
      </c>
      <c r="P6">
        <v>2.906045928859647E-2</v>
      </c>
      <c r="Q6">
        <v>2.9119571036752296E-2</v>
      </c>
      <c r="R6">
        <v>2.9125757738732317E-2</v>
      </c>
      <c r="S6" s="28">
        <f>O6*100</f>
        <v>2.9149927892885463</v>
      </c>
      <c r="T6" s="28">
        <f t="shared" ref="T6:V6" si="6">P6*100</f>
        <v>2.9060459288596472</v>
      </c>
      <c r="U6" s="28">
        <f t="shared" si="6"/>
        <v>2.9119571036752294</v>
      </c>
      <c r="V6" s="28">
        <f t="shared" si="6"/>
        <v>2.9125757738732316</v>
      </c>
      <c r="W6" s="28"/>
      <c r="X6" s="30" t="s">
        <v>285</v>
      </c>
      <c r="Y6" s="44">
        <v>32.264330888490775</v>
      </c>
      <c r="Z6" s="44">
        <v>57.820379863726799</v>
      </c>
      <c r="AA6" s="44">
        <v>16.802395455693951</v>
      </c>
      <c r="AB6" s="44">
        <v>-45.655952499628597</v>
      </c>
      <c r="AC6" s="44">
        <f>AC4*365</f>
        <v>128.98406232033463</v>
      </c>
    </row>
    <row r="7" spans="1:29" ht="20.100000000000001" customHeight="1" x14ac:dyDescent="0.25">
      <c r="A7" s="7" t="s">
        <v>7</v>
      </c>
      <c r="B7" s="7" t="e">
        <v>#N/A</v>
      </c>
      <c r="H7" t="s">
        <v>20</v>
      </c>
      <c r="I7" s="11">
        <f>I6*(365^(0.5))</f>
        <v>0.55690859043343366</v>
      </c>
      <c r="J7" s="15">
        <v>0.55519929514852873</v>
      </c>
      <c r="K7" s="15">
        <f>K6*(365^(0.5))</f>
        <v>0.55632862351134604</v>
      </c>
      <c r="L7" s="15">
        <f>L6*(365^(0.5))</f>
        <v>0.55644682028671322</v>
      </c>
      <c r="M7" s="7"/>
      <c r="N7" t="s">
        <v>287</v>
      </c>
      <c r="O7">
        <v>0.55690859043343366</v>
      </c>
      <c r="P7">
        <v>0.55519929514852873</v>
      </c>
      <c r="Q7">
        <v>0.55632862351134604</v>
      </c>
      <c r="R7">
        <v>0.55644682028671322</v>
      </c>
      <c r="S7" s="28">
        <f>O7*100</f>
        <v>55.690859043343366</v>
      </c>
      <c r="T7" s="28">
        <f t="shared" ref="T7" si="7">P7*100</f>
        <v>55.519929514852876</v>
      </c>
      <c r="U7" s="28">
        <f t="shared" ref="U7" si="8">Q7*100</f>
        <v>55.632862351134605</v>
      </c>
      <c r="V7" s="28">
        <f t="shared" ref="V7" si="9">R7*100</f>
        <v>55.644682028671319</v>
      </c>
      <c r="W7" s="28"/>
      <c r="X7" s="30" t="s">
        <v>5</v>
      </c>
      <c r="Y7" s="38">
        <v>2.0982577230487663E-3</v>
      </c>
      <c r="Z7" s="38">
        <v>2.0918176319922942E-3</v>
      </c>
      <c r="AA7" s="38">
        <v>2.0965179172830204E-3</v>
      </c>
      <c r="AB7" s="38">
        <v>2.5470768005419831E-3</v>
      </c>
      <c r="AC7" s="38">
        <v>2.0487229250343822E-3</v>
      </c>
    </row>
    <row r="8" spans="1:29" ht="20.100000000000001" customHeight="1" x14ac:dyDescent="0.25">
      <c r="A8" s="7" t="s">
        <v>8</v>
      </c>
      <c r="B8" s="7">
        <v>2.8461768485941924E-2</v>
      </c>
      <c r="H8" t="s">
        <v>10</v>
      </c>
      <c r="I8" s="10">
        <v>5.1556695598336724</v>
      </c>
      <c r="J8" s="20">
        <v>5.2680162732278433</v>
      </c>
      <c r="K8" s="20">
        <f>KURT(Logi!C3:C195)</f>
        <v>4.9787929609220818</v>
      </c>
      <c r="L8" s="20">
        <f>KURT(Dec_Tree!C3:C195)</f>
        <v>4.7890399072797472</v>
      </c>
      <c r="M8" s="7"/>
      <c r="N8" t="s">
        <v>10</v>
      </c>
      <c r="O8">
        <v>5.1556695598336724</v>
      </c>
      <c r="P8">
        <v>5.2680162732278433</v>
      </c>
      <c r="Q8">
        <v>4.9787929609220818</v>
      </c>
      <c r="R8">
        <v>4.7890399072797472</v>
      </c>
      <c r="S8" s="28">
        <f>O8</f>
        <v>5.1556695598336724</v>
      </c>
      <c r="T8" s="28">
        <f t="shared" ref="T8:V8" si="10">P8</f>
        <v>5.2680162732278433</v>
      </c>
      <c r="U8" s="28">
        <f t="shared" si="10"/>
        <v>4.9787929609220818</v>
      </c>
      <c r="V8" s="28">
        <f t="shared" si="10"/>
        <v>4.7890399072797472</v>
      </c>
      <c r="W8" s="28"/>
      <c r="X8" s="30" t="s">
        <v>286</v>
      </c>
      <c r="Y8" s="44">
        <v>2.9149927892885463</v>
      </c>
      <c r="Z8" s="44">
        <v>2.9060459288596472</v>
      </c>
      <c r="AA8" s="44">
        <v>2.9119571036752294</v>
      </c>
      <c r="AB8" s="44">
        <v>2.9125757738732316</v>
      </c>
      <c r="AC8" s="44">
        <f>B8*100</f>
        <v>2.8461768485941925</v>
      </c>
    </row>
    <row r="9" spans="1:29" ht="20.100000000000001" customHeight="1" x14ac:dyDescent="0.25">
      <c r="A9" s="7" t="s">
        <v>9</v>
      </c>
      <c r="B9" s="7">
        <v>8.1007226534735683E-4</v>
      </c>
      <c r="H9" t="s">
        <v>11</v>
      </c>
      <c r="I9" s="10">
        <v>0.99637557526822607</v>
      </c>
      <c r="J9" s="20">
        <v>-1.0190376315608869</v>
      </c>
      <c r="K9" s="20">
        <f>SKEW(Logi!C3:C195)</f>
        <v>-0.36589055257470787</v>
      </c>
      <c r="L9" s="20">
        <f>SKEW(Dec_Tree!C3:C195)</f>
        <v>-1.2946103729372986</v>
      </c>
      <c r="M9" s="7"/>
      <c r="N9" t="s">
        <v>11</v>
      </c>
      <c r="O9">
        <v>0.99637557526822607</v>
      </c>
      <c r="P9">
        <v>-1.0190376315608869</v>
      </c>
      <c r="Q9">
        <v>-0.36589055257470787</v>
      </c>
      <c r="R9">
        <v>-1.2946103729372986</v>
      </c>
      <c r="S9" s="28">
        <f>O9</f>
        <v>0.99637557526822607</v>
      </c>
      <c r="T9" s="28">
        <f t="shared" ref="T9" si="11">P9</f>
        <v>-1.0190376315608869</v>
      </c>
      <c r="U9" s="28">
        <f t="shared" ref="U9" si="12">Q9</f>
        <v>-0.36589055257470787</v>
      </c>
      <c r="V9" s="28">
        <f t="shared" ref="V9" si="13">R9</f>
        <v>-1.2946103729372986</v>
      </c>
      <c r="W9" s="28"/>
      <c r="X9" s="30" t="s">
        <v>287</v>
      </c>
      <c r="Y9" s="44">
        <v>55.690859043343366</v>
      </c>
      <c r="Z9" s="44">
        <v>55.519929514852876</v>
      </c>
      <c r="AA9" s="44">
        <v>55.632862351134605</v>
      </c>
      <c r="AB9" s="44">
        <v>55.644682028671319</v>
      </c>
      <c r="AC9" s="44">
        <f>AC8*365^(0.5)</f>
        <v>54.376132342396808</v>
      </c>
    </row>
    <row r="10" spans="1:29" ht="20.100000000000001" customHeight="1" x14ac:dyDescent="0.25">
      <c r="A10" s="7" t="s">
        <v>10</v>
      </c>
      <c r="B10" s="7">
        <v>4.5687570274471803</v>
      </c>
      <c r="H10" t="s">
        <v>13</v>
      </c>
      <c r="I10" s="11">
        <v>-9.1867373501993727E-2</v>
      </c>
      <c r="J10" s="15">
        <v>-0.14011157603269189</v>
      </c>
      <c r="K10" s="23">
        <f>MIN(Logi!C3:C195)</f>
        <v>-0.14011157603269189</v>
      </c>
      <c r="L10" s="12">
        <f>MIN(Dec_Tree!C3:C195)</f>
        <v>-0.14011157603269189</v>
      </c>
      <c r="M10" s="7"/>
      <c r="N10" t="s">
        <v>288</v>
      </c>
      <c r="O10">
        <v>-9.1867373501993727E-2</v>
      </c>
      <c r="P10">
        <v>-0.14011157603269189</v>
      </c>
      <c r="Q10">
        <v>-0.14011157603269189</v>
      </c>
      <c r="R10">
        <v>-0.14011157603269189</v>
      </c>
      <c r="S10" s="28">
        <f>O10*100</f>
        <v>-9.1867373501993725</v>
      </c>
      <c r="T10" s="28">
        <f t="shared" ref="T10:V10" si="14">P10*100</f>
        <v>-14.01115760326919</v>
      </c>
      <c r="U10" s="28">
        <f t="shared" si="14"/>
        <v>-14.01115760326919</v>
      </c>
      <c r="V10" s="28">
        <f t="shared" si="14"/>
        <v>-14.01115760326919</v>
      </c>
      <c r="W10" s="28"/>
      <c r="X10" s="30" t="s">
        <v>10</v>
      </c>
      <c r="Y10" s="44">
        <v>5.1556695598336724</v>
      </c>
      <c r="Z10" s="44">
        <v>5.2680162732278433</v>
      </c>
      <c r="AA10" s="44">
        <v>4.9787929609220818</v>
      </c>
      <c r="AB10" s="44">
        <v>4.7890399072797472</v>
      </c>
      <c r="AC10" s="44">
        <v>4.5687570274471803</v>
      </c>
    </row>
    <row r="11" spans="1:29" ht="20.100000000000001" customHeight="1" x14ac:dyDescent="0.25">
      <c r="A11" s="7" t="s">
        <v>11</v>
      </c>
      <c r="B11" s="7">
        <v>0.37025054269258251</v>
      </c>
      <c r="H11" t="s">
        <v>21</v>
      </c>
      <c r="I11" s="11">
        <f>_xlfn.QUARTILE.INC(LSTM!C3:C195,1)</f>
        <v>-1.3960390834430521E-2</v>
      </c>
      <c r="J11" s="15">
        <v>-8.8338767525269306E-3</v>
      </c>
      <c r="K11" s="15">
        <f>_xlfn.QUARTILE.INC(Logi!C3:C195,1)</f>
        <v>-1.1200649857210211E-2</v>
      </c>
      <c r="L11" s="15">
        <f>_xlfn.QUARTILE.INC(Dec_Tree!C3:C195,1)</f>
        <v>-1.1808259946395531E-2</v>
      </c>
      <c r="M11" s="7"/>
      <c r="N11" t="s">
        <v>289</v>
      </c>
      <c r="O11">
        <v>-1.3960390834430521E-2</v>
      </c>
      <c r="P11">
        <v>-8.8338767525269306E-3</v>
      </c>
      <c r="Q11">
        <v>-1.1200649857210211E-2</v>
      </c>
      <c r="R11">
        <v>-1.1808259946395531E-2</v>
      </c>
      <c r="S11" s="28">
        <f t="shared" ref="S11:S16" si="15">O11*100</f>
        <v>-1.3960390834430521</v>
      </c>
      <c r="T11" s="28">
        <f t="shared" ref="T11:T16" si="16">P11*100</f>
        <v>-0.88338767525269302</v>
      </c>
      <c r="U11" s="28">
        <f t="shared" ref="U11:U16" si="17">Q11*100</f>
        <v>-1.120064985721021</v>
      </c>
      <c r="V11" s="28">
        <f t="shared" ref="V11:V16" si="18">R11*100</f>
        <v>-1.1808259946395532</v>
      </c>
      <c r="W11" s="28"/>
      <c r="X11" s="30" t="s">
        <v>11</v>
      </c>
      <c r="Y11" s="44">
        <v>0.99637557526822607</v>
      </c>
      <c r="Z11" s="44">
        <v>-1.0190376315608869</v>
      </c>
      <c r="AA11" s="44">
        <v>-0.36589055257470787</v>
      </c>
      <c r="AB11" s="44">
        <v>-1.2946103729372986</v>
      </c>
      <c r="AC11" s="44">
        <v>0.37025054269258251</v>
      </c>
    </row>
    <row r="12" spans="1:29" ht="20.100000000000001" customHeight="1" x14ac:dyDescent="0.25">
      <c r="A12" s="7" t="s">
        <v>12</v>
      </c>
      <c r="B12" s="7">
        <v>0.24119394182363918</v>
      </c>
      <c r="H12" t="s">
        <v>6</v>
      </c>
      <c r="I12" s="11">
        <v>6.7979722960396691E-4</v>
      </c>
      <c r="J12" s="15">
        <v>3.4845569322931986E-3</v>
      </c>
      <c r="K12" s="23">
        <f>MEDIAN(Logi!C3:C195)</f>
        <v>2.8254577586996361E-3</v>
      </c>
      <c r="L12" s="13">
        <f>MEDIAN(Dec_Tree!C3:C195)</f>
        <v>7.5813533141312899E-4</v>
      </c>
      <c r="M12" s="7"/>
      <c r="N12" t="s">
        <v>290</v>
      </c>
      <c r="O12">
        <v>6.7979722960396691E-4</v>
      </c>
      <c r="P12">
        <v>3.4845569322931986E-3</v>
      </c>
      <c r="Q12">
        <v>2.8254577586996361E-3</v>
      </c>
      <c r="R12">
        <v>7.5813533141312899E-4</v>
      </c>
      <c r="S12" s="28">
        <f t="shared" si="15"/>
        <v>6.7979722960396685E-2</v>
      </c>
      <c r="T12" s="28">
        <f t="shared" si="16"/>
        <v>0.34845569322931985</v>
      </c>
      <c r="U12" s="28">
        <f t="shared" si="17"/>
        <v>0.2825457758699636</v>
      </c>
      <c r="V12" s="28">
        <f t="shared" si="18"/>
        <v>7.5813533141312894E-2</v>
      </c>
      <c r="W12" s="28"/>
      <c r="X12" s="30" t="s">
        <v>288</v>
      </c>
      <c r="Y12" s="44">
        <v>-9.1867373501993725</v>
      </c>
      <c r="Z12" s="44">
        <v>-14.01115760326919</v>
      </c>
      <c r="AA12" s="44">
        <v>-14.01115760326919</v>
      </c>
      <c r="AB12" s="44">
        <v>-14.01115760326919</v>
      </c>
      <c r="AC12" s="44">
        <f>B13*100</f>
        <v>-10.78197443196775</v>
      </c>
    </row>
    <row r="13" spans="1:29" ht="20.100000000000001" customHeight="1" x14ac:dyDescent="0.25">
      <c r="A13" s="7" t="s">
        <v>13</v>
      </c>
      <c r="B13" s="7">
        <v>-0.1078197443196775</v>
      </c>
      <c r="H13" t="s">
        <v>22</v>
      </c>
      <c r="I13" s="11">
        <f>_xlfn.QUARTILE.INC(LSTM!C3:C195,3)</f>
        <v>1.1455706775521629E-2</v>
      </c>
      <c r="J13" s="15">
        <v>1.7144884488448829E-2</v>
      </c>
      <c r="K13" s="15">
        <f>_xlfn.QUARTILE.INC(Logi!C3:C195,3)</f>
        <v>1.3196646278587409E-2</v>
      </c>
      <c r="L13" s="11">
        <f>_xlfn.QUARTILE.INC(Dec_Tree!C3:C195,3)</f>
        <v>1.3196646278587409E-2</v>
      </c>
      <c r="M13" s="7"/>
      <c r="N13" t="s">
        <v>291</v>
      </c>
      <c r="O13">
        <v>1.1455706775521629E-2</v>
      </c>
      <c r="P13">
        <v>1.7144884488448829E-2</v>
      </c>
      <c r="Q13">
        <v>1.3196646278587409E-2</v>
      </c>
      <c r="R13">
        <v>1.3196646278587409E-2</v>
      </c>
      <c r="S13" s="28">
        <f t="shared" si="15"/>
        <v>1.145570677552163</v>
      </c>
      <c r="T13" s="28">
        <f t="shared" si="16"/>
        <v>1.7144884488448828</v>
      </c>
      <c r="U13" s="28">
        <f t="shared" si="17"/>
        <v>1.3196646278587409</v>
      </c>
      <c r="V13" s="28">
        <f t="shared" si="18"/>
        <v>1.3196646278587409</v>
      </c>
      <c r="W13" s="28"/>
      <c r="X13" s="30" t="s">
        <v>289</v>
      </c>
      <c r="Y13" s="44">
        <v>-1.3960390834430521</v>
      </c>
      <c r="Z13" s="44">
        <v>-0.88338767525269302</v>
      </c>
      <c r="AA13" s="44">
        <v>-1.120064985721021</v>
      </c>
      <c r="AB13" s="44">
        <v>-1.1808259946395532</v>
      </c>
      <c r="AC13" s="44">
        <f>_xlfn.QUARTILE.INC(Sheet16!C3:C195,1)*100</f>
        <v>-0.78460846642626758</v>
      </c>
    </row>
    <row r="14" spans="1:29" ht="20.100000000000001" customHeight="1" x14ac:dyDescent="0.25">
      <c r="A14" s="7" t="s">
        <v>14</v>
      </c>
      <c r="B14" s="7">
        <v>0.13337419750396168</v>
      </c>
      <c r="H14" t="s">
        <v>14</v>
      </c>
      <c r="I14" s="11">
        <v>0.13809434422610711</v>
      </c>
      <c r="J14" s="15">
        <v>0.1147070553936451</v>
      </c>
      <c r="K14" s="23">
        <f>MAX(Logi!C3:C195)</f>
        <v>0.1147070553936451</v>
      </c>
      <c r="L14" s="12">
        <f>MAX(Dec_Tree!C3:C195)</f>
        <v>8.3131151954119867E-2</v>
      </c>
      <c r="M14" s="7"/>
      <c r="N14" t="s">
        <v>292</v>
      </c>
      <c r="O14">
        <v>0.13809434422610711</v>
      </c>
      <c r="P14">
        <v>0.1147070553936451</v>
      </c>
      <c r="Q14">
        <v>0.1147070553936451</v>
      </c>
      <c r="R14">
        <v>8.3131151954119867E-2</v>
      </c>
      <c r="S14" s="28">
        <f t="shared" si="15"/>
        <v>13.80943442261071</v>
      </c>
      <c r="T14" s="28">
        <f t="shared" si="16"/>
        <v>11.470705539364511</v>
      </c>
      <c r="U14" s="28">
        <f t="shared" si="17"/>
        <v>11.470705539364511</v>
      </c>
      <c r="V14" s="28">
        <f t="shared" si="18"/>
        <v>8.3131151954119868</v>
      </c>
      <c r="W14" s="28"/>
      <c r="X14" s="30" t="s">
        <v>290</v>
      </c>
      <c r="Y14" s="44">
        <v>6.7979722960396685E-2</v>
      </c>
      <c r="Z14" s="44">
        <v>0.34845569322931985</v>
      </c>
      <c r="AA14" s="44">
        <v>0.2825457758699636</v>
      </c>
      <c r="AB14" s="44">
        <v>7.5813533141312894E-2</v>
      </c>
      <c r="AC14" s="44">
        <f>B6*100</f>
        <v>0.4525617155905548</v>
      </c>
    </row>
    <row r="15" spans="1:29" ht="20.100000000000001" customHeight="1" x14ac:dyDescent="0.25">
      <c r="A15" s="7" t="s">
        <v>15</v>
      </c>
      <c r="B15" s="7">
        <v>0.6820253158308105</v>
      </c>
      <c r="H15" t="s">
        <v>23</v>
      </c>
      <c r="I15" s="11">
        <v>-4.3185643860270732E-2</v>
      </c>
      <c r="J15" s="15">
        <v>-4.5187650170714813E-2</v>
      </c>
      <c r="K15" s="15">
        <v>-4.632640936421769E-2</v>
      </c>
      <c r="L15" s="11">
        <f>Dec_Tree!H12</f>
        <v>-4.632640936421769E-2</v>
      </c>
      <c r="M15" s="7"/>
      <c r="N15" t="s">
        <v>293</v>
      </c>
      <c r="O15">
        <v>-4.3185643860270732E-2</v>
      </c>
      <c r="P15">
        <v>-4.5187650170714813E-2</v>
      </c>
      <c r="Q15">
        <v>-4.632640936421769E-2</v>
      </c>
      <c r="R15">
        <v>-4.632640936421769E-2</v>
      </c>
      <c r="S15" s="28">
        <f t="shared" si="15"/>
        <v>-4.3185643860270728</v>
      </c>
      <c r="T15" s="28">
        <f t="shared" si="16"/>
        <v>-4.5187650170714813</v>
      </c>
      <c r="U15" s="28">
        <f t="shared" si="17"/>
        <v>-4.6326409364217689</v>
      </c>
      <c r="V15" s="28">
        <f t="shared" si="18"/>
        <v>-4.6326409364217689</v>
      </c>
      <c r="W15" s="28"/>
      <c r="X15" s="30" t="s">
        <v>291</v>
      </c>
      <c r="Y15" s="44">
        <v>1.145570677552163</v>
      </c>
      <c r="Z15" s="44">
        <v>1.7144884488448828</v>
      </c>
      <c r="AA15" s="44">
        <v>1.3196646278587409</v>
      </c>
      <c r="AB15" s="44">
        <v>1.3196646278587409</v>
      </c>
      <c r="AC15" s="44">
        <f>_xlfn.QUARTILE.INC(Sheet16!C3:C195,3)*100</f>
        <v>1.4370073198452349</v>
      </c>
    </row>
    <row r="16" spans="1:29" ht="20.100000000000001" customHeight="1" x14ac:dyDescent="0.25">
      <c r="A16" s="7" t="s">
        <v>16</v>
      </c>
      <c r="B16" s="7">
        <v>193</v>
      </c>
      <c r="H16" t="s">
        <v>33</v>
      </c>
      <c r="I16" s="11">
        <v>-5.5082138225629254E-2</v>
      </c>
      <c r="J16" s="15">
        <v>-7.7395807575856013E-2</v>
      </c>
      <c r="K16" s="15">
        <f>Logi!L4</f>
        <v>-5.9950311189801556E-2</v>
      </c>
      <c r="L16" s="11">
        <f>Dec_Tree!L4</f>
        <v>-5.9950311189801556E-2</v>
      </c>
      <c r="M16" s="7"/>
      <c r="N16" t="s">
        <v>294</v>
      </c>
      <c r="O16">
        <v>-5.5082138225629254E-2</v>
      </c>
      <c r="P16">
        <v>-7.7395807575856013E-2</v>
      </c>
      <c r="Q16">
        <v>-5.9950311189801556E-2</v>
      </c>
      <c r="R16">
        <v>-5.9950311189801556E-2</v>
      </c>
      <c r="S16" s="28">
        <f t="shared" si="15"/>
        <v>-5.5082138225629258</v>
      </c>
      <c r="T16" s="28">
        <f t="shared" si="16"/>
        <v>-7.7395807575856015</v>
      </c>
      <c r="U16" s="28">
        <f t="shared" si="17"/>
        <v>-5.9950311189801555</v>
      </c>
      <c r="V16" s="28">
        <f t="shared" si="18"/>
        <v>-5.9950311189801555</v>
      </c>
      <c r="W16" s="28"/>
      <c r="X16" s="30" t="s">
        <v>292</v>
      </c>
      <c r="Y16" s="44">
        <v>13.80943442261071</v>
      </c>
      <c r="Z16" s="44">
        <v>11.470705539364511</v>
      </c>
      <c r="AA16" s="44">
        <v>11.470705539364511</v>
      </c>
      <c r="AB16" s="44">
        <v>8.3131151954119868</v>
      </c>
      <c r="AC16" s="44">
        <f>B14*100</f>
        <v>13.337419750396167</v>
      </c>
    </row>
    <row r="17" spans="1:29" ht="20.100000000000001" customHeight="1" thickBot="1" x14ac:dyDescent="0.3">
      <c r="A17" s="8" t="s">
        <v>19</v>
      </c>
      <c r="B17" s="8">
        <v>4.0408939090156122E-3</v>
      </c>
      <c r="H17" t="s">
        <v>24</v>
      </c>
      <c r="I17" s="10">
        <f>LSTM!L7</f>
        <v>0.50777202072538863</v>
      </c>
      <c r="J17" s="20">
        <v>0.57512953367875652</v>
      </c>
      <c r="K17" s="20">
        <f>Logi!L7</f>
        <v>0.56994818652849744</v>
      </c>
      <c r="L17" s="20">
        <f>Dec_Tree!L7</f>
        <v>0.51295336787564771</v>
      </c>
      <c r="N17" t="s">
        <v>24</v>
      </c>
      <c r="O17">
        <v>0.50777202072538863</v>
      </c>
      <c r="P17">
        <v>0.57512953367875652</v>
      </c>
      <c r="Q17">
        <v>0.56994818652849744</v>
      </c>
      <c r="R17">
        <v>0.51295336787564771</v>
      </c>
      <c r="S17" s="28">
        <f>O17</f>
        <v>0.50777202072538863</v>
      </c>
      <c r="T17" s="28">
        <f t="shared" ref="T17:V18" si="19">P17</f>
        <v>0.57512953367875652</v>
      </c>
      <c r="U17" s="28">
        <f t="shared" si="19"/>
        <v>0.56994818652849744</v>
      </c>
      <c r="V17" s="28">
        <f t="shared" si="19"/>
        <v>0.51295336787564771</v>
      </c>
      <c r="W17" s="28"/>
      <c r="X17" s="30" t="s">
        <v>293</v>
      </c>
      <c r="Y17" s="44">
        <v>-4.3185643860270728</v>
      </c>
      <c r="Z17" s="44">
        <v>-4.5187650170714813</v>
      </c>
      <c r="AA17" s="44">
        <v>-4.6326409364217689</v>
      </c>
      <c r="AB17" s="44">
        <v>-4.6326409364217689</v>
      </c>
      <c r="AC17" s="44">
        <f>Sheet16!H12*100</f>
        <v>-4.4841684403675917</v>
      </c>
    </row>
    <row r="18" spans="1:29" ht="20.100000000000001" customHeight="1" x14ac:dyDescent="0.25">
      <c r="H18" t="s">
        <v>25</v>
      </c>
      <c r="I18" s="10">
        <f>1-I17</f>
        <v>0.49222797927461137</v>
      </c>
      <c r="J18" s="20">
        <v>0.42487046632124348</v>
      </c>
      <c r="K18" s="20">
        <f>1-K17</f>
        <v>0.43005181347150256</v>
      </c>
      <c r="L18" s="20">
        <f>1-L17</f>
        <v>0.48704663212435229</v>
      </c>
      <c r="N18" t="s">
        <v>25</v>
      </c>
      <c r="O18">
        <v>0.49222797927461137</v>
      </c>
      <c r="P18">
        <v>0.42487046632124348</v>
      </c>
      <c r="Q18">
        <v>0.43005181347150256</v>
      </c>
      <c r="R18">
        <v>0.48704663212435229</v>
      </c>
      <c r="S18" s="28">
        <f>O18</f>
        <v>0.49222797927461137</v>
      </c>
      <c r="T18" s="28">
        <f t="shared" si="19"/>
        <v>0.42487046632124348</v>
      </c>
      <c r="U18" s="28">
        <f t="shared" si="19"/>
        <v>0.43005181347150256</v>
      </c>
      <c r="V18" s="28">
        <f t="shared" si="19"/>
        <v>0.48704663212435229</v>
      </c>
      <c r="W18" s="28"/>
      <c r="X18" s="30" t="s">
        <v>294</v>
      </c>
      <c r="Y18" s="44">
        <v>-5.5082138225629258</v>
      </c>
      <c r="Z18" s="44">
        <v>-7.7395807575856015</v>
      </c>
      <c r="AA18" s="44">
        <v>-5.9950311189801555</v>
      </c>
      <c r="AB18" s="44">
        <v>-5.9950311189801555</v>
      </c>
      <c r="AC18" s="44">
        <f>Sheet16!L4*100</f>
        <v>-6.2925503167215195</v>
      </c>
    </row>
    <row r="19" spans="1:29" ht="20.100000000000001" customHeight="1" x14ac:dyDescent="0.25">
      <c r="H19" t="s">
        <v>26</v>
      </c>
      <c r="I19" s="11">
        <f>LSTM!M6</f>
        <v>2.0092204875694783E-2</v>
      </c>
      <c r="J19" s="15">
        <v>1.7461676544062499E-2</v>
      </c>
      <c r="K19" s="15">
        <f>Logi!M6</f>
        <v>1.7475902420535112E-2</v>
      </c>
      <c r="L19" s="15">
        <f>Dec_Tree!M6</f>
        <v>1.7803628625514014E-2</v>
      </c>
      <c r="N19" t="s">
        <v>295</v>
      </c>
      <c r="O19">
        <v>2.0092204875694783E-2</v>
      </c>
      <c r="P19">
        <v>1.7461676544062499E-2</v>
      </c>
      <c r="Q19">
        <v>1.7475902420535112E-2</v>
      </c>
      <c r="R19">
        <v>1.7803628625514014E-2</v>
      </c>
      <c r="S19" s="28">
        <f>O19*100</f>
        <v>2.0092204875694781</v>
      </c>
      <c r="T19" s="28">
        <f t="shared" ref="T19:V20" si="20">P19*100</f>
        <v>1.7461676544062499</v>
      </c>
      <c r="U19" s="28">
        <f t="shared" si="20"/>
        <v>1.7475902420535112</v>
      </c>
      <c r="V19" s="28">
        <f t="shared" si="20"/>
        <v>1.7803628625514014</v>
      </c>
      <c r="W19" s="28"/>
      <c r="X19" s="30" t="s">
        <v>24</v>
      </c>
      <c r="Y19" s="44">
        <v>0.50777202072538863</v>
      </c>
      <c r="Z19" s="44">
        <v>0.57512953367875652</v>
      </c>
      <c r="AA19" s="44">
        <v>0.56994818652849744</v>
      </c>
      <c r="AB19" s="44">
        <v>0.51295336787564771</v>
      </c>
      <c r="AC19" s="44">
        <f>Sheet16!L7</f>
        <v>0.59067357512953367</v>
      </c>
    </row>
    <row r="20" spans="1:29" ht="20.100000000000001" customHeight="1" x14ac:dyDescent="0.25">
      <c r="H20" t="s">
        <v>27</v>
      </c>
      <c r="I20" s="11">
        <f>LSTM!M7</f>
        <v>-1.8930872668747375E-2</v>
      </c>
      <c r="J20" s="15">
        <v>-2.2928592082033336E-2</v>
      </c>
      <c r="K20" s="15">
        <f>Logi!M7</f>
        <v>-2.2090406303185178E-2</v>
      </c>
      <c r="L20" s="15">
        <f>Dec_Tree!M7</f>
        <v>-2.1318860644337852E-2</v>
      </c>
      <c r="N20" t="s">
        <v>296</v>
      </c>
      <c r="O20">
        <v>-1.8930872668747375E-2</v>
      </c>
      <c r="P20">
        <v>-2.2928592082033336E-2</v>
      </c>
      <c r="Q20">
        <v>-2.2090406303185178E-2</v>
      </c>
      <c r="R20">
        <v>-2.1318860644337852E-2</v>
      </c>
      <c r="S20" s="28">
        <f>O20*100</f>
        <v>-1.8930872668747374</v>
      </c>
      <c r="T20" s="28">
        <f t="shared" si="20"/>
        <v>-2.2928592082033337</v>
      </c>
      <c r="U20" s="28">
        <f t="shared" si="20"/>
        <v>-2.2090406303185177</v>
      </c>
      <c r="V20" s="28">
        <f t="shared" si="20"/>
        <v>-2.1318860644337851</v>
      </c>
      <c r="W20" s="28"/>
      <c r="X20" s="30" t="s">
        <v>25</v>
      </c>
      <c r="Y20" s="44">
        <v>0.49222797927461137</v>
      </c>
      <c r="Z20" s="44">
        <v>0.42487046632124348</v>
      </c>
      <c r="AA20" s="44">
        <v>0.43005181347150256</v>
      </c>
      <c r="AB20" s="44">
        <v>0.48704663212435229</v>
      </c>
      <c r="AC20" s="44">
        <f>1-AC19</f>
        <v>0.40932642487046633</v>
      </c>
    </row>
    <row r="21" spans="1:29" ht="20.100000000000001" customHeight="1" x14ac:dyDescent="0.25">
      <c r="H21" t="s">
        <v>40</v>
      </c>
      <c r="I21" s="15">
        <f>LSTM!O5</f>
        <v>-0.16294826389120698</v>
      </c>
      <c r="J21" s="15">
        <v>-0.23937504800632337</v>
      </c>
      <c r="K21" s="15">
        <f>Logi!O5</f>
        <v>-0.41515245635810705</v>
      </c>
      <c r="L21" s="15">
        <f>Dec_Tree!O5</f>
        <v>-0.40964664357505354</v>
      </c>
      <c r="N21" t="s">
        <v>297</v>
      </c>
      <c r="O21">
        <v>-0.16294826389120698</v>
      </c>
      <c r="P21">
        <v>-0.23937504800632337</v>
      </c>
      <c r="Q21">
        <v>-0.41515245635810705</v>
      </c>
      <c r="R21">
        <v>-0.40964664357505354</v>
      </c>
      <c r="S21" s="28">
        <f>O21*100</f>
        <v>-16.294826389120697</v>
      </c>
      <c r="T21" s="28">
        <f t="shared" ref="T21" si="21">P21*100</f>
        <v>-23.937504800632336</v>
      </c>
      <c r="U21" s="28">
        <f t="shared" ref="U21" si="22">Q21*100</f>
        <v>-41.515245635810707</v>
      </c>
      <c r="V21" s="28">
        <f t="shared" ref="V21" si="23">R21*100</f>
        <v>-40.964664357505356</v>
      </c>
      <c r="W21" s="28"/>
      <c r="X21" s="30" t="s">
        <v>295</v>
      </c>
      <c r="Y21" s="44">
        <v>2.0092204875694781</v>
      </c>
      <c r="Z21" s="44">
        <v>1.7461676544062499</v>
      </c>
      <c r="AA21" s="44">
        <v>1.7475902420535112</v>
      </c>
      <c r="AB21" s="44">
        <v>1.7803628625514014</v>
      </c>
      <c r="AC21" s="44">
        <f>Sheet16!M6*100</f>
        <v>1.9408600763972903</v>
      </c>
    </row>
    <row r="22" spans="1:29" ht="20.100000000000001" customHeight="1" x14ac:dyDescent="0.25">
      <c r="H22" t="s">
        <v>28</v>
      </c>
      <c r="I22" s="10">
        <f>(I4-AVERAGE(LSTM!G3:G195))/I7</f>
        <v>0.57689078379486924</v>
      </c>
      <c r="J22" s="20">
        <v>1.0389580888840158</v>
      </c>
      <c r="K22" s="24">
        <f>(K4-AVERAGE(LSTM!G3:G195))/K7</f>
        <v>0.29956409191638916</v>
      </c>
      <c r="L22" s="24">
        <f>(L4-AVERAGE(LSTM!H3:H195))/L7</f>
        <v>-0.8220794199731476</v>
      </c>
      <c r="N22" t="s">
        <v>28</v>
      </c>
      <c r="O22">
        <v>0.57689078379486924</v>
      </c>
      <c r="P22">
        <v>1.0389580888840158</v>
      </c>
      <c r="Q22">
        <v>0.29956409191638916</v>
      </c>
      <c r="R22">
        <v>-0.8220794199731476</v>
      </c>
      <c r="S22" s="28">
        <f>O22</f>
        <v>0.57689078379486924</v>
      </c>
      <c r="T22" s="28">
        <f t="shared" ref="T22:V22" si="24">P22</f>
        <v>1.0389580888840158</v>
      </c>
      <c r="U22" s="28">
        <f t="shared" si="24"/>
        <v>0.29956409191638916</v>
      </c>
      <c r="V22" s="28">
        <f t="shared" si="24"/>
        <v>-0.8220794199731476</v>
      </c>
      <c r="W22" s="28"/>
      <c r="X22" s="30" t="s">
        <v>296</v>
      </c>
      <c r="Y22" s="44">
        <v>-1.8930872668747374</v>
      </c>
      <c r="Z22" s="44">
        <v>-2.2928592082033337</v>
      </c>
      <c r="AA22" s="44">
        <v>-2.2090406303185177</v>
      </c>
      <c r="AB22" s="44">
        <v>-2.1318860644337851</v>
      </c>
      <c r="AC22" s="44">
        <f>Sheet16!M7*100</f>
        <v>-1.9374116091925284</v>
      </c>
    </row>
    <row r="23" spans="1:29" ht="20.100000000000001" customHeight="1" x14ac:dyDescent="0.25">
      <c r="H23" t="s">
        <v>35</v>
      </c>
      <c r="I23" s="11">
        <f>_xlfn.STDEV.S(LSTM!D3:D195)*(365^(0.5))</f>
        <v>0.34649572156162206</v>
      </c>
      <c r="J23" s="15">
        <v>0.49342686311544426</v>
      </c>
      <c r="K23" s="15">
        <f>_xlfn.STDEV.S(Logi!D3:D195)*(365^(0.5))</f>
        <v>0.45127128332356781</v>
      </c>
      <c r="L23" s="15">
        <f>_xlfn.STDEV.S(Dec_Tree!D3:D195)*(365^(0.5))</f>
        <v>0.51245306790307243</v>
      </c>
      <c r="N23" t="s">
        <v>298</v>
      </c>
      <c r="O23">
        <v>0.34649572156162206</v>
      </c>
      <c r="P23">
        <v>0.49342686311544426</v>
      </c>
      <c r="Q23">
        <v>0.45127128332356781</v>
      </c>
      <c r="R23">
        <v>0.51245306790307243</v>
      </c>
      <c r="S23" s="28">
        <f>O23*100</f>
        <v>34.649572156162208</v>
      </c>
      <c r="T23" s="28">
        <f t="shared" ref="T23:V23" si="25">P23*100</f>
        <v>49.342686311544426</v>
      </c>
      <c r="U23" s="28">
        <f t="shared" si="25"/>
        <v>45.127128332356783</v>
      </c>
      <c r="V23" s="28">
        <f t="shared" si="25"/>
        <v>51.245306790307247</v>
      </c>
      <c r="W23" s="28"/>
      <c r="X23" s="30" t="s">
        <v>297</v>
      </c>
      <c r="Y23" s="44">
        <v>-16.294826389120697</v>
      </c>
      <c r="Z23" s="44">
        <v>-23.937504800632336</v>
      </c>
      <c r="AA23" s="44">
        <v>-41.515245635810707</v>
      </c>
      <c r="AB23" s="44">
        <v>-40.964664357505356</v>
      </c>
      <c r="AC23" s="44">
        <f>Sheet16!O5*100</f>
        <v>-17.705818960262555</v>
      </c>
    </row>
    <row r="24" spans="1:29" ht="20.100000000000001" customHeight="1" x14ac:dyDescent="0.25">
      <c r="H24" t="s">
        <v>29</v>
      </c>
      <c r="I24" s="14">
        <f>(I4-AVERAGE(LSTM!G3:G195))/table!I23</f>
        <v>0.92721327636971296</v>
      </c>
      <c r="J24" s="20">
        <v>1.169040370740092</v>
      </c>
      <c r="K24" s="20">
        <f>(K4-AVERAGE(LSTM!G3:G195))/table!K23</f>
        <v>0.36930353219435058</v>
      </c>
      <c r="L24" s="20">
        <f>(L4-AVERAGE(LSTM!H3:H195))/table!L23</f>
        <v>-0.89265438714033873</v>
      </c>
      <c r="N24" t="s">
        <v>29</v>
      </c>
      <c r="O24">
        <v>0.92721327636971296</v>
      </c>
      <c r="P24">
        <v>1.169040370740092</v>
      </c>
      <c r="Q24">
        <v>0.36930353219435058</v>
      </c>
      <c r="R24">
        <v>-0.89265438714033873</v>
      </c>
      <c r="S24" s="28">
        <f>O24</f>
        <v>0.92721327636971296</v>
      </c>
      <c r="T24" s="28">
        <f t="shared" ref="T24:V24" si="26">P24</f>
        <v>1.169040370740092</v>
      </c>
      <c r="U24" s="28">
        <f t="shared" si="26"/>
        <v>0.36930353219435058</v>
      </c>
      <c r="V24" s="28">
        <f t="shared" si="26"/>
        <v>-0.89265438714033873</v>
      </c>
      <c r="W24" s="28"/>
      <c r="X24" s="30" t="s">
        <v>28</v>
      </c>
      <c r="Y24" s="44">
        <v>0.57689078379486924</v>
      </c>
      <c r="Z24" s="44">
        <v>1.0389580888840158</v>
      </c>
      <c r="AA24" s="44">
        <v>0.29956409191638916</v>
      </c>
      <c r="AB24" s="44">
        <v>-0.8220794199731476</v>
      </c>
      <c r="AC24" s="44">
        <f>(AC6-AVERAGE(LSTM!H3:H195))/AC9</f>
        <v>2.3720550324153189</v>
      </c>
    </row>
    <row r="25" spans="1:29" ht="20.100000000000001" customHeight="1" x14ac:dyDescent="0.25">
      <c r="H25" s="7"/>
      <c r="I25" s="7"/>
      <c r="X25" s="30" t="s">
        <v>298</v>
      </c>
      <c r="Y25" s="44">
        <v>34.649572156162208</v>
      </c>
      <c r="Z25" s="44">
        <v>49.342686311544426</v>
      </c>
      <c r="AA25" s="44">
        <v>45.127128332356783</v>
      </c>
      <c r="AB25" s="44">
        <v>51.245306790307247</v>
      </c>
      <c r="AC25" s="44">
        <f>_xlfn.STDEV.S(Sheet16!D3:D195)*(365^(0.5))*100</f>
        <v>38.808115947871883</v>
      </c>
    </row>
    <row r="26" spans="1:29" ht="15.75" x14ac:dyDescent="0.25">
      <c r="X26" s="35" t="s">
        <v>29</v>
      </c>
      <c r="Y26" s="37">
        <v>0.92721327636971296</v>
      </c>
      <c r="Z26" s="37">
        <v>1.169040370740092</v>
      </c>
      <c r="AA26" s="37">
        <v>0.36930353219435058</v>
      </c>
      <c r="AB26" s="37">
        <v>-0.89265438714033873</v>
      </c>
      <c r="AC26" s="37">
        <f>(AC6-AVERAGE(LSTM!G3:G195))/AC25</f>
        <v>3.3236010379359828</v>
      </c>
    </row>
    <row r="29" spans="1:29" x14ac:dyDescent="0.25">
      <c r="A29" s="7" t="s">
        <v>16</v>
      </c>
      <c r="B29" s="7">
        <v>193</v>
      </c>
    </row>
    <row r="30" spans="1:29" x14ac:dyDescent="0.25">
      <c r="A30" s="7" t="s">
        <v>17</v>
      </c>
      <c r="B30" s="7">
        <v>0.13809434422610711</v>
      </c>
    </row>
    <row r="31" spans="1:29" x14ac:dyDescent="0.25">
      <c r="A31" s="7" t="s">
        <v>18</v>
      </c>
      <c r="B31" s="7">
        <v>-7.7815771923974625E-2</v>
      </c>
    </row>
    <row r="32" spans="1:29" ht="15.75" thickBot="1" x14ac:dyDescent="0.3">
      <c r="A32" s="8" t="s">
        <v>19</v>
      </c>
      <c r="B32" s="8">
        <v>4.1482417631211648E-3</v>
      </c>
    </row>
  </sheetData>
  <mergeCells count="1">
    <mergeCell ref="X2:AC2"/>
  </mergeCells>
  <pageMargins left="0.7" right="0.7" top="0.75" bottom="0.75" header="0.3" footer="0.3"/>
  <pageSetup paperSize="9" scale="23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3751-59A4-4A12-B956-DE3E681B59F2}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LSTM</vt:lpstr>
      <vt:lpstr>SVM</vt:lpstr>
      <vt:lpstr>SVM Table</vt:lpstr>
      <vt:lpstr>Logi</vt:lpstr>
      <vt:lpstr>Dec_Tree</vt:lpstr>
      <vt:lpstr>Sheet1</vt:lpstr>
      <vt:lpstr>Sheet16</vt:lpstr>
      <vt:lpstr>table</vt:lpstr>
      <vt:lpstr>List</vt:lpstr>
      <vt:lpstr>Sheet15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Oliveira</cp:lastModifiedBy>
  <cp:lastPrinted>2020-12-05T19:04:28Z</cp:lastPrinted>
  <dcterms:created xsi:type="dcterms:W3CDTF">2020-12-03T13:31:39Z</dcterms:created>
  <dcterms:modified xsi:type="dcterms:W3CDTF">2020-12-05T22:46:55Z</dcterms:modified>
</cp:coreProperties>
</file>