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vlfadv-my.sharepoint.com/personal/henrique_abrantes_vlf_adv_br/Documents/Área de Trabalho/Projetos VLF/apresentacao_inter/"/>
    </mc:Choice>
  </mc:AlternateContent>
  <xr:revisionPtr revIDLastSave="42" documentId="8_{55415661-EC0E-4DC1-A797-3BD06E012560}" xr6:coauthVersionLast="47" xr6:coauthVersionMax="47" xr10:uidLastSave="{D96876B6-E43F-4FBC-AC1E-DAB3A79D9EBA}"/>
  <bookViews>
    <workbookView xWindow="28680" yWindow="-120" windowWidth="29040" windowHeight="15840" xr2:uid="{00000000-000D-0000-FFFF-FFFF00000000}"/>
  </bookViews>
  <sheets>
    <sheet name="Sheet1" sheetId="1" r:id="rId1"/>
  </sheets>
  <definedNames>
    <definedName name="_xlnm._FilterDatabase" localSheetId="0" hidden="1">Sheet1!$A$1:$AP$397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048576" i="1" l="1"/>
  <c r="AF396" i="1"/>
  <c r="AE396" i="1"/>
  <c r="AE397" i="1"/>
  <c r="AE395" i="1"/>
  <c r="AE394" i="1"/>
  <c r="AE393" i="1"/>
  <c r="AE392" i="1"/>
  <c r="AE391" i="1"/>
  <c r="AE390" i="1"/>
  <c r="AE2" i="1"/>
  <c r="AE3" i="1"/>
  <c r="AE4" i="1"/>
  <c r="AE5" i="1"/>
  <c r="AE6"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H169" i="1" s="1"/>
  <c r="AK169" i="1" s="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L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 r="AF381" i="1"/>
  <c r="AF375" i="1"/>
  <c r="AF363" i="1"/>
  <c r="AF357" i="1"/>
  <c r="AF345" i="1"/>
  <c r="AF340" i="1"/>
  <c r="AF336" i="1"/>
  <c r="AF329" i="1"/>
  <c r="AF311" i="1"/>
  <c r="AF310" i="1"/>
  <c r="AF306" i="1"/>
  <c r="AF305" i="1"/>
  <c r="AF304" i="1"/>
  <c r="AF303" i="1"/>
  <c r="AF297" i="1"/>
  <c r="AO287" i="1"/>
  <c r="AF287" i="1" s="1"/>
  <c r="AF284" i="1"/>
  <c r="AF282" i="1"/>
  <c r="AF279" i="1"/>
  <c r="AO277" i="1"/>
  <c r="AF277" i="1" s="1"/>
  <c r="AF276" i="1"/>
  <c r="AO274" i="1"/>
  <c r="AF274" i="1" s="1"/>
  <c r="AF272" i="1"/>
  <c r="AF270" i="1"/>
  <c r="AF269" i="1"/>
  <c r="AF267" i="1"/>
  <c r="AF266" i="1"/>
  <c r="AO265" i="1"/>
  <c r="AF265" i="1" s="1"/>
  <c r="AF264" i="1"/>
  <c r="AF263" i="1"/>
  <c r="AF261" i="1"/>
  <c r="AF260" i="1"/>
  <c r="AF259" i="1"/>
  <c r="AF258" i="1"/>
  <c r="AF257" i="1"/>
  <c r="AF256" i="1"/>
  <c r="AF255" i="1"/>
  <c r="AF254" i="1"/>
  <c r="AF253" i="1"/>
  <c r="AF252" i="1"/>
  <c r="AF251" i="1"/>
  <c r="AF249" i="1"/>
  <c r="AO248" i="1"/>
  <c r="AF248" i="1" s="1"/>
  <c r="AF247" i="1"/>
  <c r="AF246" i="1"/>
  <c r="AF245" i="1"/>
  <c r="AF243" i="1"/>
  <c r="AF242" i="1"/>
  <c r="AF240" i="1"/>
  <c r="AF239" i="1"/>
  <c r="AF238" i="1"/>
  <c r="AF237" i="1"/>
  <c r="AF233" i="1"/>
  <c r="AF230" i="1"/>
  <c r="AF219" i="1"/>
  <c r="AF216" i="1"/>
  <c r="AF214" i="1"/>
  <c r="AF213" i="1"/>
  <c r="AF212" i="1"/>
  <c r="AF211" i="1"/>
  <c r="AF210" i="1"/>
  <c r="AF209" i="1"/>
  <c r="AF208" i="1"/>
</calcChain>
</file>

<file path=xl/sharedStrings.xml><?xml version="1.0" encoding="utf-8"?>
<sst xmlns="http://schemas.openxmlformats.org/spreadsheetml/2006/main" count="10697" uniqueCount="2016">
  <si>
    <t>Pasta</t>
  </si>
  <si>
    <t>Tribunal</t>
  </si>
  <si>
    <t>Comarca</t>
  </si>
  <si>
    <t>UF</t>
  </si>
  <si>
    <t>Foro</t>
  </si>
  <si>
    <t>Natureza</t>
  </si>
  <si>
    <t>Polo</t>
  </si>
  <si>
    <t>Status</t>
  </si>
  <si>
    <t>Adverso principal</t>
  </si>
  <si>
    <t>Terceirizada / Inter Pag</t>
  </si>
  <si>
    <t>Litisconsócio</t>
  </si>
  <si>
    <t>Nº processo principal</t>
  </si>
  <si>
    <t>Objeto</t>
  </si>
  <si>
    <t>Fase Atual do Processo</t>
  </si>
  <si>
    <t>Data da Última Movimentação</t>
  </si>
  <si>
    <t>Turma TRT</t>
  </si>
  <si>
    <t>Turma TST</t>
  </si>
  <si>
    <t>Decisões proferidas</t>
  </si>
  <si>
    <t>Procedência Atual</t>
  </si>
  <si>
    <t>Transito em Julgado</t>
  </si>
  <si>
    <t>Prognóstico</t>
  </si>
  <si>
    <t>Acordo</t>
  </si>
  <si>
    <t>Valor da Causa</t>
  </si>
  <si>
    <t>TRABA.39859/2021</t>
  </si>
  <si>
    <t>TRABA.39791/2021</t>
  </si>
  <si>
    <t>TRABA.42138/2022</t>
  </si>
  <si>
    <t>BINTER-TRAB-0003.01A</t>
  </si>
  <si>
    <t>TRABA.60729/2023</t>
  </si>
  <si>
    <t>TRABA.42782/2022</t>
  </si>
  <si>
    <t>TRABA.46257/2022</t>
  </si>
  <si>
    <t>TRABA.46393/2022</t>
  </si>
  <si>
    <t>TRABA.47231/2022</t>
  </si>
  <si>
    <t>TRABA.48593/2022</t>
  </si>
  <si>
    <t>TRABA.48894/2022</t>
  </si>
  <si>
    <t>TRABA.48999/2022</t>
  </si>
  <si>
    <t>TRABA.49208/2022</t>
  </si>
  <si>
    <t>TRABA.49265/2022</t>
  </si>
  <si>
    <t>ADMTR.49350/2022</t>
  </si>
  <si>
    <t>TRABA.49883/2022</t>
  </si>
  <si>
    <t>TRABA.50499/2022</t>
  </si>
  <si>
    <t>TRABA.50505/2022</t>
  </si>
  <si>
    <t>TRABA.50524/2022</t>
  </si>
  <si>
    <t>TRABA.50767/2022</t>
  </si>
  <si>
    <t>TRABA.52183/2023</t>
  </si>
  <si>
    <t>TRABA.52200/2023</t>
  </si>
  <si>
    <t>TRABA.59446/2023</t>
  </si>
  <si>
    <t>TRABA.52442/2023</t>
  </si>
  <si>
    <t>TRABA.53718/2023</t>
  </si>
  <si>
    <t>TRABA.54236/2023</t>
  </si>
  <si>
    <t>TRABA.54415/2023</t>
  </si>
  <si>
    <t>TRABA.54803/2023</t>
  </si>
  <si>
    <t>TRABA.55643/2023</t>
  </si>
  <si>
    <t>TRABA.55589/2023</t>
  </si>
  <si>
    <t>TRABA.55883/2023</t>
  </si>
  <si>
    <t>TRABA.57150/2023</t>
  </si>
  <si>
    <t>TRABA.57373/2023</t>
  </si>
  <si>
    <t>TRABA.57650/2023</t>
  </si>
  <si>
    <t>BINTER-TRAB-0049.01</t>
  </si>
  <si>
    <t>TRABA.63469/2023</t>
  </si>
  <si>
    <t>TRABA.57911/2023</t>
  </si>
  <si>
    <t>BINTER-TRAB-0052.01</t>
  </si>
  <si>
    <t>TRABA.58182/2023</t>
  </si>
  <si>
    <t>TRABA.58673/2023</t>
  </si>
  <si>
    <t>TRABA.59740/2023</t>
  </si>
  <si>
    <t>TRABA.60394/2023</t>
  </si>
  <si>
    <t>TRABA.61290/2023</t>
  </si>
  <si>
    <t>TRABA.61475/2023</t>
  </si>
  <si>
    <t>TRABA.62107/2023</t>
  </si>
  <si>
    <t>TRABA.62495/2023</t>
  </si>
  <si>
    <t>TRABA.63089/2023</t>
  </si>
  <si>
    <t>TRABA.63292/2023</t>
  </si>
  <si>
    <t>COLET.63115/2023</t>
  </si>
  <si>
    <t>TRABA.63766/2023</t>
  </si>
  <si>
    <t>TRABA.63836/2023</t>
  </si>
  <si>
    <t>TRABA.63923/2023</t>
  </si>
  <si>
    <t>TRABA.63949/2023</t>
  </si>
  <si>
    <t>TRABA.63980/2023</t>
  </si>
  <si>
    <t>TRABA.64352/2023</t>
  </si>
  <si>
    <t>TRABA.64449/2023</t>
  </si>
  <si>
    <t>TRABA.65003/2023</t>
  </si>
  <si>
    <t>TRABA.65341/2023</t>
  </si>
  <si>
    <t>BINTER-TRAB-0097.01</t>
  </si>
  <si>
    <t>TRABA.65663/2023</t>
  </si>
  <si>
    <t>TRABA.65866/2023</t>
  </si>
  <si>
    <t>TRABA.65969/2023</t>
  </si>
  <si>
    <t>TRABA.65976/2023</t>
  </si>
  <si>
    <t>TRABA.66292/2023</t>
  </si>
  <si>
    <t>TRABA.66748/2024</t>
  </si>
  <si>
    <t>TRABA.66749/2024</t>
  </si>
  <si>
    <t>TRABA.66750/2024</t>
  </si>
  <si>
    <t>TRABA.66752/2024</t>
  </si>
  <si>
    <t>TRABA.66754/2024</t>
  </si>
  <si>
    <t>TRABA.66768/2024</t>
  </si>
  <si>
    <t>TRABA.66769/2024</t>
  </si>
  <si>
    <t>TRABA.67337/2024</t>
  </si>
  <si>
    <t>TRABA.67103/2024</t>
  </si>
  <si>
    <t>TRABA.67492/2024</t>
  </si>
  <si>
    <t>TRABA.68059/2024</t>
  </si>
  <si>
    <t>BINTER-TRAB-0121.01</t>
  </si>
  <si>
    <t>TRABA.68385/2024</t>
  </si>
  <si>
    <t>TRABA.68400/2024</t>
  </si>
  <si>
    <t>TRABA.68592/2024</t>
  </si>
  <si>
    <t>TRABA.68596/2024</t>
  </si>
  <si>
    <t>TRABA.68608/2024</t>
  </si>
  <si>
    <t>TRABA.68740/2024</t>
  </si>
  <si>
    <t>TRABA.69147/2024</t>
  </si>
  <si>
    <t>TRABA.69148/2024</t>
  </si>
  <si>
    <t>TRABA.69376/2024</t>
  </si>
  <si>
    <t>TRABA.69373/2024</t>
  </si>
  <si>
    <t>TRABA.69375/2024</t>
  </si>
  <si>
    <t>TRABA.69722/2024</t>
  </si>
  <si>
    <t>TRABA.69721/2024</t>
  </si>
  <si>
    <t>TRABA.69840/2024</t>
  </si>
  <si>
    <t>TRABA.70132/2024</t>
  </si>
  <si>
    <t>TRABA.69720/2024</t>
  </si>
  <si>
    <t>TRABA.70403/2024</t>
  </si>
  <si>
    <t>TRABA.70881/2024</t>
  </si>
  <si>
    <t>TRABA.70882/2024</t>
  </si>
  <si>
    <t>TRABA.71204/2024</t>
  </si>
  <si>
    <t>BINTER-TRAB-0147.01</t>
  </si>
  <si>
    <t>TRABA.71345/2024</t>
  </si>
  <si>
    <t>TRABA.71511/2024</t>
  </si>
  <si>
    <t>TRABA.71289/2024</t>
  </si>
  <si>
    <t>TRABA.71347/2024</t>
  </si>
  <si>
    <t>TRABA.71510/2024</t>
  </si>
  <si>
    <t>TRABA.71622/2024</t>
  </si>
  <si>
    <t>TRABA.72206/2024</t>
  </si>
  <si>
    <t>TRABA.72172/2024</t>
  </si>
  <si>
    <t>TRABA.72173/2024</t>
  </si>
  <si>
    <t>TRABA.72348/2024</t>
  </si>
  <si>
    <t>TRABA.72602/2024</t>
  </si>
  <si>
    <t>TRABA.72885/2024</t>
  </si>
  <si>
    <t>TRABA.72886/2024</t>
  </si>
  <si>
    <t>TRABA.73092/2024</t>
  </si>
  <si>
    <t>TRABA.73419/2024</t>
  </si>
  <si>
    <t>TRABA.73734/2024</t>
  </si>
  <si>
    <t>TRABA.73834/2024</t>
  </si>
  <si>
    <t>TRABA.73816/2024</t>
  </si>
  <si>
    <t>TRABA.73982/2024</t>
  </si>
  <si>
    <t>TRABA.74078/2024</t>
  </si>
  <si>
    <t>TRABA.74362/2024</t>
  </si>
  <si>
    <t>TRABA.74680/2024</t>
  </si>
  <si>
    <t>TRABA.74765/2024</t>
  </si>
  <si>
    <t>TRABA.74836/2024</t>
  </si>
  <si>
    <t>TRABA.74834/2024</t>
  </si>
  <si>
    <t>BINTER-TRAB-0176.01</t>
  </si>
  <si>
    <t>TRABA.74953/2024</t>
  </si>
  <si>
    <t>TRABA.75609/2024</t>
  </si>
  <si>
    <t>TRABA.76088/2024</t>
  </si>
  <si>
    <t>TRABA.75688/2024</t>
  </si>
  <si>
    <t>TRABA.75985/2024</t>
  </si>
  <si>
    <t>TRABA.76145/2024</t>
  </si>
  <si>
    <t>TRABA.76325/2024</t>
  </si>
  <si>
    <t>TRABA.76453/2024</t>
  </si>
  <si>
    <t>TRABA.76802/2024</t>
  </si>
  <si>
    <t>TRABA.76805/2024</t>
  </si>
  <si>
    <t>TRABA.76995/2024</t>
  </si>
  <si>
    <t>TRABA.76803/2024</t>
  </si>
  <si>
    <t>TRABA.77153/2024</t>
  </si>
  <si>
    <t>TRABA.77144/2024</t>
  </si>
  <si>
    <t>TRABA.77456/2024</t>
  </si>
  <si>
    <t>TRABA.77621/2024</t>
  </si>
  <si>
    <t>TRABA.77686/2024</t>
  </si>
  <si>
    <t>TRABA.77622/2024</t>
  </si>
  <si>
    <t>TRABA.77672/2024</t>
  </si>
  <si>
    <t>TRABA.77678/2024</t>
  </si>
  <si>
    <t>TRABA.77789/2024</t>
  </si>
  <si>
    <t>TRABA.77787/2024</t>
  </si>
  <si>
    <t>TRABA.78173/2024</t>
  </si>
  <si>
    <t>TRABA.78140/2024</t>
  </si>
  <si>
    <t>TRABA.78284/2024</t>
  </si>
  <si>
    <t>TRABA.78286/2024</t>
  </si>
  <si>
    <t>TRABA.78458/2024</t>
  </si>
  <si>
    <t>TRABA.79116/2024</t>
  </si>
  <si>
    <t>TRABA.79096/2024</t>
  </si>
  <si>
    <t>TRABA.79129/2024</t>
  </si>
  <si>
    <t>TRABA.79924/2024</t>
  </si>
  <si>
    <t>TRABA.79922/2024</t>
  </si>
  <si>
    <t>TRABA.79934/2024</t>
  </si>
  <si>
    <t>TRABA.79941/2024</t>
  </si>
  <si>
    <t>TRABA.79963/2024</t>
  </si>
  <si>
    <t>TRABA.80191/2024</t>
  </si>
  <si>
    <t>TRABA.80200/2024</t>
  </si>
  <si>
    <t>TRABA.80484/2024</t>
  </si>
  <si>
    <t>TRABA.80494/2024</t>
  </si>
  <si>
    <t>TRABA.80572/2024</t>
  </si>
  <si>
    <t>TRABA.80586/2024</t>
  </si>
  <si>
    <t>TRABA.80647/2024</t>
  </si>
  <si>
    <t>TRABA.80764/2024</t>
  </si>
  <si>
    <t>TRABA.81004/2024</t>
  </si>
  <si>
    <t>TRABA.81029/2024</t>
  </si>
  <si>
    <t>TRABA.81056/2024</t>
  </si>
  <si>
    <t>TRABA.81354/2024</t>
  </si>
  <si>
    <t>TRABA.81498/2024</t>
  </si>
  <si>
    <t>TRABA.81626/2024</t>
  </si>
  <si>
    <t>TRABA.81687/2024</t>
  </si>
  <si>
    <t>TRABA.81864/2024</t>
  </si>
  <si>
    <t>TRABA.81850/2024</t>
  </si>
  <si>
    <t>TRABA.81908/2024</t>
  </si>
  <si>
    <t>TRABA.81924/2024</t>
  </si>
  <si>
    <t>TRABA.81927/2024</t>
  </si>
  <si>
    <t>TRABA.81921/2024</t>
  </si>
  <si>
    <t>TRABA.82077/2024</t>
  </si>
  <si>
    <t>TRABA.82025/2024</t>
  </si>
  <si>
    <t>TRABA.82837/2024</t>
  </si>
  <si>
    <t>TRABA.83264/2024</t>
  </si>
  <si>
    <t>TRABA.83277/2024</t>
  </si>
  <si>
    <t>TRABA.83472/2024</t>
  </si>
  <si>
    <t>TRABA.83481/2024</t>
  </si>
  <si>
    <t>TRABA.83525/2024</t>
  </si>
  <si>
    <t>TRABA.83519/2024</t>
  </si>
  <si>
    <t>TRABA.83527/2024</t>
  </si>
  <si>
    <t>TRABA.83515/2024</t>
  </si>
  <si>
    <t>TRABA.83548/2024</t>
  </si>
  <si>
    <t>TRABA.83516/202</t>
  </si>
  <si>
    <t>TRABA.83517/2024</t>
  </si>
  <si>
    <t>TRABA.83749/2024</t>
  </si>
  <si>
    <t>TRABA.83813/2024</t>
  </si>
  <si>
    <t>TRABA.83910/2024</t>
  </si>
  <si>
    <t>TRABA.84001/2024</t>
  </si>
  <si>
    <t>TRABA.84130/2024</t>
  </si>
  <si>
    <t>TRABA.84524/2024</t>
  </si>
  <si>
    <t>TRABA.84523/2024</t>
  </si>
  <si>
    <t>TRABA.84502/2024</t>
  </si>
  <si>
    <t>TRABA.84572/2024</t>
  </si>
  <si>
    <t>TRABA.84568/2024</t>
  </si>
  <si>
    <t>TRABA.84559/2024</t>
  </si>
  <si>
    <t>TRABA.84801/2024</t>
  </si>
  <si>
    <t>TRABA.84828/2024</t>
  </si>
  <si>
    <t>TRABA.84829/2024</t>
  </si>
  <si>
    <t>TRABA.84830/2024</t>
  </si>
  <si>
    <t>TRABA.84831/2024</t>
  </si>
  <si>
    <t>TRABA.84832/2024</t>
  </si>
  <si>
    <t>TRABA.84833/2024</t>
  </si>
  <si>
    <t>TRABA.84834/2024</t>
  </si>
  <si>
    <t>TRABA.87760/2025</t>
  </si>
  <si>
    <t>TRABA.85012/2025</t>
  </si>
  <si>
    <t>TRABA.85013/2025</t>
  </si>
  <si>
    <t>TRABA.84567/2024</t>
  </si>
  <si>
    <t>TRABA.85699/2025</t>
  </si>
  <si>
    <t>TRABA.85672/2025</t>
  </si>
  <si>
    <t>TRABA.85671/2025</t>
  </si>
  <si>
    <t>TRABA.86186/2025</t>
  </si>
  <si>
    <t>TRABA.86796/2025</t>
  </si>
  <si>
    <t>TRABA.86969/2025</t>
  </si>
  <si>
    <t>TRABA.87081/2025</t>
  </si>
  <si>
    <t>TRABA.87345/2025</t>
  </si>
  <si>
    <t>TRABA.87394/2025</t>
  </si>
  <si>
    <t>TRABA.87476/2025</t>
  </si>
  <si>
    <t>TRABA.87596/2025</t>
  </si>
  <si>
    <t>TRABA.87639/2025</t>
  </si>
  <si>
    <t>ADMTR.56022/2023</t>
  </si>
  <si>
    <t>TRABA.45838/2022</t>
  </si>
  <si>
    <t>TRABA.47802/2022</t>
  </si>
  <si>
    <t>TRABA.47876/2022</t>
  </si>
  <si>
    <t>TRABA.47874/2022</t>
  </si>
  <si>
    <t>TRABA.49882/2022</t>
  </si>
  <si>
    <t>TRABA.50588/2022</t>
  </si>
  <si>
    <t>TRABA.51923/2023</t>
  </si>
  <si>
    <t>TRABA.68664/2024</t>
  </si>
  <si>
    <t>TRABA.52307/2023</t>
  </si>
  <si>
    <t>TRABA.52506/2023</t>
  </si>
  <si>
    <t>TRABA.53908/2023</t>
  </si>
  <si>
    <t>TRABA.54232/2023</t>
  </si>
  <si>
    <t>TRABA.54642/2023</t>
  </si>
  <si>
    <t>TRABA.55590/2023</t>
  </si>
  <si>
    <t>TRABA.55968/2023</t>
  </si>
  <si>
    <t>TRABA.56579/2023</t>
  </si>
  <si>
    <t>TRABA.57154/2023</t>
  </si>
  <si>
    <t>TRABA.57400/2023</t>
  </si>
  <si>
    <t>TRABA.57544/2023</t>
  </si>
  <si>
    <t>TRABA.57690/2023</t>
  </si>
  <si>
    <t>TRABA.57986/2023</t>
  </si>
  <si>
    <t>TRABA.58543/2022</t>
  </si>
  <si>
    <t>TRABA.58988/2023</t>
  </si>
  <si>
    <t>TRABA.59448/2023</t>
  </si>
  <si>
    <t>TRABA.59722/2023</t>
  </si>
  <si>
    <t>TRABA.59738/2023</t>
  </si>
  <si>
    <t>TRABA.60121/2023</t>
  </si>
  <si>
    <t>TRABA.61248/2023</t>
  </si>
  <si>
    <t>TRABA.61257/2023</t>
  </si>
  <si>
    <t>TRABA.61474/2023</t>
  </si>
  <si>
    <t>TRABA.61562/2023</t>
  </si>
  <si>
    <t>TRABA.61915/2023</t>
  </si>
  <si>
    <t>TRABA.61916/2023</t>
  </si>
  <si>
    <t>TRABA.61967/2023</t>
  </si>
  <si>
    <t>TRABA.62321/2023</t>
  </si>
  <si>
    <t>TRABA.62477/2023</t>
  </si>
  <si>
    <t>TRABA.62997/2023</t>
  </si>
  <si>
    <t>TRABA.63457/2023</t>
  </si>
  <si>
    <t>TRABA.63454/2023</t>
  </si>
  <si>
    <t>TRABA.63471/2023</t>
  </si>
  <si>
    <t>TRABA.63473/2023</t>
  </si>
  <si>
    <t>TRABA.65050/2023</t>
  </si>
  <si>
    <t>TRABA.65195/2023</t>
  </si>
  <si>
    <t>TRABA.65717/2023</t>
  </si>
  <si>
    <t>TRABA.65981/2023</t>
  </si>
  <si>
    <t>TRABA.66401/2023</t>
  </si>
  <si>
    <t>TRABA.66560/2023</t>
  </si>
  <si>
    <t>TRABA.66767/2024</t>
  </si>
  <si>
    <t>TRABA.67067/2024</t>
  </si>
  <si>
    <t>TRABA.67441/2024</t>
  </si>
  <si>
    <t>TRABA.68207/2024</t>
  </si>
  <si>
    <t>TRABA.68709/2024</t>
  </si>
  <si>
    <t>TRABA.68606/2024</t>
  </si>
  <si>
    <t>TRABA.69372/2024</t>
  </si>
  <si>
    <t>TRABA.71288/2024</t>
  </si>
  <si>
    <t>TRABA.88366/2025</t>
  </si>
  <si>
    <t>TRABA.72537/2024</t>
  </si>
  <si>
    <t>TRABA.72618/2024</t>
  </si>
  <si>
    <t>TRABA.72672/2024</t>
  </si>
  <si>
    <t>TRABA.75090/2024</t>
  </si>
  <si>
    <t>TRABA.75607/2024</t>
  </si>
  <si>
    <t>TRABA.76144/2024</t>
  </si>
  <si>
    <t>TRABA.77769/2024</t>
  </si>
  <si>
    <t>TRABA.78172/2024</t>
  </si>
  <si>
    <t>TRABA.89257/2025</t>
  </si>
  <si>
    <t>TRABA.79097/2024</t>
  </si>
  <si>
    <t>TRABA.80011/2024</t>
  </si>
  <si>
    <t>TRABA.80159/2024</t>
  </si>
  <si>
    <t>TRABA.80502/2024</t>
  </si>
  <si>
    <t>TRABA.80544/2024</t>
  </si>
  <si>
    <t>TRABA.90187/2025</t>
  </si>
  <si>
    <t>TRABA.87819/2025</t>
  </si>
  <si>
    <t>TRABA.87888/2025</t>
  </si>
  <si>
    <t>TRABA.88185/2025</t>
  </si>
  <si>
    <t>TRABA.88130/2025</t>
  </si>
  <si>
    <t>TRABA.88213/2025</t>
  </si>
  <si>
    <t>TRABA.88188/2025</t>
  </si>
  <si>
    <t>TRABA.88357/2025</t>
  </si>
  <si>
    <t>TRABA.88418/2025</t>
  </si>
  <si>
    <t>TRABA.88434/2025</t>
  </si>
  <si>
    <t>TRABA.88483/2025</t>
  </si>
  <si>
    <t>TRABA.88725/2025</t>
  </si>
  <si>
    <t>TRABA.88632/2025</t>
  </si>
  <si>
    <t>TRABA.89021/2025</t>
  </si>
  <si>
    <t>TRABA.89022/2025</t>
  </si>
  <si>
    <t>TRABA.89027/2025</t>
  </si>
  <si>
    <t>TRABA.89031/2025</t>
  </si>
  <si>
    <t>TRABA.89035/2025</t>
  </si>
  <si>
    <t>TRABA.89045/2025</t>
  </si>
  <si>
    <t>TRABA.89088/2025</t>
  </si>
  <si>
    <t>TRABA.89135/2025</t>
  </si>
  <si>
    <t>TRABA.89046/2025</t>
  </si>
  <si>
    <t>TRABA.89220/2025</t>
  </si>
  <si>
    <t>TRABA.89227/2025</t>
  </si>
  <si>
    <t>TRABA.89254/2025</t>
  </si>
  <si>
    <t>TRABA.89255/2025</t>
  </si>
  <si>
    <t>TRABA.89256/2025</t>
  </si>
  <si>
    <t>TRABA.89597/2025</t>
  </si>
  <si>
    <t>TRABA.89639/2025</t>
  </si>
  <si>
    <t>TRABA.89643/2025</t>
  </si>
  <si>
    <t>TRABA.89840/2025</t>
  </si>
  <si>
    <t>TRABA.89879/2025</t>
  </si>
  <si>
    <t>TRABA.89895/2025</t>
  </si>
  <si>
    <t>TRABA.89898/2025</t>
  </si>
  <si>
    <t>TRABA.89943/2025</t>
  </si>
  <si>
    <t>TRABA.90096/2025</t>
  </si>
  <si>
    <t>TRABA.90098/2025</t>
  </si>
  <si>
    <t>TRABA.90196/2025</t>
  </si>
  <si>
    <t>TRABA.90255/2025</t>
  </si>
  <si>
    <t>TRABA.90256/2025</t>
  </si>
  <si>
    <t>TRABA.90279/2025</t>
  </si>
  <si>
    <t>TRABA.90505/2025</t>
  </si>
  <si>
    <t>TRABA.90506/2025</t>
  </si>
  <si>
    <t>TRABA.90509/2025</t>
  </si>
  <si>
    <t>TRABA.90599/2025</t>
  </si>
  <si>
    <t>TRABA.90600/2025</t>
  </si>
  <si>
    <t>TRABA.90563/2025</t>
  </si>
  <si>
    <t>TRABA.90985/2025</t>
  </si>
  <si>
    <t>TRABA.90886/2025</t>
  </si>
  <si>
    <t>TRABA.90853/2025</t>
  </si>
  <si>
    <t>TRABA.90730/2025</t>
  </si>
  <si>
    <t>TRABA.90731/2025</t>
  </si>
  <si>
    <t>TRABA.91048/2025</t>
  </si>
  <si>
    <t>TRABA.91036/2025</t>
  </si>
  <si>
    <t>TRABA.91035/2025</t>
  </si>
  <si>
    <t>TRABA.91022/2025</t>
  </si>
  <si>
    <t>TRABA.91017/2025</t>
  </si>
  <si>
    <t>TRABA.91274/2025</t>
  </si>
  <si>
    <t>TRABA.91738/2025</t>
  </si>
  <si>
    <t>TRABA.91249/2025</t>
  </si>
  <si>
    <t>TRABA.91450/2025</t>
  </si>
  <si>
    <t>TRABA.91454/2025</t>
  </si>
  <si>
    <t>TRABA.91743/2025</t>
  </si>
  <si>
    <t>TRABA.91811/2025</t>
  </si>
  <si>
    <t>TRABA.91842/2025</t>
  </si>
  <si>
    <t>TRABA.91843/2025</t>
  </si>
  <si>
    <t>TRABA.91905/2025</t>
  </si>
  <si>
    <t>TRABA.91906/2025</t>
  </si>
  <si>
    <t>TRABA.91909/2025</t>
  </si>
  <si>
    <t>TRABA.91977/2025</t>
  </si>
  <si>
    <t>TRABA.92146/2025</t>
  </si>
  <si>
    <t>TRABA.92245/2025</t>
  </si>
  <si>
    <t>TRABA.92298/2025</t>
  </si>
  <si>
    <t>TRABA.92451/2025</t>
  </si>
  <si>
    <t>TRABA.92507/2025</t>
  </si>
  <si>
    <t>TRABA.92455/2025</t>
  </si>
  <si>
    <t>TRABA.92908/2025</t>
  </si>
  <si>
    <t>TRABA.92820/2025</t>
  </si>
  <si>
    <t>TRABA.93156/2025</t>
  </si>
  <si>
    <t>TRABA.93094/2025</t>
  </si>
  <si>
    <t>JUSTIÇA DO TRABALHO - 3ª REGIÃO</t>
  </si>
  <si>
    <t>MINISTÉRIO PÚBLICO DO TRABALHO</t>
  </si>
  <si>
    <t>JUSTIÇA DO TRABALHO - 4ª REGIÃO</t>
  </si>
  <si>
    <t>JUSTIÇA DO TRABALHO - 2ª REGIÃO</t>
  </si>
  <si>
    <t>INSS - INSTITUTO NACIONAL E SEGURO SOCIAL</t>
  </si>
  <si>
    <t>JUSTIÇA DO TRABALHO - 5ª REGIÃO</t>
  </si>
  <si>
    <t>JUSTIÇA DO TRABALHO - 9ª REGIÃO</t>
  </si>
  <si>
    <t>TRIBUNAL REGIONAL DO TRABALHO DA 4ª REGIÃO</t>
  </si>
  <si>
    <t>TRIBUNAL REGIONAL DO TRABALHO DA 5ª REGIÃO</t>
  </si>
  <si>
    <t>JUSTIÇA DO TRABALHO - 6ª REGIÃO</t>
  </si>
  <si>
    <t>JUSTIÇA DO TRABALHO - 18ª REGIÃO</t>
  </si>
  <si>
    <t>JUSTIÇA DO TRABALHO - 19ª REGIÃO</t>
  </si>
  <si>
    <t>JUSTIÇA DO TRABALHO - 15ª REGIÃO</t>
  </si>
  <si>
    <t>JUSTIÇA DO TRABALHO - 12ª REGIÃO</t>
  </si>
  <si>
    <t>JUSTIÇA DO TRABALHO - 7ª REGIÃO</t>
  </si>
  <si>
    <t>JUSTIÇA DO TRABALHO - 1ª REGIÃO</t>
  </si>
  <si>
    <t>JUSTIÇA DO TRABALHO - 20ª REGIÃO</t>
  </si>
  <si>
    <t>JUSTIÇA DO TRABALHO - 10ª REGIÃO</t>
  </si>
  <si>
    <t>JUSTIÇA DO TRABALHO - 22ª REGIÃO</t>
  </si>
  <si>
    <t>Brasília</t>
  </si>
  <si>
    <t>Belo Horizonte</t>
  </si>
  <si>
    <t>Porto Alegre</t>
  </si>
  <si>
    <t>São Paulo</t>
  </si>
  <si>
    <t>Salvador</t>
  </si>
  <si>
    <t>Curitiba</t>
  </si>
  <si>
    <t>Recife</t>
  </si>
  <si>
    <t>Campinas</t>
  </si>
  <si>
    <t>Piracicaba</t>
  </si>
  <si>
    <t>Jundiaí</t>
  </si>
  <si>
    <t>Americana</t>
  </si>
  <si>
    <t>Rio de Janeiro</t>
  </si>
  <si>
    <t>Goiânia</t>
  </si>
  <si>
    <t>Guarujá</t>
  </si>
  <si>
    <t>Feira de Santana</t>
  </si>
  <si>
    <t>Araguari</t>
  </si>
  <si>
    <t>Presidente Prudente</t>
  </si>
  <si>
    <t>Franca</t>
  </si>
  <si>
    <t>Caxias do Sul</t>
  </si>
  <si>
    <t>Fortaleza</t>
  </si>
  <si>
    <t>Ribeirão Preto</t>
  </si>
  <si>
    <t>Blumenau</t>
  </si>
  <si>
    <t>Aracaju</t>
  </si>
  <si>
    <t>São José dos Pinhais</t>
  </si>
  <si>
    <t>Florianópolis</t>
  </si>
  <si>
    <t>Niterói</t>
  </si>
  <si>
    <t>Tatuí</t>
  </si>
  <si>
    <t>Foz do Iguaçú</t>
  </si>
  <si>
    <t>Maringá</t>
  </si>
  <si>
    <t>Sete Lagoas</t>
  </si>
  <si>
    <t>Santa Cruz do Sul</t>
  </si>
  <si>
    <t>Bauru</t>
  </si>
  <si>
    <t>Barretos</t>
  </si>
  <si>
    <t>São Bernardo do Campo</t>
  </si>
  <si>
    <t>Governador Valadares</t>
  </si>
  <si>
    <t>São José dos Campos</t>
  </si>
  <si>
    <t>Atibaia</t>
  </si>
  <si>
    <t>Guarulhos</t>
  </si>
  <si>
    <t>Juiz de Fora</t>
  </si>
  <si>
    <t>Teresina</t>
  </si>
  <si>
    <t>Itajaí</t>
  </si>
  <si>
    <t>Varginha</t>
  </si>
  <si>
    <t>Barueri</t>
  </si>
  <si>
    <t>Votuporanga</t>
  </si>
  <si>
    <t>Criciuma</t>
  </si>
  <si>
    <t>Caruaru</t>
  </si>
  <si>
    <t>Assis</t>
  </si>
  <si>
    <t>Campina Grande</t>
  </si>
  <si>
    <t>Palmas</t>
  </si>
  <si>
    <t>João Pessoa</t>
  </si>
  <si>
    <t>Olinda</t>
  </si>
  <si>
    <t>Marília</t>
  </si>
  <si>
    <t>Petrolina</t>
  </si>
  <si>
    <t>Coronel Fabriciano</t>
  </si>
  <si>
    <t>Joaçaba</t>
  </si>
  <si>
    <t>Caraguatatuba</t>
  </si>
  <si>
    <t>Santa Rita</t>
  </si>
  <si>
    <t>Itapetininga</t>
  </si>
  <si>
    <t>São Gonçalo</t>
  </si>
  <si>
    <t>Manaus</t>
  </si>
  <si>
    <t>Carazinho</t>
  </si>
  <si>
    <t>Taubaté</t>
  </si>
  <si>
    <t>Caratinga</t>
  </si>
  <si>
    <t>Toledo</t>
  </si>
  <si>
    <t>Jaboticabal</t>
  </si>
  <si>
    <t>Contagem</t>
  </si>
  <si>
    <t>Juatuba</t>
  </si>
  <si>
    <t>Campo Grande</t>
  </si>
  <si>
    <t>DF</t>
  </si>
  <si>
    <t>MG</t>
  </si>
  <si>
    <t>RS</t>
  </si>
  <si>
    <t>SP</t>
  </si>
  <si>
    <t>BA</t>
  </si>
  <si>
    <t>PR</t>
  </si>
  <si>
    <t>PE</t>
  </si>
  <si>
    <t>RJ</t>
  </si>
  <si>
    <t>GO</t>
  </si>
  <si>
    <t>CE</t>
  </si>
  <si>
    <t>SE</t>
  </si>
  <si>
    <t>SC</t>
  </si>
  <si>
    <t>PI</t>
  </si>
  <si>
    <t>TO</t>
  </si>
  <si>
    <t>PB</t>
  </si>
  <si>
    <t>AM</t>
  </si>
  <si>
    <t>MS</t>
  </si>
  <si>
    <t>7ª Vara do Trabalho</t>
  </si>
  <si>
    <t>8ª Vara do Trabalho</t>
  </si>
  <si>
    <t>1ª Vara do Trabalho</t>
  </si>
  <si>
    <t>11ª Vara do Trabalho</t>
  </si>
  <si>
    <t>0ª Vara do Trabalho</t>
  </si>
  <si>
    <t>2ª Vara do Trabalho</t>
  </si>
  <si>
    <t>5ª Vara do Trabalho</t>
  </si>
  <si>
    <t>10ª Vara do Trabalho</t>
  </si>
  <si>
    <t>70ª Vara do Trabalho</t>
  </si>
  <si>
    <t>3ª Vara do Trabalho</t>
  </si>
  <si>
    <t>59ª Vara do Trabalho</t>
  </si>
  <si>
    <t>19ª Vara do Trabalho</t>
  </si>
  <si>
    <t>4ª Vara do Trabalho</t>
  </si>
  <si>
    <t>14ª Vara do Trabalho</t>
  </si>
  <si>
    <t>6ª Vara do Trabalho</t>
  </si>
  <si>
    <t>27ª Vara do Trabalho</t>
  </si>
  <si>
    <t>38ª Vara do Trabalho</t>
  </si>
  <si>
    <t>12ª Vara do Trabalho</t>
  </si>
  <si>
    <t>44ª Vara do Trabalho</t>
  </si>
  <si>
    <t>9ª Vara do Trabalho</t>
  </si>
  <si>
    <t>29ª Vara do Trabalho</t>
  </si>
  <si>
    <t>21ª Vara do Trabalho</t>
  </si>
  <si>
    <t>28ª Vara do Trabalho</t>
  </si>
  <si>
    <t>24ª Vara do Trabalho</t>
  </si>
  <si>
    <t>86ª Vara do Trabalho</t>
  </si>
  <si>
    <t>20ª Vara do Trabalho</t>
  </si>
  <si>
    <t>13ª Vara do Trabalho</t>
  </si>
  <si>
    <t>15ª Vara do Trabalho</t>
  </si>
  <si>
    <t>16ª Vara do Trabalho</t>
  </si>
  <si>
    <t>17ª Vara do Trabalho</t>
  </si>
  <si>
    <t>22ª Vara do Trabalho</t>
  </si>
  <si>
    <t>39ª Vara do Trabalho</t>
  </si>
  <si>
    <t>74ª Vara do Trabalho</t>
  </si>
  <si>
    <t>34ª Vara do Trabalho</t>
  </si>
  <si>
    <t>81ª Vara do Trabalho</t>
  </si>
  <si>
    <t>69ª Vara do Trabalho</t>
  </si>
  <si>
    <t>90ª Vara do Trabalho</t>
  </si>
  <si>
    <t>40ª Vara do Trabalho</t>
  </si>
  <si>
    <t>30ª Vara do Trabalho</t>
  </si>
  <si>
    <t>18ª Vara do Trabalho</t>
  </si>
  <si>
    <t>47ª Vara do Trabalho</t>
  </si>
  <si>
    <t>54ª Vara do Trabalho</t>
  </si>
  <si>
    <t>33ª Vara do Trabalho</t>
  </si>
  <si>
    <t>50ª Vara do Trabalho</t>
  </si>
  <si>
    <t>26ª Vara do Trabalho</t>
  </si>
  <si>
    <t>48ª Vara do Trabalho</t>
  </si>
  <si>
    <t>73ª Vara do Trabalho</t>
  </si>
  <si>
    <t>62ª Vara do Trabalho</t>
  </si>
  <si>
    <t>36ª Vara do Trabalho</t>
  </si>
  <si>
    <t>25ª Vara do Trabalho</t>
  </si>
  <si>
    <t>41ª Vara do Trabalho</t>
  </si>
  <si>
    <t>43ª Vara do Trabalho</t>
  </si>
  <si>
    <t>32ª Vara do Trabalho</t>
  </si>
  <si>
    <t>76ª Vara do Trabalho</t>
  </si>
  <si>
    <t>77ª Vara do Trabalho</t>
  </si>
  <si>
    <t>53ª Vara do Trabalho</t>
  </si>
  <si>
    <t>Reclamatória trabalhista</t>
  </si>
  <si>
    <t>Ação civil pública</t>
  </si>
  <si>
    <t>Cumprimento provisório de sentença</t>
  </si>
  <si>
    <t>Inquérito civil</t>
  </si>
  <si>
    <t>Recurso administrativo</t>
  </si>
  <si>
    <t>Ação civil coletiva</t>
  </si>
  <si>
    <t>Passivo</t>
  </si>
  <si>
    <t>Executado</t>
  </si>
  <si>
    <t>Ativo</t>
  </si>
  <si>
    <t>Ativa</t>
  </si>
  <si>
    <t>Inativa</t>
  </si>
  <si>
    <t>Glaucia Passos Marcandier Bambirra</t>
  </si>
  <si>
    <t>Cláudia Giselle Nogueira</t>
  </si>
  <si>
    <t>Ministério Público do Trabalho - MPT</t>
  </si>
  <si>
    <t>Ministério Público do Trabalho</t>
  </si>
  <si>
    <t>Daniele Silva Pires</t>
  </si>
  <si>
    <t>Carla Renata Susviela Rodrigues</t>
  </si>
  <si>
    <t>Marcos Elias</t>
  </si>
  <si>
    <t>Roger Antônio Poletti</t>
  </si>
  <si>
    <t>Leonardo Cunha Peres</t>
  </si>
  <si>
    <t>Thiago Rodrigo Xavier de Souza</t>
  </si>
  <si>
    <t>Anderson da Silveira</t>
  </si>
  <si>
    <t>Marco Antônio da Silva Machado</t>
  </si>
  <si>
    <t>Ciro Moreira Mendonça</t>
  </si>
  <si>
    <t>Instituto Nacional do Seguro Social - INSS</t>
  </si>
  <si>
    <t>Lilian Augusta dos Santos</t>
  </si>
  <si>
    <t>Leonardo Lima Felix</t>
  </si>
  <si>
    <t>Tiago Teles do Nascimento Castro</t>
  </si>
  <si>
    <t>Michelly Hoffmann de Lacerda</t>
  </si>
  <si>
    <t>Camilla Schubert Narcizo</t>
  </si>
  <si>
    <t>Roberta Santos Pimentel</t>
  </si>
  <si>
    <t>Márcia Santos Werneck</t>
  </si>
  <si>
    <t>Sandra Aparecida Leite</t>
  </si>
  <si>
    <t>Andre Rodrigues Davila</t>
  </si>
  <si>
    <t>Luis Otávio Pires de Almeida</t>
  </si>
  <si>
    <t>Anderson Leandro Teixeira</t>
  </si>
  <si>
    <t>Jaqueline Burg dos Santos</t>
  </si>
  <si>
    <t>Marcelo Ferraz Nunes Beserra</t>
  </si>
  <si>
    <t>Neiva Maria Kuhn</t>
  </si>
  <si>
    <t>William Divino de Brito</t>
  </si>
  <si>
    <t>Gustavo Barbosa Vieira</t>
  </si>
  <si>
    <t>Keila Regina Leao Rego</t>
  </si>
  <si>
    <t>Caio de Almeida e Silva</t>
  </si>
  <si>
    <t>Ana Paolla Moura Ribeiro de Abreu</t>
  </si>
  <si>
    <t>Thiago Augusto Rodrigues Vidigal</t>
  </si>
  <si>
    <t>Letícia Colucci de Aguiar</t>
  </si>
  <si>
    <t>Romildo Alves Pereira</t>
  </si>
  <si>
    <t>Silveria de Amaral</t>
  </si>
  <si>
    <t>Eveline Rodrigues de Souza Rocha</t>
  </si>
  <si>
    <t>João Marcelo Ferreira da Rosa</t>
  </si>
  <si>
    <t>Francisco Luiz Ferreira de Figueiredo</t>
  </si>
  <si>
    <t>Geraldo Donisete Goncalves</t>
  </si>
  <si>
    <t>Renato Alexandre Pereira</t>
  </si>
  <si>
    <t>Paulo Nascimento Matos</t>
  </si>
  <si>
    <t>Saulo Fernandes Junior</t>
  </si>
  <si>
    <t>Larissa Rafaela Silva do Nascimento</t>
  </si>
  <si>
    <t>Barbara Rodrigues Albanski</t>
  </si>
  <si>
    <t>Sindicato dos Empregados Em Empresas de Telemarketing e Radio Chamada do Estado do Rio Grande do Sul</t>
  </si>
  <si>
    <t>Rodrigo Rosa</t>
  </si>
  <si>
    <t>Bruno Silva Melgaco</t>
  </si>
  <si>
    <t>Adriano Rogério Alves da Silva</t>
  </si>
  <si>
    <t>Douglas Adílio Weber</t>
  </si>
  <si>
    <t>Andrigo Fernandes das Neves</t>
  </si>
  <si>
    <t>Camila do Prado Gregio da Rocha</t>
  </si>
  <si>
    <t>Tayna Cristina Galerani da Silva</t>
  </si>
  <si>
    <t>Vinicius Saldanha Rodrigues Leite</t>
  </si>
  <si>
    <t>Diego Pinheiro de Sousa Leite</t>
  </si>
  <si>
    <t>Claudia Dombrowski da Silva</t>
  </si>
  <si>
    <t>Viviana Aparecida da Silva</t>
  </si>
  <si>
    <t>Sidnei Junker de Quadros</t>
  </si>
  <si>
    <t>Adenilson Oliveira Rodrigues</t>
  </si>
  <si>
    <t>Ida Cristina Sartori</t>
  </si>
  <si>
    <t>Bruno Lucas Cortes</t>
  </si>
  <si>
    <t>Luciano dos Santos Ferreira</t>
  </si>
  <si>
    <t>Danielle Santos Bunduky</t>
  </si>
  <si>
    <t>Cristiano Gonçalves Xavier</t>
  </si>
  <si>
    <t>Jaqueline Felix</t>
  </si>
  <si>
    <t>Angele Roberta de Paula Souza</t>
  </si>
  <si>
    <t xml:space="preserve">Arthur Cabral Cassol
</t>
  </si>
  <si>
    <t>Eli Leite de Brito Filho</t>
  </si>
  <si>
    <t>Ueber Valdinei Mota dos Santos</t>
  </si>
  <si>
    <t>Mauricio Pereira Sena</t>
  </si>
  <si>
    <t>Viviane de Azevedo Bezerra Gaia</t>
  </si>
  <si>
    <t>Jean Jacques Monteiro Pinto</t>
  </si>
  <si>
    <t>Robson William Cassanelli</t>
  </si>
  <si>
    <t>William Spolon Junior</t>
  </si>
  <si>
    <t>Roberto Martins Pereira</t>
  </si>
  <si>
    <t>João de Lemos Ferrão</t>
  </si>
  <si>
    <t>Diego de Oliveira Amorim Silva</t>
  </si>
  <si>
    <t>Priscila Martins Luiz</t>
  </si>
  <si>
    <t>Eduardo dos Santos Trindade</t>
  </si>
  <si>
    <t>Maria Claudia Coelho De Souza</t>
  </si>
  <si>
    <t>Jose Carlos Gomes de Jesus</t>
  </si>
  <si>
    <t>Matheus da Silva Gomes</t>
  </si>
  <si>
    <t>Deynner Gomides Timoteo</t>
  </si>
  <si>
    <t>Katlyn Ferreira de Lima</t>
  </si>
  <si>
    <t>Jussara Torres Voltolin</t>
  </si>
  <si>
    <t>Jonathan Lemos Grahl</t>
  </si>
  <si>
    <t>Cleber Dias</t>
  </si>
  <si>
    <t>Maurício Telo Martins</t>
  </si>
  <si>
    <t>Eduardo Dalla Corte</t>
  </si>
  <si>
    <t>Diego Guilherme Rita</t>
  </si>
  <si>
    <t>Fernando da Silva Pereira</t>
  </si>
  <si>
    <t>Maroel Alves Cunha Junior</t>
  </si>
  <si>
    <t>Anderson da Silva Souza</t>
  </si>
  <si>
    <t>Julier Carlos Ferreira de Souza</t>
  </si>
  <si>
    <t>Bruno Assis da Cruz</t>
  </si>
  <si>
    <t>Tomás da Silva Sousa</t>
  </si>
  <si>
    <t>Washington Luiz Gouveia</t>
  </si>
  <si>
    <t>Laercio Cirino Fonseca</t>
  </si>
  <si>
    <t>Rafaela Ibanhez Cunha</t>
  </si>
  <si>
    <t>Michelle Souza de Oliveira</t>
  </si>
  <si>
    <t>Thiago Manhani de Assis</t>
  </si>
  <si>
    <t>Tiago Zambianco Riva</t>
  </si>
  <si>
    <t>Francisco Diego Lima De Sousa</t>
  </si>
  <si>
    <t>Francine Baron</t>
  </si>
  <si>
    <t>Ramon Augusto Sotto Verri</t>
  </si>
  <si>
    <t>Ana Carolina da Silva</t>
  </si>
  <si>
    <t xml:space="preserve">Elen Gonzaga de Siqueira
</t>
  </si>
  <si>
    <t>Carla Aparecida Sobral Santos Nunes</t>
  </si>
  <si>
    <t>Deborah Hellen Souza Costa</t>
  </si>
  <si>
    <t>Eduardo Barbosa Pereira</t>
  </si>
  <si>
    <t>Guilherme Mello Samorano</t>
  </si>
  <si>
    <t xml:space="preserve">Rogerio Machado de Assis
</t>
  </si>
  <si>
    <t>Keliane Mendes Vale</t>
  </si>
  <si>
    <t>Leandro Catalano</t>
  </si>
  <si>
    <t>Thiago Sampaio Almeida</t>
  </si>
  <si>
    <t>Elisangela Candido Ferreira Moco</t>
  </si>
  <si>
    <t>Leonilda Simoni de Oliveira</t>
  </si>
  <si>
    <t>Alexandre Torrecilha</t>
  </si>
  <si>
    <t>Jaqueline Pocahy</t>
  </si>
  <si>
    <t>Raphaela Avelar Policarpo</t>
  </si>
  <si>
    <t>Ana Paula de Carvalho Silva</t>
  </si>
  <si>
    <t>Polliane Dias Silva</t>
  </si>
  <si>
    <t>Conrado Finzi Lustosa</t>
  </si>
  <si>
    <t>Enrique Landeira Bello Filho</t>
  </si>
  <si>
    <t>Ariane de Oliveira Santos</t>
  </si>
  <si>
    <t>Felipe dos Santos</t>
  </si>
  <si>
    <t>Jacob Michellon Neto</t>
  </si>
  <si>
    <t>Antônio Marcos Veiga</t>
  </si>
  <si>
    <t>Mardey Caetano Lacerdino</t>
  </si>
  <si>
    <t>Caroline Goulart Xavier</t>
  </si>
  <si>
    <t>Mariane Santana Abreu</t>
  </si>
  <si>
    <t>Lorena Paiva Almeida</t>
  </si>
  <si>
    <t>Flávio da Costa Lima</t>
  </si>
  <si>
    <t>Yago Wivisson dos Santos Cruz</t>
  </si>
  <si>
    <t>Bruna Parreiras de Souza</t>
  </si>
  <si>
    <t>Marcelo Cendron</t>
  </si>
  <si>
    <t>Jose Leandro da Silva</t>
  </si>
  <si>
    <t>Patricia Souza da Silva</t>
  </si>
  <si>
    <t>Silvana Andrea Fernandes</t>
  </si>
  <si>
    <t>Carlos Eduardo Lopes</t>
  </si>
  <si>
    <t>Rosemberg da Silva</t>
  </si>
  <si>
    <t xml:space="preserve">Matheus Garcia Machado da Silva
</t>
  </si>
  <si>
    <t>Joselito Domiciano de Jesus</t>
  </si>
  <si>
    <t>Filipe Tomelin de Oliveira da Silva</t>
  </si>
  <si>
    <t>Francielle Roberta Benotti Pereira</t>
  </si>
  <si>
    <t>Jheyssiane Beatriz da Silva Freitas</t>
  </si>
  <si>
    <t>Aline de Oliveira Almeida Freitas</t>
  </si>
  <si>
    <t>Fernando Henrique de Melo</t>
  </si>
  <si>
    <t>Bruno Worisch Tavares Lopes</t>
  </si>
  <si>
    <t>Ythallo Ravanelly Barbosa Araujo</t>
  </si>
  <si>
    <t>Thamires Rendeiro Girao</t>
  </si>
  <si>
    <t>Rafael Sanchez</t>
  </si>
  <si>
    <t>Brena Silva Oliveira</t>
  </si>
  <si>
    <t>Fernanda Larissa Araújo Magalhães</t>
  </si>
  <si>
    <t>Paulo Roberto Pinho Barroso</t>
  </si>
  <si>
    <t>Jefferson Figueiredo</t>
  </si>
  <si>
    <t>Celia Aparecida Barbosa da Silva</t>
  </si>
  <si>
    <t>Jessica Freitas Ferreira</t>
  </si>
  <si>
    <t>Julia Santos de Morais</t>
  </si>
  <si>
    <t>Carlos Eduardo Almeida de Souza</t>
  </si>
  <si>
    <t>Thassilla Gomes Santos</t>
  </si>
  <si>
    <t>Ana Carolina Gomes da Silva</t>
  </si>
  <si>
    <t>Lidiane Marizete Possa Dalenogare</t>
  </si>
  <si>
    <t>Tiago Barbosa Barreto</t>
  </si>
  <si>
    <t>Jairo Costa do Nascimento</t>
  </si>
  <si>
    <t>Vinicius Miranda Espinola Estopa</t>
  </si>
  <si>
    <t>Christian Henrique de Souza</t>
  </si>
  <si>
    <t>Guilherme Dias Pereira de Brito</t>
  </si>
  <si>
    <t>Anniele de Carvalho Silva</t>
  </si>
  <si>
    <t>Leandro Andre Fontes</t>
  </si>
  <si>
    <t>Liz Teixeira dos Santos</t>
  </si>
  <si>
    <t>Rayla Adarc Portes da Silveira</t>
  </si>
  <si>
    <t>Diego de Faria Ramos</t>
  </si>
  <si>
    <t>Maria Elisa Abrao Nascif Pereira</t>
  </si>
  <si>
    <t>Thamires Fioravante Batista da Silva</t>
  </si>
  <si>
    <t>Jeanderson Miranda dos Santos</t>
  </si>
  <si>
    <t>Gabriella Beatriz Silva</t>
  </si>
  <si>
    <t>Igor Lima Pilati</t>
  </si>
  <si>
    <t>Iduan Lucas Martins</t>
  </si>
  <si>
    <t>Ingrid Silva Borges dos Santos</t>
  </si>
  <si>
    <t>Tiago da Silva Machado</t>
  </si>
  <si>
    <t>Joao Victor Emanoel dos Reis Costa</t>
  </si>
  <si>
    <t>Luccas Alexandre Ramos Lima</t>
  </si>
  <si>
    <t>Giulia Fernandes Alonso de Souza</t>
  </si>
  <si>
    <t>Angiecia Aparecida Alves Claudino</t>
  </si>
  <si>
    <t>Joao Paulo Martins Costa Andrade</t>
  </si>
  <si>
    <t>Joao Vitor Nunes</t>
  </si>
  <si>
    <t>Thaysa Machado Goncalves Pimenta</t>
  </si>
  <si>
    <t>Graziele Vieira Apel da Silva</t>
  </si>
  <si>
    <t>Helio Regis Frota Nepomuceno</t>
  </si>
  <si>
    <t>Marcelo Gomes da Silva</t>
  </si>
  <si>
    <t>Kaique Victor Oliveira Souza</t>
  </si>
  <si>
    <t>Jose Silvio Pereira Junior</t>
  </si>
  <si>
    <t>Rosane Domingos Roque</t>
  </si>
  <si>
    <t>Carolina Luiza Tomazini Fontes</t>
  </si>
  <si>
    <t>Anderson do Nascimento Morais</t>
  </si>
  <si>
    <t>Franceilton Silva Nascimento</t>
  </si>
  <si>
    <t>Joyce Santos Martins da Silva</t>
  </si>
  <si>
    <t xml:space="preserve">Joselene da Conceicao
</t>
  </si>
  <si>
    <t>Kalina Ligia Correia Figueiredo da Silva</t>
  </si>
  <si>
    <t>Grazyelle Sabryna Pereira Batista</t>
  </si>
  <si>
    <t>Aline dos Santos Silva</t>
  </si>
  <si>
    <t>Anna Luiza Arruda Hauck</t>
  </si>
  <si>
    <t>Mateus Santos Tavares</t>
  </si>
  <si>
    <t>Joao Victor Diniz Pimenta</t>
  </si>
  <si>
    <t>Roberto Zambelli Fontes Junior</t>
  </si>
  <si>
    <t>Tatiely Taiany da Silva</t>
  </si>
  <si>
    <t>Thayna Cristina Teixeira Ferreira</t>
  </si>
  <si>
    <t>Laylla Monic da Silva Costa</t>
  </si>
  <si>
    <t>Sarah Sierra Luques</t>
  </si>
  <si>
    <t>Michelle Rodrigues Antunes Silva</t>
  </si>
  <si>
    <t>Thiago Menezes de Almeida</t>
  </si>
  <si>
    <t>Geane dos Santos Miranda</t>
  </si>
  <si>
    <t>Nelson Alves de Oliveira Pereira</t>
  </si>
  <si>
    <t>Fabiano Antonio de Oliveira</t>
  </si>
  <si>
    <t>Nedson Vieira Lopes</t>
  </si>
  <si>
    <t>Wellington Luis de Oliveira Pereira</t>
  </si>
  <si>
    <t>Huanderson Michael Luis da Silva Ramalho</t>
  </si>
  <si>
    <t>Gustavo Caldeira de Souza</t>
  </si>
  <si>
    <t>Gustavo Balan Lima</t>
  </si>
  <si>
    <t>Antonio Fernando Gasparino dos Santos</t>
  </si>
  <si>
    <t>Raphael Zibordi Porto de Andrade</t>
  </si>
  <si>
    <t>Thalyta Maria Monteiro Simao</t>
  </si>
  <si>
    <t>Daniel Luiz Silva</t>
  </si>
  <si>
    <t>Marcia Elena Pedretti</t>
  </si>
  <si>
    <t>Patrícia Rosa dos Santos</t>
  </si>
  <si>
    <t>Veridiana Nascimento da Silva</t>
  </si>
  <si>
    <t>Rodrigo Antonio Vieceli</t>
  </si>
  <si>
    <t>Lucas Stutz Lopes Franco</t>
  </si>
  <si>
    <t>Marcia Regina Bert</t>
  </si>
  <si>
    <t>Lucinda Fernandes Gomes Vieira</t>
  </si>
  <si>
    <t>Hitallo de Oliveira Freitas</t>
  </si>
  <si>
    <t>Amanda Ferreira de Freitas Leite</t>
  </si>
  <si>
    <t>José Carlos de Sousa Pires Junior</t>
  </si>
  <si>
    <t>Katia Gidiane Bezerra Oliveira</t>
  </si>
  <si>
    <t>Onofre Guedes de Moura Filho</t>
  </si>
  <si>
    <t>Rafael Lanna dos Santos</t>
  </si>
  <si>
    <t>Sabrina Vasconcelos Gouvêa</t>
  </si>
  <si>
    <t>Sheila Oliveira Mayrink</t>
  </si>
  <si>
    <t>Karla Rosana Atíde de Lima</t>
  </si>
  <si>
    <t>Mariana Muzetti Martinelli de Freitas</t>
  </si>
  <si>
    <t>Ana Carolina Pires Simoes</t>
  </si>
  <si>
    <t>Karoline de Brito Figueiredo</t>
  </si>
  <si>
    <t>Ester Monique de Oliveira</t>
  </si>
  <si>
    <t>Cristiana Rangel Meirelles Coutinho</t>
  </si>
  <si>
    <t>Amanda Melo de Andrade</t>
  </si>
  <si>
    <t>Alice Moreira Goncalves</t>
  </si>
  <si>
    <t>Emanuelle Cristina Neves Campos</t>
  </si>
  <si>
    <t>Alexandre Santana Coslop</t>
  </si>
  <si>
    <t>Daniel Rodrigues da Silveira</t>
  </si>
  <si>
    <t>Gilberto Medeiros da Costa</t>
  </si>
  <si>
    <t>Paloma Gonçalves de Carvalho</t>
  </si>
  <si>
    <t>Thalita Stefany Vieira Santos</t>
  </si>
  <si>
    <t>Pollyanne Camille Mendes de Andrade</t>
  </si>
  <si>
    <t>Niki Lauda Dias de Sousa</t>
  </si>
  <si>
    <t>Victor Lucchesi Santos</t>
  </si>
  <si>
    <t>Gisely Nogueira Borges</t>
  </si>
  <si>
    <t>Everton Ananias Chaves</t>
  </si>
  <si>
    <t>Anderson Gilson do Nascimento Santos</t>
  </si>
  <si>
    <t>Iago Frederico Cardoso Rezende</t>
  </si>
  <si>
    <t>Douglas Almeida Silva</t>
  </si>
  <si>
    <t>Leandro Augusto Neves da Costa</t>
  </si>
  <si>
    <t>Luan De Sales Martins</t>
  </si>
  <si>
    <t>João Victor de Jesus Zeca.</t>
  </si>
  <si>
    <t>Roumer Camargo Santos</t>
  </si>
  <si>
    <t>Milton Cardoso Correia</t>
  </si>
  <si>
    <t>Fernando de Oliveira Lana</t>
  </si>
  <si>
    <t>Jonathan Henrique de Andrade</t>
  </si>
  <si>
    <t>Julio Cesar Feboli</t>
  </si>
  <si>
    <t>Welinton Pimenta</t>
  </si>
  <si>
    <t>Eliane Felipe</t>
  </si>
  <si>
    <t>Joyce Helena da Silva</t>
  </si>
  <si>
    <t>Wesley Carlos Todeschini Zaparolli</t>
  </si>
  <si>
    <t>Thiago Anjoletto</t>
  </si>
  <si>
    <t>Diego Andrade Domingues</t>
  </si>
  <si>
    <t>Marcio Gabriel de Sousa Barbosa</t>
  </si>
  <si>
    <t>Jhonny Anderson Frutuoso</t>
  </si>
  <si>
    <t>Barbara Marianne Guimaraes Bezerra</t>
  </si>
  <si>
    <t>Alessandro Ferreira de Macedo</t>
  </si>
  <si>
    <t>Quezia Santos de Souza</t>
  </si>
  <si>
    <t>Angela Mayara Paz dos Santos</t>
  </si>
  <si>
    <t>Marina Goncalves Santos</t>
  </si>
  <si>
    <t>Luis Henrique Bertelli Theodoro</t>
  </si>
  <si>
    <t>Anderson Ferreira Braga Junior</t>
  </si>
  <si>
    <t>Tainara Lopes dos Santos</t>
  </si>
  <si>
    <t>Elida Martins</t>
  </si>
  <si>
    <t>Erick Rosa Pereira</t>
  </si>
  <si>
    <t>Wellington Azevedo da Conceicao</t>
  </si>
  <si>
    <t>Vitoria Goulart Barbosa Tavares</t>
  </si>
  <si>
    <t>Raene Luciano da Silva</t>
  </si>
  <si>
    <t>Eder Oliveira da Silva</t>
  </si>
  <si>
    <t>Douglas Henrique Gomes</t>
  </si>
  <si>
    <t>Mirna de Fatima Soares de Freitas</t>
  </si>
  <si>
    <t>Guilherme Henrique de Avelar Maciel</t>
  </si>
  <si>
    <t>Mirela Marcia dos Santos Rodrigues</t>
  </si>
  <si>
    <t>Sandro Roberto Souza Averaldo</t>
  </si>
  <si>
    <t>Edmar Ferreira Peixoto</t>
  </si>
  <si>
    <t>Wesley Correia dos Santos</t>
  </si>
  <si>
    <t>Daniel Vasconcelos Medeiros</t>
  </si>
  <si>
    <t>Izabelly Victoria de Souza Lopes Abreu</t>
  </si>
  <si>
    <t>Yasmin Gabrielle Correa de Souza</t>
  </si>
  <si>
    <t>Bruno Henrique Aguiar Ribeiro</t>
  </si>
  <si>
    <t xml:space="preserve">Mayline Roberta da Silva Cerqueira
</t>
  </si>
  <si>
    <t>Gabriel Augusto Figueredo</t>
  </si>
  <si>
    <t xml:space="preserve">Lucas Morales Castro Bernardino
</t>
  </si>
  <si>
    <t>Raquel Anastacio de Farias</t>
  </si>
  <si>
    <t>Taylon Gabriel Chastalo Sandri</t>
  </si>
  <si>
    <t>Genilda da Silva Ramos</t>
  </si>
  <si>
    <t>Laura Elisa Alves Pereira</t>
  </si>
  <si>
    <t>Daniella Karolaine Oliveira dos Santos</t>
  </si>
  <si>
    <t>Mellory Yasmin Soares Carmelito</t>
  </si>
  <si>
    <t>Poliane de Melo Barbosa</t>
  </si>
  <si>
    <t>Amanda Junia da Silva Oliveira</t>
  </si>
  <si>
    <t>Raquel Teixeira Guilherme de Freitas</t>
  </si>
  <si>
    <t>Edvania da Conceicao Costa</t>
  </si>
  <si>
    <t>Crislene Medeiros Rodrigues</t>
  </si>
  <si>
    <t>Filipe Zapella Giribola</t>
  </si>
  <si>
    <t>Leonardo Custodio de Oliveira</t>
  </si>
  <si>
    <t xml:space="preserve">Magali Rosario Silveira </t>
  </si>
  <si>
    <t>Maria Eduarda Figueiredo Andrade</t>
  </si>
  <si>
    <t>Oladayo Bamidele Adewale</t>
  </si>
  <si>
    <t>Deborah Emanuelly Braz da Cruz</t>
  </si>
  <si>
    <t>Cleane Neide da Silva</t>
  </si>
  <si>
    <t>Evelyn Cristina Barbosa da Silva</t>
  </si>
  <si>
    <t>Lydia Maria Ribeiro do Vale Procopio</t>
  </si>
  <si>
    <t>Bruna Valente da Cruz</t>
  </si>
  <si>
    <t>Bruno Mazzinghy Ferreira</t>
  </si>
  <si>
    <t>Josiane Margarete de Paula</t>
  </si>
  <si>
    <t>Alayne Cristina da Silva</t>
  </si>
  <si>
    <t>Otavio Bastos da Costa</t>
  </si>
  <si>
    <t>Karen dos Santos Falcao</t>
  </si>
  <si>
    <t>Mirllen Katiellen Pinheiro Ramos</t>
  </si>
  <si>
    <t>Stefani Lourenco Costa</t>
  </si>
  <si>
    <t>Larissa Maira dos Santos Martins</t>
  </si>
  <si>
    <t>Yuri Rocha Venuto Metz</t>
  </si>
  <si>
    <t>Katiuscia Agnela Martins Coelho Teixeira</t>
  </si>
  <si>
    <t>Ian Hugo Vasconcelos Caetano</t>
  </si>
  <si>
    <t>Ivson Iury Marcelino da Costa</t>
  </si>
  <si>
    <t>Renata Emanuele de Souza</t>
  </si>
  <si>
    <t>Vivienne Sousa Leal</t>
  </si>
  <si>
    <t>Debora Pereira Dias</t>
  </si>
  <si>
    <t>Ramon Luiz Carvalho Macedo</t>
  </si>
  <si>
    <t>Jussara Cunha Orem</t>
  </si>
  <si>
    <t>Marcus Vinicius Gramicelli Simoes</t>
  </si>
  <si>
    <t>Gabriel Lopes dos Santos</t>
  </si>
  <si>
    <t>Jessica Camille Fideles Guimaraes</t>
  </si>
  <si>
    <t>Sabrina Souza Soares</t>
  </si>
  <si>
    <t>Silvia Regina Martins Perpetua Saraiva</t>
  </si>
  <si>
    <t>Luana dos Santos Batista</t>
  </si>
  <si>
    <t>Matheus Aguiar Rodrigues</t>
  </si>
  <si>
    <t>Larissa Dias da Silva</t>
  </si>
  <si>
    <t>Stephanie Lorrane Araujo Santos</t>
  </si>
  <si>
    <t>Geovana Santos da Veiga</t>
  </si>
  <si>
    <t>Rosa Maria de Campos Silva</t>
  </si>
  <si>
    <t>Luiz Fernando Lima de Figueiredo</t>
  </si>
  <si>
    <t>Aline Rafaela Barbosa do Serro</t>
  </si>
  <si>
    <t>Walquiria Aparecida Dias Pereira</t>
  </si>
  <si>
    <t>Sara Estefany Borges Cunha</t>
  </si>
  <si>
    <t>Fernanda Tayna Marques Goncalves do Amaral</t>
  </si>
  <si>
    <t>Ana Clara Fidelis da Silva</t>
  </si>
  <si>
    <t>Zemar Eduardo Bolotta Neto</t>
  </si>
  <si>
    <t>Anna Luiza Barbosa Goncalves</t>
  </si>
  <si>
    <t>Ester Kenoli Goncalves Araujo</t>
  </si>
  <si>
    <t>Vitor Manoel de Souza Lopes Leal</t>
  </si>
  <si>
    <t>Camily Vitoria Santos Teixeira</t>
  </si>
  <si>
    <t>Alex Soares da Silva</t>
  </si>
  <si>
    <t>Maria Eduarda Alves dos Santos</t>
  </si>
  <si>
    <t>Simone Faria Marcelo</t>
  </si>
  <si>
    <t>Ludmilla Caroline dos Santos Rodrigues</t>
  </si>
  <si>
    <t>Patricia Aparecida Nunes Damm de Franca</t>
  </si>
  <si>
    <t>Nilson Lopes Santos</t>
  </si>
  <si>
    <t>Sunamita Miscia de Morais</t>
  </si>
  <si>
    <t>Brenda Eduarda dos Santos Silveira</t>
  </si>
  <si>
    <t>Guilherme Lopes Rodrigues</t>
  </si>
  <si>
    <t>Juan Aliani Pavao</t>
  </si>
  <si>
    <t>Jackson Henrique Galeano</t>
  </si>
  <si>
    <t xml:space="preserve">Granito Soluções Em Pagamentos S.a.  ;  Banco Bmg S.a  ;  </t>
  </si>
  <si>
    <t xml:space="preserve">GRANITO SOLUCOES EM PAGAMENTOS S.A.  ;  BANCO BMG  ;  </t>
  </si>
  <si>
    <t xml:space="preserve">Granito Soluções em Pagamentos SA  ;  </t>
  </si>
  <si>
    <t xml:space="preserve">Banco BMG S.A  ;  Granito Soluções em Pagamentos S.A  ;  </t>
  </si>
  <si>
    <t xml:space="preserve">Banco BMG  ;  Granito Soluções Em Pagamentos SA  ;  </t>
  </si>
  <si>
    <t xml:space="preserve">Banco BMG  ;  Granito Soluções Em Pagamentos S.A  ;  </t>
  </si>
  <si>
    <t xml:space="preserve">Granito Solucoes Em Pagamentos S.a  ;  Banco Bmg S.a.  ;  </t>
  </si>
  <si>
    <t xml:space="preserve">Banco BMG  ;  Granito Soluções em Pagamentos SA  ;  </t>
  </si>
  <si>
    <t xml:space="preserve">Virtual Sistemas e Tecnologia Ltda  ;  </t>
  </si>
  <si>
    <t xml:space="preserve">GRANITO INSTITUICAO DE PAGAMENTO S.A.  ;  BANCO BMG S.A  ;  </t>
  </si>
  <si>
    <t xml:space="preserve">BANCO BMG S.A  ;  GRANITO SOLUCOES EM PAGAMENTOS S.A.  ;  </t>
  </si>
  <si>
    <t xml:space="preserve">Granito Instituição de Pagamento S.A  ;  Banco BMG  ;  </t>
  </si>
  <si>
    <t xml:space="preserve">BANCO BMG SA  ;  BMG GRANITO SOLUCOES EM PAGAMENTO S.A.  ;  </t>
  </si>
  <si>
    <t xml:space="preserve">Bmg Granito Solucoes Em Pagamento S.a.  ;  Banco Bmg Sa  ;  </t>
  </si>
  <si>
    <t xml:space="preserve">Granito Instituicao de Pagamento S.A.  ;  Banco BMG SA  ;  </t>
  </si>
  <si>
    <t xml:space="preserve">Granito Instituicao de Pagamento S.a.  ;  Banco Bmg S.a  ;  </t>
  </si>
  <si>
    <t xml:space="preserve">Redebrasil Gestao de Ativos Ltda  ;  Lojas Renner S.a.  ;  Banco do Brasil Sa  ;  Banco Bradesco S.a.  ;  Itau Unibanco S.a.  ;  Mapfre Seguros Gerais S.a.  ;  Porto Seguro Companhia de Seguros Gerais  ;  Banco Cooperativo Sicredi S.a.  ;  Banco Agibank S.a  ;  Itapeva Recuperacao de Creditos Ltda.  ;  Portocred Sa Credito Financiamento e Investimento  ;  Recovery do Brasil Consultoria S.a  ;  </t>
  </si>
  <si>
    <t xml:space="preserve">Banco Bmg Sa  ;  Granito Instituicao de Pagamento S.a.  ;  </t>
  </si>
  <si>
    <t xml:space="preserve">Banco Bmg S.a  ;  Granito Instituicao de Pagamento S.a.  ;  </t>
  </si>
  <si>
    <t xml:space="preserve">Granito Instituicao de Pagamento S.A.  ;  Banco Bmg SA  ;  </t>
  </si>
  <si>
    <t xml:space="preserve">Banco BMG SA  ;  Granito Instituicao de Pagamento S.A.  ;  </t>
  </si>
  <si>
    <t xml:space="preserve">Banco BMG S.A  ;  Granito Instituicao de Pagamento S.A.  ;  </t>
  </si>
  <si>
    <t xml:space="preserve">GRANITO INSTITUICAO DE PAGAMENTO S.A.  ;  : BANCO BMG S.A  ;  </t>
  </si>
  <si>
    <t xml:space="preserve">Banco Bmg SA  ;  Granito Instituicao de Pagamento S.A.  ;  </t>
  </si>
  <si>
    <t xml:space="preserve">Granito Instituição de Pagamento S.A.  ;  Banco BMG SA.  ;  </t>
  </si>
  <si>
    <t xml:space="preserve">Granito Instituicao de Pagamento S.A.  ;  Banco BMG S.A.  ;  </t>
  </si>
  <si>
    <t xml:space="preserve">Banco BMG SA.  ;  Granito Instituição de Pagamento S.A.  ;  </t>
  </si>
  <si>
    <t xml:space="preserve">Banco BMG S.A.  ;  Granito Instituicao de Pagamento S.A.  ;  </t>
  </si>
  <si>
    <t xml:space="preserve">Granito Instituicao de Pagamento S.A  ;  Banco BMG SA  ;  </t>
  </si>
  <si>
    <t xml:space="preserve">Banco BMG SA  ;  Granito Instituição de Pagamento S.A  ;  </t>
  </si>
  <si>
    <t xml:space="preserve">Banco BMG SA  ;  Granito Instituicao de Pagamento S.A  ;  </t>
  </si>
  <si>
    <t xml:space="preserve">Granito Instituição de Pagamento S.A  ;  Banco BMG SA  ;  </t>
  </si>
  <si>
    <t xml:space="preserve">Banco Bmg SA  ;  Granito Instituição de Pagamento S.A.  ;  </t>
  </si>
  <si>
    <t xml:space="preserve">Granito Instituição De Pagamento S.A.  ;  Banco BMG S.A  ;  </t>
  </si>
  <si>
    <t xml:space="preserve">Banco Bmg S.A  ;  Granito Instituicao de Pagamento S.A.  ;  </t>
  </si>
  <si>
    <t xml:space="preserve">Granito Instituição de Pagamento S.A.  ;  Banco BMG  S.A  ;  </t>
  </si>
  <si>
    <t xml:space="preserve">Banco Bmg S.A  ;  Granito Solucoes Em Pagamentos S.A.  ;  </t>
  </si>
  <si>
    <t xml:space="preserve">Granito Instituição de Pagamento S.A.  ;  Banco BMG SA  ;  </t>
  </si>
  <si>
    <t xml:space="preserve">Redebrasil Gestao de Ativos Ltda  ;  </t>
  </si>
  <si>
    <t xml:space="preserve">Banco Bmg S.A  ;  Granito Instituição de Pagamento S.A.  ;  </t>
  </si>
  <si>
    <t xml:space="preserve">Banco BMG S.A  ;  Granito Instituição de Pagamento S.A.  ;  </t>
  </si>
  <si>
    <t xml:space="preserve">Flex Gestao de Relacionamentos S.a.  ;  Code7 Software e Plataformas de Tecnologias Ltda Em Recuperacao Judicial  ;  Cxdzain  ;  Grupo Connvert  ;  Serasa S.a.  ;  </t>
  </si>
  <si>
    <t xml:space="preserve">Nu Pagamentos S.A.  ;  Jose de Paula Monteiro Neto  ;  Itau Unibanco S.A.  ;  Flash Courier Ltda  ;  Paulo M. dos Santos Entregas Rapidas  ;  </t>
  </si>
  <si>
    <t xml:space="preserve">Granito Instituição de Pagamento S.A  ;  Banco BMG S.A  ;  </t>
  </si>
  <si>
    <t xml:space="preserve">Granito Soluções em Pagamentos S.A.  ;  Banco BMG S.A  ;  </t>
  </si>
  <si>
    <t xml:space="preserve">Nu Pagamentos S.a  ;  Itau Unibanco S.A.  ;  Flash Courier Ltda  ;  Paulo M. dos Santos Entregas Rapidas  ;  </t>
  </si>
  <si>
    <t xml:space="preserve">Granito Instituição de Pagamento S.A.  ;  Banco BMG S.A  ;  </t>
  </si>
  <si>
    <t xml:space="preserve">Banco BMG S/A  ;  Granito Instituicao de Pagamento S.A.  ;  </t>
  </si>
  <si>
    <t xml:space="preserve">Code7 Software e Plataformas de Tecnologias Ltda Em Recuperação Judicial  ;  Grupo Connvert  ;  Chubb Seguros Brasil S.A.  ;  Banco Santander (Brasil) S.A  ;  Flex Gestao de Relacionamentos S.A.  ;  </t>
  </si>
  <si>
    <t xml:space="preserve">Banco Bradesco S.A.  ;  Banco C6 S.A.  ;  Nacional Msf Consultoria e Gestao Empresarial Ltda  ;  </t>
  </si>
  <si>
    <t xml:space="preserve">Haus Construcoes Ltda  ;  </t>
  </si>
  <si>
    <t xml:space="preserve">BANCO BMG S.A  ;  Granito Solucoes Em Pagamentos S.A.  ;  </t>
  </si>
  <si>
    <t xml:space="preserve">Banco Agibank S.a  ;  Banco Itau Bmg Consignado S.a.  ;  Banco Ole Bonsucesso Consignado S.a.  ;  Banco do Estado do Rio Grande do Sul Sa  ;  Banco Safra s a  ;  Braga e Donario Intermediacao de Negocios Ltda - Me  ;  Unix Intermediacao de Negocios Ltda - Me  ;  M. I. Intermediacao de Negocios Eireli  ;  Banco Bmg Sa  ;  Banco Mercantil do Brasil Sa  ;  Banco C6 S.a.  ;  Banco Daycoval S/a  ;  Banco Pan S.a.  ;  Banco Cetelem S.a.  ;  </t>
  </si>
  <si>
    <t xml:space="preserve">Serasa S.a.  ;  Banco Santander (brasil) S.a.  ;  Sky Servicos de Banda Larga Ltda.  ;  Itau Unibanco S.a.  ;  Grupo Connvert  ;  Code7 Software e Plataformas de Tecnologias Ltda Em Recuperacao Judicial  ;  Flex Gestao de Relacionamentos S.a.  ;  </t>
  </si>
  <si>
    <t xml:space="preserve">Banco Bmg S.a  ;  Granito Solucoes Em Pagamentos S.a.  ;  </t>
  </si>
  <si>
    <t xml:space="preserve">Flex Gestao de Relacionamentos S.A.  ;  Code7 Software e Plataformas de Tecnologias Ltda em Recuperação Judicial  ;  Grupo Connvert  ;  Itau Unibanco S.A  ;  </t>
  </si>
  <si>
    <t xml:space="preserve">Top Service Servicos e Sistemas S/A  ;  Boticario Produtos de Beleza Ltda  ;  </t>
  </si>
  <si>
    <t xml:space="preserve">Granito Solucoes Em Pagamentos S.A.  ;  Banco BMG S.A  ;  </t>
  </si>
  <si>
    <t xml:space="preserve">GRANITO INSTITUICAO DE PAGAMENTO S.A.  ;  Banco Bmg SA  ;  </t>
  </si>
  <si>
    <t xml:space="preserve">GRANITO INSTITUICAO DE PAGAMENTO S.A.  ;  </t>
  </si>
  <si>
    <t xml:space="preserve">Granito Instituicao de Pagamento S.A.  ;  </t>
  </si>
  <si>
    <t xml:space="preserve">Granito Instituicao de Pagamento S.A.  ;  Banco Bmg S.A  ;  </t>
  </si>
  <si>
    <t xml:space="preserve">Code7 Software e Plataformas de Tecnologias Ltda em  ;  Grupo Connvert  ;  Itau Unibanco S.A.  ;  Banco Santander (Brasil) S.A.  ;  Serasa S.A.  ;  </t>
  </si>
  <si>
    <t xml:space="preserve">Companhia de Seguros Previdencia do Sul  ;  Sompo Seguros S.A.  ;  Facil Assist Servicos e Assistencia 24 Horas Ltda.  ;  </t>
  </si>
  <si>
    <t xml:space="preserve">Granito Solucoes em Pagamentos S.A.  ;  Banco BMG S.A  ;  </t>
  </si>
  <si>
    <t xml:space="preserve">Paulo M. dos Santos Entregas Rapidas  ;  Flash Courier Ltda  ;  Itau Unibanco S.A.  ;  Nu Pagamentos S.A.  ;  </t>
  </si>
  <si>
    <t xml:space="preserve">PDTEC S.A  ;  Operador Nacional do Sistema de Registro Eletronico de Imoveis ( ONR )  ;  Itau Unibanco S.A  ;  Banco Santander (Brasil) S.A.  ;  </t>
  </si>
  <si>
    <t xml:space="preserve">GF4 Participacoes Ltda  ;  </t>
  </si>
  <si>
    <t xml:space="preserve">Brasil Educacao S/A  ;  Top Service Servicos e Sistemas S/A  ;  </t>
  </si>
  <si>
    <t xml:space="preserve">Gf4 Participacoes Ltda  ;  </t>
  </si>
  <si>
    <t xml:space="preserve">Aval Administracao de Cobranca e Cadastro Ltd  ;  Economico S/a Arrendamento Mercantil Econleasing Em Liquidacao Extrajudicial  ;  Banco Pan S.a.  ;  Itau Unibanco S.a.  ;  Ebazar.com.br. Ltda  ;  </t>
  </si>
  <si>
    <t xml:space="preserve">Itau Unibanco S.a  ;  Almaviva Experience S.A.  ;  </t>
  </si>
  <si>
    <t xml:space="preserve">Almaviva Experience S.A.  ;  </t>
  </si>
  <si>
    <t xml:space="preserve">Almaviva Experience S.A  ;  </t>
  </si>
  <si>
    <t xml:space="preserve">Top Service Servicos e Sistemas S/A  ;  </t>
  </si>
  <si>
    <t xml:space="preserve">ALMA VIVA DO BRASIL TELEMARKETING E INFORMÁTICA LTDA  ;  </t>
  </si>
  <si>
    <t xml:space="preserve">HS Prevent Ltda  ;  TRIGG Tecnologia Ltda  ;  </t>
  </si>
  <si>
    <t xml:space="preserve">Banco BMG S.A  ;  Granito Instituicao de Pagamento S.A  ;  </t>
  </si>
  <si>
    <t xml:space="preserve">Granito Instituicao de Pagamento S.a.  ;  </t>
  </si>
  <si>
    <t xml:space="preserve">Almaviva Experience S.a.  ;  </t>
  </si>
  <si>
    <t>0010855-34.2021.5.03.0021</t>
  </si>
  <si>
    <t>0010847-81.2021.5.03.0110</t>
  </si>
  <si>
    <t>0010217-91.2022.5.03.0109</t>
  </si>
  <si>
    <t>0010709-56.2023.5.03.0139</t>
  </si>
  <si>
    <t>002003.2023.03.000-6</t>
  </si>
  <si>
    <t>0010280-29.2022.5.03.0138</t>
  </si>
  <si>
    <t>0020634-52.2022.5.04.0020</t>
  </si>
  <si>
    <t>0020620-56.2022.5.04.0024</t>
  </si>
  <si>
    <t>0020672-24.2022.5.04.0001</t>
  </si>
  <si>
    <t>0020781-11.2022.5.04.0010</t>
  </si>
  <si>
    <t>1001188-47.2022.5.02.0070</t>
  </si>
  <si>
    <t>0020780-84.2022.5.04.0023</t>
  </si>
  <si>
    <t>0021058-45.2022.5.04.0004</t>
  </si>
  <si>
    <t>0010835-11.2022.5.03.0182</t>
  </si>
  <si>
    <t>639.778.339-5</t>
  </si>
  <si>
    <t>0001459-71.2022.5.05.0561</t>
  </si>
  <si>
    <t>1001566-36.2022.5.02.0059</t>
  </si>
  <si>
    <t>1001692-18.2024.5.02.0059</t>
  </si>
  <si>
    <t>0020889-31.2022.5.04.0013</t>
  </si>
  <si>
    <t>0000334-39.2022.5.09.3671</t>
  </si>
  <si>
    <t>0020940-15.2022.5.04.0022</t>
  </si>
  <si>
    <t>0000764-39.2022.5.05.0005</t>
  </si>
  <si>
    <t>0000096-17.2023.5.09.0007</t>
  </si>
  <si>
    <t>0010842-68.2023.5.03.0149</t>
  </si>
  <si>
    <t>0020098-18.2023.5.04.0663</t>
  </si>
  <si>
    <t>1000231-88.2023.5.02.0077</t>
  </si>
  <si>
    <t>0020227-60.2023.5.04.0004</t>
  </si>
  <si>
    <t>0000122-81.2023.5.09.3671</t>
  </si>
  <si>
    <t>0000255-44.2023.5.06.0006</t>
  </si>
  <si>
    <t>0020340-05.2023.5.04.0007</t>
  </si>
  <si>
    <t>0010410-55.2023.5.18.0012</t>
  </si>
  <si>
    <t>0010348-35.2023.5.03.0108</t>
  </si>
  <si>
    <t>1000762-90.2023.5.02.0008</t>
  </si>
  <si>
    <t>0010448-54.2023.5.03.0022</t>
  </si>
  <si>
    <t>0010485-90.2023.5.03.0019</t>
  </si>
  <si>
    <t>0010503-41.2023.5.03.0010</t>
  </si>
  <si>
    <t>0010582-20.2023.5.03.0010</t>
  </si>
  <si>
    <t>1000735-92.2023.5.02.0013</t>
  </si>
  <si>
    <t>0000568-94.2023.5.09.0014</t>
  </si>
  <si>
    <t>0020536-72.2023.5.04.0007</t>
  </si>
  <si>
    <t>0000648-18.2023.5.19.0002</t>
  </si>
  <si>
    <t>0020663-47.2023.5.04.0027</t>
  </si>
  <si>
    <t>0011311-40.2023.5.15.0001</t>
  </si>
  <si>
    <t>0010714-53.2023.5.03.0018</t>
  </si>
  <si>
    <t>0010511-16.2023.5.15.0032</t>
  </si>
  <si>
    <t>0010803-21.2023.5.03.0004</t>
  </si>
  <si>
    <t>0011416-63.2023.5.15.0115</t>
  </si>
  <si>
    <t>0010825-65.2023.5.03.0138</t>
  </si>
  <si>
    <t>0000829-19.2023.5.09.0965</t>
  </si>
  <si>
    <t>0020736-88.2023.5.04.0004</t>
  </si>
  <si>
    <t>0000782-35.2023.5.12.0036</t>
  </si>
  <si>
    <t>0010841-06.2023.5.03.0110</t>
  </si>
  <si>
    <t>0011404-98.2023.5.15.0131</t>
  </si>
  <si>
    <t>0020943-63.2023.5.04.0012</t>
  </si>
  <si>
    <t>0020899-68.2023.5.04.0004</t>
  </si>
  <si>
    <t>0011762-62.2023.5.15.0099</t>
  </si>
  <si>
    <t>0011763-47.2023.5.15.0099</t>
  </si>
  <si>
    <t>0010983-29.2023.5.03.0136</t>
  </si>
  <si>
    <t>0010973-78.2023.5.03.0008</t>
  </si>
  <si>
    <t>0021073-08.2023.5.04.0221</t>
  </si>
  <si>
    <t>0010662-50.2023.5.03.0182</t>
  </si>
  <si>
    <t>0021095-23.2023.5.04.0009</t>
  </si>
  <si>
    <t>0012185-05.2023.5.15.0137</t>
  </si>
  <si>
    <t>0012129-36.2023.5.15.0051</t>
  </si>
  <si>
    <t>0011075-70.2023.5.03.0018</t>
  </si>
  <si>
    <t>0012223-04.2023.5.15.0012</t>
  </si>
  <si>
    <t>0012053-74.2023.5.15.0095</t>
  </si>
  <si>
    <t>0012471-24.2023.5.15.0188</t>
  </si>
  <si>
    <t>0012204-40.2023.5.15.0095</t>
  </si>
  <si>
    <t>0012431-98.2023.5.15.0137</t>
  </si>
  <si>
    <t>0021090-38.2023.5.04.0029</t>
  </si>
  <si>
    <t>0000806-24.2023.5.06.0103</t>
  </si>
  <si>
    <t>0000020-83.2024.5.06.0413</t>
  </si>
  <si>
    <t>0012452-03.2023.5.15.0096</t>
  </si>
  <si>
    <t>1001957-34.2023.5.02.0001</t>
  </si>
  <si>
    <t>0000100-41.2024.5.07.0018</t>
  </si>
  <si>
    <t>0012080-30.2023.5.15.0007</t>
  </si>
  <si>
    <t>0010061-72.2024.5.15.0021</t>
  </si>
  <si>
    <t>0010200-81.2024.5.15.0002</t>
  </si>
  <si>
    <t>0000141-68.2024.5.06.0201</t>
  </si>
  <si>
    <t>0100083-90.2024.5.01.0014</t>
  </si>
  <si>
    <t>0010252-64.2024.5.18.0141</t>
  </si>
  <si>
    <t>0010115-07.2024.5.15.0096</t>
  </si>
  <si>
    <t>0020113-15.2024.5.04.0028</t>
  </si>
  <si>
    <t>0000091-02.2024.5.05.0191</t>
  </si>
  <si>
    <t>0020112-42.2024.5.04.0024</t>
  </si>
  <si>
    <t>0010240-68.2024.5.03.0173</t>
  </si>
  <si>
    <t>1000218-62.2024.5.02.0301</t>
  </si>
  <si>
    <t>1000268-54.2024.5.02.0086</t>
  </si>
  <si>
    <t>0021157-81.2023.5.04.0003</t>
  </si>
  <si>
    <t>0010560-65.2024.5.15.0018</t>
  </si>
  <si>
    <t>0020056-78.2024.5.04.0001</t>
  </si>
  <si>
    <t>0020109-02.2024.5.04.0020</t>
  </si>
  <si>
    <t>0000158-18.2024.5.12.0014</t>
  </si>
  <si>
    <t>1000439-64.2024.5.02.0036</t>
  </si>
  <si>
    <t>0000468-64.2024.5.05.0193</t>
  </si>
  <si>
    <t>0000243-57.2024.5.05.0221</t>
  </si>
  <si>
    <t>0010193-84.2024.5.03.0047</t>
  </si>
  <si>
    <t>1000528-92.2024.5.02.0002</t>
  </si>
  <si>
    <t>0010572-55.2024.5.15.0026</t>
  </si>
  <si>
    <t>0010900-18.2024.5.15.0015</t>
  </si>
  <si>
    <t>1000475-29.2024.5.02.0385</t>
  </si>
  <si>
    <t>0010412-35.2024.5.15.0089</t>
  </si>
  <si>
    <t>0010078-68.2024.5.15.0002</t>
  </si>
  <si>
    <t>0011090-78.2024.5.15.0015</t>
  </si>
  <si>
    <t>0020553-50.2024.5.04.0403</t>
  </si>
  <si>
    <t>0000456-42.2024.5.07.0016</t>
  </si>
  <si>
    <t>0020549-16.2024.5.04.0402</t>
  </si>
  <si>
    <t>0010712-41.2024.5.15.0042</t>
  </si>
  <si>
    <t>0000398-07.2024.5.12.0014</t>
  </si>
  <si>
    <t>0000256-31.2024.5.12.0037</t>
  </si>
  <si>
    <t>0000465-68.2024.5.20.0007</t>
  </si>
  <si>
    <t>0100432-84.2024.5.01.0017</t>
  </si>
  <si>
    <t>0000504-49.2024.5.06.0009</t>
  </si>
  <si>
    <t>0010669-37.2024.5.03.0043</t>
  </si>
  <si>
    <t>0000641-96.2024.5.09.0122</t>
  </si>
  <si>
    <t>0010324-60.2024.5.03.0176</t>
  </si>
  <si>
    <t>1000491-89.2024.5.02.0382</t>
  </si>
  <si>
    <t>0000100-46.2024.5.05.0196</t>
  </si>
  <si>
    <t>0100567-81.2024.5.01.0022</t>
  </si>
  <si>
    <t>0000556-26.2024.5.12.0026</t>
  </si>
  <si>
    <t>0010345-42.2024.5.03.0174</t>
  </si>
  <si>
    <t>0000552-25.2024.5.12.0014</t>
  </si>
  <si>
    <t>0010559-41.2024.5.03.0139</t>
  </si>
  <si>
    <t>1000993-79.2024.5.02.0074</t>
  </si>
  <si>
    <t>0010738-04.2024.5.03.0097</t>
  </si>
  <si>
    <t>0010842-75.2024.5.03.0103</t>
  </si>
  <si>
    <t>0100672-65.2024.5.01.0246</t>
  </si>
  <si>
    <t>0000893-17.2024.5.09.0020</t>
  </si>
  <si>
    <t>0011288-06.2024.5.15.0116</t>
  </si>
  <si>
    <t>0000721-02.2024.5.09.0303</t>
  </si>
  <si>
    <t>0000893-14.2024.5.09.0021</t>
  </si>
  <si>
    <t>0010593-67.2024.5.03.0025</t>
  </si>
  <si>
    <t>0000686-80.2024.5.12.0037</t>
  </si>
  <si>
    <t>0010746-69.2024.5.03.0003</t>
  </si>
  <si>
    <t>0010637-34.2024.5.03.0107</t>
  </si>
  <si>
    <t>0010847-95.2024.5.03.0039</t>
  </si>
  <si>
    <t>0000758-41.2024.5.20.0006</t>
  </si>
  <si>
    <t>0010727-54.2024.5.03.0006</t>
  </si>
  <si>
    <t>0020790-83.2024.5.04.0662</t>
  </si>
  <si>
    <t>0000968-79.2024.5.06.0201</t>
  </si>
  <si>
    <t>0011713-27.2024.5.15.0021</t>
  </si>
  <si>
    <t>0020600-10.2024.5.04.0731</t>
  </si>
  <si>
    <t>0011064-46.2024.5.15.0091</t>
  </si>
  <si>
    <t>0000750-06.2024.5.06.0022</t>
  </si>
  <si>
    <t>1001300-12.2024.5.02.0081</t>
  </si>
  <si>
    <t>0000783-52.2024.5.12.0014</t>
  </si>
  <si>
    <t>0020602-77.2024.5.04.0731</t>
  </si>
  <si>
    <t>0010799-90.2024.5.15.0011</t>
  </si>
  <si>
    <t>1001221-54.2024.5.02.0462</t>
  </si>
  <si>
    <t>0010724-03.2024.5.03.0135</t>
  </si>
  <si>
    <t>1001472-87.2024.5.02.0069</t>
  </si>
  <si>
    <t>0010854-35.2024.5.03.0024</t>
  </si>
  <si>
    <t>0010623-37.2024.5.03.0176</t>
  </si>
  <si>
    <t>0101082-72.2024.5.01.0069</t>
  </si>
  <si>
    <t>1001466-48.2024.5.02.0015</t>
  </si>
  <si>
    <t>0010892-87.2024.5.03.0140</t>
  </si>
  <si>
    <t>0010850-34.2024.5.03.0109</t>
  </si>
  <si>
    <t>0011661-39.2024.5.15.0083</t>
  </si>
  <si>
    <t>0012777-06.2024.5.15.0140</t>
  </si>
  <si>
    <t>1001562-45.2024.5.02.0312</t>
  </si>
  <si>
    <t>0010910-17.2024.5.03.0138</t>
  </si>
  <si>
    <t>0010927-25.2024.5.03.0018</t>
  </si>
  <si>
    <t>0011237-71.2024.5.03.0037</t>
  </si>
  <si>
    <t>1001643-79.2024.5.02.0316</t>
  </si>
  <si>
    <t>1001539-21.2024.5.02.0047</t>
  </si>
  <si>
    <t>0020823-10.2024.5.04.0004</t>
  </si>
  <si>
    <t>0001152-79.2024.5.10.0021</t>
  </si>
  <si>
    <t>0011264-51.2024.5.03.0038</t>
  </si>
  <si>
    <t>0011768-60.2024.5.15.0026</t>
  </si>
  <si>
    <t>0012791-85.2024.5.15.0076</t>
  </si>
  <si>
    <t>0010996-60.2024.5.03.0114</t>
  </si>
  <si>
    <t>0001485-43.2024.5.10.0017</t>
  </si>
  <si>
    <t>0101209-55.2024.5.01.0054</t>
  </si>
  <si>
    <t>0011351-16.2024.5.03.0035</t>
  </si>
  <si>
    <t>0011327-82.2024.5.03.0036</t>
  </si>
  <si>
    <t>0011335-53.2024.5.03.0038</t>
  </si>
  <si>
    <t>0011352-98.2024.5.03.0035</t>
  </si>
  <si>
    <t>0011326-97.2024.5.03.0036</t>
  </si>
  <si>
    <t>0011023-36.2024.5.03.0181</t>
  </si>
  <si>
    <t>0011344-88.2024.5.03.0143</t>
  </si>
  <si>
    <t>0011343-06.2024.5.03.0143</t>
  </si>
  <si>
    <t>0011419-54.2024.5.03.0038</t>
  </si>
  <si>
    <t>1001902-32.2024.5.02.0039</t>
  </si>
  <si>
    <t>0020929-51.2024.5.04.0010</t>
  </si>
  <si>
    <t>0011471-50.2024.5.03.0038</t>
  </si>
  <si>
    <t>0011467-19.2024.5.03.0036</t>
  </si>
  <si>
    <t>0011487-13.2024.5.03.0035</t>
  </si>
  <si>
    <t>0011480-21.2024.5.03.0035</t>
  </si>
  <si>
    <t>0011479-03.2024.5.03.0143</t>
  </si>
  <si>
    <t>0011469-86.2024.5.03.0036</t>
  </si>
  <si>
    <t>0011501-88.2024.5.03.0037</t>
  </si>
  <si>
    <t>0011480-85.2024.5.03.0143</t>
  </si>
  <si>
    <t>0001377-17.2024.5.22.0005</t>
  </si>
  <si>
    <t>0001718-90.2024.5.12.0047</t>
  </si>
  <si>
    <t>0011492-26.2024.5.03.0038</t>
  </si>
  <si>
    <t>0011412-36.2024.5.03.0079</t>
  </si>
  <si>
    <t>0011490-62.2024.5.03.0036</t>
  </si>
  <si>
    <t>1002689-48.2024.5.02.0205</t>
  </si>
  <si>
    <t>0001445-76.2024.5.22.0001</t>
  </si>
  <si>
    <t>0001444-91.2024.5.22.0001</t>
  </si>
  <si>
    <t>0011123-71.2024.5.03.0025</t>
  </si>
  <si>
    <t>0101503-73.2024.5.01.0033</t>
  </si>
  <si>
    <t>0011190-93.2024.5.03.0006</t>
  </si>
  <si>
    <t>0001409-19.2024.5.22.0006</t>
  </si>
  <si>
    <t>1002140-53.2024.5.02.0006</t>
  </si>
  <si>
    <t>0011599-46.2024.5.03.0143</t>
  </si>
  <si>
    <t>0011624-86.2024.5.03.0037</t>
  </si>
  <si>
    <t>0011608-41.2024.5.03.0035</t>
  </si>
  <si>
    <t>0011586-77.2024.5.03.0036</t>
  </si>
  <si>
    <t>0011594-48.2024.5.03.0038</t>
  </si>
  <si>
    <t>0011587-62.2024.5.03.0036</t>
  </si>
  <si>
    <t>0011596-18.2024.5.03.0038</t>
  </si>
  <si>
    <t>0000139-17.2025.5.12.0001</t>
  </si>
  <si>
    <t>0011238-61.2024.5.03.0003</t>
  </si>
  <si>
    <t>0011502-70.2024.5.15.0027</t>
  </si>
  <si>
    <t>1002082-08.2024.5.02.0311</t>
  </si>
  <si>
    <t>0001426-64.2024.5.22.0003</t>
  </si>
  <si>
    <t>0000034-98.2025.5.09.0041</t>
  </si>
  <si>
    <t>0000038-71.2025.5.12.0003</t>
  </si>
  <si>
    <t>0000058-40.2025.5.20.0003</t>
  </si>
  <si>
    <t>0000099-40.2025.5.06.0312</t>
  </si>
  <si>
    <t>0010155-75.2025.5.15.0153</t>
  </si>
  <si>
    <t>1000214-97.2025.5.02.0201</t>
  </si>
  <si>
    <t>0010089-60.2025.5.15.0100</t>
  </si>
  <si>
    <t>0100147-06.2025.5.01.0034</t>
  </si>
  <si>
    <t>0000133-59.2025.5.13.0008</t>
  </si>
  <si>
    <t>0000293-17.2025.5.10.0801</t>
  </si>
  <si>
    <t>0010116-46.2025.5.03.0013</t>
  </si>
  <si>
    <t>001713.2023.03.000/5</t>
  </si>
  <si>
    <t>1000998-88.2022.5.02.0004</t>
  </si>
  <si>
    <t>1001340-02.2022.5.02.0004</t>
  </si>
  <si>
    <t>0020551-31.2025.5.04.0020</t>
  </si>
  <si>
    <t>1001298-09.2022.5.02.0050</t>
  </si>
  <si>
    <t>0011158-45.2022.5.15.0032</t>
  </si>
  <si>
    <t>0011157-63.2022.5.18.0004</t>
  </si>
  <si>
    <t>1001615-08.2022.5.02.0082</t>
  </si>
  <si>
    <t>0101105-21.2022.5.01.0026</t>
  </si>
  <si>
    <t>0000865-42.2023.5.05.0005</t>
  </si>
  <si>
    <t>0010131-49.2023.5.03.0186</t>
  </si>
  <si>
    <t>0010115-44.2023.5.03.0106</t>
  </si>
  <si>
    <t>1000326-33.2023.5.02.0073</t>
  </si>
  <si>
    <t>0000456-73.2022.5.05.0014</t>
  </si>
  <si>
    <t>0000314-43.2023.5.13.0004</t>
  </si>
  <si>
    <t>0010411-40.2023.5.18.0012</t>
  </si>
  <si>
    <t>0000400-11.2023.5.13.0005</t>
  </si>
  <si>
    <t>0010415-67.2023.5.03.0021</t>
  </si>
  <si>
    <t>1000788-23.2023.5.02.0062</t>
  </si>
  <si>
    <t>1000431-40.2025.5.02.0008</t>
  </si>
  <si>
    <t>0010486-15.2023.5.03.0136</t>
  </si>
  <si>
    <t>0000538-17.2023.5.12.0001</t>
  </si>
  <si>
    <t>0000561-58.2023.5.12.0034</t>
  </si>
  <si>
    <t>1000908-40.2023.5.02.0006</t>
  </si>
  <si>
    <t>0100571-11.2022.5.01.0242</t>
  </si>
  <si>
    <t>0010577-50.2023.5.03.0025</t>
  </si>
  <si>
    <t>0010590-95.2023.5.03.0139</t>
  </si>
  <si>
    <t>0010620-47.2023.5.03.0005</t>
  </si>
  <si>
    <t>0000651-04.2023.5.10.0008</t>
  </si>
  <si>
    <t>0010632-24.2023.5.03.0179</t>
  </si>
  <si>
    <t>0010713-83.2023.5.03.0013</t>
  </si>
  <si>
    <t>1001137-90.2023.5.02.0073</t>
  </si>
  <si>
    <t>0000482-49.2023.5.05.0010</t>
  </si>
  <si>
    <t>0000007-91.2024.5.09.0028</t>
  </si>
  <si>
    <t>0010746-79.2023.5.03.0011</t>
  </si>
  <si>
    <t>0010760-66.2023.5.03.0010</t>
  </si>
  <si>
    <t>0010676-37.2023.5.03.0181</t>
  </si>
  <si>
    <t>0010782-15.2023.5.03.0111</t>
  </si>
  <si>
    <t>0001378-06.2023.5.10.0802</t>
  </si>
  <si>
    <t>0010811-47.2023.5.03.0020</t>
  </si>
  <si>
    <t>0010854-87.2023.5.03.0018</t>
  </si>
  <si>
    <t>0100908-07.2023.5.01.0002</t>
  </si>
  <si>
    <t>0010854-17.2023.5.03.0009</t>
  </si>
  <si>
    <t>0000801-08.2023.5.06.0101</t>
  </si>
  <si>
    <t>0020343-71.2025.5.04.0012</t>
  </si>
  <si>
    <t>0010931-26.2023.5.03.0009</t>
  </si>
  <si>
    <t>0010841-24.2023.5.03.0007</t>
  </si>
  <si>
    <t>0011305-24.2023.5.15.0101</t>
  </si>
  <si>
    <t>0001368-29.2023.5.13.0009</t>
  </si>
  <si>
    <t>0001344-23.2023.5.13.0034</t>
  </si>
  <si>
    <t>1001706-91.2023.5.02.0461</t>
  </si>
  <si>
    <t>0000842-15.2023.5.06.0411</t>
  </si>
  <si>
    <t>0011178-32.2023.5.03.0033</t>
  </si>
  <si>
    <t>0010004-84.2024.5.03.0022</t>
  </si>
  <si>
    <t>0010044-93.2024.5.15.0099</t>
  </si>
  <si>
    <t>0012081-15.2023.5.15.0007</t>
  </si>
  <si>
    <t>0010247-68.2024.5.18.0003</t>
  </si>
  <si>
    <t>0010200-08.2024.5.15.0188</t>
  </si>
  <si>
    <t>0000259-61.2024.5.12.0012</t>
  </si>
  <si>
    <t>0010452-95.2024.5.15.0063</t>
  </si>
  <si>
    <t>0010578-61.2025.5.15.0015</t>
  </si>
  <si>
    <t>0020399-17.2024.5.04.0020</t>
  </si>
  <si>
    <t>0000102-53.2024.5.07.0004</t>
  </si>
  <si>
    <t>0000342-84.2024.5.13.0033</t>
  </si>
  <si>
    <t>0000610-68.2024.5.13.0024</t>
  </si>
  <si>
    <t>0010831-05.2024.5.15.0041</t>
  </si>
  <si>
    <t>1001097-57.2024.5.02.0014</t>
  </si>
  <si>
    <t>0000793-84.2024.5.13.0009</t>
  </si>
  <si>
    <t>0010801-75.2024.5.03.0017</t>
  </si>
  <si>
    <t>0010237-62.2025.5.03.0017</t>
  </si>
  <si>
    <t>1001482-13.2024.5.02.0076</t>
  </si>
  <si>
    <t>1000872-97.2025.5.02.0015</t>
  </si>
  <si>
    <t>0011194-10.2024.5.03.0143</t>
  </si>
  <si>
    <t>0011201-29.2024.5.03.0037</t>
  </si>
  <si>
    <t>0011226-15.2024.5.03.0143</t>
  </si>
  <si>
    <t>0011213-40.2024.5.03.0038</t>
  </si>
  <si>
    <t>0010290-76.2025.5.03.0006</t>
  </si>
  <si>
    <t>0100117-60.2025.5.01.0263</t>
  </si>
  <si>
    <t>0010159-96.2025.5.03.0040</t>
  </si>
  <si>
    <t>0010240-54.2025.5.03.0037</t>
  </si>
  <si>
    <t>0001650-81.2024.5.11.0011</t>
  </si>
  <si>
    <t>0000130-72.2025.5.06.0017</t>
  </si>
  <si>
    <t>0010182-45.2025.5.03.0039</t>
  </si>
  <si>
    <t>0010191-04.2025.5.03.0040</t>
  </si>
  <si>
    <t>0020158-35.2025.5.04.0561</t>
  </si>
  <si>
    <t>0010257-56.2025.5.15.0102</t>
  </si>
  <si>
    <t>0010128-43.2025.5.03.0051</t>
  </si>
  <si>
    <t>0000289-10.2025.5.10.0015</t>
  </si>
  <si>
    <t>0010193-70.2025.5.03.0105</t>
  </si>
  <si>
    <t>0010233-53.2025.5.03.0040</t>
  </si>
  <si>
    <t>0010233-60.2025.5.03.0167</t>
  </si>
  <si>
    <t>0010235-23.2025.5.03.0040</t>
  </si>
  <si>
    <t>0010263-91.2025.5.03.0039</t>
  </si>
  <si>
    <t>0010250-89.2025.5.03.0040</t>
  </si>
  <si>
    <t>0010492-39.2025.5.15.0129</t>
  </si>
  <si>
    <t>0000275-91.2025.5.13.0031</t>
  </si>
  <si>
    <t>0000337-31.2025.5.09.0068</t>
  </si>
  <si>
    <t>1000410-98.2025.5.02.0320</t>
  </si>
  <si>
    <t>0010205-33.2025.5.03.0025</t>
  </si>
  <si>
    <t>0010259-51.2025.5.03.0040</t>
  </si>
  <si>
    <t>0010250-96.2025.5.03.0167</t>
  </si>
  <si>
    <t>0010251-81.2025.5.03.0167</t>
  </si>
  <si>
    <t>0010248-29.2025.5.03.0167</t>
  </si>
  <si>
    <t>0010293-29.2025.5.03.0039</t>
  </si>
  <si>
    <t>0010278-64.2025.5.03.0167</t>
  </si>
  <si>
    <t>0010374-81.2025.5.03.0037</t>
  </si>
  <si>
    <t>0010314-02.2025.5.15.0029</t>
  </si>
  <si>
    <t>1000647-95.2025.5.02.0203</t>
  </si>
  <si>
    <t>0000239-62.2025.5.05.0034</t>
  </si>
  <si>
    <t>0010308-92.2025.5.03.0040</t>
  </si>
  <si>
    <t>1000467-69.2025.5.02.0077</t>
  </si>
  <si>
    <t>0010318-46.2025.5.03.0167</t>
  </si>
  <si>
    <t>1000482-13.2025.5.02.0053</t>
  </si>
  <si>
    <t>0010319-31.2025.5.03.0167</t>
  </si>
  <si>
    <t>0010644-15.2025.5.15.0153</t>
  </si>
  <si>
    <t>0010525-65.2025.5.03.0031</t>
  </si>
  <si>
    <t>0000457-75.2025.5.09.0003</t>
  </si>
  <si>
    <t>0010344-44.2025.5.03.0167</t>
  </si>
  <si>
    <t>0010346-14.2025.5.03.0167</t>
  </si>
  <si>
    <t>0010365-16.2025.5.03.0039</t>
  </si>
  <si>
    <t>0010363-43.2025.5.03.0040</t>
  </si>
  <si>
    <t>0010365-13.2025.5.03.0040</t>
  </si>
  <si>
    <t>0010355-73.2025.5.03.0167</t>
  </si>
  <si>
    <t>0010395-48.2025.5.03.0040</t>
  </si>
  <si>
    <t>0010375-64.2025.5.03.0167</t>
  </si>
  <si>
    <t>0010479-64.2025.5.03.0035</t>
  </si>
  <si>
    <t>0010377-27.2025.5.03.0040</t>
  </si>
  <si>
    <t>0010376-42.2025.5.03.0040</t>
  </si>
  <si>
    <t>0010386-93.2025.5.03.0167</t>
  </si>
  <si>
    <t>0010403-28.2025.5.03.0039</t>
  </si>
  <si>
    <t>0010476-03.2025.5.03.0038</t>
  </si>
  <si>
    <t>0010344-84.2025.5.03.0186</t>
  </si>
  <si>
    <t>0010403-32.2025.5.03.0167</t>
  </si>
  <si>
    <t>0010438-89.2025.5.03.0167</t>
  </si>
  <si>
    <t>0010406-77.2025.5.03.0040</t>
  </si>
  <si>
    <t>0010437-03.2025.5.03.0039</t>
  </si>
  <si>
    <t>0010388-43.2025.5.03.0109</t>
  </si>
  <si>
    <t>1000927-69.2025.5.02.0202</t>
  </si>
  <si>
    <t>0010455-21.2025.5.03.0040</t>
  </si>
  <si>
    <t>0010462-16.2025.5.03.0039</t>
  </si>
  <si>
    <t>0010463-98.2025.5.03.0039</t>
  </si>
  <si>
    <t>0010471-72.2025.5.03.0040</t>
  </si>
  <si>
    <t>0010556-64.2025.5.03.0038</t>
  </si>
  <si>
    <t>0010409-34.2025.5.03.0007</t>
  </si>
  <si>
    <t>0010475-15.2025.5.03.0039</t>
  </si>
  <si>
    <t>0010482-04.2025.5.03.0040</t>
  </si>
  <si>
    <t>0010499-43.2025.5.03.0039</t>
  </si>
  <si>
    <t>0010503-80.2025.5.03.0039</t>
  </si>
  <si>
    <t>0010581-83.2025.5.03.0036</t>
  </si>
  <si>
    <t>0010638-77.2025.5.15.0033</t>
  </si>
  <si>
    <t>0010506-32.2025.5.03.0040</t>
  </si>
  <si>
    <t>0010399-51.2025.5.03.0019</t>
  </si>
  <si>
    <t>0010657-73.2025.5.15.0101</t>
  </si>
  <si>
    <t>0010536-67.2025.5.03.0040</t>
  </si>
  <si>
    <t>0024781-18.2025.5.24.0002</t>
  </si>
  <si>
    <t>0010543-59.2025.5.03.0040</t>
  </si>
  <si>
    <t>0010547-06.2025.5.03.0167</t>
  </si>
  <si>
    <t>0010561-83.2025.5.03.0039</t>
  </si>
  <si>
    <t>0010580-89.2025.5.03.0039</t>
  </si>
  <si>
    <t>0001294-37.2025.5.10.0801</t>
  </si>
  <si>
    <t>1001225-55.2025.5.02.0204</t>
  </si>
  <si>
    <t>0010584-26.2025.5.03.0040</t>
  </si>
  <si>
    <t>0010592-03.2025.5.03.0040</t>
  </si>
  <si>
    <t>0010702-81.2025.5.03.0143</t>
  </si>
  <si>
    <t>1002472-05.2024.5.02.0205</t>
  </si>
  <si>
    <t>09 - Aguarda julg. (Trib Sup/STF)</t>
  </si>
  <si>
    <t>06 - Aguarda recurso 2a instância</t>
  </si>
  <si>
    <t>03 - Aguarda defesa</t>
  </si>
  <si>
    <t>08 - Aguarda recurso (Trib Sup/STF)</t>
  </si>
  <si>
    <t>11 - Aguarda impug ou c. obrigação</t>
  </si>
  <si>
    <t>07 - Aguarda julg. em 2a instância</t>
  </si>
  <si>
    <t>04 - Aguarda instrução</t>
  </si>
  <si>
    <t>15 - Processo baixado/arquivado</t>
  </si>
  <si>
    <t>Aguarda recurso (Trib Sup/STF)</t>
  </si>
  <si>
    <t>05 - Aguarda julg. em 1a instância</t>
  </si>
  <si>
    <t>Aguarda julgamento. em 2a instância</t>
  </si>
  <si>
    <t>26 - Aguarda instrução em Liq/CS</t>
  </si>
  <si>
    <t>13 - Aguarda trânsito em julg/baixa</t>
  </si>
  <si>
    <t>14 - Aguarda baixa/arquivamento</t>
  </si>
  <si>
    <t>Sentença homologatória fixou o débito emR$ 120.653,00;
Sentença julgou improcedente os embargos à execução do Banco;
Acórdão deu parcial provimento ao Agravo de Petição do Banco para determinar que incida a taxa SELIC a partir do ajuizamento da ação, sem incidência de juros de mora nesse período;
Sentença homologatória fixou a execução em R$126.449,58;
Sentença de embargos de declaração deu provimento aos embargos do Ministério Público para determinar a remessa de ofício para a Superintendência Regional do Trabalho de Minas Gerais.</t>
  </si>
  <si>
    <t>Sentença julgou parcialmente procedentes os pedidos, condenando as rés de forma solidária em virtude de grupo econômico, no pagamento diferenças de repousos semanais remunerados e feriados, férias com 1/3, décimo terceiro salário, e FGTS com acréscimo de 40% pela integração das comissões pagas em julho e outubro de 2021, limitada a condenação a R$ 40.000,00; recolhimento dos depósitos do FGTS incidentes sobre as verbas de natureza remuneratória.
Acórdão deu parcial provimento ao recurso da reclamante para excluir da sentença o comando da limitação da condenação aos valores atribuídos aos pedidos na inicial e o seu enquadramento na hipótese do art. 62, I da CLT e arbitrar a jornada de trabalho de segunda a sexta-feira, das 8h00min às 19h00min, com uma hora de intervalo, e, ao sábados, das 8h00min às 12 horas, deferindo horas extras, excedentes de oito horas diárias e quarenta e quatro semanais, e majorando os honorários advocatícios para 15%. Foi dado parcial provimento aos recurso das empresas para excluir o pagamento de diferenças de repousos semanais remunerados e feriados, férias com um terço, décimo terceiro salário, e FGTS com acréscimo de 40% pela integração da remuneração variável paga em julho e outubro de 2021.</t>
  </si>
  <si>
    <t>Sentença julgou totalmente improcedente os pedidos iniciais.</t>
  </si>
  <si>
    <t xml:space="preserve">Sentença julgou parcialmente procedentes os pedidos, condenando as rés de forma solidária em virtude de grupo econômico, no pagamento diferenças dsalariais em virtude do salário de ingresso previsto na CCT dos bancários; diferenças de auxílio refeição/alimentação; indenização substitutiva de requalificação profissional; integração de remuneração variável; horas extras excedentes à 6ª diária ou 30ª semanal; 30 minutos diários de intervalo intrajornada; indenização por quilometros rodados; indenização por dano existencial.
Acórdão deu parcial provimento aos recursos das empresas para cassar o enquadramento do reclamante na categoria dos bancários, e afastar da condenação o pagamento das parcelas decorrentes; excluir a condenação ao pagamento de diferenças de indenização por quilômetro rodado; excluir a condenação ao pagamento de indenização por dano existencial; afastar a condenação em intervalo intrajornada; excluir a condenação ao pagamento de reflexos da remuneração variável pelo aumento da média remuneratória; condenar a parte reclamante ao pagamento de honorários sucumbenciais; excluir a condenação ao pagamento da décima terceira cesta alimentação; excluir a condenação ao pagamento da indenização substitutiva de requalificação profissional.
</t>
  </si>
  <si>
    <t xml:space="preserve">Sentença julgou parcialmente procedentes os pedidos, reconhecendo vínculo de emprego direto com o Banco BMG e condenando as rés de forma solidária em virtude de grupo econômico, no pagamento diferenças salariais em virtude do salário dos bancários; diferenças de auxílio refeição/alimentação; indenização substitutiva de requalificação profissional; horas extras excedentes à 6ª diária ou 30ª semanal; indenização por quilometros rodados; indenização por dano existencial.
Sentença de embargos de declaração deu parcial provimento aos Embargos de Declaração da Granito apenas para sanar erro material.
</t>
  </si>
  <si>
    <t>Sentença julgando improcedentes os pedidos iniciais.
Acórdão negou provimento ao recurso da reclamante, mantendo a improcedência.
Decisão monocrática recebeu parcialmente o recurso de revista da reclamante.
Decisão monocrática que negou provimento aos Embargos de Declaração do BMG.</t>
  </si>
  <si>
    <t>Sentença julgou parcialmente procedentes os pedidos autorais, para condenar as empresas de forma solidária em virtude do grupo econômico, no pagamento de: reflexos de comissões e horas extras.
Acórdão deu parcial provimento recurso do reclamante para: acrescer à condenação ao pagamento das diferenças de remuneração variável, os reflexos em repousos semanais remunerados e feriados; cassar a limitação imposta na sentença "deverão ser observados os valores atribuídos a cada pedido na petição inicial", e majorar para 15% o percentual da condenação do reclamado ao pagamento de honorários de advogado. Foi negado provimento aos recursos das empresas.</t>
  </si>
  <si>
    <t>Sentença homologando acordo.</t>
  </si>
  <si>
    <t>Sentença julgou parcialmente procedentes os pedidos autorais, para condenar as empresas de forma solidária em virtude do grupo econômico, no pagamento de: reflexos de comissões e horas extras.
Acórdão deu parcial provimento recurso do reclamante para: reconhecer a condição do obreiro de financiário em todo período contratual e o direito do trabalhador ao pagamento das seguintes parcelas previstas nas normas coletivas da referida categoria: (i) pisos salariais e reajustes normativos, observadas a data de vigência das normas coletivas e o salário adimplido à parte autora à época, autorizada a dedução dos reajustes já concedidos ao reclamante; (ii) anuênios e Participação nos Lucros e Resultados, observados os critérios normativos e autorizada a dedução dos valores eventualmente pagos sob o mesmo título; (iii) gratificação semestral, com integração da parcela na base de cálculo do 13º salário e reflexos no aviso prévio; e (iv) ajuda alimentação e cheque negociação sindical, autorizada a dedução dos valores já adimplidos a título de auxílio refeição; reduzir para 10% o percentual dos honorários advocatícios. Foi dado parcial provimento aos recursos das empresas para excluir da condenação os reflexos dos prêmios no aviso prévio, nos décimos terceiros salários, nas férias, bem como no FGTS e na indenização de 40% do FGTS sobre os valores de pagos e seus reflexos; reduzir para 10% o percentual dos honorários advocatícios devidos aos procuradores do reclamante; afastar a determinação de expedição de ofícios à Caixa Econômica Federal e ao Ministério do Trabalho e Previdência.</t>
  </si>
  <si>
    <t>Sentença parcialmente procedente para condenar a empresa no pagamento de horas extras e intervalo intrajornada.
Sentença negou provimento aos Embargos de Declaração de ambas as partes.
Acórdão deu parcial provimento ao recurso da empres para excluir a condenação de horas extras no período entre 12/08/2020 a 01/10/2020. Deu parcial provimento ainda ao recurso do reclamante para suspender a exibigibilidade dos honorários advocatícios.
Decisão monocrática deu provimento ao Agravo de Instrumento, para conhecer o Recurso de Revista do Banco e dar provimento para excluir a concessão de justiça gratuita ao reclamante.</t>
  </si>
  <si>
    <t>Sentença parcialmente procedente para condenar a empresa no pagamento de horas extras, reflexos de comissão, férias em dobro acrescidos de um terço referente ao período de 2019/2020 e 2020/2021 e honorários advocatícios.
Acórdão deu parcial provimento ao Recurso Ordinário do banco para afastar a condenação de pagamento das férias em dobro dos períodos aquisitivos de 2019/2020 e 2020/2021. Deu provimento ao Recurso Ordinário do reclamante para incluir os sábados como dia de repouso remunerado para fins de base de cálculo das horas extras.</t>
  </si>
  <si>
    <t xml:space="preserve">Sentença parcialmente procedente para condenar a empresa no pagamento de horas extras e honorários advocatícios.
</t>
  </si>
  <si>
    <t xml:space="preserve">Sentença julgou totalmente improcedente os pedidos iniciais.
Sentença deu provimento aos Embargos de Declaração da Granito para acrescentar o nome da reclamante no dispositivo e delimitar o valore de custas.
Acórdão deu provimento ao recurso ordinário do reclamante para declarar o enquadramento como financiário e determinar que o Juízo de primeiro grau prossiga no julgamento dos pedidos decorrentes.
</t>
  </si>
  <si>
    <t xml:space="preserve">Sentença parcialmente procedente para condenar a empresa no pagamento de PLR e honorários advocatícios.
Sentença deu provimento aos Embargos de Declaração ddo banco para delimitar que os honorários advocatícios sucumbenciais a cargo da reclamada devem ser calculados sobre o valor da condenação.
Acórdão deu provimento ao recurso ordinário do reclamante para acrescer à condenação o pagamento das horas extraordinárias, no período de 01/09/2022 a 09/05/2023; indenização mensal no valor de R$ 100,00 (cem reais), a partir de 01/01/2022 até o término do contrato, a título de ressarcimento pelo uso de celular particular; majorar os honorários advocatícios para 15% sobre o valor que resultar da liquidação da sentença. Foi negado provimento ao recurso da empresa.
Acórdão deu parcial provimento aos Embargos de Declaração aos embargos da reclamante para prestar esclarecimentos. Negou provimento aos embargos do Banco, aplicando multa de 2%.
Decisão monocrática deu provimento ao Recurso de Revista da empresa para reconhecer a validade da norma coletiva e autorizar a compensação das horas extras com a gratificação de função.
</t>
  </si>
  <si>
    <t xml:space="preserve">Sentença parcialmente procedente para condenar a empresa no pagamento de diferenças de comissões e comissões de seguro; horas extras e intervalo intrajornada e honorários advocatícios.
Sentença deu provimento aos Embargos de Declaração do reclamante para sanar erro material.
Acórdão deu provimento ao recurso ordinário do Banco para julgar totalmente improcedente os pedidos iniciais.
Acórdão negou provimento aos Embargos de Declaração do reclamante.
</t>
  </si>
  <si>
    <t xml:space="preserve">Sentença julgou totalmente improcedente os pedidos iniciais.
</t>
  </si>
  <si>
    <t>Sentença julgou parcialmente procedente os pedidos autorais para condenar a Granito, Banco BMG e Banco Inter ao pagamento de horas extras excedentes da 8ª diária e 44ª semanal, bem como 30 minutos por dia trabalhado de intervalo intrajornada.
Sentença julgou procedentes em parte os embargos de declaração apenas para sanar o erro material.
Acórdão acolheu os recursos das reclamadas julgando totalmente improcedente os pedidos autorais.</t>
  </si>
  <si>
    <t>Sentença julgou parcialmente procedentes os pedidos autorais para condenar o banco no pagamento de horas extras e honorários advocatícios.
Sentença negou provimento aos embargos de declaração do reclamante.
Acórdão negou provimento ao recurso ordinário do reclamante e deu provimento ao recurso da empresa para julgar totalmente improcedente o processo.
Acórdão deu provimento aos embargos de declaração do reclamante apenas para prestar esclarecimentos.</t>
  </si>
  <si>
    <t xml:space="preserve">Sentença parcialmente procedente para condenar a empresa no pagamento de diferenças salariais em virtude de equiparação salarial; comissões; horas extras e intervalo intrajornada.
Sentença deu parcial provimento aos embargos de declaração do banco apenas para prestar esclarecimentos.
Acórdão deu parcial provimento aos recursos: ao apelo do reclamante para: a) conferir ao autor os benefícios da gratuidade da justiça; b) acrescer à condenação o pagamento de reflexos das diferenças salariais em PLR; c) determinar a incidência do IPCA-E na fase pré-judicial, com juros de mora previstos no art. 39, , da Lei n. 8.177/1991 e, a partir do ajuizamento da ação, a taxa Selic, caput que engloba juros e correção monetária; d) determinar que os honorários devidos pelo autor deverão ficar sob condição suspensiva de exigibilidade pelo prazo de 2 anos, com a extinção da obrigação, caso vencido este prazo, o credor não demonstrar que a situação de hipossuficiência deixou de existir; ao apelo do réu para manter a validade dos cartões de ponto e excluir da condenação as horas extras excedentes à 6ª diária e reflexos.
Acórdão negou provimento aos Embargos de Declaração do reclamante.
</t>
  </si>
  <si>
    <t>Sentença julgou totalmente improcedente os pedidos autorais.</t>
  </si>
  <si>
    <t>Sentença julgou improcedente a ação contra o Banco Inter e deu parcial provimento contra o Banco BMG e a Granito para (i) enquadrá-lo como financiário e condenar ao pagamento de (ii) auxílio refeição, auxílio cesta básica, 13ª cesta alimentação e PLR; (iii) horas extras a partir da 6ª hora diária e da 30ª hora semanal; (iv) 40 minutos de intervalo intrajornada; e (v) intervalo interjornada.
Sentença acolheu parcialmente os embargos de declaração opostos pela Granito para prestar esclarecimentos quanto à jornada de trabalho.</t>
  </si>
  <si>
    <t>Sentença julgou parcialmente procedente os pedidos da reclamante para condenar as reclamadas, de forma solidária, ao pagamento de: Integração das comissões pagas por fora e recebidas ao longo do contrato, no importe mensal de R$ 2.000,00, com reflexos; Horas extras acima da 8ª hora diária e 44ª semanal; Intervalo intrajornada de 30 minutos diários.
Sentença negou provimento aos embargos de declaração do BMG.</t>
  </si>
  <si>
    <t>Sentença julgou totalmente improcedentes face ao Banco Inter. Quanto a Granito e ao BMG foi parcialmente procedente com enquadramento como financiária e a condenação das duas reclamadas no pagamento de auxílio refeição, auxílio cesta básica; 13ª cesta alimentação e PLR, além da condenação de horas extras excedentes a 6ª hora diária e 30ª semanal e 20 minutos de intervalo intrajornada (Jornada considerada - Segunda a sexta-feira das 8h às 20h com 40 minutos de intervalo intrajornada, e uma vez por semana, das 8h às 22h, com 40 minutos de intervalo).
Acórdão deu parcial provimento ao recurso do reclamante para reformar a sentença acerca da responsabilidade do Banco Inter, reputando como parte do grupo econômico com as primeiras reclamadas, e por consequência, condenando a empresa de forma solidária ao pagamento das verbas deferidas. Foi dado parcial provimento aos recursos das empresas para afastar a condição de financiária, e os benefícios decorrentes. Assim, foi ainda limitada as horas extras à excedente à 8ª diária.</t>
  </si>
  <si>
    <t>Sentença totalmente improcedente.</t>
  </si>
  <si>
    <t>Sentença totalmente improcedente.
Sentença negou provimento aos Embargos de Declaração do reclamante.
Acórdão negou provimento ao recurso do reclamante, mantendo a improcedência do feito.</t>
  </si>
  <si>
    <t>Sentença julgou improcedentes os pedidos em face do Inter, e condenou as demais reclamadas no pagamento de Parcelas discriminadas como crédito no TRCT de ID 4971c11; Parcelas do FGTS faltantes (março/2022 a novembro/2022), bem como a diferença da indenização compensatória de 40%; Multa prevista no art. 477, §8o, da CLT, no valor de 01 salário base da autora; Multa prevista no art. 467 da CLT, a incidir sobre saldo salarial, aviso prévio, gratificação natalina de 2022, férias integrais de 2021/2022, e proporcionais de 2022, além da diferença da indenização compensatória de 40%.
Acórdão negou provimento ao recurso da Flex Gestão e deu parcial provimento ao recurso da autora apenas para majorar os honorários advocatícios para 15% sobre o valor líquido da condenação. Foi mantida a improcedência do pedido de responsabilidade subsidiária do Banco Inter.</t>
  </si>
  <si>
    <t>Sentença totalmente improcedente.
Acórdão que deu parcial provimento ao recurso ordinário da reclamante para condenar as reclamadas ao pagamento de horas extras excedentes à 8ª diária e à 44ª hora semanal, durante todo o período contratual; o pagamento de indenização pelo uso, desgaste e manutenção do veículo usado no exercício do labor em prol dos réus, no valor mensal de R$500,00 (quinhentos reais); condenar o 2º réu - BANCO BMG S.A., com responsabilidade subsidiária, e o 3º réu - BANCO INTER S.A., com responsabilidade solidária, pelos adimplementos dos créditos trabalhistas.</t>
  </si>
  <si>
    <t>Sentença julgando parcialmente procedentes para condenar as reclamadas, de forma solidária, ao pagamento de horas extras e intervalo intrajornada. A responsabilidade solidária do Banco Inter foi reconhecida com base na existência de grupo econômico, em razão da sua condição de acionista.
Acórdão deu parcial provimento aos recursos das reclamadas, afastando a condenação ao pagamento de indenização pelos 30 minutos suprimidos do intervalo intrajornada. O recurso do reclamante foi integralmente desprovido.</t>
  </si>
  <si>
    <t>Sentença julgou totalmente improcedentes os pedidos em face do Inter. Quanto às demais empresas que compõem a lide (Flex, CODE7, Grupo Convert e Itaú Unibanco), foram deferidos os pedidos de pagamento de verbas rescisórias e danos morais.
Sentença negou provimento aos Embargos do Banco Itaú.</t>
  </si>
  <si>
    <t>Sentença totalmente improcedente.
Acórdão deu provimento ao recurso ordinário do reclamante para condenar o Banco Inter ao pagamento da PLR proporcional do exercício de 2023.</t>
  </si>
  <si>
    <t>Sentença reconheceu a inépcia da inicial e extinguiu o processo sem resolução do mérito.</t>
  </si>
  <si>
    <t>Homolgação de acordo.</t>
  </si>
  <si>
    <t>Sentença de arquivamento do processo por ausência na audiência inicial.</t>
  </si>
  <si>
    <t>Provável</t>
  </si>
  <si>
    <t>Possível</t>
  </si>
  <si>
    <t>Remoto</t>
  </si>
  <si>
    <t>Empregado Próprio</t>
  </si>
  <si>
    <t>Economia Potencial</t>
  </si>
  <si>
    <t>Economia Concreta</t>
  </si>
  <si>
    <t>Não</t>
  </si>
  <si>
    <t>Redebrasil Gestão de Ativos LTDA</t>
  </si>
  <si>
    <t>N/A</t>
  </si>
  <si>
    <t>Acordo homologado</t>
  </si>
  <si>
    <t>Sim</t>
  </si>
  <si>
    <t>Almaviva Experience S.A.</t>
  </si>
  <si>
    <t>Depósito Recursal R.O</t>
  </si>
  <si>
    <t>Depósito Recursal R.R</t>
  </si>
  <si>
    <t>Depósito Recursal AIRR</t>
  </si>
  <si>
    <t>Custas Recolhidas</t>
  </si>
  <si>
    <t>Garantia de Execução</t>
  </si>
  <si>
    <t>Total Garantido</t>
  </si>
  <si>
    <t>Pagamento de Condenação/Acordo</t>
  </si>
  <si>
    <t>Houve Liberação de Depósitos?</t>
  </si>
  <si>
    <t>Valor Liberado</t>
  </si>
  <si>
    <t>Data de Atualização</t>
  </si>
  <si>
    <t>Sentença de homologando desistência</t>
  </si>
  <si>
    <t>Desistência</t>
  </si>
  <si>
    <t>Inter Pag</t>
  </si>
  <si>
    <t>Inter Pag e Banco BMG</t>
  </si>
  <si>
    <t>Honorário Periciais</t>
  </si>
  <si>
    <t>Fase de Conhecimento</t>
  </si>
  <si>
    <t>GF4 Participações LTDA</t>
  </si>
  <si>
    <t>Sentença homologando acordo de terceiro.</t>
  </si>
  <si>
    <t>Exclusão do Feito - Acordo Terceiro</t>
  </si>
  <si>
    <t>JUSTIÇA DO TRABALHO - 13ª REGIÃO</t>
  </si>
  <si>
    <t>IPAG Intermediadora de Pagamentos LTDA</t>
  </si>
  <si>
    <t>Acerto Cobrança e Informações Cadastrais S.A</t>
  </si>
  <si>
    <t>Orbitall Atendimento LTDA</t>
  </si>
  <si>
    <t>Sentença julgou improcedente os pedidos em face do Banco Inter. Foi dada parcial procedência aos pedidos para condenar a primeira Reclamada no pagamento de aviso prévio e reflexos, multa de 40% do FGTS e indenização por danos morais.</t>
  </si>
  <si>
    <t>Improcedente</t>
  </si>
  <si>
    <t>Inquérito Civil</t>
  </si>
  <si>
    <t>Conduta Discriminatória</t>
  </si>
  <si>
    <t>Decisão de arquivamento considerando que o Banco adequou os procedimentos relacionados ao codigo de vestimenta.</t>
  </si>
  <si>
    <t>Sentença decretando a petição inicial inepta</t>
  </si>
  <si>
    <t>Inépcia da Petição Inicial</t>
  </si>
  <si>
    <t>Fase de Liquidação</t>
  </si>
  <si>
    <t>RENAC - Recuperadora Nacional de Crédito LTDA</t>
  </si>
  <si>
    <t>Sentença condenado a primeira Reclamada, e o Banco Inter de forma subsidiária, ao pagamento de diferenças de comissões, com reflexos. Após a sentença de mérito, foi proferida sentença homologando acordo de terceiro.</t>
  </si>
  <si>
    <t>Consignação em Pagamento</t>
  </si>
  <si>
    <t>1ª Turma</t>
  </si>
  <si>
    <t>Sentença julgou totalmente improcedente os pedidos iniciais. Acórdão negou provimento ao Recurso Ordinário do Reclamante, mantendo a improcedência.</t>
  </si>
  <si>
    <t>RD Venerando Serviços Administrativos LTDA</t>
  </si>
  <si>
    <t>Liquidação Inicial Com Dedução</t>
  </si>
  <si>
    <t>Liquidação Inicial Sem Dedução</t>
  </si>
  <si>
    <t>Liquidação Atualizada Com Dedução</t>
  </si>
  <si>
    <t>Liquidação Atualizada Sem Dedução</t>
  </si>
  <si>
    <t>Sentença reconheceu a litispendência em face do processo de nº 1000326-33.2023.5.02.0073</t>
  </si>
  <si>
    <t>Extinto sem resolução de mérito</t>
  </si>
  <si>
    <t>Virtual Technology LTDA</t>
  </si>
  <si>
    <t>Sentença julgando extinto sem resolução de mérito por ausência do Reclamante</t>
  </si>
  <si>
    <t>Virtual Sistemas e Tecnologia LTDA</t>
  </si>
  <si>
    <t>Banco BMG e Inter Pag</t>
  </si>
  <si>
    <t>Decisão determinando retificação de cálculos por parte do Banco BMG</t>
  </si>
  <si>
    <t>TRABA.64686/2023</t>
  </si>
  <si>
    <t>Orbitall Atendimento LTDA e Caixa Econômica Federal</t>
  </si>
  <si>
    <t>Sentença homologando acordo parcial para exclusão do Banco.</t>
  </si>
  <si>
    <t>Sentença de homologando renúncia</t>
  </si>
  <si>
    <t>Renúncia</t>
  </si>
  <si>
    <t>GRB Serviços Financeiros LTDA-ME</t>
  </si>
  <si>
    <t>TRABA.93846/2025</t>
  </si>
  <si>
    <t>PDTEC S.A</t>
  </si>
  <si>
    <t>PDTEC S.A; ONR; Itaú Unibanco S.A.; Banco Santander S.A</t>
  </si>
  <si>
    <t>Sentença reconheceu a litispendência em face do processo de nº 011190-93.2024.5.03.0006</t>
  </si>
  <si>
    <t>Proativa Contact Center LTDA</t>
  </si>
  <si>
    <t>JUSTIÇA DO TRABALHO - 11ª REGIÃO</t>
  </si>
  <si>
    <t>IZCASDRO Serviços de Apoio Administrativo e o Comecio Varejista de Equipamentos e Suprimentos para Informática LTDA</t>
  </si>
  <si>
    <t>IZCASDRO Serviços de Apoio Administrativo e o Comecio Varejista de Equipamentos e Suprimentos para Informática LTDA; Primsa Promotora Prestadora de Serviços e Intermidiação de Negócios LTDA; GETNET; Nu Pagamentos; Banco C6</t>
  </si>
  <si>
    <t>Sentença julgou parcialmente procedentes os pedidos autorais condenado as empresas, sendo o Banco de forma subsidiária, no pagamento de verbas rescisórias, FGTS, multa do art. 467 e multa do art. 477, §8º</t>
  </si>
  <si>
    <t>Parcialmente Procedente</t>
  </si>
  <si>
    <t>7ª Turma</t>
  </si>
  <si>
    <t>Sentença julgou parcialmente procedentes os pedidos autorais condenado as empresas, sendo o Banco de forma subsidiária, no pagamento de verbas rescisórias, FGTS, multa do art. 467, multa do art. 477, §8º e indenização por danos morais.</t>
  </si>
  <si>
    <t>JUSTIÇA DO TRABALHO -15ª REGIÃO</t>
  </si>
  <si>
    <t>Sentença julgou parcialmente procedentes os pedidos autorais condenado as empresas, sendo o Banco de forma subsidiária, no pagamento de diferenças salariais pelo período sem registro na CPTS; verbas rescisórias, FGTS, multa do art. 467, multa do art. 477, §8º e indenização por danos morais.</t>
  </si>
  <si>
    <t>Sentença julgou parcialmente procedentes os pedidos autorais condenado as empresas, sendo o Banco de forma subsidiária, no pagamento de multa do art. 477, §8º.</t>
  </si>
  <si>
    <t>Proativa Contact Center LTDA; Radar Soluções Financeiras LTDA e Banco BMG</t>
  </si>
  <si>
    <t>3ª Turma</t>
  </si>
  <si>
    <t>Getnet Adquirência e Serviços para Meios de Pagamento S.A.</t>
  </si>
  <si>
    <t>Getnet Adquirência e Serviços para Meios de Pagamento S.A; Banco Santander; Nu Pagamentos; Banco C6; BLP Serviços de Apoio Administrativo</t>
  </si>
  <si>
    <t>1ª TUrma</t>
  </si>
  <si>
    <t>Paulo M. dos Santos Entregas Rapidas</t>
  </si>
  <si>
    <t>Paulo M. dos Santos Entregas Rapidas; Flash Courier LTDA; Itaú Unibanco S.A; NU Pagamentos S.A.</t>
  </si>
  <si>
    <t>Sentença julgou parcialmente procedentes os pedidos autorais condenado as empresas, sendo o Banco de forma subsidiária, no pagamento de diferenças salariais pelo período sem registro na CPTS; verbas rescisórias, FGTS, multa do art. 467, multa do art. 477, §8º.</t>
  </si>
  <si>
    <t>TOP Service Serviços e Sistemas S.A</t>
  </si>
  <si>
    <t>TRABA.90436/2025</t>
  </si>
  <si>
    <t>ACT Consultoria em Tecnologia LTDA</t>
  </si>
  <si>
    <t>Proativa Contact Center LTDA; Rafael Cardoso Viana; Davidson Alves Rocha</t>
  </si>
  <si>
    <t>Proativa Contact Center LTDA; Radar Soluções Financeiras LTDA</t>
  </si>
  <si>
    <t>Proativa Contact Center LTDA; Dracma Telemarketing LTDA</t>
  </si>
  <si>
    <t>Sentença julgando inepta a petição inicial</t>
  </si>
  <si>
    <t>Proativa Contact Center LTDA; Banco BMG</t>
  </si>
  <si>
    <t>Leader RH Gestão Estratégica em Recursos</t>
  </si>
  <si>
    <t>Paschoalotto Serviços de Call Center LTDA</t>
  </si>
  <si>
    <t>Proativa Contact Center LTDA; Radar Soluções Financeiras LTDA; Banco BMG</t>
  </si>
  <si>
    <t>07ª</t>
  </si>
  <si>
    <t>Sentença parcialmente procedente condenando a empresa no pagamento de: horas extras; 15 minutos de intervalo intrajornada; honorários advocatícios. 
Sentença de Embargos de Declaração negou procedência aos Embargos de ambas as partes. 
Acórdão manteve a condenação. 
Decisão monocarática negou seguimento ao Recurso de Revista da reclamante e deu parcial seguimento ao Recurso de Revista do Banco. Apresentando Agravo de Instrumento pelas partes. Processo distribuido ao TST.</t>
  </si>
  <si>
    <t>31ª Vara do Trabalho</t>
  </si>
  <si>
    <t>08ª</t>
  </si>
  <si>
    <t>Sentença parcialmente procedente condenando a empresa no pagamento de: horas extras; diferenças de comissões e honorários advocatícios. 
Acórdão declarou a nulidade da sentença em virtude do reconhecimento da inépcia do pedido de intervalo intrajornada, determinando o retorno dos autos.
Sentença parcialmente procedente condenando a empresa no pagamento de: horas extras; 15 minutos de intervalo intrajornada; diferenças de comissões e honorários advocatícios. 
Sentença de Embargos de Declaração dando procedência aos Embargos da reclamante apenas para sanar erro material. 
Acórdão negou provimento ao recurso da reclamante e deu parcial provimento ao recurso do banco para declarar a prescrição total dos pedido de diferença de comissões, afastando tal parcela da condenação. 
Acórdão de Embargos de Declaração deu provimento aos embargos de declaração da reclamante para, aplicando efeitos modificaticos, manter afastar a prescrição imposta e manter a condenação em diferenças de comissões. 
Acórdão de Embargos de Declaração negou provimento aos embargos do Banco. 
Decisão monocarática negou provimento ao Agravo de Instrumento do Banco. Apresentado Agravo Interno, aguarda julgamento.</t>
  </si>
  <si>
    <t>01ª</t>
  </si>
  <si>
    <t>Sentença julgou improcedente a ação;
Acórdão deu provimento ao recurso do Ministério Público determinando que o Banco se abstenha de adotar o estágio como substituição de empregados sob pena de R$5.000,00 por trabalhador em situação irregular, e condenou no pagamento de danos morais coletivos no valor de R$100.000,00;
Acórdão de Embargos de Declaração negou provimento aos embargos opostos pelo Banco.
Decisão monocrática negou seguimento ao Recurso de Revista do Banco;
Decisão monocrátiva negou provimento ao Agravo de Instrumento do Banco; Apresentado Agravo Interno pelo Banco, aguarda julgamento</t>
  </si>
  <si>
    <t>Procedente</t>
  </si>
  <si>
    <t>02ª</t>
  </si>
  <si>
    <t xml:space="preserve">Sentença julgou parcialmente procedentes os pedidos, declarando a nulidade do contrato de estágio e reconhecendo o vínculo de emprego, condenando o Banco no pagamento de: FGTS; verbas rescisórias; diferenças salariais; reajustes salariais; PLR; horas extras; intervalo intrajornada; multa convencional.
Sentença de embargos de declaração negando provimento aos embargos da reclamante e dando parcial provimento aos embargos do Banco apenas para sanar erro material.
Acórdão deu parcial provimento ao  recurso da autora para deferir-lhe o benefício da justiça gratuita; afastar a limitação da condenação; condenar o réu ao pagamento da PLR no período referente ao contrato de estágio; majorar os honorários advocatícios devidos
pelo reclamado para 10%; suspender a exigibilidade dos honorários devidos pela reclamante. Deu parcial provimento ao recurso do Banco para fixar a jornada de trabalho da reclamante das 8h00 às 16h00 até 03/06/2018; excluir a condenação ao pagamento das horas extras no período em que a obreira se ativou em regime de teletrabalho; determinar que a parcela devida a título de intervalo intrajornada tem natureza indenizatória e deve ser apurada conforme o tempo efetivamente suprimido; limitar a condenação referente ao intervalo previsto no art. 384 da CLT ao lapso contratual anterior à Lei n. 13.467/17; declarou que a verba deferida (PLR) tem natureza indenizatória;
Acórdão de embargos de declaração deu parcial provimento aos embargos de ambas as partes apenas para prestar os esclarecimentos constantes da fundamentação, sem promover alterações no julgado;
Decisão monocrática negou seguimento aos Recurso de Revista interpostos por ambas as partes; Apresentado Agravo de Instrumento.
</t>
  </si>
  <si>
    <t>Presidência - Admissibilidade</t>
  </si>
  <si>
    <t>05ª</t>
  </si>
  <si>
    <t>10ª</t>
  </si>
  <si>
    <t>Sentença julgou totalmente improcedente os pedidos iniciais.O acórdão deu provimento parcial ao recurso do reclamante para reconhecer sua condição de financiário, fixar jornada de 6 horas e condenar solidariamente as reclamadas ao pagamento de diferenças salariais, horas extras, reflexos e indenização pelo uso de veículo próprio. Negou vínculo com os bancos e negou provimento ao recurso da reclamada.</t>
  </si>
  <si>
    <t xml:space="preserve">Sim </t>
  </si>
  <si>
    <t>Sentença procedente para condenar a empresa no pagamento de horas extras excedentes à 6 diária ou 30ª semanal; diferenças salariais em virtude de equiparação salarial; honorários advocatícios.
Sentença de embargos de declaração rejeitando os embargos de ambas as partes.
Acórdão deu parcial provimento ao recurso do reclamada para autorizar a compensação das horas extras com o valor da gratificação de função quitada na vigência contratual e excluir da condenação as diferenças salariais pela equiparação salarial. Negou provimento ao recurso do reclamante.
Acórdão de embargos de declaração deu parcial provimento aos embargos do reclamante apenas para prestar esclarecimentos.
Decisão monocrática negou provimento ao Agravo de Instrumento do reclamante. Trânsito em julgado - homologado o laudo pericial id d562482, para fixar
os valores de liquidação, R$ 9.496,75.</t>
  </si>
  <si>
    <t>Sentença julgou parcialmente os pedidos autorais, condenando a empresa no pagamento de: equiparação salarial; diferenças de comissões; horas extras; intervalo intrajornada; intervalo interjornada; multa convencional; honorários advocatícios.
Sentença de embargos de declaração deu parcial provimento aos Embargos de Declaração apenas para sanar erro material.
Acórdão negou provimento ao recurso do reclamado e deu provimento parcial ao recurso do autor para deferir reflexos das horas extras sobre os sábados; os benefícios da justiça gratuita.
Acórdão de embargos de declaração deu parcial provimento aos Embargos de Declaração apenas para sanar erro material. Apresentado Recurso de Revista e negado seguimento. Apresentado Agravo de Instrumento, aguarda julgamento.</t>
  </si>
  <si>
    <t>04ª</t>
  </si>
  <si>
    <t>Sentença julgou parcialmente procedentes os pedidos para condenar a empresa no pagamento de diferenças de comissões; férias em dobro do período 2020/2021; R$ 4.000,00 a título de indenização por danos morais; multa convencional.
Acórdão deu parcial provimento aos recursos de ambas as partes para condenar a reclamada ao pagamento de diferenças de comissões no valor de R$ 1.500,00 mensais; inclusive PLR. Excluiu a condenação ao pagamento de multa por embargos protelatórios.
Acórdão de embargos de declaração deu provimento aos embargos do banco para determinar que a multa normativa não poderá exceder o valor de R$40,31 por ação, sem incidência mensal, nos termos da fundamentação. Decisão desou seguimento ao Agravo de Instrumento do banco.</t>
  </si>
  <si>
    <t>Decisão homologatória de cálculos - Total em 01/01/2025: R$ 1.436.340,63</t>
  </si>
  <si>
    <t>Suspensão da sua ação  até o trânsito em julgado nos termos da sentença proferida na ação coletiva 0001057-19.2018.5.09.0011</t>
  </si>
  <si>
    <t>Sentença julgou parcialmente procedentes os pedidos autorais, para condenar as empresas de forma solidária em virtude do grupo econômico, no pagamento de: reflexos de comissões e horas extras. A 2ª Turma do TRT da 4ª Região decidiu, por unanimidade, não conhecer do recurso da reclamante quanto à inconstitucionalidade da reforma trabalhista e, no mérito, deu parcial provimento ao seu recurso para reconhecer vínculo empregatício diretamente com o Banco BMG S.A. no período de 08/09/2020 a 10/05/2021, na condição de bancária, com condenação solidária das rés a diversas verbas salariais e reflexos, horas extras além da 6ª diária e 30ª semanal, anotação na CTPS, afastamento da limitação dos valores da inicial, majoração da indenização por dano moral para R$10.000,00 e ajuste nos honorários advocatícios. Também deu parcial provimento aos recursos do Banco BMG, Banco Inter e Granito para absolvê-los das condenações referentes à natureza salarial da premiação. Custas fixadas em R$600,00, calculadas sobre R$30.000,00.</t>
  </si>
  <si>
    <t>Decisão liminar proferida nos autos do MSCiv
0006238-58.2023.5.09.0000 (fls.1916/1924), que determinou a suspensão do presente
feito até a decisão final do referido mandado de segurança</t>
  </si>
  <si>
    <t>Sentença julgou parcialmente procedentes os pedidos autorais para condenar o banco no pagamento de pensão mensal correspondente a 100% dos rendimentos recebidos do réu; e reparação por danos morais no valor de R$30.000,00.
Sentença de embargos de declaração negou provimento aos embargos do Banco. Apresentaram as partes Recurso Ordinário. Acordão reconheceu a suspensão do contrato de trabalho apenas durante o período do benefício previdenciário (14/02/2023 a 15/08/2023); reconhecer o direito à indenização substitutiva do período de estabilidade provisória e não pensão mensal; excluir a pensão mensal no período em que houve percepção de benefício previdenciário; bem como para reduzir a indenização por danos morais para R$15.000,00 (quinze mil reais).E deu provimento parcial ao recurso da Reclamante para condenar o banco réu ao pagamento de salários no período de 16/08/2023 a 15/08/2024, com reflexos em aviso prévio, 13º salário, férias + 1/3 e FGTS + 40%. Banco Apresentou Recurso de Revista.</t>
  </si>
  <si>
    <t>Passo Fundo</t>
  </si>
  <si>
    <t>Gabinete da Vice-Presidência</t>
  </si>
  <si>
    <t>O juízo reconheceu vínculo direto do reclamante com o Banco BMG S.A., declarou nulo o contrato com a Granito, reconheceu grupo econômico com o Banco Inter e deferiu parcelas típicas da categoria bancária, horas extras, uso de veículo e anotação da CTPS, com condenação solidária das rés.</t>
  </si>
  <si>
    <t>Aguardando   desfecho  da  ação  coletiva  0001057-19.2018.5.09.0011.</t>
  </si>
  <si>
    <t xml:space="preserve">Presidência - Admissibilidade </t>
  </si>
  <si>
    <t xml:space="preserve">Sentença julgando improcedentes os pedidos iniciais. Acordão manteve a improcedência.
</t>
  </si>
  <si>
    <t>A decisão reconheceu a responsabilidade subsidiária do Banco Inter S.A., em caso de inadimplemento da Proativa Contact Center Ltda., quanto às verbas rescisórias e parcelas salariais, com base na Súmula 331 do TST, afastando pedido de vínculo e condenação solidária.</t>
  </si>
  <si>
    <t xml:space="preserve">Goiânia </t>
  </si>
  <si>
    <t>Sentença parcialmente procedente para condenar a empresa no pagamento de horas extras; 10 minutos de intervalo intrajornada; diferenças de comissões; honorários advocatícios.
Sentença deu parcial provimento aos embargos de declaração do reclamante para sanar omissões indeferindo os pedidos de PLR proporcional do ano de 2022, e de que os créditos deferidos sejam atualizados monetariamente desde a data em que os salários eram costumeiramente pagos.
Acórdão deu parcial provimento ao Recurso Ordinário do reclamante paradeterminar que as comissões devem ser incluídas na base de cálculo das horas extras e determinar que os juros e multa sobre a contribuição previdenciária de cota parte do reclamante devem ser a cargo do reclamado.
Acórdão negou provimento aos embargos de declaração de ambas as partes. Apresentado Recurso de Revista pelas partes e negado seguimento. Apresentado Agravo de Instrumento pelas partes.</t>
  </si>
  <si>
    <t xml:space="preserve">Sentença parcialmente procedente para condenar a empresa no pagamento de adicional de 50% sobre as comissões referente às horas extras; reflexos das horas extras e indenização por danos morais.
Sentença deu parcial provimento aos embargos de declaração da empresa apenas para prestar esclarecimentos.
Acórdão deu parcial provimento ao Recurso Ordinário do reclamante para deferir os benefícios da justiça gratuita; e determinar a suspensão da exigibilidade do pagamento dos honorários sucumbenciais. Deu parcial provimento ao recurso da empresa para autorizar a compensação da gratificação de função percebida com as horas extras, nos termos da cláusula 11ª e parágrafos da CCT dos bancários, ; e arbitrar os honorários advocatícios sucumbenciais no importe de 10%. Decisão denegou o seguimento ao Recurso de Revista das partes. 
</t>
  </si>
  <si>
    <t>Sentença julgou totalmente improcedente os pedidos iniciais.
Sentença negou provimento aos Embargos de Declaração do reclamante.
Decisão homologando acordo de terceiro.</t>
  </si>
  <si>
    <t>Sentença parcialmente procedente para condenar a empresa no pagamento de diferenças salariais em virtude de equiparação salarial; horas extras; intervalo intrajornada e multa normativa.
Sentença negou provimento aos embargos de declaração de ambas as partes. As partes apresentaram Recurso Ordinário. O Acordão deu provimento parcial ao apelo do banco reclamado para: a) fixar que o índice de correção monetária, na fase judicial, deve ser a taxa SELIC a contar da propositura da ação até 29 de agosto de 2024; a partir de 30 de agosto de 2024, incidência do IPCA divulgado pelo IBGE como fator de correção monetária e, como fator de juros de mora, a taxa legal divulgada pelo Banco Central na forma da Resolução CMN 5.171, de 29 de agosto de 2024 (Selic), deduzido o índice de atualização monetária de que trata o parágrafo único do art. 389 deste Código (IPCA) e b) e excluir a multa por embargos de declaração protelatórios. As partes apresentaram Recurso de Revista.</t>
  </si>
  <si>
    <t xml:space="preserve">Sentença julgou totalmente improcedente os pedidos iniciais.
Acórdão negou provimento ao Recurso Ordinário do reclamante. Negado seguimento ao Recurso de Revista do Reclamante. Apresentado Agravo de Instrumento.
</t>
  </si>
  <si>
    <t>06ª</t>
  </si>
  <si>
    <t xml:space="preserve">Sentença julgou improcedente a ação contra o Banco Inter e deu parcial provimento contra o Banco BMG e a Granito para condenar no pagamento de diferenças entre o salário do reclamante e o salário de ingresso de acordo com a CCT dos financiários e todos os benefícios convencionais; horas extras excedentes à 6ª diária ou 30ª semanal; indenização por uso de veículo próprio. Acordão econhecer a existência de grupo econômico do segundo réu (BANCO INTER S.A.) com os demais demandados e declarar sua responsabilidade solidária pelos créditos deferidos; b) afastar o entendimento constante na Súmula nº 340 e na OJ nº 397 da SBDI-1, ambas do TST, do cálculo das horas extras; c) vedar a compensação dos honorários por ela devidos com créditos obtidos nesta ou em outras demandas judiciais. </t>
  </si>
  <si>
    <t>Maceió</t>
  </si>
  <si>
    <t>AL</t>
  </si>
  <si>
    <t>A sentença julgou improcedentes os pedidos em face do Banco Inter S.A., que foi excluído do feito, e julgou parcialmente procedente a ação movida por João Marcelo Ferreira da Rosa contra a Inter Pag Instituição de Pagamento S.A. (Granito), com responsabilização subsidiária do Banco BMG. As condenações incluem: diferenças de férias + 1/3, 13º e aviso-prévio pela integração da “premiação virtual”; horas extras além da 8ª diária e 40ª semanal com reflexos; FGTS com 40%; custas de R$ 500,00; honorários de 15% para ambas as partes, sendo os do autor suspensos nos termos do art. 791-A, §4º, da CLT. Concedida justiça gratuita.</t>
  </si>
  <si>
    <t>03ª</t>
  </si>
  <si>
    <t xml:space="preserve">Sentença parcialmente procedente para condenar a empresa no pagamento de horas extras; intervalo intrajornada; reflexos sobre comissões; multa convencional.
Sentença deu provimento aos Embargos de Declaração do reclamante para acrescer reflexos em aviso prévio proporcional sobre as comissões deferidas. Acordão que julgou os Recursos Ordinarios: deu provimento ao recurso do reclamado, para limitar as horas extras às excedentes à oitava diária ou à quadragésima semanal, não cumulativas, o que for mais benéfico, acrescidas dos reflexos já previstos na sentença. Ao recurso do reclamante, dar-lhe provimento parcial para excluir a determinação de compensação das horas extras com a gratificação de função.As partes apresentearam Recurso de Revista e Adravo de Instrumento.
</t>
  </si>
  <si>
    <t>Sentença julgou parcialmente procedentes os pedidos autorais, para condenar a Granito como responsável principal e os bancos como responsável subsidiário, no pagamento de horas extras.
Sentença negou provimento aos Embargos de Declaração do Banco BMG.
Acórdão negou provimento aos recursos do reclamante, da Granito e do Banco Inter, e deu parcial provimento ao recurso do Banco BMG para que o crédito seja atualizado e acrescido de juros conforme a decisão proferida pelo STF no julgamento das ADC 58 e 59. Acordão conheceu e acolheu em parte os Embargos de Declaração do Banco Inter, sanando a seguinte omissão:  "BANCO INTER S.A., adquiriu ações do primeiro, o que é corroborado pela ata de assembleia juntada às f. 598, na qual constou a integralização integral das novas ações do primeiro réu pelo terceiro, BANCO INTER S.A., o que caracterizaria grupo econômico e autorizaria a declaração da responsabilidade solidária do embargante. Todavia, a fim de evitar julgamento in pejus, mantenho a decisão de declarar sua responsabilidade subsidiária."</t>
  </si>
  <si>
    <t xml:space="preserve">Não </t>
  </si>
  <si>
    <t>Decisão homologando acordo de terceiro.</t>
  </si>
  <si>
    <t>Sentença julgou parcialmente procedentes os pedidos para condenar a REDEBRASIL e, de forma subsidiária, o BANCO INTER S.A. e demais tomadoras (exceto o Banco do Brasil) ao pagamento de diferenças salariais em razão do descumprimento do piso regional, com reflexos, bem como à indenização por danos morais coletivos de R$ 20.000,00. Reconheceu-se a responsabilidade subsidiária do Inter por ter se beneficiado diretamente da força de trabalho dos substituídos, prestada mediante terceirização.</t>
  </si>
  <si>
    <t>Sentença julgou parcialmente procedentes os pedidos do reclamante, para condenar o Banco no pagamento de R$1.500,00 mensais à título de diferença de comissões. Acordão: acordam os membros da 1ª Turma do TRT da 12ª Região, por unanimidade, em conhecer dos recursos e, no mérito, dar provimento parcial ao recurso do autor para aplicar os critérios de juros e correção monetária definidos pelo STF (ADC nº 58) e pela Lei nº 14.905/2024. Por maioria, deram parcial provimento ao recurso da reclamada para postergar à fase de liquidação/execução a análise dos cálculos apresentados. Custas mantidas.</t>
  </si>
  <si>
    <t>Porto Alere</t>
  </si>
  <si>
    <t>Sentença julgou improcedente a ação contra o Banco Inter e deu parcial provimento contra o Banco BMG e a Granito para condenar no pagamento de indenização à título de despesas de manutenção de depreciação de veículo próprio; reflexos da parecela premiação virtual e FGTS; honorários advocatícios.
Acórdão deu parcial provimento ao recurso ordinário do reclamante para reconhecer a responsabilidade solidária dos primeiro e segundo reclamados; reconhecer a condição de financiário do trabalhador e acrescer à condenação o pagamento dos benefícios convencionais; determinar que o valor mensal da "premiação virtual" seja apurado em liquidação de sentença conforme os valores creditados no documento de Id b8bc856 e, nos períodos em que ausentes os relatórios do cartão "Flash", pela média dos demais meses; bem como, acrescer à condenação o pagamento de reflexos da parcela "premiação virtual" em repousos semanais remunerados e horas extras; reduzir os honorários sucumbenciais por ele devidos para 5% sobre o valor atribuído aos pedidos julgados totalmente improcedentes e, mantida a condição suspensiva de exigibilidade, desautorizar que a verba seja descontada dos créditos decorrentes desta ou de outra ação. Negou provimento aos recursos das empresas.
Acórdão negou provimento aos Embargos de Declaração de todas as partes. Decisão denegou seguimento aos recursos de revista.</t>
  </si>
  <si>
    <t>A sentença julgou parcialmente procedentes os pedidos formulados por Andrigo Fernandes das Neves para reconhecer vínculo de emprego diretamente com o Banco BMG S.A., declarando fraudulenta a contratação via Granito, com responsabilidade solidária do Banco Inter S.A. e da própria Granito. Condenou-se ao pagamento de diferenças salariais, horas extras (além da 6ª diária), PLR, auxílio-alimentação, indenização por uso de veículo, FGTS com 40%, entre outros reflexos. O autor foi reconhecido como bancário, concedido o benefício da Justiça Gratuita, e fixados honorários advocatícios em 10% sobre o valor da condenação, a ser apurado em liquidação.</t>
  </si>
  <si>
    <t>Sentença julgou parcialmente os pedidos, para condenar as reclamadas nas  seguintes  obrigações  de  pagar:  a)  horas  extras  e  reflexos;  b)solidariamente
indenização do tempo de intervalo intrajornada suprimido; c) indenização por danos morais.</t>
  </si>
  <si>
    <t>Sentença julgou totalmente improcedentes os pedidos autorais. Acordão a) afastar a limitação da condenação aos valores dispostos na petição inicial, já que são meras estimativas; b) reconhecer a responsabilidade solidária da 2a e 3a reclamadas pelas verbas deferidas em juízo; c) Prover somente as horas excedentes à 8ª diária ou 44ª semanal, de forma não cumulativa, com adicional legal ou convencional (o mais benéfico), para as horas trabalhadas nos dias normais e de 100%, para as horas trabalhadas em domingos e feriados, com reflexos em DSR, 13º salários, férias mais 1/3, aviso prévio, FGTS e multa de 40%, por todo o período contratual, observados os seguintes critérios: a) divisor 220; b) base de cálculo na forma da Súmula 264 do TST; c) incidência, no que couber, da OJ 394 da SDI-1, que autoriza que o DSR majorado pela integração das horas extras trabalhadas a partir de 20/03/2023, tenha incidência sobre férias, 13º, aviso-prévio e FGTS, sem que isso se configure bis in idem, tudo a ser apurado em regular liquidação, autorizada a compensação/dedução de valores pagos sob idênticos títulos; d) condenar a reclamada no pagamento do intervalo intrajornada de 30 minutos de intervalo (tempo suprimido), com adicional de 50%, de forma indenizatória, nos termos do art. 71, §4º, da CLT, com redação dada pela Lei 13.467/17, vigente quando do início do contrato de trabalho da autora; e) tendo em vista a procedência de parte dos pedidos da autora, condena-se a reclamada ao pagamento de honorários em favor da parte reclamante no percentual de 10% sobre o valor da condenação. Acordão conheceu e rejeitou os Embargos de Declaração opostos por Banco Inter S.A.e Banco BMG SA</t>
  </si>
  <si>
    <t>A sentença reconheceu a nulidade do contrato de estágio firmado entre o autor e o Banco Inter S.A., declarando vínculo empregatício desde 21/01/2019 até 01/05/2023, com retificação da CTPS. O banco foi condenado ao pagamento de verbas trabalhistas relativas ao período não registrado, como 13º salário, férias, FGTS, vales alimentação e refeição, PLR, horas extras excedentes da 6ª diária e 30ª semanal (com reflexos), além de multas convencionais. Indeferiram-se os pedidos de equiparação salarial, integração da remuneração variável e indenização por intervalo intrajornada. Honorários advocatícios foram fixados em favor de ambas as partes, e ofícios serão expedidos aos órgãos competentes.</t>
  </si>
  <si>
    <t>Sentença julgou totalmente improcedente os pedidos autorais. A 1ª Turma do TRT da 4ª Região deu parcial provimento ao recurso da reclamante para reconhecer sua condição de financiária durante todo o contrato e condenar solidariamente as reclamadas ao pagamento de parcelas previstas nas normas coletivas da categoria, como pisos salariais, anuênios, PLR, gratificação semestral, ajuda alimentação, cheque negociação sindical e horas extras excedentes à 6ª diária ou 30ª semanal, com os respectivos reflexos. Determinou que os honorários sucumbenciais sejam calculados sobre o valor bruto da condenação e fixou custas de R$ 4.000,00, sobre valor arbitrado de R$ 200.000,00.</t>
  </si>
  <si>
    <t>Sentença improcedente. Sentença acolheu os embargos de declaração do autor para  para determinar que a Secretaria proceda à
juntada do link do vídeo da audiência de instrução realizada em 26/03/2025.</t>
  </si>
  <si>
    <t>Sentença julgou parcialmente procedentes os pedidos, para condenar as reclamadas solidáriamente a: a) indenização pelos gastos com combustível, no importe de R$
200,00 mensais;b) horas extras prestadas além da 8ª hora diária e 44ª hora semanal, não cumulativamente, mais reflexos; c) indenização por danos morais, no importe de R$ 5.000,00</t>
  </si>
  <si>
    <t>Sentença julgando parcialmente procedentes os pedidos autorais para condenar a empresa no pagamento de diferenças salariais em virtude de equiparação salarial; diferenças de comissões; horas extras; intervalo intrajornada; multa normativa. ACORDAM os Desembargadores do Tribunal Regional do Trabalho da Terceira Região, pela sua 5ª Turma, em Sessão Ordinária realizada em 10 de junho de 2025, à unanimidade, em conhecer dos recursos ordinários interpostos; no mérito, por maioria de votos, NEGAR PROVIMENTO ao recurso do reclamante e DAR PARCIAL PROVIMENTO ao recurso do réu para: a) fixar a jornada do reclamante das 8h30 às 19h30, com 1 hora de intervalo, excluindo da condenação o pagamento dos minutos extras a título de intervalo intrajornada; e b) condenar o autor ao pagamento de honorários advocatícios sobre os pedidos julgados totalmente improcedentes, observando-se o percentual de 10% fixado na sentença, com exigibilidade suspensa nos termos do art. 791-A, §4º, da CLT, conforme decidido na ADI 5.766 do STF. Manteve-se o valor da condenação. Vencida a Exma. Juíza Convocada Renata Lopes Vale quanto à metodologia de cálculo da diferença salarial por equiparação, por entender que o correto seria considerar o complexo salarial (salário-base acrescido da gratificação de função), por melhor refletir a estrutura remuneratória do cargo exercido, e não apenas o salário-base como previsto na CCT.</t>
  </si>
  <si>
    <t>A sentença julgou parcialmente procedentes os pedidos formulados em face de Arthur Cabral Cassol, Banco BMG S.A., Banco Inter S.A. e Granito Instituição de Pagamento S.A., condenando-os, de forma solidária, ao pagamento das diferenças de repousos semanais remunerados, com reflexos em aviso prévio, 13º salários e férias com 1/3, em razão da integração da premiação recebida na base de cálculo, bem como ao pagamento de diferenças de ajuda de custo, tudo nos termos da fundamentação.</t>
  </si>
  <si>
    <t>Acordo Realizado - o Banco pagou  a  quantia  líquida  de
R$70.000,00, em duas parcela</t>
  </si>
  <si>
    <t>Sentença julgou parcialmente procedentes os pedidos autorais, para condenar as empresas de forma solidária apenas ao pagamento de diferenças nos reflexos derivadas da integralização de comissões à remuneração do reclamante.
Acórdão deu parcial provimento ao recurso do reclamante para acrescer à condenação o pagamento de horas extras excedentes à 44ª semanal, bem como dar parcial provimento ao recurso das empresas para afastar a integralização das comissões. Decisão denegou seguimento ao recurso de revista do banco.</t>
  </si>
  <si>
    <t>Sentença condenou as reclamadas solidariamente, pagar, com juros e
correção monetária na forma da fundamentação, as parcelas correspondentes: horas extras, com reflexos, na forma da fundamentação; indenização  do  intervalo  intrajornada,  na  forma  da
fundamentação.</t>
  </si>
  <si>
    <t>Sentença totalmente improcedente. Acordão: acolheu a preliminar de nulidade da r. sentença de origem, determinando a reabertura da instrução processual para oitiva de testemunhas da reclamada e reclamante e posterior prolação de nova decisão.</t>
  </si>
  <si>
    <t>Sentença reconheceu a condição de bancário do reclamante, e declarou a existência de grupo econômico, condenando a Granito, o Banco BMG e o Banco Inter solidariamente ao pagamento de: Diferenças salariais decorrentes da aplicação da CCT dos bancários; benefícios convencionais (PLR, auxílio refeição, auxílio cesta alimentação e 13ª cesta alimentação); Integração das comissões ao salário. Sentença não conheceu os Embargos de Declaração opostos pelo BMG.</t>
  </si>
  <si>
    <t>Sentença totalmente improcedente. Acordão manteve a improcedência.</t>
  </si>
  <si>
    <t>Arquivado improcedência</t>
  </si>
  <si>
    <t>A sentença julgou parcialmente procedentes os pedidos formulados, exclusivamente para conceder os benefícios da justiça gratuita ao reclamante, sendo indeferidos os demais pleitos.Foram conhecidos os embargos de declaração, sendo-lhes negado provimento.</t>
  </si>
  <si>
    <t>Sentença julgou parcialmente procedentes os pedidos autorais, para condenar solidariamente a Granito, o BMG e o Inter no pagamento de horas extras excedentes à 8ª e seus reflexos.
Sentença de embargos de declaração deu provimento aos Embargos de Declaração da reclamante, apenas para alterar a condenação em horas extras para as excedentes à 40ª semanal. Acordão negou providemento aos recursos das partes.</t>
  </si>
  <si>
    <t>A sentença julgou parcialmente procedentes os pedidos de José Carlos Gomes de Jesus, condenando solidariamente Granito Instituição de Pagamento S.A., Banco BMG S.A. e Banco Inter S.A. ao pagamento de horas extras excedentes à 8ª diária ou 44ª semanal, com adicional de 50% e reflexos em férias + 1/3, FGTS, 13º salário e RSR, conforme a OJ 394 do TST. Fixou honorários advocatícios de 10% para ambas as partes, com exigibilidade suspensa para os devidos pela autora, e custas de R$ 600,00 pelas rés, calculadas sobre o valor estimado de R$ 30.000,00.</t>
  </si>
  <si>
    <t>Sentença dando parcial provimento aos pedidos iniciais para condenar as empresas de forma solidária no pagamento de horas extras e intervalo intrajornada. ACORDAM os Desembargadores da 2ª Turma do TRT da 3ª Região, por unanimidade, em conhecer do recurso do reclamante e, no mérito, por maioria, DAR-LHE PARCIAL PROVIMENTO para acrescer à condenação o pagamento de reembolso complementar de R$240,00 mensais pelas despesas com veículo (sem reflexos) e determinar o uso do divisor 200 para apuração das horas extras. Também por unanimidade, conheceram dos recursos das reclamadas Granito e Banco BMG e, no mérito, DERAM-LHES PARCIAL PROVIMENTO para: reconhecer o gozo integral do intervalo intrajornada de 1h, afastando o pagamento de 30 minutos em 10 dias por mês, e excluir os reflexos das horas extras no aviso prévio indenizado e na multa de 40% do FGTS. Ainda, conheceram do recurso do Banco Inter S.A. e, no mérito, DERAM-LHE PROVIMENTO para afastar sua responsabilidade solidária e sua condenação ao pagamento de honorários advocatícios. Declararam a natureza indenizatória do reembolso com veículo e mantiveram o valor da condenação.</t>
  </si>
  <si>
    <t>A sentença julgou parcialmente procedentes os pedidos formulados, para condenar a Jussara Torres Voltolin RedeBrasil Gestão de Ativos Ltda., de forma principal, e o Banco Inter S.A., de forma subsidiária, ao pagamento de 1/12 de 13º salário de 2024, 4/12 de férias proporcionais com terço constitucional, oito dias de saldo salarial de fevereiro de 2024 e honorários advocatícios fixados em 10% sobre o valor da liquidação do crédito bruto da reclamante.  Foram conhecidos e acolhidos os embargos de declaração opostos pela primeira reclamada, para suprir omissões na sentença. No mérito, esclareceu-se que não cabe o desconto do aviso prévio, pois o ajuizamento da ação com pedido de rescisão indireta supre a comunicação da empregada, e determinou-se o recolhimento da contribuição previdenciária patronal, diante da ausência de comprovação de adesão à Lei nº 12.546/2011.</t>
  </si>
  <si>
    <t>A sentença julgou parcialmente procedentes os pedidos do autor, condenando solidariamente Banco BMG S.A., Banco Inter S.A. e Granito Instituição de Pagamento S.A. ao pagamento de horas extras excedentes da 8ª diária e 44ª semanal, com reflexos em repousos semanais remunerados, 13º salários, aviso-prévio, férias + 1/3 e FGTS + 40%. Também determinou o recolhimento das contribuições fiscais e previdenciárias e fixou honorários advocatícios de 10% para os procuradores de ambas as partes, observada a suspensão da exigibilidade quanto ao autor por justiça gratuita. Foram rejeitadas todas as preliminares suscitadas pelas rés.</t>
  </si>
  <si>
    <t>Sentença julgou parcialmente procedentes os pedidos para condenar solidariamente as reclamadas ao pagamento de horas extras e reflexos, intervalo intrajornada, reflexos das comissões, indenização pelo uso de veículo e dano moral por assédio, fixado em R$5.000,00.</t>
  </si>
  <si>
    <t xml:space="preserve">FLEX GESTAO DE RELACIONAMENTOS S.A.                                                                                                                   </t>
  </si>
  <si>
    <t>Sentença julgou parcialmente procedentes os pedidos, condenando solidariamente a Flex Gestão e a CODE7 ao pagamento das verbas rescisórias e multas dos arts. 467 e 477 da CLT. Foi reconhecida a responsabilidade subsidiária do Banco Inter (de 24/09/2021 a 15/03/2022) e do Serasa S.A. (de 16/03/2022 a 08/11/2022). O Tribunal, por unanimidade, negou provimento ao recurso da Flex Gestão de Relacionamentos S.A. e ao do Banco Intermedium S.A.; deu parcial provimento ao recurso do autor para determinar que a forma de quitação dos seus créditos será definida na fase de liquidação, inclusive quanto à possibilidade de habilitação no juízo da recuperação judicial, se existente, mantendo-se, no mais, a sentença; e deu parcial provimento ao recurso da Serasa S.A. para excluir as premiações da base de cálculo das verbas rescisórias, mantido o demais.</t>
  </si>
  <si>
    <t>MBC Express Serviços Courrier</t>
  </si>
  <si>
    <t>13ª</t>
  </si>
  <si>
    <t>Sentença julgou parcialmente procedentes os pedidos para declarar a existência de vínculo de emprego entre o autor e a empresa Paulo M. dos Santos Entregas Rápidas, no período de 04/01/2021 a 20/02/2024, na função de mensageiro motociclista, com salário de R$ 100,00 por dia e condenar a cumprir as seguintes obrigações de pagar:saldo de salário do último mês trabalhado; aviso prévio proporcional, nos termos da Lei n. 12.506/2011; férias proporcionais com 1/3, considerando-se a projeção do aviso prévio proporcional; férias integrais acrescidas de 1/3, de forma simples, relativas ao período aquisitivo de 2023/2024; férias integrais acrescidas de 1/3, em dobro, relativas aos períodos aquisitivos de 2021/2022 e 2021/2023; 13º salário de todo o vínculo, considerando-se a projeção do aviso prévio proporcional; FGTS de todo o vínculo, considerando-se a projeção do aviso prévio proporcional; recolher multa de 40% sobre o FGTS devido por todo o vínculo; multa do art. 477, §8º, da CLT; benefícios normativos (vale-alimentação /cesta básica, vale-refeição, reembolso de despesas por utilização de motocicleta pŕopria, multa pela não contratação de seguro de vida complementar, multa por ausência de registro em CTPS); adicional de periculosidade com reflexos em aviso prévio proporcional, férias com 1/3, 13º salário, FGTS com 40%; anotar a CTPS da parte autora para fazer constar o vínculo de emprego ora reconhecido, no prazo de 8 dias, contados da intimação para cumprimento da obrigação, que deverá ser feita após o trânsito em julgado, sob pena de multa de R$1.000,00; findo o prazo sem cumprimento, a Secretaria deverá proceder à anotação; eventual assinatura pela Secretaria desta Vara não ilide a aplicação da multa.
Sentença rejeitou os embargos de declaração do Banco Inter e deu parcial provimento aos embargos da Flash Courrier para a corrigir o erro material constatado na indicação dos períodos aquisitivos das férias devidas em dobro. A 13ª Turma do TRT da 2ª Região, por unanimidade, conheceu dos recursos interpostos pelas cinco reclamadas, deu provimento ao agravo de instrumento da quarta reclamada, rejeitou a preliminar de cerceamento de produção de prova e, no mérito, negou provimento a todos os apelos, conforme os termos e limites da fundamentação. A 13ª Turma do TRT da 2ª Região, por unanimidade, conheceu dos embargos de declaração opostos e, no mérito, negou-lhes provimento, nos termos e limites da fundamentação.</t>
  </si>
  <si>
    <t>Sentença improcedente.</t>
  </si>
  <si>
    <t>Sentença julgou parcialmente procedentes os pedidos formulados por Anderson da Silva Souza para condenar, de forma solidária, as rés Granito Instituição de Pagamento S.A., Banco BMG S.A. e Banco Inter S.A. ao pagamento de horas extras excedentes à 44ª semanal com reflexos, diferenças decorrentes da integração de comissões habitualmente pagas “por fora” ao salário, e respectivos reflexos em verbas trabalhistas. A sentença também reconheceu a existência de grupo econômico entre as reclamadas e concedeu os benefícios da justiça gratuita ao autor, além de fixar honorários advocatícios de 15% para ambas as partes, sendo os da defesa sob condição suspensiva. Foram rejeitados os pedidos de reconhecimento da condição de financiário, diferenças por alteração contratual lesiva quanto às comissões, e o pleito de indenização por assédio moral.</t>
  </si>
  <si>
    <t>15ª</t>
  </si>
  <si>
    <t>Sentença improcedente. Acordão manteve a improcedencia.</t>
  </si>
  <si>
    <t>Osaco</t>
  </si>
  <si>
    <t>Sentença julgou parcialmente procedentes os pedidos para condenar as empresas de forma solidária, ao pagamento de: reflexos dos valores quitados a título de prêmio (arbitrado em R$ 1.000,00 mensais) nas férias acrescidas do terço constitucional, 13º salários, aviso prévio e FGTS acrescido da indenização de 40%. A 4ª Turma do TRT da 2ª Região, por unanimidade, não conheceu do recurso da 1ª reclamada, conheceu dos recursos do reclamante, da 2ª e da 3ª reclamadas e, no mérito, deu parcial provimento ao recurso do reclamante para condenar as reclamadas ao pagamento das horas excedentes à 8ª diária, com adicional de 50% e reflexos em DSRs, aviso prévio, férias com terço, 13º salário e FGTS com multa de 40%, observando-se, a partir de 20/03/2023, a repercussão do DSR majorado nas demais verbas (OJ 394 da SDI-1 do TST). Negou-se provimento aos recursos da 2ª e da 3ª reclamadas, mantendo-se a sentença nos demais termos. Custas de R$ 300,00, calculadas sobre R$ 15.000,00, a cargo das reclamadas.</t>
  </si>
  <si>
    <t>FLEX GESTAO DE RELACIONAMENTOS S.A.; Code7 Software e Plataformas de Tecnologias Ltda Em Recuperação Judicial  ;  Grupo Connvert  ;  Chubb Seguros Brasil S.A.  ;  AGROGALAXY PARTICIPACOES S.A.METROPOLITAN LIFE SEGUROS E PREVIDENCIA PRIVADA SA  ;;  ITAU UNIBANCO S.A.</t>
  </si>
  <si>
    <t xml:space="preserve">Sentença julgou parcialmente procedentes os pedidos, condenando solidariamente a Flex Gestão e a CODE7 ao pagamento das verbas rescisórias e multas dos arts. 467 e 477 da CLT. Foi reconhecida a responsabilidade subsidiária dos tomadores de serviços, limitada aos seguintes períodos: Banco Inter (08/2020 a 07/2021); da Agragalaxy Participações Ltda (08/2021 a 11/2021); Chubb Seguros Brasil S.A (01/2022 a 04/2022) e Itaú Unibanco S.A. ( 05/2022 a 01/2023).  
Sentença acolheu parcialmente os embargos de declaração da Agrolaxy Participações S/A, apenas para prestar esclarecimentos, sem atribuir efeito modificativo.  ACORDAM os membros da 1ª Turma do TRT da 12ª Região, por unanimidade, em conhecer dos recursos sob rito sumaríssimo. No mérito, deram provimento ao recurso do Itaú Unibanco S.A. para excluir sua responsabilidade subsidiária e a condenação ao pagamento de honorários, revertendo R$1.000,00 à autora. Negaram provimento ao recurso do Banco Intermedium S.A. e ao da autora. Deram provimento parcial ao recurso da Chubb Seguros Brasil S.A. para fixar o marco prescricional em 24/04/2019. Também foi negado provimento ao recurso adesivo da Agrolaxy Participações S.A. O Ministério Público opinou pelo regular prosseguimento. </t>
  </si>
  <si>
    <t>A sentença julgou improcedentes os pedidos em face do Banco BMG S.A. e do Banco Intermedium S.A., e parcialmente procedentes os pedidos contra a Granito Instituição de Pagamento S.A., que foi condenada a pagar à reclamante os reflexos da remuneração variável (premiação virtual) sobre aviso prévio, férias com um terço, 13º salário e FGTS com multa de 40%. Foram conhecidos os embargos de declaração, os quais foram julgados improcedentes, mantendo-se inalterada a sentença anteriormente proferida.</t>
  </si>
  <si>
    <t>Sentença julgou parcialmente procedentes para condenar as reclamadas, de forma solidária, ao pagamento das seguintes parcelas: Horas extras excedentes da 8ª hora diária e 44ª hora semanal; Diferenças de premiação no valor mensal de R$ 1.800,00.
Sentença rejeitou os embargos de declaração do reclamante e acolheu os embargos do Banco Inter para, sanando a contradição, fixar que o reclamante usufruía de 01 hora de intervalo para refeição e descanso. Decisão homologando acordo de terceiro.</t>
  </si>
  <si>
    <t>Sentença julgou os pedidos do reclamante parcialmente procedentes para condenar as reclamadas, de forma solidária, ao pagamento de: horas extras excedentes da 44ª hora semanal;	20 minutos de intervalo intrajornada. Acordão decotou da condenação o pagamento do tempo suprimido do intervalo intrajornada e, por corolário, os reflexos deferidos na sentença.</t>
  </si>
  <si>
    <t xml:space="preserve">Haus Construcoes Ltda  </t>
  </si>
  <si>
    <t>Ituiutaba</t>
  </si>
  <si>
    <t>11ª</t>
  </si>
  <si>
    <t>Sentença julgou parcialmente procedente os pedidos autorais, para condenar a Granito de forma principal, e o Banco BMG e Banco Inter de forma solidária, no pagamento de diferenças de reflexos em virtude da integralização do valor pago em cartão FLASH. A 11ª Turma do TRT da 2ª Região, por unanimidade, negou provimento aos recursos interpostos, mantendo integralmente a sentença por seus próprios fundamentos.</t>
  </si>
  <si>
    <t> Araguari</t>
  </si>
  <si>
    <t xml:space="preserve">Exclusão do Feito </t>
  </si>
  <si>
    <t>A sentença rejeitou as preliminares das reclamadas e julgou parcialmente procedentes os pedidos de Polliane Dias, condenando Granito, Banco BMG e Banco Inter, de forma solidária, ao pagamento de: a) acréscimo de 10% do salário nos últimos 6 meses com reflexos; b) devolução de R$394,00 por descontos indevidos; e c) R$325,00 mensais por custeio de combustível no mesmo período.</t>
  </si>
  <si>
    <t>Sentença improcedente em face do Inter. Foi parcialmente procedente em face das demais empresas para pagar repercussão das comissões pagas durante o pacto laboral, constantes do relatório flash e nos meses em que ausente o aludido relatório no valor mensal de R$2.000,00, em repousos semanais remunerados e feriados, férias com 1/3 e 13º. Sobre todas as parcelas, inclusive as comissões, pagas extraoficialmente, com exceção das férias mais 1/3 indenizadas, incidirá o FGTS; horas extras, assim entendidas as excedentes da 8ª diária e 44ª semanal, por todo o contrato de trabalho, observada a jornada fixada na fundamentação; repercussão da remuneração das horas extras, inclusive os adicionais, até 19.03.2023, nos repousos semanais remunerados e feriados, férias com 1/3 e 13º salários. A partir de 20.03.2023, são devidos reflexos da remuneração das horas extras, inclusive os adicionais, em repousos semanais remunerados, e com estes em 13º salário, férias mais 1/3 e FGTS. Sobre todas as parcelas, exceto férias indenizadas com 1/3, incidirá o FGTS; indenização pelo desgaste e depreciação do veículo do autor, no valor de R$300,00 mensais, durante todo o contrato de trabalho, ressalvados os períodos de férias e afastamentos do reclamante, devidamente comprovado nos autos. Acordão parcial provimento: ao do reclamante, para lhe conceder o benefício da gratuidade judiciária e determinar a suspensão da exigibilidade do pagamento dos honorários sucumbenciais em prol dos procuradores,.na forma da lei; aos dos reclamados, para reconhecer a natureza indenizatória da parcela variável e excluir a sua repercussão, determinar que, na fase extrajudicial, incida o IPCA-E acrescido dos juros definidos no art. 39, caput, da Lei 8.177/91 e, após o ajuizamento da ação, a taxa SELIC, consoante parâmetros fixados nas ADCs 58 e 59. Mantido o valor arbitrado à condenação, por compatível.</t>
  </si>
  <si>
    <t>A sentença julgou parcialmente procedentes os pedidos para condenar as rés, de forma solidária, ao pagamento de indenizações por danos morais e materiais. Foram concedidos os benefícios da justiça gratuita à parte autora, fixados honorários de sucumbência recíproca de 10% sobre os pedidos improcedentes (com exigibilidade suspensa para a autora), e autorizada a dedução nos termos da fundamentação. A sentença é líquida e deverá ser atualizada pela SELIC, sem incidência de encargos fiscais ou previdenciários. Foram conhecidos os embargos de declaração, sendo negado provimento aos embargos do reclamante e dado provimento parcial aos recursos das 1ª e 3ª reclamadas. Corrigiu-se erro material para declarar a sentença líquida no valor de R$21.266,66, com custas processuais fixadas em R$425,33.</t>
  </si>
  <si>
    <t xml:space="preserve">Sentença improcedente </t>
  </si>
  <si>
    <t>A sentença julgou parcialmente procedentes os pedidos formulados por Jacob Michellon Neto para condenar a Inter Pag Instituição de Pagamento S.A. e o Banco Inter S.A., de forma solidária, ao pagamento de horas extras e reflexos legais, reconhecendo a possibilidade de controle de jornada e afastando o enquadramento no art. 62, I, da CLT. Foram indeferidos os pedidos de integração das verbas pagas via cartão como salário, por serem consideradas prêmios nos termos do §2º do art. 457 da CLT, bem como o reembolso de despesas com veículo. Também foi reconhecida a existência de grupo econômico entre as reclamadas.</t>
  </si>
  <si>
    <t>A sentença julgou parcialmente procedentes os pedidos formulados por Antonio Marcos Veiga, condenando solidariamente a Inter Pag Instituição de Pagamento S.A., Banco BMG S.A. e Banco Inter S.A. ao pagamento de diferenças salariais decorrentes de verbas pagas “por fora”, reconhecidas como parcelas de natureza salarial, com reflexos em DSR, férias + 1/3, 13º salário e aviso-prévio. Foi reconhecida a existência de grupo econômico entre os réus, mas indeferidos os pedidos de horas extras, danos morais, enquadramento como financiário ou bancário e indenização por uso de veículo próprio. As partes foram condenadas ao pagamento recíproco de honorários de sucumbência.</t>
  </si>
  <si>
    <t>Acordo homologado e pago pelo Banco Inter</t>
  </si>
  <si>
    <t>Acordo realizado importância líquida de R$ 40.000,00, acrescida de R$ 4.000,00 de honorários de sucumbência, em parcela única</t>
  </si>
  <si>
    <t>Sentença julgou parcialmente procedentes os pedidos da reclamante, condenando o Banco Inter ao pagamento de: diferenças salariais existentes entre o salário fixo recebido pela reclamante e o salário fixo das paradigmas Raphaela Avelar Policarpo e Fabiana Lopes Vieira, considerando a modelo de maior salário fixo, apuradas mês a mês, excluindo-se apenas as vantagens pessoais e as parcelas de cunho personalíssimo porventura existentes, com reflexos; 4 horas extras mensais, acrescidas do adicional de 50%, com reflexos; e diferenças de premiação (‘moeda laranja’), arbitradas em R$1.500,00 (um mil e quinhentos reais) mensais.
Sentença negou provimento aos Embargos de Declaração do reclamante. Acordão: conhecidos os recursos ordinários, a Turma deu parcial provimento ao do reclamado para excluir a condenação por equiparação salarial e limitar as diferenças de PCPR ao ano de 2021, com base no valor de R$ 3.000,00. Também deu parcial provimento ao recurso da reclamante para reduzir os honorários sucumbenciais para 10%, aplicando-se o mesmo percentual a ambas as partes, com exigibilidade suspensa quanto à autora. Foi considerada inovação recursal a tese da invalidação dos registros de jornada por ausência de marcações às segundas-feiras. Conhecidos os embargos de declaração de ambas as partes, a Turma deu parcial provimento aos da reclamante apenas para analisar e rejeitar a alegação de irregularidade nos registros de ponto por ausência de marcação às segundas-feiras. Quanto aos embargos do reclamado, foram acolhidos exclusivamente para fins de esclarecimento, sem efeitos modificativos no acórdão.</t>
  </si>
  <si>
    <t>Sentença julgou improcedentes os pedidos em face do Banco Inter e procedentes em parte os pedidos para condenar a Granito ao pagamento de:	horas extras, com adicional de 50%, bem como os consectários (aviso prévio, férias acrescidas de 1/3, 13° salário, RSR e FGST + 40%), levando em consideração a jornada das 8h às 18h, com 40 minutos de intervalo, de segunda a sexta-feira; intervalo intrajornada suprimido de 20 minutos, com acréscimo de 50%; incorporação do valor de R$ 1.800,00 no salário da autora, com os reflexos nas horas extras, aviso prévio, férias + 1/3, 13º salários, FGTS + 40%, DSR; pagamento de R$ 250,00 mensais por todo o pacto a título de indenização pelo uso da residência com estoque. Decisão homologando acordo de terceiro.</t>
  </si>
  <si>
    <t xml:space="preserve">N/A </t>
  </si>
  <si>
    <t>Sentença julgou parcialmente procedentes os pedidos formulados na ação trabalhista proposta em face de Marcelo Cendron e Granito Instituição de Pagamento S.A., reconhecendo a responsabilidade solidária das reclamadas. As reclamadas foram condenadas ao pagamento dos reflexos em aviso prévio, 13º salários, férias + 1/3 e FGTS + 40%, decorrentes da integração dos prêmios/premiação à remuneração. Foi deferida justiça gratuita ao reclamante e honorários advocatícios sucumbenciais aos patronos das partes, sendo inexigíveis do autor. Acórdão: A 11ª Turma do TRT da 4ª Região, por maioria, deu parcial provimento ao recurso da reclamante para: (i) afastar o enquadramento no art. 62, I, da CLT; (ii) fixar jornada das 8h às 19h de segunda a sexta, com 1h de intervalo, e aos sábados das 8h às 12h; (iii) condenar ao pagamento de horas extras excedentes da 8ª diária e 44ª semanal, com adicional de 50% e reflexos legais; (iv) majorar honorários sucumbenciais da reclamada para 15%; e (v) reduzir os honorários da reclamante para 5%, com exigibilidade suspensa. Negado provimento aos recursos das reclamadas Granito, Banco BMG e Banco Inter.</t>
  </si>
  <si>
    <t xml:space="preserve">Sentença julgou parcialmente procedentes os pedidos formulados por Jose Leandro da Silva para reconhecer a existência de grupo econômico entre Banco BMG S.A., Banco Inter S.A. e Granito Instituição de Pagamento S.A., com responsabilização solidária, indeferindo o vínculo de emprego com o Banco BMG e o enquadramento como bancário ou financiário. As reclamadas foram condenadas, solidariamente, ao pagamento de horas extras com reflexos em DSR, férias + 1/3, 13º, aviso prévio e FGTS + 40%; 30 minutos de intervalo intrajornada suprimido com adicional de 50%, de natureza indenizatória; e FGTS + 40% sobre as verbas salariais deferidas.
</t>
  </si>
  <si>
    <t>Acordo realizado pelo banco Inter</t>
  </si>
  <si>
    <t>A sentença julgou parcialmente procedentes os pedidos formulados, para condenar JOSELITO DOMICIANO DE JESUS e FLEX GESTÃO DE RELACIONAMENTOS S.A., de forma principal, e CODE7 SOFTWARE E PLATAFORMAS DE TECNOLOGIAS LTDA EM RECUPERAÇÃO JUDICIAL, ITAÚ UNIBANCO S.A., BANCO INTERMEDIUM S.A. e SERASA S.A., de forma subsidiária e limitada aos períodos definidos na fundamentação, ao pagamento de verbas rescisórias, depósitos de FGTS com multa de 40%, além das multas dos arts. 467 e 477, §8º da CLT. Foram deferidos os benefícios da justiça gratuita à parte autora e indeferidos às 1ª e 2ª rés.</t>
  </si>
  <si>
    <t>Facil Assist Servicos e Assistencia 24 Horas Ltda.</t>
  </si>
  <si>
    <t>Sentença improcedente em face do Inter. Foi parcialmente procedente em face da Facil Assist para condenar no pagamento de Horas extras excedentes à 6ª diária e 36ª hora semanal, estas últimas ainda não computadas com a anterior, com o divisor de 180, a serem enriquecidas com o adicional previsto em normas coletivas, respeitados os limites de vigência, e na ausência o adicional constitucional de 50%, e reflexos em descansos semanais remunerados; feriados; férias acrescidas do terço constitucional; Fundo de Garantia do Tempo de Serviço; aviso-prévio indenizado; décimos terceiros salários; e multa de 40% sobre os depósitos do Fundo de Garantia do Tempo de Serviço.
Sentença negou provimento aos Embargos da Fácil Assist.  A 7ª Turma do TRT da 2ª Região, por unanimidade, conheceu dos recursos ordinários interpostos pela reclamante e pela 1ª reclamada (Facil Assist Serviços e Assistência 24 Horas Ltda.), negando provimento ao recurso da reclamante e dando parcial provimento ao da reclamada para autorizar, quanto às horas extras deferidas, a dedução dos valores já comprovadamente pagos sob o mesmo título, conforme fundamentação. Homologo o cálculo apresentado pela parte reclamada, fixando o quantum debeatur em R$ 3.392,89, conforme planilha de liquidação constante nos autos</t>
  </si>
  <si>
    <t>Sentença totalmente improcedente. O acordão condenou solidariamente os reclamados ao pagamento de horas extras excedentes da 44ª semanal, com reflexos em RSR, 13º salários, férias + 1/3, aviso prévio e FGTS + 40%, com base em jornada das 07h30 às 20h30, de segunda a sexta-feira, com 1h de intervalo. Inverteu-se a sucumbência, fixando custas de R$600,00 e honorários de 5% ao advogado do reclamante, mantendo-se também honorários de 5% devidos pelo autor sobre pedidos improcedentes, com exigibilidade suspensa.</t>
  </si>
  <si>
    <t xml:space="preserve">PDTEC S.A </t>
  </si>
  <si>
    <t xml:space="preserve">Arquivado ausência </t>
  </si>
  <si>
    <t>Acordo parcial realizado pelo BANCO BMG AS</t>
  </si>
  <si>
    <t>A sentença rejeitou a preliminar de ilegitimidade passiva das rés e impugnações aos documentos e valores. No mérito, julgou parcialmente procedentes os pedidos de Jéssica Freitas Ferreira, condenando a Top Service ao pagamento de adicional de insalubridade em grau máximo, com responsabilidade subsidiária do Banco Inter no período de 14/07/2022 a 31/05/2023 e da Brasil Educação por um mês após 15/09/2023, com reflexos em férias + 1/3, 13º salário, FGTS + 40% e aviso prévio.</t>
  </si>
  <si>
    <t>A sentença julgou parcialmente procedentes os pedidos, condenando a reclamada ao pagamento de horas extras, diferenças de verbas rescisórias e à anotação da data de encerramento do contrato da reclamante, conforme fundamentação. Reconheceu-se a responsabilidade subsidiária da segunda reclamada. Determinou-se que os parâmetros de apuração, incidência de reflexos, juros, correção monetária e tributos sigam o disposto na fundamentação. Ambas as partes foram condenadas ao pagamento de honorários advocatícios, e foi concedida justiça gratuita à reclamante. Os demais pedidos foram julgados improcedentes. Foram opostos embargos de declaração sob alegação de omissão quanto ao saldo positivo do banco de horas e aos descontos do TRCT. Considerados tempestivos, os embargos foram rejeitados, uma vez que a parte embargante busca rediscutir o mérito da decisão, hipótese incabível em sede de embargos de declaração.</t>
  </si>
  <si>
    <t>Arquivamento</t>
  </si>
  <si>
    <t xml:space="preserve">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Sentença declarou o vínculo de emprego entre a autora e o Banco BMG de 02/05/2022 a 04/10/2023, reconhecendo sua condição de financiária, com determinação de retificação da CTPS em 10 dias sob pena de multa de R$ 10.000,00. Reconhecida a responsabilidade solidária das reclamadas e deferido o pagamento de diferenças salariais por reajustes normativos e verbas pagas “por fora”, horas extras (inclusive intervalos), reflexos em verbas contratuais e rescisórias, gratificações, PLR, ajuda alimentação, FGTS com multa de 40%, devolução de descontos ilegais e honorários advocatícios de 15%.
</t>
  </si>
  <si>
    <t xml:space="preserve">Granito Instituicao de Pagamento S.A.  </t>
  </si>
  <si>
    <t>A sentença julgou parcialmente procedentes os pedidos de Guilherme Dias Pereira de Brito, condenando o Banco Inter S.A. ao pagamento de: (a) horas extras além da 8ª diária e 40ª semanal, com reflexos; (b) indenização de 30 minutos diários pela supressão parcial do intervalo intrajornada; e (c) pagamento em dobro pelos sábados e domingos trabalhados, conforme norma coletiva, com reflexos. Os demais pedidos foram indeferidos. Acordão: Conhecidos os recursos, o Tribunal deu parcial provimento ao do reclamado para excluir da condenação o pagamento de horas extras relativas ao período de 01/05/2020 a 10/08/2020, e ao do reclamante para afastar a limitação da condenação aos valores indicados na petição inicial.</t>
  </si>
  <si>
    <t xml:space="preserve">Granito Instituicao de Pagamento S.A   </t>
  </si>
  <si>
    <t>A sentença rejeitou as preliminares e julgou parcialmente procedentes os pedidos de Jeanderson Miranda dos Santos, condenando a Top Service, com responsabilidade subsidiária do Banco Inter S.A., ao recolhimento do FGTS de todo o período contratual, com indenização de 40%, conforme as OJs 42 e 195 da SDI-1 do TST, a ser depositado na conta vinculada do reclamante. Acordão: conheceu recursos e, no mérito, ao do 2o reclamado, negou provimento; ao do reclamante e da 1a reclamada, deu parcial provimento apenas para reduzir, para ambas as partes, os honorários sucumbenciais para 5%.</t>
  </si>
  <si>
    <t>HS Prevent Ltda</t>
  </si>
  <si>
    <t xml:space="preserve">Acordo homologado para exclusão da lide </t>
  </si>
  <si>
    <t xml:space="preserve">sim </t>
  </si>
  <si>
    <t>Arquivamento ausência  injustificada  do reclamante</t>
  </si>
  <si>
    <t>Falha documento Benner</t>
  </si>
  <si>
    <t>Seguro</t>
  </si>
  <si>
    <t>Virtual Sistemas e Tecnologia Ltda</t>
  </si>
  <si>
    <t>JUSTIÇA DO TRABALHO - 24ª REGIÃO</t>
  </si>
  <si>
    <t>Data da Distribuição</t>
  </si>
  <si>
    <t>Diferença Salarial | Diferenças de Comissões | Intervalo do art. 384 da CLT | Horas Extras</t>
  </si>
  <si>
    <t>Equiparação salarial. | Horas Extras</t>
  </si>
  <si>
    <t>Descanso Semanal Remunerado – DSR | Depósito de FGTS | Horas Extras</t>
  </si>
  <si>
    <t>Comissões | Descanso Semanal Remunerado – DSR | Diferença Salarial | Diferença Salarial % | Depósito de FGTS | Horas Extras</t>
  </si>
  <si>
    <t>Depósito de FGTS | Indenização por Desgaste do Veículo | Horas Extras | Intervalo Intrajornada</t>
  </si>
  <si>
    <t>Equiparação Salarial | Depósito de FGTS | Multa CCT | Horas Extras | Intervalo Intrajornada</t>
  </si>
  <si>
    <t>Depósito de FGTS | Horas Extras | Intervalo Intrajornada</t>
  </si>
  <si>
    <t>Vínculo Empregatício | Horas Extras | Intervalo Intrajornada</t>
  </si>
  <si>
    <t>Comissões | Diferença Salarial | Indenização por Desgaste do Veículo | Responsabilidade Solidária | Responsabilidade Subsidiária | Vale Alimentação/Refeição | Horas Extras</t>
  </si>
  <si>
    <t>Diferenças de Comissões | Equiparação Salarial | Depósito de FGTS | Multa CCT | Indenização por Danos Materiais | Horas Extras | Intervalo Intrajornada</t>
  </si>
  <si>
    <t>Diferença Salarial | Diferenças de Comissões | Equiparação Salarial | Multa CCT | Horas Extras</t>
  </si>
  <si>
    <t>Horas Extras | Intervalo Intrajornada</t>
  </si>
  <si>
    <t>Depósito de FGTS | Intervalo do art. 384 da CLT | Horas Extras | Intervalo Intrajornada</t>
  </si>
  <si>
    <t>Diferenças de Comissões | Equiparação Salarial | Depósito de FGTS | Multa CCT | Horas Extras | Intervalo Intrajornada</t>
  </si>
  <si>
    <t>Equiparação Salarial | Participação nos Lucros e Resultados - PLR | Horas Extras</t>
  </si>
  <si>
    <t>Equiparação Salarial | Horas Extras</t>
  </si>
  <si>
    <t>Vínculo Empregatício | Horas Extras</t>
  </si>
  <si>
    <t>Participação nos Lucros e Resultados - PLR | Responsabilidade Solidária | Vínculo Empregatício | Enquadramento como Bancário/Financiário | Horas Extras | Intervalo Intrajornada</t>
  </si>
  <si>
    <t>Vínculo Empregatício | Enquadramento como Bancário/Financiário | Horas Extras | Intervalo Intrajornada</t>
  </si>
  <si>
    <t>Intervalo Interjornadas | Vínculo Empregatício | Enquadramento como Bancário/Financiário | Horas Extras | Intervalo Intrajornada</t>
  </si>
  <si>
    <t>Adicional de Periculosidade | Depósito de FGTS | Responsabilidade Subsidiária | Vale Alimentação/Refeição | Vínculo Empregatício | Benefícios do Enquadramento | Reembolso - Despesas</t>
  </si>
  <si>
    <t>Depósito de FGTS | Responsabilidade Solidária | Responsabilidade Subsidiária | Vínculo Empregatício | Enquadramento como Bancário/Financiário | Horas Extras</t>
  </si>
  <si>
    <t>Adicional de Periculosidade | Depósito de FGTS | Responsabilidade Subsidiária | Vale Alimentação/Refeição | Vínculo Empregatício | Reembolso - Despesas</t>
  </si>
  <si>
    <t>Diferença Salarial | Responsabilidade Solidária | Responsabilidade Subsidiária | Vale Alimentação/Refeição | Enquadramento como Bancário/Financiário | Horas Extras</t>
  </si>
  <si>
    <t>Diferença Salarial | Depósito de FGTS | Participação nos Lucros e Resultados | Responsabilidade Solidária | Responsabilidade Subsidiária | Vale Alimentação/Refeição | Horas Extras</t>
  </si>
  <si>
    <t>Abono | Diferença Salarial | Depósito de FGTS | Participação nos Lucros e Resultados | Prêmio Produção | Recomposição Salarial | Responsabilidade Solidária | Responsabilidade Subsidiária | Vale Alimentação/Refeição | Benefícios do Enquadramento | Horas Extras</t>
  </si>
  <si>
    <t>Descanso Semanal Remunerado – DSR | Diferença Salarial | Depósito de FGTS | Participação nos Lucros e Resultados - PLR | Responsabilidade Solidária | Responsabilidade Subsidiária | Salários em Atraso | Vale Alimentação/Refeição | Enquadramento como Bancário/Financiário | Benefícios do Enquadramento | Horas Extras | Intervalo Intrajornada</t>
  </si>
  <si>
    <t>Adicional Noturno | Descanso Semanal Remunerado – DSR | Depósito de FGTS | Responsabilidade Subsidiária | Horas Extras</t>
  </si>
  <si>
    <t>Adicional Noturno | Adicional de Insalubridade | Descanso Semanal Remunerado – DSR | Depósito de FGTS | Recomposição Salarial | Vale Alimentação/Refeição | Vale Transporte | Horas Extras | Intervalo Intrajornada</t>
  </si>
  <si>
    <t>Comissões | Depósito de FGTS | Responsabilidade Solidária | Responsabilidade Subsidiária</t>
  </si>
  <si>
    <t>Diferença Salarial | Depósito de FGTS | Responsabilidade Solidária | Responsabilidade Subsidiária | Vale Alimentação/Refeição | Enquadramento como Bancário/Financiário | Benefícios do Enquadramento | Horas Extras</t>
  </si>
  <si>
    <t>Comissões | Descanso Semanal Remunerado – DSR | Depósito de FGTS | Indenização por Desgaste do Veículo | Responsabilidade Subsidiária | Horas Extras</t>
  </si>
  <si>
    <t>Depósito de FGTS | Responsabilidade Solidária | Horas Extras</t>
  </si>
  <si>
    <t>Equiparação Salarial | Depósito de FGTS</t>
  </si>
  <si>
    <t>Diferença Salarial | Depósito de FGTS | Intervalo Interjornadas | Multa Prevista em Norma Coletiva | Horas Extras</t>
  </si>
  <si>
    <t>Adicional de Periculosidade | Comissões | Depósito de FGTS | Indenização por Desgaste do Veículo | Responsabilidade Solidária | Responsabilidade Subsidiária | Vale Alimentação/Refeição | Indenização por Danos Materiais | Benefícios do Enquadramento | Horas Extras</t>
  </si>
  <si>
    <t>Comissões | Descanso Semanal Remunerado – DSR | Depósito de FGTS | Indenização por Desgaste do Veículo | Participação nos Lucros e Resultados - PLR | Responsabilidade Solidária | Responsabilidade Subsidiária | Vale Alimentação/Refeição | Benefícios do Enquadramento | Horas Extras</t>
  </si>
  <si>
    <t>Acúmulo de Função | Adicional de Periculosidade | Comissões | Diferença Salarial | Depósito de FGTS | Participação nos Lucros e Resultados - PLR | Responsabilidade Solidária | Responsabilidade Subsidiária | Vale Alimentação/Refeição | Horas Extras | Intervalo Intrajornada</t>
  </si>
  <si>
    <t>Adicional de Periculosidade | Depósito de FGTS | Responsabilidade Solidária | Responsabilidade Subsidiária | Vale Alimentação/Refeição</t>
  </si>
  <si>
    <t>Diferença Salarial | Equiparação Salarial | Depósito de FGTS | Multa Prevista em Norma Coletiva | Participação nos Lucros e Resultados - PLR | Plano de Saúde | Reajuste Salarial | Vale Alimentação/Refeição | Horas Extras | Intervalo Intrajornada</t>
  </si>
  <si>
    <t>Diferença Salarial | Equiparação Salarial | Depósito de FGTS | Horas Extras | Intervalo Intrajornada</t>
  </si>
  <si>
    <t>Comissões | Depósito de FGTS | Prêmio Produção | Responsabilidade Solidária | Responsabilidade Subsidiária | Horas Extras</t>
  </si>
  <si>
    <t>Adicional de Insalubridade | Depósito de FGTS | Responsabilidade Solidária | Responsabilidade Subsidiária | Benefícios do Enquadramento</t>
  </si>
  <si>
    <t>Descanso Semanal Remunerado – DSR | Equiparação Salarial | Depósito de FGTS | Horas Extras</t>
  </si>
  <si>
    <t>Acúmulo de Função | Diferença Salarial | Depósito de FGTS | Rescisão Indireta | Responsabilidade Solidária | Responsabilidade Subsidiária</t>
  </si>
  <si>
    <t>Depósito de FGTS | Responsabilidade Solidária | Responsabilidade Subsidiária | Horas Extras | Intervalo Intrajornada</t>
  </si>
  <si>
    <t>Comissões | Depósito de FGTS | Participação nos Lucros e Resultados - PLR | Responsabilidade Solidária | Responsabilidade Subsidiária | Vale Alimentação/Refeição | Horas Extras</t>
  </si>
  <si>
    <t>Diferença Salarial | Depósito de FGTS | Participação nos Lucros e Resultados - PLR | Responsabilidade Solidária | Responsabilidade Subsidiária | Vale Alimentação/Refeição | Horas Extras</t>
  </si>
  <si>
    <t>Diferença Salarial | Depósito de FGTS | Participação nos Lucros e Resultados - PLR | Reajuste Salarial | Responsabilidade Solidária | Responsabilidade Subsidiária | Vale Alimentação/Refeição | Horas Extras</t>
  </si>
  <si>
    <t>Comissões | Diferença Salarial | Depósito de FGTS | Participação nos Lucros e Resultados - PLR | Responsabilidade Solidária | Responsabilidade Subsidiária | Vale Alimentação/Refeição | Horas Extras</t>
  </si>
  <si>
    <t>Adicional de Insalubridade | Depósito de FGTS | Responsabilidade Solidária | Responsabilidade Subsidiária | Horas Extras | Intervalo Intrajornada</t>
  </si>
  <si>
    <t>Comissões | Diferença Salarial | Depósito de FGTS | Participação nos Lucros e Resultados - PLR | Reajuste Salarial | Responsabilidade Solidária | Responsabilidade Subsidiária | Vale Alimentação/Refeição | Horas Extras</t>
  </si>
  <si>
    <t>Depósito de FGTS | Participação nos Lucros e Resultados - PLR | Responsabilidade Solidária | Responsabilidade Subsidiária | Vale Alimentação/Refeição | Benefícios do Enquadramento | Horas Extras</t>
  </si>
  <si>
    <t>Comissões | Depósito de FGTS | Participação nos Lucros e Resultados - PLR | Responsabilidade Solidária | Responsabilidade Subsidiária | Vale Alimentação/Refeição</t>
  </si>
  <si>
    <t>Depósito de FGTS | Participação nos Lucros e Resultados - PLR | Responsabilidade Solidária | Responsabilidade Subsidiária | Vale Alimentação/Refeição | Horas Extras</t>
  </si>
  <si>
    <t>Comissões prometidas e diferenças | Declaração de ilicitude da terceirização | Multa convencional por descumprimento de CCTs | Participação nos lucros e resultados | Reconhecimento de vínculo de emprego conjunto | Vale Alimentação/Refeição | Enquadramento como Bancário/Financiário | Horas Extras</t>
  </si>
  <si>
    <t>Diferenças de comissões | Horas Extras | Intervalo Intrajornada | Reembolso - Despesas</t>
  </si>
  <si>
    <t>Dif. salariais - Equiparação | Horas Extras</t>
  </si>
  <si>
    <t>Comissões | Indenização por cestas básicas | PLR | Vale Alimentação/Refeição | Horas Extras</t>
  </si>
  <si>
    <t>Acúmulo de Função | Indenização por cestas básicas | Depósito de FGTS | PLR | Horas Extras</t>
  </si>
  <si>
    <t>Depósito de FGTS | Repouso Remunerado | Horas Extras</t>
  </si>
  <si>
    <t>Comissões | Depósito de FGTS | Indenização pelo uso de veículo | Multa CCT | Horas Extras</t>
  </si>
  <si>
    <t>Adicional Noturno | Multa CCT | Intervalo Intrajornada</t>
  </si>
  <si>
    <t>Adicional de periculosidade | Depósito de FGTS | Repouso Remunerado | Horas Extras</t>
  </si>
  <si>
    <t>Dif. salariais - Equiparação | Repouso Remunerado | Horas Extras</t>
  </si>
  <si>
    <t>Adicional de periculosidade | Minutos fora do cartão | PLR | Horas Extras | Intervalo Intrajornada</t>
  </si>
  <si>
    <t>Depósito de FGTS | Horas Extras</t>
  </si>
  <si>
    <t>Depósito de FGTS | Reconhecimento de vínculo empregatício</t>
  </si>
  <si>
    <t>Acúmulo de Função | Diferenças de comissões | Depósito de FGTS | PLR</t>
  </si>
  <si>
    <t>Dif. salariais - Equiparação | Multa CCT | PLR | Horas Extras</t>
  </si>
  <si>
    <t>Comissões | Multa CCT | PLR | Horas Extras | Intervalo Intrajornada | Reembolso - Despesas</t>
  </si>
  <si>
    <t>Dif. salariais - Equiparação | Depósito de FGTS | Repouso Remunerado | Rescisão | Vale Alimentação/Refeição | Horas Extras</t>
  </si>
  <si>
    <t>Comissões | Dif. salariais - Equiparação | Indenização por estabilidade gestacional | PLR | Horas Extras</t>
  </si>
  <si>
    <t>Indenização pelo uso de veículo | Horas Extras | Intervalo Intrajornada</t>
  </si>
  <si>
    <t>Comissões | Dif. salariais - Equiparação | Depósito de FGTS | PLR | Horas Extras</t>
  </si>
  <si>
    <t>Depósito de FGTS | Indenização pelo uso de veículo | Horas Extras</t>
  </si>
  <si>
    <t>PLR | Horas Extras | Intervalo Intrajornada</t>
  </si>
  <si>
    <t>Dif. salariais - Equiparação | PLR | Repouso Remunerado</t>
  </si>
  <si>
    <t>Descontos indevidos | PLR | Repouso Remunerado | Horas Extras</t>
  </si>
  <si>
    <t>Reconhecimento de vínculo empregatício</t>
  </si>
  <si>
    <t>Participação nos lucros e resultados | Horas Extras</t>
  </si>
  <si>
    <t>Descaracterização do cargo de confiança | Horas Extras</t>
  </si>
  <si>
    <t>Diferenças salariais | Reconhecimento de vínculo empregatício | Rescisão indireta | Enquadramento como Bancário/Financiário | Horas Extras</t>
  </si>
  <si>
    <t>Comissões | Diferenças salariais | Indenização pelo uso de residência | Indenização pelo uso de veículo próprio | Participação nos lucros e resultados | Vale Alimentação/Refeição | Enquadramento como Bancário/Financiário | Benefícios do Enquadramento | Horas Extras</t>
  </si>
  <si>
    <t>Acúmulo de Função | Comissões | Indenização pelo uso de veículo próprio | Enquadramento como Bancário/Financiário | Horas Extras</t>
  </si>
  <si>
    <t>Acúmulo de Função | Comissões | Diferenças salariais | Participação nos lucros e resultados | Horas Extras</t>
  </si>
  <si>
    <t>Enquadramento como Bancário/Financiário | Horas Extras | Intervalo Intrajornada</t>
  </si>
  <si>
    <t>Depósito de FGTS | Diferenças salariais | Participação nos lucros e resultados | Vale Alimentação/Refeição | Enquadramento como Bancário/Financiário | Horas Extras | Reembolso - Despesas</t>
  </si>
  <si>
    <t>Diferenças de remuneração variável | Depósito de FGTS | Participação nos lucros e resultados | Reajuste salarial | Vale Alimentação/Refeição | Enquadramento como Bancário/Financiário | Benefícios do Enquadramento | Horas Extras | Intervalo Intrajornada | Reembolso - Despesas</t>
  </si>
  <si>
    <t>Adicional de periculosidade | Comissões | Diferenças salariais | Participação nos lucros e resultados | Reajustes salariais | Vale Alimentação/Refeição | Enquadramento como Bancário/Financiário | Horas Extras | Intervalo Intrajornada</t>
  </si>
  <si>
    <t>Diferenças salariais | Participação nos lucros e resultados | Vale Alimentação/Refeição | Enquadramento como Bancário/Financiário | Horas Extras | Intervalo Intrajornada</t>
  </si>
  <si>
    <t>Equiparação Salarial | Multa convencional | Horas Extras | Intervalo Intrajornada</t>
  </si>
  <si>
    <t>Equiparação Salarial</t>
  </si>
  <si>
    <t>Diferenças salariais | Salário extrafolha | Vale Alimentação/Refeição | Enquadramento como Bancário/Financiário | Horas Extras | Intervalo Intrajornada</t>
  </si>
  <si>
    <t>Diferenças e reajustes salariais | Equiparação salarial | Participação nos lucros e resultados | Enquadramento como Bancário/Financiário | Horas Extras</t>
  </si>
  <si>
    <t>Depósito de FGTS | Reconhecimento de vínculo empregatício | Enquadramento como Bancário/Financiário</t>
  </si>
  <si>
    <t>Depósito de FGTS | Enquadramento como Bancário/Financiário | Horas Extras | Intervalo Intrajornada</t>
  </si>
  <si>
    <t>Jornada de trabalho | Enquadramento como Bancário/Financiário | Horas Extras</t>
  </si>
  <si>
    <t>Multas convencionais | Restituição de descontos indevidos | Enquadramento como Bancário/Financiário | Horas Extras | Intervalo Intrajornada</t>
  </si>
  <si>
    <t>Depósito de FGTS | Diferenças de descanso semanal remunerado | Diferenças salariais | Indenização por retenção de imposto de renda | Enquadramento como Bancário/Financiário</t>
  </si>
  <si>
    <t>Comissões | Equiparação Salarial | Participação nos lucros e resultados</t>
  </si>
  <si>
    <t>Comissões | Multas convencionais | Vale Alimentação/Refeição | Enquadramento como Bancário/Financiário</t>
  </si>
  <si>
    <t>Depósito de FGTS | Enquadramento como Bancário/Financiário</t>
  </si>
  <si>
    <t>Declaração de nulidade do contrato de experiência | Depósito de FGTS | Reconhecimento de vínculo empregatício | Enquadramento como Bancário/Financiário</t>
  </si>
  <si>
    <t>Equiparação Salarial | Multas convencionais | Enquadramento como Bancário/Financiário | Horas Extras | Intervalo Intrajornada</t>
  </si>
  <si>
    <t>Adicional de insalubridade | Responsabilidade subsidiária | Horas Extras | Intervalo Intrajornada</t>
  </si>
  <si>
    <t>Horas Extras</t>
  </si>
  <si>
    <t>Depósito de FGTS | Nulidade de contrato de experiência | Reconhecimento de vínculo empregatício | Rescisão indireta | Enquadramento como Bancário/Financiário</t>
  </si>
  <si>
    <t>Diferenças salariais | Enquadramento como Bancário/Financiário | Benefícios do Enquadramento</t>
  </si>
  <si>
    <t>Equiparação Salarial | Enquadramento como Bancário/Financiário | Horas Extras | Intervalo Intrajornada</t>
  </si>
  <si>
    <t>Comissões | Indenização por Acidente de Trabalho | Indenização por Desgaste do Veículo | Multa Prevista em Norma Coletiva | Indenização por Indenização por Danos Morais | Horas Extras | Intervalo Intrajornada</t>
  </si>
  <si>
    <t>Estabilidade | Indenização por Indenização por Danos Morais | Horas Extras</t>
  </si>
  <si>
    <t>Diferenças de Comissões | Indenização por Indenização por Danos Morais | Horas Extras</t>
  </si>
  <si>
    <t>Equiparação Salarial | Indenização | Vínculo Empregatício | Indenização por Indenização por Danos Morais | Horas Extras</t>
  </si>
  <si>
    <t>Indenização por Danos Morais | Indenização Substitutiva</t>
  </si>
  <si>
    <t>Indenização por Indenização por Danos Morais | Horas Extras</t>
  </si>
  <si>
    <t>Acúmulo de Função | Equiparação Salarial | Vínculo Empregatício | Indenização por Indenização por Danos Morais | Horas Extras</t>
  </si>
  <si>
    <t>Indenização por Indenização por Danos Morais</t>
  </si>
  <si>
    <t>Diferenças de Comissões | Indenização por Desgaste do Veículo | Multa CCT | Indenização por Indenização por Danos Morais | Horas Extras | Intervalo Intrajornada</t>
  </si>
  <si>
    <t>Acúmulo de Função | Comissões | Equiparação Salarial | Depósito de FGTS | Pausas NR-17 | Indenização por Indenização por Danos Morais | Horas Extras | Intervalo Intrajornada</t>
  </si>
  <si>
    <t>Acúmulo de Função | Adicional Noturno | Comissões | Indenização por Desgaste do Veículo | Intervalo Interjornadas | Responsabilidade Solidária | Sobreaviso | Vale Alimentação/Refeição | Indenização por Indenização por Danos Morais | Enquadramento como Bancário/Financiário | Horas Extras | Intervalo Intrajornada</t>
  </si>
  <si>
    <t>Adicional de Periculosidade | Depósito de FGTS | Rescisão Indireta | Responsabilidade Subsidiária | Indenização por Indenização por Danos Morais</t>
  </si>
  <si>
    <t>Depósito de FGTS | Responsabilidade Subsidiária | Indenização por Indenização por Danos Morais</t>
  </si>
  <si>
    <t>Diferença Salarial | Depósito de FGTS | Responsabilidade Solidária | Responsabilidade Subsidiária | Vale Alimentação/Refeição | Indenização por Indenização por Danos Morais | Horas Extras</t>
  </si>
  <si>
    <t>Depósito de FGTS | Responsabilidade Subsidiária | Restituição Simples | Indenização por Indenização por Danos Morais</t>
  </si>
  <si>
    <t>Descanso Semanal Remunerado – DSR | Diferença Salarial | Depósito de FGTS | Vale Alimentação/Refeição | Indenização por Indenização por Danos Morais | Benefícios do Enquadramento | Horas Extras</t>
  </si>
  <si>
    <t>Depósito de FGTS | Indenização por Indenização por Danos Morais</t>
  </si>
  <si>
    <t>Adicional Noturno | Comissões | Diferença Salarial | Depósito de FGTS | Indenização por Indenização por Danos Morais | Horas Extras | Intervalo Intrajornada</t>
  </si>
  <si>
    <t>Depósito de FGTS | Participação nos Lucros e Resultados | Participação nos Lucros e Resultados - PLR | Indenização por Indenização por Danos Morais | Horas Extras</t>
  </si>
  <si>
    <t>Comissões | Descanso Semanal Remunerado – DSR | Diferença Salarial | Depósito de FGTS | Participação nos Lucros e Resultados - PLR | Responsabilidade Solidária | Responsabilidade Subsidiária | Vale Alimentação/Refeição | Indenização por Indenização por Danos Morais | Horas Extras | Intervalo Intrajornada | Reembolso - Despesas</t>
  </si>
  <si>
    <t>Adicional de Periculosidade | Diferença Salarial | Depósito de FGTS | Indenização por Indenização por Danos Morais | Horas Extras</t>
  </si>
  <si>
    <t>Depósito de FGTS | Responsabilidade Solidária | Responsabilidade Subsidiária | Restituição Simples | Indenização por Indenização por Danos Morais</t>
  </si>
  <si>
    <t>Descanso Semanal Remunerado – DSR | Depósito de FGTS | Participação nos Lucros e Resultados - PLR | Responsabilidade Solidária | Responsabilidade Subsidiária | Indenização por Indenização por Danos Morais | Horas Extras</t>
  </si>
  <si>
    <t>Equiparação Salarial | Depósito de FGTS | Participação nos Lucros e Resultados - PLR | Responsabilidade Solidária | Responsabilidade Subsidiária | Indenização por Indenização por Danos Morais</t>
  </si>
  <si>
    <t>Acúmulo de Função | Adicional de Insalubridade | Diferença Salarial | Depósito de FGTS | Responsabilidade Solidária | Responsabilidade Subsidiária | Indenização por Indenização por Danos Morais | Horas Extras</t>
  </si>
  <si>
    <t>Adicional de Periculosidade | Comissões | Depósito de FGTS | Participação nos Lucros e Resultados - PLR | Rescisão Indireta | Responsabilidade Solidária | Responsabilidade Subsidiária | Vale Alimentação/Refeição | Indenização por Indenização por Danos Morais | Horas Extras | Intervalo Intrajornada</t>
  </si>
  <si>
    <t>Comissões | Depósito de FGTS | Responsabilidade Solidária | Responsabilidade Subsidiária | Reversão da Justa Causa | Sobreaviso | Indenização por Indenização por Danos Morais</t>
  </si>
  <si>
    <t>Equiparação Salarial | Depósito de FGTS | Indenização por Indenização por Danos Morais | Horas Extras | Intervalo Intrajornada</t>
  </si>
  <si>
    <t>Diferença Salarial | Depósito de FGTS | Responsabilidade Solidária | Responsabilidade Subsidiária | Indenização por Indenização por Danos Morais | Horas Extras</t>
  </si>
  <si>
    <t>Depósito de FGTS | Vínculo Empregatício | Indenização por Indenização por Danos Morais | Indenização por Danos Materiais | Horas Extras</t>
  </si>
  <si>
    <t>Adicional de Periculosidade | Estabilidade | Depósito de FGTS | Reintegração ao Emprego | Responsabilidade Solidária | Responsabilidade Subsidiária | Restituição Simples | Indenização por Indenização por Danos Morais</t>
  </si>
  <si>
    <t>Acúmulo de Função | Depósito de FGTS | Responsabilidade Solidária | Responsabilidade Subsidiária | Indenização por Indenização por Danos Morais | Horas Extras | Intervalo Intrajornada</t>
  </si>
  <si>
    <t>Depósito de FGTS | Indenização por Indenização por Danos Morais | Multa por descumprimento de convenção coletiva | Participação nos lucros e resultados | Rescisão indireta do contrato de trabalho | Vale Alimentação/Refeição | Enquadramento como Bancário/Financiário | Benefícios do Enquadramento</t>
  </si>
  <si>
    <t>Acúmulo de Função | Adicional Noturno | Adicional de insalubridade | Depósito de FGTS | Indenização por lavagem de uniforme | Indenização por Indenização por Danos Morais | Repouso Remunerado | Horas Extras</t>
  </si>
  <si>
    <t>Comissões | Depósito de FGTS | Indenização por Indenização por Danos Morais | Horas Extras | Intervalo Intrajornada</t>
  </si>
  <si>
    <t>Diferenças de comissões | PLR | Rescisão indireta | Vale Alimentação/Refeição | Indenização por Indenização por Danos Morais | Benefícios do Enquadramento | Horas Extras</t>
  </si>
  <si>
    <t>Acúmulo de Função | Adicional de periculosidade | Dif. salariais - Equiparação | PLR | Indenização por Indenização por Danos Morais | Vale Alimentação/Refeição | Vale-transporte | Indenização por Indenização por Danos Morais | Indenização por Danos Materiais | Horas Extras | Intervalo Intrajornada</t>
  </si>
  <si>
    <t>Acúmulo de Função | Indenização por Indenização por Danos Morais | Horas Extras | Intervalo Intrajornada</t>
  </si>
  <si>
    <t>Comissões | Depósito de FGTS | Multa CCT | PLR | Indenização por Indenização por Danos Morais | Vale Alimentação/Refeição | Indenização por Indenização por Danos Morais | Indenização por Danos Materiais | Horas Extras | Intervalo Intrajornada</t>
  </si>
  <si>
    <t>Dif. salariais - Equiparação | Indenização securitária | PLR | Indenização por Indenização por Danos Morais | Intervalo Intrajornada</t>
  </si>
  <si>
    <t>Acúmulo de Função | Comissões | Multa CCT | PLR | Indenização por Indenização por Danos Morais | Horas Extras | Reembolso - Despesas</t>
  </si>
  <si>
    <t>Depósito de FGTS | PLR | Indenização por Indenização por Danos Morais | Horas Extras | Intervalo Intrajornada</t>
  </si>
  <si>
    <t xml:space="preserve"> | Indenização por Indenização por Danos Morais</t>
  </si>
  <si>
    <t>Comissões | Repouso Remunerado | Indenização por Indenização por Danos Morais | Horas Extras</t>
  </si>
  <si>
    <t>PLR | Prêmios e bonificações | Repouso Remunerado | Indenização por Indenização por Danos Morais | Indenização por Danos Materiais | Horas Extras</t>
  </si>
  <si>
    <t>Indenização por Indenização por Danos Morais | Reintegração ao emprego</t>
  </si>
  <si>
    <t>Comissões | Dif. salariais - Equiparação | PLR | Indenização por Indenização por Danos Morais | Indenização por Indenização por Danos Morais | Indenização por Danos Materiais | Horas Extras</t>
  </si>
  <si>
    <t>Multa Convencional | Indenização por Indenização por Danos Morais | Reembolso - Despesas</t>
  </si>
  <si>
    <t>Acúmulo de Função | Indenização por Indenização por Danos Morais | Horas Extras</t>
  </si>
  <si>
    <t>Acúmulo de Função | Equiparação Salarial | Indenização por Indenização por Danos Morais | Reconhecimento de vínculo empregatício | Salário Substituição | Enquadramento como Bancário/Financiário | Horas Extras</t>
  </si>
  <si>
    <t>Dif. salariais - Equiparação | Diferença de Comissões | Indenização por Indenização por Danos Morais | Horas Extras</t>
  </si>
  <si>
    <t>Dif. salariais - Equiparação | Depósito de FGTS | Indenização por estabilidade sindical | Reconhecimento de Vínculo Empregatício | Indenização por Indenização por Danos Morais | Enquadramento como Bancário/Financiário | Horas Extras</t>
  </si>
  <si>
    <t>Comissões | Indenização por Danos Morais | Diferenças salariais | Horas Extras</t>
  </si>
  <si>
    <t>Comissões | Indenização por Danos Morais | Diferenças salariais | Participação nos lucros e resultados | Vale Alimentação/Refeição | Enquadramento como Bancário/Financiário | Horas Extras</t>
  </si>
  <si>
    <t>Indenização por Danos Morais | Diferenças salariais | Indenização substitutiva da estabilidade CIPA | Reconhecimento de vínculo empregatício | Rescisão indireta | Enquadramento como Bancário/Financiário</t>
  </si>
  <si>
    <t>Acúmulo de Função | Comissões | Indenização por Danos Morais | Indenização substitutiva da estabilidade acidentária | Reconhecimento de acidente de trabalho | Indenização por Danos Materiais | Enquadramento como Bancário/Financiário</t>
  </si>
  <si>
    <t>Acúmulo de Função | Indenização por Indenização por Danos Morais | Pagamento de participação nos lucros e resultados | Vale Alimentação/Refeição | Enquadramento como Bancário/Financiário | Horas Extras | Intervalo Intrajornada | Reembolso - Despesas</t>
  </si>
  <si>
    <t>Acúmulo de Função | Indenização por Danos Morais | Diferenças salariais | Participação nos lucros e resultados | Sobreaviso | Vale Alimentação/Refeição | Enquadramento como Bancário/Financiário | Horas Extras | Intervalo Intrajornada | Reembolso - Despesas</t>
  </si>
  <si>
    <t>Indenização por Danos Morais | Diferença de gratificação de função | Diferenças de comissões | Indenização por uso de veículo | Participação nos lucros e resultados | Salário substituição | Horas Extras</t>
  </si>
  <si>
    <t>Adicional de insalubridade | Adicional de periculosidade | Indenização por Danos Morais | Enquadramento como Bancário/Financiário | Horas Extras</t>
  </si>
  <si>
    <t>Indenização por Danos Morais | Ressarcimento de gastos de home office | Enquadramento como Bancário/Financiário | Horas Extras | Intervalo Intrajornada</t>
  </si>
  <si>
    <t>Indenização por Danos Morais | Diferenças salariais | Participação nos lucros e resultados | Rescisão indireta | Vale Alimentação/Refeição | Enquadramento como Bancário/Financiário | Benefícios do Enquadramento | Horas Extras</t>
  </si>
  <si>
    <t>Diferenças de comissões | Indenização por descumprimento da NR17 | Rescisão indireta do contrato de trabalho | Indenização por Indenização por Danos Morais | Enquadramento como Bancário/Financiário | Horas Extras | Intervalo Intrajornada</t>
  </si>
  <si>
    <t>Adicional de periculosidade | Comissões | Indenização por Danos Morais | Enquadramento como Bancário/Financiário | Horas Extras | Intervalo Intrajornada</t>
  </si>
  <si>
    <t>Depósito de FGTS | Indenização por Indenização por Danos Morais | Indenização substitutiva decorrente da estabilidade gestacional | Rescisão indireta do contrato de trabalho | Enquadramento como Bancário/Financiário</t>
  </si>
  <si>
    <t>Depósito de FGTS | Indenização por Indenização por Danos Morais | Enquadramento como Bancário/Financiário</t>
  </si>
  <si>
    <t>Vale Alimentação/Refeição | Indenização por Indenização por Danos Morais | Enquadramento como Bancário/Financiário | Benefícios do Enquadramento | Horas Extras | Intervalo Intrajornada</t>
  </si>
  <si>
    <t>Depósito de FGTS | Diferenças salariais | Indenização por Indenização por Danos Morais | Reconhecimento de vínculo empregatício | Enquadramento como Bancário/Financiário | Benefícios do Enquadramento</t>
  </si>
  <si>
    <t>Adicional Noturno | Depósito de FGTS | Estabilidade de gestante | Indenização por Indenização por Danos Morais | Reconhecimento de vínculo empregatício | Vale Alimentação/Refeição | Enquadramento como Bancário/Financiário | Horas Extras</t>
  </si>
  <si>
    <t>Acúmulo de Função | Depósito de FGTS | Adicional Noturno | Diferenças salariais | Indenização por Indenização por Danos Morais | Manutenção de uniforme | Nulidade de acordo coletivo | Reconhecimento de estabilidade provisória | Reconhecimento de rescisão indireta | Salários do período de estabilidade | Enquadramento como Bancário/Financiário | Horas Extras | Intervalo Intrajornada</t>
  </si>
  <si>
    <t>Depósito de FGTS | Indenização por Indenização por Danos Morais | Enquadramento como Bancário/Financiário | Horas Extras</t>
  </si>
  <si>
    <t>Depósito de FGTS | Diferenças de comissão | Indenização por Indenização por Danos Morais | Reembolso de desconto indevido | Enquadramento como Bancário/Financiário | Horas Extras</t>
  </si>
  <si>
    <t>Depósito de FGTS | Indenização por Indenização por Danos Morais | Enquadramento como Bancário/Financiário | Intervalo Intrajornada</t>
  </si>
  <si>
    <t>Diferenças salariais | Indenização por Indenização por Danos Morais | Reconhecimento de vínculo empregatício | Rescisão indireta | Vale Alimentação/Refeição | Enquadramento como Bancário/Financiário</t>
  </si>
  <si>
    <t>Depósito de FGTS | Diferenças salariais | Indenização por Indenização por Danos Morais | Rescisão indireta do contrato de trabalho | Enquadramento como Bancário/Financiário | Benefícios do Enquadramento | Horas Extras | Intervalo Intrajornada</t>
  </si>
  <si>
    <t>Depósito de FGTS | Equiparação Salarial | Indenização por Indenização por Danos Morais | Vale Alimentação/Refeição</t>
  </si>
  <si>
    <t>Adicional de periculosidade | Depósito de FGTS | Indenização por Indenização por Danos Morais | Reconhecimento de vínculo empregatício | Vale Alimentação/Refeição | Enquadramento como Bancário/Financiário | Horas Extras | Intervalo Intrajornada | Reembolso - Despesas</t>
  </si>
  <si>
    <t>Adicional de salário substituição | Depósito de FGTS | Indenização por Indenização por Danos Morais | Participação nos lucros e resultados | Restituição de descontos indevidos | Enquadramento como Bancário/Financiário</t>
  </si>
  <si>
    <t>Depósito de FGTS | Indenização por Indenização por Danos Morais | Reconhecimento de vínculo empregatício | Enquadramento como Bancário/Financiário | Horas Extras | Intervalo Intrajornada</t>
  </si>
  <si>
    <t>Indenização por Indenização por Danos Morais | Enquadramento como Bancário/Financiário | Horas Extras</t>
  </si>
  <si>
    <t>Remuneração em dobro repouso semanal remunerado | Indenização por Indenização por Danos Morais | Enquadramento como Bancário/Financiário | Horas Extras</t>
  </si>
  <si>
    <t>Diferenças salariais | Reconhecimento de grupo econômico | Indenização por Indenização por Danos Morais | Enquadramento como Bancário/Financiário</t>
  </si>
  <si>
    <t>Depósito de FGTS | Reconhecimento de vínculo empregatício | Reembolso previsto no TRCT | Indenização por Indenização por Danos Morais | Enquadramento como Bancário/Financiário</t>
  </si>
  <si>
    <t>Indenização por Indenização por Danos Morais | Enquadramento como Bancário/Financiário | Intervalo Intrajornada</t>
  </si>
  <si>
    <t>Diferenças salariais | Depósito de FGTS | Reconhecimento de grupo econômico | Indenização por Indenização por Danos Morais | Enquadramento como Bancário/Financiário | Horas Extras</t>
  </si>
  <si>
    <t>Indenização por Indenização por Danos Morais | Enquadramento como Bancário/Financiário</t>
  </si>
  <si>
    <t>Adicional de insalubridade | Depósito de FGTS | Reconhecimento de contrato de trabalho por prazo indeterminado | Reconhecimento de vínculo empregatício | Vale Alimentação/Refeição | Indenização por Indenização por Danos Morais | Enquadramento como Bancário/Financiário | Horas Extras</t>
  </si>
  <si>
    <t>Depósito de FGTS | Indenização por Indenização por Danos Morais | Enquadramento como Bancário/Financiário | Horas Extras | Intervalo Intrajornada</t>
  </si>
  <si>
    <t>Diferenças salariais | Reposição de descontos indevidos | Indenização por Indenização por Danos Morais</t>
  </si>
  <si>
    <t>Diferenças salariais | Depósito de FGTS | Reconhecimento de grupo econômico | Indenização por Indenização por Danos Morais | Enquadramento como Bancário/Financiário</t>
  </si>
  <si>
    <t>Depósito de FGTS | Repouso semanal remunerado em dobro | Indenização por Indenização por Danos Morais | Enquadramento como Bancário/Financiário | Horas Extras | Intervalo Intrajornada</t>
  </si>
  <si>
    <t>Indenização por Indenização por Danos Morais | Depósito de FGTS | Pagamento de verbas rescisórias | Enquadramento como Bancário/Financiário | Intervalo Intrajornada</t>
  </si>
  <si>
    <t>Diferenças salariais | Indenização por Indenização por Danos Morais | Reconhecimento de grupo econômico | Enquadramento como Bancário/Financiário</t>
  </si>
  <si>
    <t>Depósito de FGTS | Reversão de justa causa | Indenização por Indenização por Danos Morais | Enquadramento como Bancário/Financiário</t>
  </si>
  <si>
    <t>Depósito de FGTS | Indenização por Indenização por Danos Morais | Reconhecimento de grupo econômico | Reembolso conforme TRCT | Enquadramento como Bancário/Financiário | Benefícios do Enquadramento</t>
  </si>
  <si>
    <t>Rescisão indireta | Indenização por Indenização por Danos Morais | Enquadramento como Bancário/Financiário | Horas Extras | Intervalo Intrajornada</t>
  </si>
  <si>
    <t xml:space="preserve"> | Indenização por Indenização por Danos Morais | Enquadramento como Bancário/Financiário</t>
  </si>
  <si>
    <t>Comissões | Indenização pelo uso de veículo | Indenização por cestas básicas | PLR/PCPR | Indenização por Indenização por Danos Morais | Vale Alimentação/Refeição | Horas Extras | Intervalo Intrajornada</t>
  </si>
  <si>
    <t>Acúmulo de Função | Depósito de FGTS | PLR/PCPR | Rescisão | Vale Alimentação/Refeição | Horas Extras | Intervalo Intrajornada</t>
  </si>
  <si>
    <t>Abono | Comissões | Indenização pelo uso de veículo | Indenização por cestas básicas | PLR/PCPR | Vale Alimentação/Refeição | Horas Extras | Intervalo Intrajornada</t>
  </si>
  <si>
    <t>Indenização por cestas básicas | PLR/PCPR | Prêmios e bonificações | Vale Alimentação/Refeição | Horas Extras</t>
  </si>
  <si>
    <t>Indenização por cestas básicas | PLR/PCPR | Vale Alimentação/Refeição | Horas Extras</t>
  </si>
  <si>
    <t>Diferença Salarial | Indenização Substitutiva | Intervalo do art. 384 da CLT | Multa CCT | PLR/PCPR | Reajuste Salarial | Vale Alimentação/Refeição | Vínculo Empregatício | Horas Extras | Intervalo Intrajornada</t>
  </si>
  <si>
    <t>Comissões | Diferença Salarial | Depósito de FGTS | Indenização por Desgaste do Veículo | Invalidação do Acordo de Compensação de Jornada | PLR/PCPR - PLR/PCPR | Responsabilidade Solidária | Responsabilidade Subsidiária | Vale Alimentação/Refeição | Vínculo Empregatício | Indenização por Indenização por Danos Morais | Enquadramento como Bancário/Financiário | Benefícios do Enquadramento | Horas Extras | Intervalo Intrajornada | Reembolso - Despesas</t>
  </si>
  <si>
    <t>Indenização por Danos Morais | Diferença Salarial | Depósito de FGTS | Invalidação do Acordo de Compensação de Jornada | PLR/PCPR - PLR/PCPR | Reajuste Salarial | Responsabilidade Solidária | Responsabilidade Subsidiária | Vale Alimentação/Refeição | Vínculo Empregatício | Enquadramento como Bancário/Financiário | Benefícios do Enquadramento | Horas Extras | Intervalo Intrajornada | Reembolso - Despesas</t>
  </si>
  <si>
    <t>Diferença Salarial | Depósito de FGTS | PLR/PCPR | Responsabilidade Solidária | Responsabilidade Subsidiária | Vale Alimentação/Refeição | Vínculo Empregatício | Enquadramento como Bancário/Financiário | Horas Extras | Intervalo Intrajornada | Reembolso - Despesas</t>
  </si>
  <si>
    <t>Comissões | Diferença Salarial | Depósito de FGTS | Indenização por Desgaste do Veículo | PLR/PCPR | Prêmio Produção | Responsabilidade Solidária | Responsabilidade Subsidiária | Vale Alimentação/Refeição | Vínculo Empregatício | Indenização por Indenização por Danos Morais | Enquadramento como Bancário/Financiário | Benefícios do Enquadramento | Horas Extras | Intervalo Intrajornada | Reembolso - Despesas</t>
  </si>
  <si>
    <t>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t>
  </si>
  <si>
    <t>Acúmulo de Função | Diferença Salarial | Depósito de FGTS | Indenização por Desgaste do Veículo | PLR/PCPR | Responsabilidade Solidária | Responsabilidade Subsidiária | Vale Alimentação/Refeição | Indenização por Indenização por Danos Morais | Enquadramento como Bancário/Financiário | Horas Extras | Intervalo Intrajornada | Reembolso - Despesas</t>
  </si>
  <si>
    <t>Diferenças de Comissões | Equiparação Salarial | Depósito de FGTS | Multa CCT | PLR/PCPR | Horas Extras | Intervalo Intrajornada</t>
  </si>
  <si>
    <t>Adicional de Periculosidade | Diferença Salarial | Depósito de FGTS | PLR/PCPR | Responsabilidade Solidária | Vale Alimentação/Refeição | Indenização por Indenização por Danos Morais | Horas Extras | Reembolso - Despesas</t>
  </si>
  <si>
    <t>Comissões | Multa CCT | PLR/PCPR | Indenização por Indenização por Danos Morais | Horas Extras</t>
  </si>
  <si>
    <t>Comissões | 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 | Reembolso - Despesas</t>
  </si>
  <si>
    <t>Acúmulo de Função | Diferença Salarial | Depósito de FGTS | Indenização por Desgaste do Veículo | PLR/PCPR | Responsabilidade Solidária | Responsabilidade Subsidiária | Vale Alimentação/Refeição | Vínculo Empregatício | Indenização por Indenização por Danos Morais | Enquadramento como Bancário/Financiário | Horas Extras | Intervalo Intrajornada | Reembolso - Despesas</t>
  </si>
  <si>
    <t>Bonus | Comissões | Diferença Salarial | Indenização por Desgaste do Veículo | PLR/PCPR | Responsabilidade Subsidiária | Vale Alimentação/Refeição | Vínculo Empregatício | Enquadramento como Bancário/Financiário | Horas Extras | Intervalo Intrajornada | Reembolso - Despesas</t>
  </si>
  <si>
    <t>Acúmulo de Função | Bonus | Multa CCT | PLR/PCPR | Indenização por Indenização por Danos Morais | Horas Extras | Intervalo Intrajornada</t>
  </si>
  <si>
    <t>Adicional de Transferência | Comissões | Indenização por Danos Morais | Diferença Salarial | Depósito de FGTS | Indenização por Desgaste do Veículo | PLR/PCPR | Responsabilidade Solidária | Responsabilidade Subsidiária | Vale Alimentação/Refeição | Vínculo Empregatício | Enquadramento como Bancário/Financiário | Horas Extras | Intervalo Intrajornada | Reembolso - Despesas</t>
  </si>
  <si>
    <t>Depósito de FGTS | PLR/PCPR | Horas Extras</t>
  </si>
  <si>
    <t>Comissões | Diferença Salarial | Depósito de FGTS | Indenização por Desgaste do Veículo | PLR/PCPR | Responsabilidade Solidária | Responsabilidade Subsidiária | Vale Alimentação/Refeição | Indenização por Indenização por Danos Morais | Enquadramento como Bancário/Financiário | Horas Extras | Intervalo Intrajornada</t>
  </si>
  <si>
    <t>Comissões | PLR/PCPR | Indenização por Indenização por Danos Morais | Horas Extras | Intervalo Intrajornada</t>
  </si>
  <si>
    <t>Bonus | Depósito de FGTS | Intervalo Interjornadas | PLR/PCPR | Vale Alimentação/Refeição | Vínculo Empregatício | Benefícios do Enquadramento | Horas Extras | Intervalo Intrajornada | Reembolso - Despesas</t>
  </si>
  <si>
    <t>Devolução de Desconto Indevido | Diferenças de Comissões | Depósito de FGTS | PLR/PCPR - PLR/PCPR | Horas Extras | Reembolso - Despesas</t>
  </si>
  <si>
    <t>Acúmulo de Função | Indenização por Danos Morais | Indenização por Desgaste do Veículo | PLR/PCPR - PLR/PCPR | Sobreaviso | Vale Alimentação/Refeição | Enquadramento como Bancário/Financiário | Horas Extras | Intervalo Intrajornada</t>
  </si>
  <si>
    <t>Acúmulo de Função | Indenização por Danos Morais | Diferença Salarial | Indenização por Desgaste do Veículo | PLR/PCPR - PLR/PCPR | Vale Alimentação/Refeição | Horas Extras | Intervalo Intrajornada</t>
  </si>
  <si>
    <t>Diferença Salarial | Depósito de FGTS | Multa CCT | PLR/PCPR - PLR/PCPR | Responsabilidade Solidária | Responsabilidade Subsidiária | Enquadramento como Bancário/Financiário | Horas Extras</t>
  </si>
  <si>
    <t>Acúmulo de Função | Diferenças de Comissões | Equiparação Salarial | PLR/PCPR - PLR/PCPR | Horas Extras</t>
  </si>
  <si>
    <t>Acúmulo de Função | Indenização por Desgaste do Veículo | PLR/PCPR - PLR/PCPR | Sobreaviso | Vale Alimentação/Refeição | Vínculo Empregatício | Indenização por Indenização por Danos Morais | Benefícios do Enquadramento | Horas Extras | Intervalo Intrajornada</t>
  </si>
  <si>
    <t>Adicional de Periculosidade | Depósito de FGTS | Indenização por Desgaste do Veículo | PLR/PCPR - PLR/PCPR | Vale Alimentação/Refeição | Vínculo Empregatício | Indenização por Indenização por Danos Morais | Enquadramento como Bancário/Financiário | Benefícios do Enquadramento | Horas Extras | Intervalo Intrajornada</t>
  </si>
  <si>
    <t>Depósito de FGTS | Indenização por Desgaste do Veículo | PLR/PCPR - PLR/PCPR | Vale Alimentação/Refeição | Vínculo Empregatício | Indenização por Indenização por Danos Morais | Enquadramento como Bancário/Financiário | Benefícios do Enquadramento | Horas Extras | Intervalo Intrajornada</t>
  </si>
  <si>
    <t>Acúmulo de Função | PLR/PCPR - PLR/PCPR | Responsabilidade Solidária | Sobreaviso | Vale Alimentação/Refeição | Indenização por Indenização por Danos Morais | Indenização por Danos Materiais | Enquadramento como Bancário/Financiário | Benefícios do Enquadramento | Horas Extras | Intervalo Intrajornada</t>
  </si>
  <si>
    <t>Acúmulo de Função | Diferença Salarial | Indenização por Desgaste do Veículo | PLR/PCPR - PLR/PCPR | Vale Alimentação/Refeição | Indenização por Indenização por Danos Morais | Horas Extras | Intervalo Intrajornada</t>
  </si>
  <si>
    <t>Diferença Salarial | Diferenças de Comissões | Equiparação Salarial | Multa CCT | PLR/PCPR - PLR/PCPR | Plano de Saúde | Reajuste Salarial | Vale Alimentação/Refeição | Horas Extras | Intervalo Intrajornada</t>
  </si>
  <si>
    <t>Diferença Salarial | Depósito de FGTS | Indenização por Desgaste do Veículo | Intervalo Interjornadas | PLR/PCPR - PLR/PCPR | Vale Alimentação/Refeição | Indenização por Indenização por Danos Morais | Horas Extras | Intervalo Intrajornada</t>
  </si>
  <si>
    <t>Diferenças de Comissões | Depósito de FGTS | Indenização por Desgaste do Veículo | PLR/PCPR - PLR/PCPR | Benefícios do Enquadramento | Horas Extras | Intervalo Intrajornada</t>
  </si>
  <si>
    <t>Acúmulo de Função | Diferença Salarial | Indenização por Desgaste do Veículo | PLR/PCPR - PLR/PCPR | Sobreaviso | Vale Alimentação/Refeição | Indenização por Indenização por Danos Morais | Horas Extras | Intervalo Intrajornada</t>
  </si>
  <si>
    <t>Acúmulo de Função | Indenização por Desgaste do Veículo | PLR/PCPR - PLR/PCPR | Responsabilidade Solidária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</si>
  <si>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Responsabilidade Solidária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</si>
  <si>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Sobreaviso | Vale Alimentação/Refeição | Indenização por Indenização por Danos Morais | Enquadramento como Bancário/Financiário | Benefícios do Enquadramento | Horas Extras | Intervalo Intrajornada</t>
  </si>
  <si>
    <t>Acúmulo de Função | Indenização por Desgaste do Veículo | Intervalo Interjornadas | PLR/PCPR - PLR/PCPR | Responsabilidade Solidária | Sobreaviso | Vale Alimentação/Refeição | Enquadramento como Bancário/Financiário | Horas Extras | Intervalo Intrajornada</t>
  </si>
  <si>
    <t>Abono | Depósito de FGTS | Indenização por Desgaste do Veículo | Intervalo Interjornadas | PLR/PCPR - PLR/PCPR | Vale Alimentação/Refeição | Vínculo Empregatício | Indenização por Indenização por Danos Morais | Enquadramento como Bancário/Financiário | Benefícios do Enquadramento | Horas Extras | Intervalo Intrajornada</t>
  </si>
  <si>
    <t>Abono | Acúmulo de Função | Diferenças de Comissões | Indenização Compensatória | PLR/PCPR - PLR/PCPR | Prêmio Produção | Responsabilidade Solidária | Responsabilidade Subsidiária | Vale Alimentação/Refeição | Benefícios do Enquadramento | Horas Extras | Intervalo Intrajornada</t>
  </si>
  <si>
    <t>Acúmulo de Função | Diferença Salarial | Indenização por Desgaste do Veículo | Intervalo Interjornadas | PLR/PCPR - PLR/PCPR | Responsabilidade Subsidiária | Sobreaviso | Vale Alimentação/Refeição | Horas Extras | Intervalo Intrajornada</t>
  </si>
  <si>
    <t>Acúmulo de Função | Comissões | Intervalo Interjornadas | PLR/PCPR - PLR/PCPR | Responsabilidade Solidária | Sobreaviso | Vale Alimentação/Refeição | Vale Transporte | Indenização por Indenização por Danos Morais | Enquadramento como Bancário/Financiário | Horas Extras | Intervalo Intrajornada</t>
  </si>
  <si>
    <t>Acúmulo de Função | Depósito de FGTS | PLR/PCPR | Responsabilidade Subsidiária | Vale Alimentação/Refeição | Vale Transporte | Indenização por Indenização por Danos Morais | Horas Extras | Intervalo Intrajornada</t>
  </si>
  <si>
    <t>Depósito de FGTS | Indenização por Desgaste do Veículo | Multa Prevista Em Convenção Coletiva | PLR/PCPR | Responsabilidade Solidária | Responsabilidade Subsidiária | Vale Alimentação/Refeição | Vínculo Empregatício | Enquadramento como Bancário/Financiário | Benefícios do Enquadramento | Horas Extras | Intervalo Intrajornada</t>
  </si>
  <si>
    <t>Descanso Semanal Remunerado – DSR | Depósito de FGTS | Multa CCT | PLR/PCPR - PLR/PCPR | Responsabilidade Solidária | Vale Alimentação/Refeição | Indenização por Indenização por Danos Morais | Enquadramento como Bancário/Financiário | Horas Extras</t>
  </si>
  <si>
    <t>Indenização por Desgaste do Veículo | PLR/PCPR | Responsabilidade Solidária | Responsabilidade Subsidiária | Vale Alimentação/Refeição | Vínculo Empregatício | Enquadramento como Bancário/Financiário | Benefícios do Enquadramento | Horas Extras | Intervalo Intrajornada</t>
  </si>
  <si>
    <t>Acúmulo de Função | Indenização por Desgaste do Veículo | PLR/PCPR | Responsabilidade Solidária | Responsabilidade Subsidiária | Sobreaviso | Vale Alimentação/Refeição | Enquadramento como Bancário/Financiário | Benefícios do Enquadramento | Horas Extras | Intervalo Intrajornada</t>
  </si>
  <si>
    <t>Depósito de FGTS | Indenização por Desgaste do Veículo | PLR/PCPR | Reajuste Salarial | Responsabilidade Solidária | Responsabilidade Subsidiária | Vale Alimentação/Refeição | Vínculo Empregatício | Enquadramento como Bancário/Financiário | Horas Extras | Intervalo Intrajornada</t>
  </si>
  <si>
    <t>PLR/PCPR | Repouso Semanal Remunerado | Responsabilidade Solidária | Responsabilidade Subsidiária | Vale Alimentação/Refeição | Enquadramento como Bancário/Financiário | Horas Extras</t>
  </si>
  <si>
    <t>Adicional de Periculosidade | Descanso Semanal Remunerado – DSR | Diferença Salarial | Depósito de FGTS | PLR/PCPR - PLR/PCPR | Responsabilidade Solidária | Indenização por Indenização por Danos Morais | Indenização por Danos Materiais</t>
  </si>
  <si>
    <t>Descanso Semanal Remunerado – DSR | Diferença Salarial | PLR/PCPR | Responsabilidade Solidária | Responsabilidade Subsidiária | Restituição Simples | Vale Alimentação/Refeição | Indenização por Indenização por Danos Morais | Horas Extras</t>
  </si>
  <si>
    <t>PLR/PCPR | Responsabilidade Solidária | Responsabilidade Subsidiária | Vale Alimentação/Refeição | Enquadramento como Bancário/Financiário | Horas Extras</t>
  </si>
  <si>
    <t>Acúmulo de Função | Diferença Salarial | Depósito de FGTS | PLR/PCPR | Responsabilidade Solidária | Responsabilidade Subsidiária | Vale Alimentação/Refeição | Vale Transporte | Indenização por Indenização por Danos Morais | Horas Extras | Intervalo Intrajornada</t>
  </si>
  <si>
    <t>Descanso Semanal Remunerado – DSR | Depósito de FGTS | Intervalo Interjornadas | PLR/PCPR - PLR/PCPR | Responsabilidade Solidária | Responsabilidade Subsidiária | Vale Alimentação/Refeição | Benefícios do Enquadramento | Horas Extras</t>
  </si>
  <si>
    <t>PLR/PCPR | Responsabilidade Subsidiária | Vale Alimentação/Refeição | Enquadramento como Bancário/Financiário | Horas Extras</t>
  </si>
  <si>
    <t>Equiparação Salarial | Depósito de FGTS | Intervalo art. 72 da CLT | PLR/PCPR | PLR/PCPR - PLR/PCPR | Responsabilidade Subsidiária | Vale Alimentação/Refeição | Horas Extras | Reembolso - Despesas</t>
  </si>
  <si>
    <t>Depósito de FGTS | Indenização por Desgaste do Veículo | PLR/PCPR | Reajuste Salarial | Responsabilidade Solidária | Responsabilidade Subsidiária | Vale Alimentação/Refeição | Horas Extras</t>
  </si>
  <si>
    <t>Comissões | Diferença Salarial | Depósito de FGTS | PLR/PCPR | Vale Alimentação/Refeição | Benefícios do Enquadramento | Horas Extras</t>
  </si>
  <si>
    <t>Diferença Salarial | Depósito de FGTS | PLR/PCPR - PLR/PCPR | Responsabilidade Subsidiária | Vale Alimentação/Refeição | Enquadramento como Bancário/Financiário | Benefícios do Enquadramento</t>
  </si>
  <si>
    <t>Abono | Comissões | Descanso Semanal Remunerado – DSR | Depósito de FGTS | PLR/PCPR - PLR/PCPR | Vale Alimentação/Refeição | Benefícios do Enquadramento</t>
  </si>
  <si>
    <t>Abono | Comissões | Diferença Salarial | Depósito de FGTS | PLR/PCPR | Responsabilidade Solidária | Responsabilidade Subsidiária | Vale Alimentação/Refeição | Enquadramento como Bancário/Financiário | Horas Extras</t>
  </si>
  <si>
    <t>Descanso Semanal Remunerado – DSR | Depósito de FGTS | PLR/PCPR - PLR/PCPR | Vale Alimentação/Refeição | Benefícios do Enquadramento | Horas Extras | Intervalo Intrajornada</t>
  </si>
  <si>
    <t>Comissões | Diferença Salarial | Depósito de FGTS | PLR/PCPR - PLR/PCPR | Vale Alimentação/Refeição | Indenização por Indenização por Danos Morais | Indenização por Danos Materiais | Horas Extras</t>
  </si>
  <si>
    <t>Equiparação Salarial | Depósito de FGTS | PLR/PCPR - PLR/PCPR | Horas Extras</t>
  </si>
  <si>
    <t>Acúmulo de Função | Diferença Salarial | Depósito de FGTS | Indenização por Desgaste do Veículo | PLR/PCPR - PLR/PCPR | Vale Alimentação/Refeição | Indenização por Indenização por Danos Morais | Benefícios do Enquadramento | Horas Extras | Intervalo Intrajornada</t>
  </si>
  <si>
    <t>Comissões | Diferença Salarial | Depósito de FGTS | PLR/PCPR - PLR/PCPR | Responsabilidade Solidária | Responsabilidade Subsidiária | Vale Alimentação/Refeição | Vale Transporte | Indenização por Indenização por Danos Morais | Enquadramento como Bancário/Financiário | Horas Extras | Intervalo Intrajornada</t>
  </si>
  <si>
    <t>Descanso Semanal Remunerado – DSR | Equiparação Salarial | Depósito de FGTS | PLR/PCPR/PCPR | PLR/PCPR - PLR/PCPR | Horas Extras | Intervalo Intrajornada</t>
  </si>
  <si>
    <t>Comissões | Descanso Semanal Remunerado – DSR | Equiparação Salarial | Depósito de FGTS | PLR/PCPR - PLR/PCPR | Horas Extras | Intervalo Intrajornada</t>
  </si>
  <si>
    <t>Diferença Salarial | Depósito de FGTS | PLR/PCPR - PLR/PCPR | Responsabilidade Solidária | Responsabilidade Subsidiária | Vale Alimentação/Refeição | Indenização por Indenização por Danos Morais | Horas Extras | Intervalo Intrajornada</t>
  </si>
  <si>
    <t>Depósito de FGTS | PLR/PCPR - PLR/PCPR | Responsabilidade Solidária | Responsabilidade Subsidiária | Horas Extras | Intervalo Intrajornada</t>
  </si>
  <si>
    <t>Depósito de FGTS | PLR/PCPR - PLR/PCPR | Responsabilidade Solidária | Responsabilidade Subsidiária | Vale Alimentação/Refeição | Vale Transporte | Indenização por Indenização por Danos Morais | Horas Extras</t>
  </si>
  <si>
    <t>Abono | Adicional Noturno | Diferença Salarial | Depósito de FGTS | Intervalo Interjornadas | PLR/PCPR - PLR/PCPR | Responsabilidade Solidária | Responsabilidade Subsidiária | Vale Alimentação/Refeição | Vínculo Empregatício | Horas Extras</t>
  </si>
  <si>
    <t>Comissões | Diferença Salarial | Depósito de FGTS | PLR/PCPR - PLR/PCPR | Responsabilidade Solidária | Responsabilidade Subsidiária | Vale Alimentação/Refeição | Vale Transporte | Indenização por Indenização por Danos Morais | Benefícios do Enquadramento | Horas Extras | Intervalo Intrajornada</t>
  </si>
  <si>
    <t>Adicional Noturno | Diferença Salarial | Depósito de FGTS | PLR/PCPR - PLR/PCPR | Responsabilidade Solidária | Responsabilidade Subsidiária | Vale Alimentação/Refeição | Horas Extras | Intervalo Intrajornada</t>
  </si>
  <si>
    <t>Descanso Semanal Remunerado – DSR | Depósito de FGTS | Indenização por Desgaste do Veículo | PLR/PCPR - PLR/PCPR | Responsabilidade Solidária | Responsabilidade Subsidiária | Vale Alimentação/Refeição | Benefícios do Enquadramento | Horas Extras</t>
  </si>
  <si>
    <t>Depósito de FGTS | PLR/PCPR - PLR/PCPR</t>
  </si>
  <si>
    <t>Abono | Comissões | Depósito de FGTS | PLR/PCPR - PLR/PCPR | Responsabilidade Solidária | Responsabilidade Subsidiária | Vale Alimentação/Refeição | Benefícios do Enquadramento | Horas Extras | Intervalo Intrajornada</t>
  </si>
  <si>
    <t>Diferença Salarial | Depósito de FGTS | PLR/PCPR - PLR/PCPR | Responsabilidade Subsidiária | Vale Alimentação/Refeição | Indenização por Indenização por Danos Morais | Benefícios do Enquadramento | Horas Extras | Intervalo Intrajornada</t>
  </si>
  <si>
    <t>Adicional Noturno | Comissões | Depósito de FGTS | Intervalo Interjornadas | PLR/PCPR - PLR/PCPR | Indenização por Indenização por Danos Morais | Horas Extras | Intervalo Intrajornada</t>
  </si>
  <si>
    <t>Diferença Salarial | Depósito de FGTS | Intervalo Interjornadas | PLR/PCPR - PLR/PCPR | Responsabilidade Solidária | Responsabilidade Subsidiária | Vale Alimentação/Refeição</t>
  </si>
  <si>
    <t>Diferença Salarial | Depósito de FGTS | PLR/PCPR - PLR/PCPR | Responsabilidade Solidária | Responsabilidade Subsidiária | Vale Alimentação/Refeição | Indenização por Danos Materiais | Benefícios do Enquadramento | Horas Extras</t>
  </si>
  <si>
    <t>Diferença Salarial | Depósito de FGTS | PLR/PCPR - PLR/PCPR | Responsabilidade Solidária | Responsabilidade Subsidiária | Vale Alimentação/Refeição | Benefícios do Enquadramento | Horas Extras</t>
  </si>
  <si>
    <t>Descanso Semanal Remunerado – DSR | Diferença Salarial | Depósito de FGTS | PLR/PCPR - PLR/PCPR | Responsabilidade Solidária | Responsabilidade Subsidiária | Vale Alimentação/Refeição | Indenização por Indenização por Danos Morais | Horas Extras | Intervalo Intrajornada</t>
  </si>
  <si>
    <t>Descanso Semanal Remunerado – DSR | Diferença Salarial | Depósito de FGTS | Indenização por Desgaste do Veículo | PLR/PCPR - PLR/PCPR | Indenização por Indenização por Danos Morais | Horas Extras</t>
  </si>
  <si>
    <t>Diferença Salarial | Depósito de FGTS | PLR/PCPR - PLR/PCPR | Responsabilidade Solidária | Responsabilidade Subsidiária | Vale Alimentação/Refeição | Indenização por Indenização por Danos Morais | Benefícios do Enquadramento | Horas Extras | Intervalo Intrajornada</t>
  </si>
  <si>
    <t>Equiparação Salarial | Depósito de FGTS | PLR/PCPR - PLR/PCPR | Responsabilidade Solidária | Responsabilidade Subsidiária | Indenização por Indenização por Danos Morais | Horas Extras</t>
  </si>
  <si>
    <t>Diferenças salariais | Equiparação Salarial | Indenização por Indenização por Danos Morais | PLR/PCPR | Enquadramento como Bancário/Financiário | Horas Extras | Intervalo Intrajornada | Reembolso - Despesas</t>
  </si>
  <si>
    <t>Acúmulo de Função | Comissões | Diferenças salariais | Indenização por Indenização por Danos Morais | PLR/PCPR | Enquadramento como Bancário/Financiário | Benefícios do Enquadramento | Horas Extras | Intervalo Intrajornada</t>
  </si>
  <si>
    <t>Indenização pelo uso da residência | PLR/PCPR | Reajuste salarial | Vale Alimentação/Refeição | Enquadramento como Bancário/Financiário | Benefícios do Enquadramento | Horas Extras | Intervalo Intrajornada</t>
  </si>
  <si>
    <t>Comissões | Depósito de FGTS | Diferenças salariais | Incorporação de salário por fora | Indenização por Indenização por Danos Morais | PLR/PCPR | Reajustes salariais | Reconhecimento de vínculo empregatício | Vale Alimentação/Refeição | Enquadramento como Bancário/Financiário | Benefícios do Enquadramento | Horas Extras | Intervalo Intrajornada | Reembolso - Despesas</t>
  </si>
  <si>
    <t>Comissões | Depósito de FGTS | PLR/PCPR | Vale Alimentação/Refeição | Férias +1/3 | Enquadramento como Bancário/Financiário | Benefícios do Enquadramento | Horas Extras</t>
  </si>
  <si>
    <t>Diferenças de comissões | Diferenças salariais | Incorporação de salário por fora | PLR/PCPR | Reajuste salarial | Vale Alimentação/Refeição | Indenização por Indenização por Danos Morais | Enquadramento como Bancário/Financiário | Horas Extras | Intervalo Intrajornada | Reembolso - Despesas</t>
  </si>
  <si>
    <t>Diferenças salariais | PLR/PCPR | Vale Alimentação/Refeição | Enquadramento como Bancário/Financiário | Benefícios do Enquadramento | Horas Extras</t>
  </si>
  <si>
    <t>Diferenças e reajustes salariais | PLR/PCPR | Vale Alimentação/Refeição | Enquadramento como Bancário/Financiário | Benefícios do Enquadramento | Horas Extras | Intervalo Intrajornada</t>
  </si>
  <si>
    <t>Multa convencional | PLR/PCPR proporcional | Indenização por Indenização por Danos Morais | Enquadramento como Bancário/Financiário | Horas Extras | Intervalo Intrajornada</t>
  </si>
  <si>
    <t>PLR/PCPR | Vale Alimentação/Refeição | Indenização por Danos Materiais | Enquadramento como Bancário/Financiário | Benefícios do Enquadramento | Horas Extras</t>
  </si>
  <si>
    <t>Abono | Indenização por Indenização por Danos Morais | Multa convencional | PLR/PCPR | Reconhecimento de grupo econômico | Reconhecimento de vínculo empregatício | Vale Alimentação/Refeição | Enquadramento como Bancário/Financiário</t>
  </si>
  <si>
    <t>PLR/PCPR | Vale Alimentação/Refeição | Enquadramento como Bancário/Financiário | Benefícios do Enquadramento | Horas Extras</t>
  </si>
  <si>
    <t>Depósito de FGTS | Multas convencionais | Nulidade da dispensa por justa causa e conversão em dispensa sem justa causa | PLR/PCPR proporcional | Reembolso de despesas médicas (R$ 19.720,00) | Indenização por Indenização por Danos Morais</t>
  </si>
  <si>
    <t>Comissões | Intervalo do art. 384 da CLT | Horas Extras | Intervalo Intrajornada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</si>
</sst>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quot;R$&quot;\ #,##0.00"/>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rgb="FF000000"/>
      <name val="Calibri"/>
      <family val="2"/>
      <scheme val="minor"/>
    </font>
  </fonts>
  <fills count="6">
    <fill>
      <patternFill patternType="none"/>
    </fill>
    <fill>
      <patternFill patternType="gray125"/>
    </fill>
    <fill>
      <patternFill patternType="solid">
        <fgColor rgb="FF201747"/>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32">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44" fontId="2" fillId="2" borderId="1" xfId="1" applyFont="1" applyFill="1" applyBorder="1" applyAlignment="1">
      <alignment horizontal="center" vertical="center"/>
    </xf>
    <xf numFmtId="44" fontId="0" fillId="0" borderId="1" xfId="1"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44" fontId="0" fillId="3" borderId="1" xfId="1" applyFont="1" applyFill="1" applyBorder="1" applyAlignment="1">
      <alignment horizontal="center" vertical="center"/>
    </xf>
    <xf numFmtId="14" fontId="0" fillId="0" borderId="1" xfId="0" applyNumberFormat="1" applyBorder="1" applyAlignment="1">
      <alignment horizontal="center" vertical="center"/>
    </xf>
    <xf numFmtId="44" fontId="0" fillId="0" borderId="1" xfId="1" applyFont="1" applyBorder="1" applyAlignment="1">
      <alignment horizontal="center" vertical="center" wrapText="1"/>
    </xf>
    <xf numFmtId="44" fontId="0" fillId="0" borderId="0" xfId="1" applyFont="1"/>
    <xf numFmtId="0" fontId="0" fillId="4" borderId="1" xfId="0" applyFill="1" applyBorder="1" applyAlignment="1">
      <alignment horizontal="center" vertical="center" wrapText="1"/>
    </xf>
    <xf numFmtId="0" fontId="0" fillId="0" borderId="0" xfId="0" applyAlignment="1">
      <alignment wrapText="1"/>
    </xf>
    <xf numFmtId="44" fontId="2" fillId="2" borderId="1" xfId="1" applyFont="1"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44" fontId="0" fillId="4" borderId="1" xfId="1" applyFont="1" applyFill="1" applyBorder="1" applyAlignment="1">
      <alignment horizontal="center" vertical="center"/>
    </xf>
    <xf numFmtId="0" fontId="3" fillId="0" borderId="1" xfId="0" applyFont="1" applyBorder="1" applyAlignment="1">
      <alignment horizontal="center" vertical="center"/>
    </xf>
    <xf numFmtId="0" fontId="0" fillId="0" borderId="1" xfId="0" applyBorder="1"/>
    <xf numFmtId="0" fontId="3" fillId="4" borderId="1" xfId="0" applyFont="1" applyFill="1" applyBorder="1" applyAlignment="1">
      <alignment horizontal="center" vertical="center"/>
    </xf>
    <xf numFmtId="0" fontId="0" fillId="4" borderId="1" xfId="0" applyFill="1" applyBorder="1"/>
    <xf numFmtId="0" fontId="0" fillId="4" borderId="0" xfId="0" applyFill="1"/>
    <xf numFmtId="44" fontId="0" fillId="4" borderId="1" xfId="0" applyNumberFormat="1" applyFill="1" applyBorder="1" applyAlignment="1">
      <alignment horizontal="center" vertical="center"/>
    </xf>
    <xf numFmtId="14" fontId="0" fillId="4" borderId="1" xfId="1" applyNumberFormat="1" applyFont="1" applyFill="1" applyBorder="1" applyAlignment="1">
      <alignment horizontal="center" vertical="center"/>
    </xf>
    <xf numFmtId="14" fontId="0" fillId="3" borderId="1" xfId="1" applyNumberFormat="1" applyFont="1" applyFill="1" applyBorder="1" applyAlignment="1">
      <alignment horizontal="center" vertical="center"/>
    </xf>
    <xf numFmtId="14" fontId="0" fillId="3" borderId="1" xfId="0" applyNumberFormat="1" applyFill="1" applyBorder="1" applyAlignment="1">
      <alignment horizontal="center" vertical="center"/>
    </xf>
    <xf numFmtId="164" fontId="2" fillId="2" borderId="1" xfId="1" applyNumberFormat="1" applyFont="1" applyFill="1" applyBorder="1" applyAlignment="1">
      <alignment horizontal="center" vertical="center" wrapText="1"/>
    </xf>
    <xf numFmtId="164" fontId="0" fillId="0" borderId="0" xfId="0" applyNumberFormat="1"/>
    <xf numFmtId="44" fontId="0" fillId="0" borderId="0" xfId="0" applyNumberFormat="1"/>
  </cellXfs>
  <cellStyles count="2">
    <cellStyle name="Moeda" xfId="1" builtinId="4"/>
    <cellStyle name="Normal" xfId="0" builtinId="0"/>
  </cellStyles>
  <dxfs count="0"/>
  <tableStyles count="0" defaultTableStyle="TableStyleMedium9" defaultPivotStyle="PivotStyleLight16"/>
  <colors>
    <mruColors>
      <color rgb="FF201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48576"/>
  <sheetViews>
    <sheetView tabSelected="1" topLeftCell="E1" workbookViewId="0">
      <pane ySplit="1" topLeftCell="A192" activePane="bottomLeft" state="frozen"/>
      <selection pane="bottomLeft" activeCell="H398" sqref="H398"/>
    </sheetView>
  </sheetViews>
  <sheetFormatPr defaultRowHeight="15" x14ac:dyDescent="0.25"/>
  <cols>
    <col min="1" max="1" width="17.85546875" customWidth="1"/>
    <col min="2" max="2" width="23.28515625" customWidth="1"/>
    <col min="3" max="3" width="22.42578125" bestFit="1" customWidth="1"/>
    <col min="4" max="4" width="4" bestFit="1" customWidth="1"/>
    <col min="5" max="5" width="19.42578125" bestFit="1" customWidth="1"/>
    <col min="6" max="6" width="34.7109375" bestFit="1" customWidth="1"/>
    <col min="7" max="7" width="10.140625" bestFit="1" customWidth="1"/>
    <col min="8" max="8" width="18.85546875" bestFit="1" customWidth="1"/>
    <col min="9" max="9" width="7" bestFit="1" customWidth="1"/>
    <col min="10" max="10" width="44.42578125" customWidth="1"/>
    <col min="11" max="11" width="31.28515625" bestFit="1" customWidth="1"/>
    <col min="12" max="12" width="31.28515625" style="14" bestFit="1" customWidth="1"/>
    <col min="13" max="13" width="55.42578125" customWidth="1"/>
    <col min="14" max="14" width="24.42578125" bestFit="1" customWidth="1"/>
    <col min="15" max="15" width="55" customWidth="1"/>
    <col min="16" max="16" width="34.28515625" bestFit="1" customWidth="1"/>
    <col min="17" max="17" width="28.28515625" bestFit="1" customWidth="1"/>
    <col min="18" max="18" width="10.140625" bestFit="1" customWidth="1"/>
    <col min="19" max="19" width="10" bestFit="1" customWidth="1"/>
    <col min="20" max="20" width="52.42578125" customWidth="1"/>
    <col min="21" max="21" width="21.5703125" style="14" bestFit="1" customWidth="1"/>
    <col min="22" max="22" width="18.85546875" bestFit="1" customWidth="1"/>
    <col min="23" max="23" width="11.42578125" bestFit="1" customWidth="1"/>
    <col min="24" max="24" width="8.28515625" bestFit="1" customWidth="1"/>
    <col min="25" max="25" width="18.85546875" bestFit="1" customWidth="1"/>
    <col min="26" max="26" width="20.140625" bestFit="1" customWidth="1"/>
    <col min="27" max="27" width="20.140625" style="30" customWidth="1"/>
    <col min="28" max="28" width="22" bestFit="1" customWidth="1"/>
    <col min="29" max="31" width="22" customWidth="1"/>
    <col min="32" max="32" width="18.140625" bestFit="1" customWidth="1"/>
    <col min="33" max="33" width="20.7109375" bestFit="1" customWidth="1"/>
    <col min="34" max="34" width="20.7109375" customWidth="1"/>
    <col min="35" max="35" width="21.85546875" bestFit="1" customWidth="1"/>
    <col min="36" max="38" width="21.85546875" customWidth="1"/>
    <col min="39" max="39" width="29.140625" bestFit="1" customWidth="1"/>
    <col min="40" max="40" width="29.140625" customWidth="1"/>
    <col min="41" max="41" width="32.85546875" style="12" bestFit="1" customWidth="1"/>
    <col min="42" max="42" width="32.85546875" style="12" customWidth="1"/>
  </cols>
  <sheetData>
    <row r="1" spans="1:42" ht="30" x14ac:dyDescent="0.25">
      <c r="A1" s="1" t="s">
        <v>0</v>
      </c>
      <c r="B1" s="2" t="s">
        <v>1</v>
      </c>
      <c r="C1" s="1" t="s">
        <v>2</v>
      </c>
      <c r="D1" s="1" t="s">
        <v>3</v>
      </c>
      <c r="E1" s="1" t="s">
        <v>4</v>
      </c>
      <c r="F1" s="1" t="s">
        <v>5</v>
      </c>
      <c r="G1" s="1" t="s">
        <v>6</v>
      </c>
      <c r="H1" s="1" t="s">
        <v>1704</v>
      </c>
      <c r="I1" s="1" t="s">
        <v>7</v>
      </c>
      <c r="J1" s="2" t="s">
        <v>8</v>
      </c>
      <c r="K1" s="1" t="s">
        <v>1474</v>
      </c>
      <c r="L1" s="2" t="s">
        <v>9</v>
      </c>
      <c r="M1" s="2" t="s">
        <v>10</v>
      </c>
      <c r="N1" s="1" t="s">
        <v>11</v>
      </c>
      <c r="O1" s="2" t="s">
        <v>12</v>
      </c>
      <c r="P1" s="1" t="s">
        <v>13</v>
      </c>
      <c r="Q1" s="1" t="s">
        <v>14</v>
      </c>
      <c r="R1" s="1" t="s">
        <v>15</v>
      </c>
      <c r="S1" s="1" t="s">
        <v>16</v>
      </c>
      <c r="T1" s="2" t="s">
        <v>17</v>
      </c>
      <c r="U1" s="2" t="s">
        <v>18</v>
      </c>
      <c r="V1" s="1" t="s">
        <v>19</v>
      </c>
      <c r="W1" s="1" t="s">
        <v>20</v>
      </c>
      <c r="X1" s="1" t="s">
        <v>21</v>
      </c>
      <c r="Y1" s="3" t="s">
        <v>22</v>
      </c>
      <c r="Z1" s="15" t="s">
        <v>1521</v>
      </c>
      <c r="AA1" s="29" t="s">
        <v>1520</v>
      </c>
      <c r="AB1" s="15" t="s">
        <v>1523</v>
      </c>
      <c r="AC1" s="15" t="s">
        <v>1522</v>
      </c>
      <c r="AD1" s="3" t="s">
        <v>1492</v>
      </c>
      <c r="AE1" s="3" t="s">
        <v>1475</v>
      </c>
      <c r="AF1" s="1" t="s">
        <v>1476</v>
      </c>
      <c r="AG1" s="1" t="s">
        <v>1483</v>
      </c>
      <c r="AH1" s="1" t="s">
        <v>1484</v>
      </c>
      <c r="AI1" s="1" t="s">
        <v>1485</v>
      </c>
      <c r="AJ1" s="1" t="s">
        <v>1487</v>
      </c>
      <c r="AK1" s="1" t="s">
        <v>1488</v>
      </c>
      <c r="AL1" s="1" t="s">
        <v>1486</v>
      </c>
      <c r="AM1" s="1" t="s">
        <v>1490</v>
      </c>
      <c r="AN1" s="1" t="s">
        <v>1491</v>
      </c>
      <c r="AO1" s="3" t="s">
        <v>1489</v>
      </c>
      <c r="AP1" s="3" t="s">
        <v>1497</v>
      </c>
    </row>
    <row r="2" spans="1:42" ht="150" x14ac:dyDescent="0.25">
      <c r="A2" s="17" t="s">
        <v>23</v>
      </c>
      <c r="B2" s="13" t="s">
        <v>402</v>
      </c>
      <c r="C2" s="17" t="s">
        <v>422</v>
      </c>
      <c r="D2" s="17" t="s">
        <v>490</v>
      </c>
      <c r="E2" s="17" t="s">
        <v>527</v>
      </c>
      <c r="F2" s="17" t="s">
        <v>562</v>
      </c>
      <c r="G2" s="17" t="s">
        <v>568</v>
      </c>
      <c r="H2" s="18">
        <v>44914</v>
      </c>
      <c r="I2" s="17" t="s">
        <v>571</v>
      </c>
      <c r="J2" s="13" t="s">
        <v>573</v>
      </c>
      <c r="K2" s="17" t="s">
        <v>1481</v>
      </c>
      <c r="L2" s="17" t="s">
        <v>1479</v>
      </c>
      <c r="M2" s="13" t="s">
        <v>1479</v>
      </c>
      <c r="N2" s="17" t="s">
        <v>1030</v>
      </c>
      <c r="O2" s="13" t="s">
        <v>2015</v>
      </c>
      <c r="P2" s="17" t="s">
        <v>1424</v>
      </c>
      <c r="Q2" s="18">
        <v>45377</v>
      </c>
      <c r="R2" s="17" t="s">
        <v>1479</v>
      </c>
      <c r="S2" s="17" t="s">
        <v>1571</v>
      </c>
      <c r="T2" s="13" t="s">
        <v>1572</v>
      </c>
      <c r="U2" s="17" t="s">
        <v>1546</v>
      </c>
      <c r="V2" s="17" t="s">
        <v>1477</v>
      </c>
      <c r="W2" s="17" t="s">
        <v>1471</v>
      </c>
      <c r="X2" s="17" t="s">
        <v>1477</v>
      </c>
      <c r="Y2" s="19">
        <v>4324803.46</v>
      </c>
      <c r="Z2" s="19">
        <v>1515390.58</v>
      </c>
      <c r="AA2" s="19">
        <v>0</v>
      </c>
      <c r="AB2" s="19">
        <v>329005.27</v>
      </c>
      <c r="AC2" s="19">
        <v>0</v>
      </c>
      <c r="AD2" s="26">
        <v>45281</v>
      </c>
      <c r="AE2" s="19">
        <f t="shared" ref="AE2:AE6" si="0">IF(AB2&gt;0, Z2-AB2, "N/A")</f>
        <v>1186385.31</v>
      </c>
      <c r="AF2" s="19">
        <v>0</v>
      </c>
      <c r="AG2" s="19">
        <v>12296.38</v>
      </c>
      <c r="AH2" s="19">
        <v>24592.76</v>
      </c>
      <c r="AI2" s="19">
        <v>12665.14</v>
      </c>
      <c r="AJ2" s="19">
        <v>0</v>
      </c>
      <c r="AK2" s="19">
        <f>AG2+AH2+AI2+AJ2</f>
        <v>49554.28</v>
      </c>
      <c r="AL2" s="19">
        <v>4000</v>
      </c>
      <c r="AM2" s="25" t="s">
        <v>1477</v>
      </c>
      <c r="AN2" s="19" t="s">
        <v>1479</v>
      </c>
      <c r="AO2" s="19" t="s">
        <v>1479</v>
      </c>
      <c r="AP2" s="25" t="s">
        <v>1479</v>
      </c>
    </row>
    <row r="3" spans="1:42" ht="405" x14ac:dyDescent="0.25">
      <c r="A3" s="17" t="s">
        <v>24</v>
      </c>
      <c r="B3" s="13" t="s">
        <v>402</v>
      </c>
      <c r="C3" s="17" t="s">
        <v>422</v>
      </c>
      <c r="D3" s="17" t="s">
        <v>490</v>
      </c>
      <c r="E3" s="17" t="s">
        <v>1573</v>
      </c>
      <c r="F3" s="17" t="s">
        <v>562</v>
      </c>
      <c r="G3" s="17" t="s">
        <v>568</v>
      </c>
      <c r="H3" s="18">
        <v>44530</v>
      </c>
      <c r="I3" s="17" t="s">
        <v>571</v>
      </c>
      <c r="J3" s="13" t="s">
        <v>574</v>
      </c>
      <c r="K3" s="17" t="s">
        <v>1481</v>
      </c>
      <c r="L3" s="17" t="s">
        <v>1479</v>
      </c>
      <c r="M3" s="13" t="s">
        <v>1479</v>
      </c>
      <c r="N3" s="17" t="s">
        <v>1031</v>
      </c>
      <c r="O3" s="13" t="s">
        <v>1705</v>
      </c>
      <c r="P3" s="17" t="s">
        <v>1424</v>
      </c>
      <c r="Q3" s="18">
        <v>45714</v>
      </c>
      <c r="R3" s="17" t="s">
        <v>1479</v>
      </c>
      <c r="S3" s="17" t="s">
        <v>1574</v>
      </c>
      <c r="T3" s="13" t="s">
        <v>1575</v>
      </c>
      <c r="U3" s="17" t="s">
        <v>1546</v>
      </c>
      <c r="V3" s="17" t="s">
        <v>1477</v>
      </c>
      <c r="W3" s="17" t="s">
        <v>1471</v>
      </c>
      <c r="X3" s="17" t="s">
        <v>1477</v>
      </c>
      <c r="Y3" s="19">
        <v>1451670</v>
      </c>
      <c r="Z3" s="19">
        <v>7598645.7800000003</v>
      </c>
      <c r="AA3" s="19">
        <v>0</v>
      </c>
      <c r="AB3" s="19">
        <v>320116.3</v>
      </c>
      <c r="AC3" s="19">
        <v>0</v>
      </c>
      <c r="AD3" s="26">
        <v>45149</v>
      </c>
      <c r="AE3" s="19">
        <f t="shared" si="0"/>
        <v>7278529.4800000004</v>
      </c>
      <c r="AF3" s="19">
        <v>0</v>
      </c>
      <c r="AG3" s="19">
        <v>23282.76</v>
      </c>
      <c r="AH3" s="19">
        <v>25330.28</v>
      </c>
      <c r="AI3" s="19">
        <v>13133.46</v>
      </c>
      <c r="AJ3" s="19">
        <v>0</v>
      </c>
      <c r="AK3" s="19">
        <f t="shared" ref="AK3:AK66" si="1">AG3+AH3+AI3+AJ3</f>
        <v>61746.499999999993</v>
      </c>
      <c r="AL3" s="19">
        <v>26600</v>
      </c>
      <c r="AM3" s="25" t="s">
        <v>1477</v>
      </c>
      <c r="AN3" s="19" t="s">
        <v>1479</v>
      </c>
      <c r="AO3" s="19" t="s">
        <v>1479</v>
      </c>
      <c r="AP3" s="25" t="s">
        <v>1479</v>
      </c>
    </row>
    <row r="4" spans="1:42" ht="210" x14ac:dyDescent="0.25">
      <c r="A4" s="17" t="s">
        <v>25</v>
      </c>
      <c r="B4" s="13" t="s">
        <v>402</v>
      </c>
      <c r="C4" s="17" t="s">
        <v>422</v>
      </c>
      <c r="D4" s="17" t="s">
        <v>490</v>
      </c>
      <c r="E4" s="17" t="s">
        <v>544</v>
      </c>
      <c r="F4" s="17" t="s">
        <v>563</v>
      </c>
      <c r="G4" s="17" t="s">
        <v>568</v>
      </c>
      <c r="H4" s="18">
        <v>44644</v>
      </c>
      <c r="I4" s="17" t="s">
        <v>571</v>
      </c>
      <c r="J4" s="13" t="s">
        <v>575</v>
      </c>
      <c r="K4" s="17" t="s">
        <v>1481</v>
      </c>
      <c r="L4" s="17" t="s">
        <v>1479</v>
      </c>
      <c r="M4" s="17" t="s">
        <v>1479</v>
      </c>
      <c r="N4" s="17" t="s">
        <v>1032</v>
      </c>
      <c r="O4" s="13"/>
      <c r="P4" s="17" t="s">
        <v>1424</v>
      </c>
      <c r="Q4" s="18">
        <v>45824</v>
      </c>
      <c r="R4" s="17" t="s">
        <v>1479</v>
      </c>
      <c r="S4" s="17" t="s">
        <v>1576</v>
      </c>
      <c r="T4" s="13" t="s">
        <v>1577</v>
      </c>
      <c r="U4" s="17" t="s">
        <v>1578</v>
      </c>
      <c r="V4" s="17" t="s">
        <v>1477</v>
      </c>
      <c r="W4" s="17" t="s">
        <v>1471</v>
      </c>
      <c r="X4" s="17" t="s">
        <v>1477</v>
      </c>
      <c r="Y4" s="19">
        <v>100000</v>
      </c>
      <c r="Z4" s="19">
        <v>100000</v>
      </c>
      <c r="AA4" s="19">
        <v>0</v>
      </c>
      <c r="AB4" s="19">
        <v>0</v>
      </c>
      <c r="AC4" s="19">
        <v>0</v>
      </c>
      <c r="AD4" s="26" t="s">
        <v>1479</v>
      </c>
      <c r="AE4" s="19" t="str">
        <f t="shared" si="0"/>
        <v>N/A</v>
      </c>
      <c r="AF4" s="19">
        <v>0</v>
      </c>
      <c r="AG4" s="19">
        <v>0</v>
      </c>
      <c r="AH4" s="19">
        <v>24592.76</v>
      </c>
      <c r="AI4" s="19">
        <v>12296.38</v>
      </c>
      <c r="AJ4" s="19">
        <v>0</v>
      </c>
      <c r="AK4" s="19">
        <f t="shared" si="1"/>
        <v>36889.14</v>
      </c>
      <c r="AL4" s="19">
        <v>2000</v>
      </c>
      <c r="AM4" s="25" t="s">
        <v>1477</v>
      </c>
      <c r="AN4" s="19" t="s">
        <v>1479</v>
      </c>
      <c r="AO4" s="19" t="s">
        <v>1479</v>
      </c>
      <c r="AP4" s="25" t="s">
        <v>1479</v>
      </c>
    </row>
    <row r="5" spans="1:42" ht="195" x14ac:dyDescent="0.25">
      <c r="A5" s="17" t="s">
        <v>26</v>
      </c>
      <c r="B5" s="13" t="s">
        <v>402</v>
      </c>
      <c r="C5" s="17" t="s">
        <v>422</v>
      </c>
      <c r="D5" s="17" t="s">
        <v>490</v>
      </c>
      <c r="E5" s="17" t="s">
        <v>509</v>
      </c>
      <c r="F5" s="17" t="s">
        <v>564</v>
      </c>
      <c r="G5" s="17" t="s">
        <v>569</v>
      </c>
      <c r="H5" s="18">
        <v>45168</v>
      </c>
      <c r="I5" s="17" t="s">
        <v>571</v>
      </c>
      <c r="J5" s="13" t="s">
        <v>575</v>
      </c>
      <c r="K5" s="17" t="s">
        <v>1481</v>
      </c>
      <c r="L5" s="17" t="s">
        <v>1479</v>
      </c>
      <c r="M5" s="17" t="s">
        <v>1479</v>
      </c>
      <c r="N5" s="17" t="s">
        <v>1033</v>
      </c>
      <c r="O5" s="13"/>
      <c r="P5" s="17" t="s">
        <v>1428</v>
      </c>
      <c r="Q5" s="18">
        <v>45807</v>
      </c>
      <c r="R5" s="17" t="s">
        <v>1479</v>
      </c>
      <c r="S5" s="17" t="s">
        <v>1479</v>
      </c>
      <c r="T5" s="13" t="s">
        <v>1438</v>
      </c>
      <c r="U5" s="17" t="s">
        <v>1578</v>
      </c>
      <c r="V5" s="17" t="s">
        <v>1477</v>
      </c>
      <c r="W5" s="17" t="s">
        <v>1471</v>
      </c>
      <c r="X5" s="17" t="s">
        <v>1477</v>
      </c>
      <c r="Y5" s="19">
        <v>100000</v>
      </c>
      <c r="Z5" s="19">
        <v>120653</v>
      </c>
      <c r="AA5" s="19">
        <v>0</v>
      </c>
      <c r="AB5" s="19">
        <v>126449.58</v>
      </c>
      <c r="AC5" s="19">
        <v>0</v>
      </c>
      <c r="AD5" s="26">
        <v>45443</v>
      </c>
      <c r="AE5" s="19">
        <f t="shared" si="0"/>
        <v>-5796.5800000000017</v>
      </c>
      <c r="AF5" s="19">
        <v>0</v>
      </c>
      <c r="AG5" s="19">
        <v>0</v>
      </c>
      <c r="AH5" s="19">
        <v>24592.76</v>
      </c>
      <c r="AI5" s="19">
        <v>12296.38</v>
      </c>
      <c r="AJ5" s="19">
        <v>89560.44</v>
      </c>
      <c r="AK5" s="19">
        <f t="shared" si="1"/>
        <v>126449.58</v>
      </c>
      <c r="AL5" s="19"/>
      <c r="AM5" s="25" t="s">
        <v>1477</v>
      </c>
      <c r="AN5" s="19" t="s">
        <v>1479</v>
      </c>
      <c r="AO5" s="19" t="s">
        <v>1479</v>
      </c>
      <c r="AP5" s="25" t="s">
        <v>1479</v>
      </c>
    </row>
    <row r="6" spans="1:42" ht="30" x14ac:dyDescent="0.25">
      <c r="A6" s="7" t="s">
        <v>27</v>
      </c>
      <c r="B6" s="8" t="s">
        <v>403</v>
      </c>
      <c r="C6" s="7" t="s">
        <v>422</v>
      </c>
      <c r="D6" s="7" t="s">
        <v>490</v>
      </c>
      <c r="E6" s="7" t="s">
        <v>510</v>
      </c>
      <c r="F6" s="7" t="s">
        <v>565</v>
      </c>
      <c r="G6" s="7" t="s">
        <v>568</v>
      </c>
      <c r="H6" s="28"/>
      <c r="I6" s="7" t="s">
        <v>571</v>
      </c>
      <c r="J6" s="8" t="s">
        <v>576</v>
      </c>
      <c r="K6" s="7" t="s">
        <v>1481</v>
      </c>
      <c r="L6" s="7" t="s">
        <v>1479</v>
      </c>
      <c r="M6" s="8"/>
      <c r="N6" s="7" t="s">
        <v>1034</v>
      </c>
      <c r="O6" s="8"/>
      <c r="P6" s="7" t="s">
        <v>1426</v>
      </c>
      <c r="Q6" s="28"/>
      <c r="R6" s="7"/>
      <c r="S6" s="7"/>
      <c r="T6" s="8"/>
      <c r="U6" s="7"/>
      <c r="V6" s="7"/>
      <c r="W6" s="7" t="s">
        <v>1472</v>
      </c>
      <c r="X6" s="7"/>
      <c r="Y6" s="9">
        <v>0</v>
      </c>
      <c r="Z6" s="19"/>
      <c r="AA6" s="19">
        <v>0</v>
      </c>
      <c r="AB6" s="19"/>
      <c r="AC6" s="19">
        <v>0</v>
      </c>
      <c r="AD6" s="27"/>
      <c r="AE6" s="19" t="str">
        <f t="shared" si="0"/>
        <v>N/A</v>
      </c>
      <c r="AF6" s="19">
        <v>0</v>
      </c>
      <c r="AG6" s="19"/>
      <c r="AH6" s="19"/>
      <c r="AI6" s="19"/>
      <c r="AJ6" s="19"/>
      <c r="AK6" s="19">
        <f t="shared" si="1"/>
        <v>0</v>
      </c>
      <c r="AL6" s="19"/>
      <c r="AM6" s="7"/>
      <c r="AN6" s="19"/>
      <c r="AO6" s="9"/>
      <c r="AP6" s="9"/>
    </row>
    <row r="7" spans="1:42" ht="409.5" x14ac:dyDescent="0.25">
      <c r="A7" s="17" t="s">
        <v>28</v>
      </c>
      <c r="B7" s="13" t="s">
        <v>402</v>
      </c>
      <c r="C7" s="17" t="s">
        <v>422</v>
      </c>
      <c r="D7" s="17" t="s">
        <v>490</v>
      </c>
      <c r="E7" s="17" t="s">
        <v>522</v>
      </c>
      <c r="F7" s="17" t="s">
        <v>562</v>
      </c>
      <c r="G7" s="17" t="s">
        <v>568</v>
      </c>
      <c r="H7" s="18">
        <v>44664</v>
      </c>
      <c r="I7" s="17" t="s">
        <v>571</v>
      </c>
      <c r="J7" s="13" t="s">
        <v>577</v>
      </c>
      <c r="K7" s="17" t="s">
        <v>1481</v>
      </c>
      <c r="L7" s="17" t="s">
        <v>1479</v>
      </c>
      <c r="M7" s="17" t="s">
        <v>1479</v>
      </c>
      <c r="N7" s="17" t="s">
        <v>1035</v>
      </c>
      <c r="O7" s="13" t="s">
        <v>1917</v>
      </c>
      <c r="P7" s="17" t="s">
        <v>1424</v>
      </c>
      <c r="Q7" s="18">
        <v>45505</v>
      </c>
      <c r="R7" s="17" t="s">
        <v>1479</v>
      </c>
      <c r="S7" s="17" t="s">
        <v>1579</v>
      </c>
      <c r="T7" s="13" t="s">
        <v>1580</v>
      </c>
      <c r="U7" s="17" t="s">
        <v>1546</v>
      </c>
      <c r="V7" s="17" t="s">
        <v>1477</v>
      </c>
      <c r="W7" s="17" t="s">
        <v>1471</v>
      </c>
      <c r="X7" s="17" t="s">
        <v>1477</v>
      </c>
      <c r="Y7" s="19">
        <v>61131.51</v>
      </c>
      <c r="Z7" s="19">
        <v>399771.57</v>
      </c>
      <c r="AA7" s="19">
        <v>0</v>
      </c>
      <c r="AB7" s="19">
        <v>0</v>
      </c>
      <c r="AC7" s="19">
        <v>0</v>
      </c>
      <c r="AD7" s="26" t="s">
        <v>1479</v>
      </c>
      <c r="AE7" s="19" t="str">
        <f>IF(AB7&gt;0, Z7-AB7, "N/A")</f>
        <v>N/A</v>
      </c>
      <c r="AF7" s="19">
        <v>0</v>
      </c>
      <c r="AG7" s="19">
        <v>12296.38</v>
      </c>
      <c r="AH7" s="19">
        <v>25330.28</v>
      </c>
      <c r="AI7" s="19">
        <v>12665.14</v>
      </c>
      <c r="AJ7" s="19">
        <v>0</v>
      </c>
      <c r="AK7" s="19">
        <f t="shared" si="1"/>
        <v>50291.799999999996</v>
      </c>
      <c r="AL7" s="19">
        <v>1200</v>
      </c>
      <c r="AM7" s="25" t="s">
        <v>1477</v>
      </c>
      <c r="AN7" s="19" t="s">
        <v>1479</v>
      </c>
      <c r="AO7" s="19" t="s">
        <v>1479</v>
      </c>
      <c r="AP7" s="25" t="s">
        <v>1479</v>
      </c>
    </row>
    <row r="8" spans="1:42" ht="375" x14ac:dyDescent="0.25">
      <c r="A8" s="17" t="s">
        <v>29</v>
      </c>
      <c r="B8" s="13" t="s">
        <v>404</v>
      </c>
      <c r="C8" s="17" t="s">
        <v>423</v>
      </c>
      <c r="D8" s="17" t="s">
        <v>491</v>
      </c>
      <c r="E8" s="17" t="s">
        <v>512</v>
      </c>
      <c r="F8" s="17" t="s">
        <v>562</v>
      </c>
      <c r="G8" s="17" t="s">
        <v>568</v>
      </c>
      <c r="H8" s="18">
        <v>44775</v>
      </c>
      <c r="I8" s="17" t="s">
        <v>571</v>
      </c>
      <c r="J8" s="13" t="s">
        <v>578</v>
      </c>
      <c r="K8" s="17" t="s">
        <v>1477</v>
      </c>
      <c r="L8" s="17" t="s">
        <v>1495</v>
      </c>
      <c r="M8" s="13" t="s">
        <v>950</v>
      </c>
      <c r="N8" s="17" t="s">
        <v>1036</v>
      </c>
      <c r="O8" s="13" t="s">
        <v>1918</v>
      </c>
      <c r="P8" s="17" t="s">
        <v>1424</v>
      </c>
      <c r="Q8" s="18">
        <v>45818</v>
      </c>
      <c r="R8" s="17" t="s">
        <v>1479</v>
      </c>
      <c r="S8" s="17" t="s">
        <v>1581</v>
      </c>
      <c r="T8" s="13" t="s">
        <v>1439</v>
      </c>
      <c r="U8" s="17" t="s">
        <v>1498</v>
      </c>
      <c r="V8" s="17" t="s">
        <v>1477</v>
      </c>
      <c r="W8" s="17" t="s">
        <v>1471</v>
      </c>
      <c r="X8" s="17" t="s">
        <v>1477</v>
      </c>
      <c r="Y8" s="19">
        <v>462788.52</v>
      </c>
      <c r="Z8" s="19">
        <v>0</v>
      </c>
      <c r="AA8" s="19">
        <v>0</v>
      </c>
      <c r="AB8" s="19">
        <v>0</v>
      </c>
      <c r="AC8" s="19"/>
      <c r="AD8" s="19" t="s">
        <v>1479</v>
      </c>
      <c r="AE8" s="19" t="str">
        <f t="shared" ref="AE8:AE71" si="2">IF(AB8&gt;0, Z8-AB8, "N/A")</f>
        <v>N/A</v>
      </c>
      <c r="AF8" s="19">
        <v>0</v>
      </c>
      <c r="AG8" s="19">
        <v>5000</v>
      </c>
      <c r="AH8" s="19">
        <v>5000</v>
      </c>
      <c r="AI8" s="19">
        <v>0</v>
      </c>
      <c r="AJ8" s="19">
        <v>0</v>
      </c>
      <c r="AK8" s="19">
        <f t="shared" si="1"/>
        <v>10000</v>
      </c>
      <c r="AL8" s="19">
        <v>200</v>
      </c>
      <c r="AM8" s="17" t="s">
        <v>1477</v>
      </c>
      <c r="AN8" s="19" t="s">
        <v>1479</v>
      </c>
      <c r="AO8" s="19" t="s">
        <v>1479</v>
      </c>
      <c r="AP8" s="19" t="s">
        <v>1479</v>
      </c>
    </row>
    <row r="9" spans="1:42" ht="120" x14ac:dyDescent="0.25">
      <c r="A9" s="17" t="s">
        <v>30</v>
      </c>
      <c r="B9" s="13" t="s">
        <v>404</v>
      </c>
      <c r="C9" s="17" t="s">
        <v>423</v>
      </c>
      <c r="D9" s="17" t="s">
        <v>491</v>
      </c>
      <c r="E9" s="17" t="s">
        <v>512</v>
      </c>
      <c r="F9" s="17" t="s">
        <v>562</v>
      </c>
      <c r="G9" s="17" t="s">
        <v>568</v>
      </c>
      <c r="H9" s="18">
        <v>44734</v>
      </c>
      <c r="I9" s="17" t="s">
        <v>571</v>
      </c>
      <c r="J9" s="13" t="s">
        <v>579</v>
      </c>
      <c r="K9" s="17" t="s">
        <v>1477</v>
      </c>
      <c r="L9" s="17" t="s">
        <v>1495</v>
      </c>
      <c r="M9" s="13" t="s">
        <v>950</v>
      </c>
      <c r="N9" s="17" t="s">
        <v>1037</v>
      </c>
      <c r="O9" s="13" t="s">
        <v>1919</v>
      </c>
      <c r="P9" s="17" t="s">
        <v>1425</v>
      </c>
      <c r="Q9" s="18">
        <v>45644</v>
      </c>
      <c r="R9" s="17" t="s">
        <v>1582</v>
      </c>
      <c r="S9" s="17" t="s">
        <v>1479</v>
      </c>
      <c r="T9" s="13" t="s">
        <v>1440</v>
      </c>
      <c r="U9" s="17" t="s">
        <v>1507</v>
      </c>
      <c r="V9" s="17" t="s">
        <v>1477</v>
      </c>
      <c r="W9" s="17" t="s">
        <v>1473</v>
      </c>
      <c r="X9" s="17" t="s">
        <v>1477</v>
      </c>
      <c r="Y9" s="19">
        <v>777117.56</v>
      </c>
      <c r="Z9" s="19">
        <v>0</v>
      </c>
      <c r="AA9" s="19">
        <v>0</v>
      </c>
      <c r="AB9" s="19">
        <v>0</v>
      </c>
      <c r="AC9" s="19"/>
      <c r="AD9" s="19" t="s">
        <v>1479</v>
      </c>
      <c r="AE9" s="19" t="str">
        <f t="shared" si="2"/>
        <v>N/A</v>
      </c>
      <c r="AF9" s="19">
        <v>0</v>
      </c>
      <c r="AG9" s="19">
        <v>0</v>
      </c>
      <c r="AH9" s="19">
        <v>0</v>
      </c>
      <c r="AI9" s="19">
        <v>0</v>
      </c>
      <c r="AJ9" s="19">
        <v>0</v>
      </c>
      <c r="AK9" s="19">
        <f t="shared" si="1"/>
        <v>0</v>
      </c>
      <c r="AL9" s="19" t="s">
        <v>1477</v>
      </c>
      <c r="AM9" s="17" t="s">
        <v>1477</v>
      </c>
      <c r="AN9" s="19" t="s">
        <v>1479</v>
      </c>
      <c r="AO9" s="19" t="s">
        <v>1479</v>
      </c>
      <c r="AP9" s="19" t="s">
        <v>1479</v>
      </c>
    </row>
    <row r="10" spans="1:42" ht="75" x14ac:dyDescent="0.25">
      <c r="A10" s="17" t="s">
        <v>31</v>
      </c>
      <c r="B10" s="13" t="s">
        <v>404</v>
      </c>
      <c r="C10" s="17" t="s">
        <v>423</v>
      </c>
      <c r="D10" s="17" t="s">
        <v>491</v>
      </c>
      <c r="E10" s="17" t="s">
        <v>507</v>
      </c>
      <c r="F10" s="17" t="s">
        <v>562</v>
      </c>
      <c r="G10" s="17" t="s">
        <v>568</v>
      </c>
      <c r="H10" s="18">
        <v>44784</v>
      </c>
      <c r="I10" s="17" t="s">
        <v>571</v>
      </c>
      <c r="J10" s="13" t="s">
        <v>580</v>
      </c>
      <c r="K10" s="17" t="s">
        <v>1477</v>
      </c>
      <c r="L10" s="17" t="s">
        <v>1495</v>
      </c>
      <c r="M10" s="13" t="s">
        <v>951</v>
      </c>
      <c r="N10" s="17" t="s">
        <v>1038</v>
      </c>
      <c r="O10" s="13" t="s">
        <v>1920</v>
      </c>
      <c r="P10" s="17" t="s">
        <v>1425</v>
      </c>
      <c r="Q10" s="18">
        <v>45763</v>
      </c>
      <c r="R10" s="17" t="s">
        <v>1574</v>
      </c>
      <c r="S10" s="17" t="s">
        <v>1479</v>
      </c>
      <c r="T10" s="13" t="s">
        <v>1440</v>
      </c>
      <c r="U10" s="17" t="s">
        <v>1507</v>
      </c>
      <c r="V10" s="17" t="s">
        <v>1477</v>
      </c>
      <c r="W10" s="17" t="s">
        <v>1473</v>
      </c>
      <c r="X10" s="17" t="s">
        <v>1477</v>
      </c>
      <c r="Y10" s="19">
        <v>208188.64</v>
      </c>
      <c r="Z10" s="19">
        <v>0</v>
      </c>
      <c r="AA10" s="19">
        <v>0</v>
      </c>
      <c r="AB10" s="19">
        <v>0</v>
      </c>
      <c r="AC10" s="19"/>
      <c r="AD10" s="19" t="s">
        <v>1479</v>
      </c>
      <c r="AE10" s="19" t="str">
        <f t="shared" si="2"/>
        <v>N/A</v>
      </c>
      <c r="AF10" s="19">
        <v>0</v>
      </c>
      <c r="AG10" s="19">
        <v>0</v>
      </c>
      <c r="AH10" s="19">
        <v>0</v>
      </c>
      <c r="AI10" s="19">
        <v>0</v>
      </c>
      <c r="AJ10" s="19">
        <v>0</v>
      </c>
      <c r="AK10" s="19">
        <f t="shared" si="1"/>
        <v>0</v>
      </c>
      <c r="AL10" s="19" t="s">
        <v>1477</v>
      </c>
      <c r="AM10" s="17" t="s">
        <v>1477</v>
      </c>
      <c r="AN10" s="19" t="s">
        <v>1479</v>
      </c>
      <c r="AO10" s="19" t="s">
        <v>1479</v>
      </c>
      <c r="AP10" s="19" t="s">
        <v>1479</v>
      </c>
    </row>
    <row r="11" spans="1:42" ht="120" x14ac:dyDescent="0.25">
      <c r="A11" s="17" t="s">
        <v>32</v>
      </c>
      <c r="B11" s="13" t="s">
        <v>404</v>
      </c>
      <c r="C11" s="17" t="s">
        <v>423</v>
      </c>
      <c r="D11" s="17" t="s">
        <v>491</v>
      </c>
      <c r="E11" s="17" t="s">
        <v>513</v>
      </c>
      <c r="F11" s="17" t="s">
        <v>562</v>
      </c>
      <c r="G11" s="17" t="s">
        <v>568</v>
      </c>
      <c r="H11" s="18">
        <v>44839</v>
      </c>
      <c r="I11" s="17" t="s">
        <v>571</v>
      </c>
      <c r="J11" s="13" t="s">
        <v>581</v>
      </c>
      <c r="K11" s="17" t="s">
        <v>1477</v>
      </c>
      <c r="L11" s="17" t="s">
        <v>1495</v>
      </c>
      <c r="M11" s="13" t="s">
        <v>952</v>
      </c>
      <c r="N11" s="17" t="s">
        <v>1039</v>
      </c>
      <c r="O11" s="13" t="s">
        <v>1921</v>
      </c>
      <c r="P11" s="17" t="s">
        <v>1427</v>
      </c>
      <c r="Q11" s="18">
        <v>45784</v>
      </c>
      <c r="R11" s="17" t="s">
        <v>1583</v>
      </c>
      <c r="S11" s="17" t="s">
        <v>1479</v>
      </c>
      <c r="T11" s="13" t="s">
        <v>1584</v>
      </c>
      <c r="U11" s="17" t="s">
        <v>1546</v>
      </c>
      <c r="V11" s="17" t="s">
        <v>1477</v>
      </c>
      <c r="W11" s="17" t="s">
        <v>1472</v>
      </c>
      <c r="X11" s="17" t="s">
        <v>1477</v>
      </c>
      <c r="Y11" s="19">
        <v>236175.96</v>
      </c>
      <c r="Z11" s="19">
        <v>0</v>
      </c>
      <c r="AA11" s="19">
        <v>0</v>
      </c>
      <c r="AB11" s="19">
        <v>0</v>
      </c>
      <c r="AC11" s="19"/>
      <c r="AD11" s="19" t="s">
        <v>1479</v>
      </c>
      <c r="AE11" s="19" t="str">
        <f t="shared" si="2"/>
        <v>N/A</v>
      </c>
      <c r="AF11" s="19">
        <v>0</v>
      </c>
      <c r="AG11" s="19">
        <v>0</v>
      </c>
      <c r="AH11" s="19">
        <v>0</v>
      </c>
      <c r="AI11" s="19">
        <v>0</v>
      </c>
      <c r="AJ11" s="19">
        <v>0</v>
      </c>
      <c r="AK11" s="19">
        <f t="shared" si="1"/>
        <v>0</v>
      </c>
      <c r="AL11" s="19" t="s">
        <v>1477</v>
      </c>
      <c r="AM11" s="17" t="s">
        <v>1477</v>
      </c>
      <c r="AN11" s="19" t="s">
        <v>1479</v>
      </c>
      <c r="AO11" s="19" t="s">
        <v>1479</v>
      </c>
      <c r="AP11" s="19" t="s">
        <v>1479</v>
      </c>
    </row>
    <row r="12" spans="1:42" ht="285" x14ac:dyDescent="0.25">
      <c r="A12" s="17" t="s">
        <v>33</v>
      </c>
      <c r="B12" s="13" t="s">
        <v>405</v>
      </c>
      <c r="C12" s="17" t="s">
        <v>424</v>
      </c>
      <c r="D12" s="17" t="s">
        <v>492</v>
      </c>
      <c r="E12" s="17" t="s">
        <v>514</v>
      </c>
      <c r="F12" s="17" t="s">
        <v>562</v>
      </c>
      <c r="G12" s="17" t="s">
        <v>568</v>
      </c>
      <c r="H12" s="18">
        <v>44796</v>
      </c>
      <c r="I12" s="17" t="s">
        <v>571</v>
      </c>
      <c r="J12" s="13" t="s">
        <v>582</v>
      </c>
      <c r="K12" s="17" t="s">
        <v>1585</v>
      </c>
      <c r="L12" s="17" t="s">
        <v>1479</v>
      </c>
      <c r="M12" s="17" t="s">
        <v>1479</v>
      </c>
      <c r="N12" s="17" t="s">
        <v>1040</v>
      </c>
      <c r="O12" s="13" t="s">
        <v>1706</v>
      </c>
      <c r="P12" s="17" t="s">
        <v>1428</v>
      </c>
      <c r="Q12" s="18">
        <v>45811</v>
      </c>
      <c r="R12" s="17" t="s">
        <v>1479</v>
      </c>
      <c r="S12" s="17" t="s">
        <v>1479</v>
      </c>
      <c r="T12" s="13" t="s">
        <v>1586</v>
      </c>
      <c r="U12" s="17" t="s">
        <v>1513</v>
      </c>
      <c r="V12" s="17" t="s">
        <v>1481</v>
      </c>
      <c r="W12" s="17" t="s">
        <v>1471</v>
      </c>
      <c r="X12" s="17" t="s">
        <v>1477</v>
      </c>
      <c r="Y12" s="19">
        <v>189101.21</v>
      </c>
      <c r="Z12" s="19">
        <v>202252.02</v>
      </c>
      <c r="AA12" s="19">
        <v>93366.13</v>
      </c>
      <c r="AB12" s="19">
        <v>9496.75</v>
      </c>
      <c r="AC12" s="19">
        <v>0</v>
      </c>
      <c r="AD12" s="26">
        <v>45689</v>
      </c>
      <c r="AE12" s="19">
        <f t="shared" si="2"/>
        <v>192755.27</v>
      </c>
      <c r="AF12" s="19">
        <v>0</v>
      </c>
      <c r="AG12" s="19">
        <v>12296.38</v>
      </c>
      <c r="AH12" s="19"/>
      <c r="AI12" s="19"/>
      <c r="AJ12" s="19"/>
      <c r="AK12" s="19">
        <f t="shared" si="1"/>
        <v>12296.38</v>
      </c>
      <c r="AL12" s="19">
        <v>2400</v>
      </c>
      <c r="AM12" s="17" t="s">
        <v>1477</v>
      </c>
      <c r="AN12" s="19" t="s">
        <v>1479</v>
      </c>
      <c r="AO12" s="19" t="s">
        <v>1479</v>
      </c>
      <c r="AP12" s="19" t="s">
        <v>1479</v>
      </c>
    </row>
    <row r="13" spans="1:42" ht="390" x14ac:dyDescent="0.25">
      <c r="A13" s="17" t="s">
        <v>34</v>
      </c>
      <c r="B13" s="13" t="s">
        <v>404</v>
      </c>
      <c r="C13" s="17" t="s">
        <v>423</v>
      </c>
      <c r="D13" s="17" t="s">
        <v>491</v>
      </c>
      <c r="E13" s="17" t="s">
        <v>512</v>
      </c>
      <c r="F13" s="17" t="s">
        <v>562</v>
      </c>
      <c r="G13" s="17" t="s">
        <v>568</v>
      </c>
      <c r="H13" s="18">
        <v>44825</v>
      </c>
      <c r="I13" s="17" t="s">
        <v>571</v>
      </c>
      <c r="J13" s="13" t="s">
        <v>583</v>
      </c>
      <c r="K13" s="17" t="s">
        <v>1477</v>
      </c>
      <c r="L13" s="17" t="s">
        <v>1495</v>
      </c>
      <c r="M13" s="13" t="s">
        <v>953</v>
      </c>
      <c r="N13" s="17" t="s">
        <v>1041</v>
      </c>
      <c r="O13" s="13" t="s">
        <v>1922</v>
      </c>
      <c r="P13" s="17" t="s">
        <v>1424</v>
      </c>
      <c r="Q13" s="18">
        <v>45751</v>
      </c>
      <c r="R13" s="17" t="s">
        <v>1582</v>
      </c>
      <c r="S13" s="17" t="s">
        <v>1479</v>
      </c>
      <c r="T13" s="13" t="s">
        <v>1441</v>
      </c>
      <c r="U13" s="17" t="s">
        <v>1546</v>
      </c>
      <c r="V13" s="17" t="s">
        <v>1477</v>
      </c>
      <c r="W13" s="17" t="s">
        <v>1471</v>
      </c>
      <c r="X13" s="17" t="s">
        <v>1477</v>
      </c>
      <c r="Y13" s="19">
        <v>401269.04</v>
      </c>
      <c r="Z13" s="19">
        <v>0</v>
      </c>
      <c r="AA13" s="19">
        <v>0</v>
      </c>
      <c r="AB13" s="19">
        <v>0</v>
      </c>
      <c r="AC13" s="19"/>
      <c r="AD13" s="19" t="s">
        <v>1479</v>
      </c>
      <c r="AE13" s="19" t="str">
        <f t="shared" si="2"/>
        <v>N/A</v>
      </c>
      <c r="AF13" s="19">
        <v>0</v>
      </c>
      <c r="AG13" s="19">
        <v>12665.14</v>
      </c>
      <c r="AH13" s="19">
        <v>12334.86</v>
      </c>
      <c r="AI13" s="19">
        <v>0</v>
      </c>
      <c r="AJ13" s="19">
        <v>0</v>
      </c>
      <c r="AK13" s="19">
        <f t="shared" si="1"/>
        <v>25000</v>
      </c>
      <c r="AL13" s="19">
        <v>1000</v>
      </c>
      <c r="AM13" s="17" t="s">
        <v>1477</v>
      </c>
      <c r="AN13" s="19" t="s">
        <v>1479</v>
      </c>
      <c r="AO13" s="19" t="s">
        <v>1479</v>
      </c>
      <c r="AP13" s="19" t="s">
        <v>1479</v>
      </c>
    </row>
    <row r="14" spans="1:42" ht="195" x14ac:dyDescent="0.25">
      <c r="A14" s="17" t="s">
        <v>35</v>
      </c>
      <c r="B14" s="13" t="s">
        <v>404</v>
      </c>
      <c r="C14" s="17" t="s">
        <v>423</v>
      </c>
      <c r="D14" s="17" t="s">
        <v>491</v>
      </c>
      <c r="E14" s="17" t="s">
        <v>511</v>
      </c>
      <c r="F14" s="17" t="s">
        <v>562</v>
      </c>
      <c r="G14" s="17" t="s">
        <v>568</v>
      </c>
      <c r="H14" s="18">
        <v>44839</v>
      </c>
      <c r="I14" s="17" t="s">
        <v>571</v>
      </c>
      <c r="J14" s="13" t="s">
        <v>584</v>
      </c>
      <c r="K14" s="17" t="s">
        <v>1477</v>
      </c>
      <c r="L14" s="17" t="s">
        <v>1495</v>
      </c>
      <c r="M14" s="13" t="s">
        <v>954</v>
      </c>
      <c r="N14" s="17" t="s">
        <v>1042</v>
      </c>
      <c r="O14" s="13" t="s">
        <v>1923</v>
      </c>
      <c r="P14" s="17" t="s">
        <v>1427</v>
      </c>
      <c r="Q14" s="18">
        <v>45826</v>
      </c>
      <c r="R14" s="17" t="s">
        <v>1579</v>
      </c>
      <c r="S14" s="17" t="s">
        <v>1479</v>
      </c>
      <c r="T14" s="13" t="s">
        <v>1442</v>
      </c>
      <c r="U14" s="17" t="s">
        <v>1546</v>
      </c>
      <c r="V14" s="17" t="s">
        <v>1477</v>
      </c>
      <c r="W14" s="17" t="s">
        <v>1471</v>
      </c>
      <c r="X14" s="17" t="s">
        <v>1477</v>
      </c>
      <c r="Y14" s="19">
        <v>616595.31999999995</v>
      </c>
      <c r="Z14" s="19">
        <v>0</v>
      </c>
      <c r="AA14" s="19">
        <v>0</v>
      </c>
      <c r="AB14" s="19">
        <v>0</v>
      </c>
      <c r="AC14" s="19"/>
      <c r="AD14" s="19" t="s">
        <v>1479</v>
      </c>
      <c r="AE14" s="19" t="str">
        <f t="shared" si="2"/>
        <v>N/A</v>
      </c>
      <c r="AF14" s="19">
        <v>0</v>
      </c>
      <c r="AG14" s="19">
        <v>12665.14</v>
      </c>
      <c r="AH14" s="19">
        <v>0</v>
      </c>
      <c r="AI14" s="19">
        <v>0</v>
      </c>
      <c r="AJ14" s="19">
        <v>0</v>
      </c>
      <c r="AK14" s="19">
        <f t="shared" si="1"/>
        <v>12665.14</v>
      </c>
      <c r="AL14" s="19">
        <v>2000</v>
      </c>
      <c r="AM14" s="17" t="s">
        <v>1477</v>
      </c>
      <c r="AN14" s="19" t="s">
        <v>1479</v>
      </c>
      <c r="AO14" s="19" t="s">
        <v>1479</v>
      </c>
      <c r="AP14" s="19" t="s">
        <v>1479</v>
      </c>
    </row>
    <row r="15" spans="1:42" ht="255" x14ac:dyDescent="0.25">
      <c r="A15" s="17" t="s">
        <v>36</v>
      </c>
      <c r="B15" s="13" t="s">
        <v>402</v>
      </c>
      <c r="C15" s="17" t="s">
        <v>422</v>
      </c>
      <c r="D15" s="17" t="s">
        <v>490</v>
      </c>
      <c r="E15" s="17" t="s">
        <v>524</v>
      </c>
      <c r="F15" s="17" t="s">
        <v>562</v>
      </c>
      <c r="G15" s="17" t="s">
        <v>568</v>
      </c>
      <c r="H15" s="18">
        <v>44858</v>
      </c>
      <c r="I15" s="17" t="s">
        <v>571</v>
      </c>
      <c r="J15" s="13" t="s">
        <v>585</v>
      </c>
      <c r="K15" s="17" t="s">
        <v>1481</v>
      </c>
      <c r="L15" s="17" t="s">
        <v>1479</v>
      </c>
      <c r="M15" s="17" t="s">
        <v>1479</v>
      </c>
      <c r="N15" s="17" t="s">
        <v>1043</v>
      </c>
      <c r="O15" s="13" t="s">
        <v>1924</v>
      </c>
      <c r="P15" s="17" t="s">
        <v>1424</v>
      </c>
      <c r="Q15" s="18">
        <v>45799</v>
      </c>
      <c r="R15" s="17" t="s">
        <v>1479</v>
      </c>
      <c r="S15" s="17" t="s">
        <v>1581</v>
      </c>
      <c r="T15" s="13" t="s">
        <v>1587</v>
      </c>
      <c r="U15" s="17" t="s">
        <v>1546</v>
      </c>
      <c r="V15" s="17" t="s">
        <v>1477</v>
      </c>
      <c r="W15" s="17" t="s">
        <v>1471</v>
      </c>
      <c r="X15" s="17" t="s">
        <v>1477</v>
      </c>
      <c r="Y15" s="19">
        <v>612300</v>
      </c>
      <c r="Z15" s="19">
        <v>1101769.6100000001</v>
      </c>
      <c r="AA15" s="19">
        <v>0</v>
      </c>
      <c r="AB15" s="19">
        <v>1013233.72</v>
      </c>
      <c r="AC15" s="19">
        <v>0</v>
      </c>
      <c r="AD15" s="26">
        <v>45566</v>
      </c>
      <c r="AE15" s="19">
        <f t="shared" si="2"/>
        <v>88535.89000000013</v>
      </c>
      <c r="AF15" s="19">
        <v>0</v>
      </c>
      <c r="AG15" s="19">
        <v>12665.14</v>
      </c>
      <c r="AH15" s="19">
        <v>26266.92</v>
      </c>
      <c r="AI15" s="19">
        <v>13133.46</v>
      </c>
      <c r="AJ15" s="19">
        <v>0</v>
      </c>
      <c r="AK15" s="19">
        <f t="shared" si="1"/>
        <v>52065.52</v>
      </c>
      <c r="AL15" s="19">
        <v>10000</v>
      </c>
      <c r="AM15" s="25" t="s">
        <v>1477</v>
      </c>
      <c r="AN15" s="19" t="s">
        <v>1479</v>
      </c>
      <c r="AO15" s="19" t="s">
        <v>1479</v>
      </c>
      <c r="AP15" s="25" t="s">
        <v>1479</v>
      </c>
    </row>
    <row r="16" spans="1:42" ht="45" x14ac:dyDescent="0.25">
      <c r="A16" s="7" t="s">
        <v>37</v>
      </c>
      <c r="B16" s="8" t="s">
        <v>406</v>
      </c>
      <c r="C16" s="7" t="s">
        <v>422</v>
      </c>
      <c r="D16" s="7" t="s">
        <v>490</v>
      </c>
      <c r="E16" s="7" t="s">
        <v>510</v>
      </c>
      <c r="F16" s="7" t="s">
        <v>566</v>
      </c>
      <c r="G16" s="7" t="s">
        <v>570</v>
      </c>
      <c r="H16" s="28"/>
      <c r="I16" s="7" t="s">
        <v>571</v>
      </c>
      <c r="J16" s="8" t="s">
        <v>586</v>
      </c>
      <c r="K16" s="7" t="s">
        <v>1481</v>
      </c>
      <c r="L16" s="7" t="s">
        <v>1479</v>
      </c>
      <c r="M16" s="8"/>
      <c r="N16" s="7" t="s">
        <v>1044</v>
      </c>
      <c r="O16" s="8"/>
      <c r="P16" s="7" t="s">
        <v>1429</v>
      </c>
      <c r="Q16" s="28"/>
      <c r="R16" s="7"/>
      <c r="S16" s="7"/>
      <c r="T16" s="8"/>
      <c r="U16" s="7"/>
      <c r="V16" s="7"/>
      <c r="W16" s="7"/>
      <c r="X16" s="7"/>
      <c r="Y16" s="9">
        <v>0</v>
      </c>
      <c r="Z16" s="19"/>
      <c r="AA16" s="19">
        <v>0</v>
      </c>
      <c r="AB16" s="19"/>
      <c r="AC16" s="19">
        <v>0</v>
      </c>
      <c r="AD16" s="27"/>
      <c r="AE16" s="19" t="str">
        <f t="shared" si="2"/>
        <v>N/A</v>
      </c>
      <c r="AF16" s="19">
        <v>0</v>
      </c>
      <c r="AG16" s="19"/>
      <c r="AH16" s="19"/>
      <c r="AI16" s="19"/>
      <c r="AJ16" s="19"/>
      <c r="AK16" s="19">
        <f t="shared" si="1"/>
        <v>0</v>
      </c>
      <c r="AL16" s="19"/>
      <c r="AM16" s="7"/>
      <c r="AN16" s="19"/>
      <c r="AO16" s="9"/>
      <c r="AP16" s="9"/>
    </row>
    <row r="17" spans="1:42" ht="105" x14ac:dyDescent="0.25">
      <c r="A17" s="17" t="s">
        <v>38</v>
      </c>
      <c r="B17" s="13" t="s">
        <v>407</v>
      </c>
      <c r="C17" s="17" t="s">
        <v>425</v>
      </c>
      <c r="D17" s="17" t="s">
        <v>493</v>
      </c>
      <c r="E17" s="17" t="s">
        <v>515</v>
      </c>
      <c r="F17" s="17" t="s">
        <v>562</v>
      </c>
      <c r="G17" s="17" t="s">
        <v>568</v>
      </c>
      <c r="H17" s="18">
        <v>44876</v>
      </c>
      <c r="I17" s="17" t="s">
        <v>571</v>
      </c>
      <c r="J17" s="13" t="s">
        <v>587</v>
      </c>
      <c r="K17" s="17" t="s">
        <v>1477</v>
      </c>
      <c r="L17" s="17" t="s">
        <v>1495</v>
      </c>
      <c r="M17" s="13" t="s">
        <v>954</v>
      </c>
      <c r="N17" s="17" t="s">
        <v>1045</v>
      </c>
      <c r="O17" s="13" t="s">
        <v>1925</v>
      </c>
      <c r="P17" s="17" t="s">
        <v>1427</v>
      </c>
      <c r="Q17" s="18">
        <v>45714</v>
      </c>
      <c r="R17" s="17" t="s">
        <v>1588</v>
      </c>
      <c r="S17" s="17" t="s">
        <v>1479</v>
      </c>
      <c r="T17" s="13" t="s">
        <v>1443</v>
      </c>
      <c r="U17" s="17" t="s">
        <v>1507</v>
      </c>
      <c r="V17" s="17" t="s">
        <v>1477</v>
      </c>
      <c r="W17" s="17" t="s">
        <v>1473</v>
      </c>
      <c r="X17" s="17" t="s">
        <v>1477</v>
      </c>
      <c r="Y17" s="19">
        <v>187424.3</v>
      </c>
      <c r="Z17" s="19">
        <v>0</v>
      </c>
      <c r="AA17" s="19">
        <v>0</v>
      </c>
      <c r="AB17" s="19">
        <v>0</v>
      </c>
      <c r="AC17" s="19"/>
      <c r="AD17" s="19" t="s">
        <v>1479</v>
      </c>
      <c r="AE17" s="19" t="str">
        <f t="shared" si="2"/>
        <v>N/A</v>
      </c>
      <c r="AF17" s="19">
        <v>0</v>
      </c>
      <c r="AG17" s="19">
        <v>0</v>
      </c>
      <c r="AH17" s="19">
        <v>0</v>
      </c>
      <c r="AI17" s="19">
        <v>0</v>
      </c>
      <c r="AJ17" s="19">
        <v>0</v>
      </c>
      <c r="AK17" s="19">
        <f t="shared" si="1"/>
        <v>0</v>
      </c>
      <c r="AL17" s="19" t="s">
        <v>1477</v>
      </c>
      <c r="AM17" s="17" t="s">
        <v>1477</v>
      </c>
      <c r="AN17" s="19" t="s">
        <v>1479</v>
      </c>
      <c r="AO17" s="19" t="s">
        <v>1479</v>
      </c>
      <c r="AP17" s="17" t="s">
        <v>1479</v>
      </c>
    </row>
    <row r="18" spans="1:42" ht="240" x14ac:dyDescent="0.25">
      <c r="A18" s="17" t="s">
        <v>39</v>
      </c>
      <c r="B18" s="13" t="s">
        <v>405</v>
      </c>
      <c r="C18" s="17" t="s">
        <v>424</v>
      </c>
      <c r="D18" s="17" t="s">
        <v>492</v>
      </c>
      <c r="E18" s="17" t="s">
        <v>516</v>
      </c>
      <c r="F18" s="17" t="s">
        <v>562</v>
      </c>
      <c r="G18" s="17" t="s">
        <v>568</v>
      </c>
      <c r="H18" s="18">
        <v>44867</v>
      </c>
      <c r="I18" s="17" t="s">
        <v>571</v>
      </c>
      <c r="J18" s="13" t="s">
        <v>588</v>
      </c>
      <c r="K18" s="17" t="s">
        <v>1585</v>
      </c>
      <c r="L18" s="17" t="s">
        <v>1479</v>
      </c>
      <c r="M18" s="17" t="s">
        <v>1479</v>
      </c>
      <c r="N18" s="17" t="s">
        <v>1046</v>
      </c>
      <c r="O18" s="13" t="s">
        <v>1926</v>
      </c>
      <c r="P18" s="17" t="s">
        <v>1424</v>
      </c>
      <c r="Q18" s="18">
        <v>45800</v>
      </c>
      <c r="R18" s="17" t="s">
        <v>1479</v>
      </c>
      <c r="S18" s="17" t="s">
        <v>1576</v>
      </c>
      <c r="T18" s="13" t="s">
        <v>1589</v>
      </c>
      <c r="U18" s="17" t="s">
        <v>1546</v>
      </c>
      <c r="V18" s="17" t="s">
        <v>1477</v>
      </c>
      <c r="W18" s="17" t="s">
        <v>1471</v>
      </c>
      <c r="X18" s="17" t="s">
        <v>1477</v>
      </c>
      <c r="Y18" s="19">
        <v>621013.32999999996</v>
      </c>
      <c r="Z18" s="19">
        <v>621013.32999999996</v>
      </c>
      <c r="AA18" s="19">
        <v>0</v>
      </c>
      <c r="AB18" s="19">
        <v>0</v>
      </c>
      <c r="AC18" s="19">
        <v>0</v>
      </c>
      <c r="AD18" s="26" t="s">
        <v>1479</v>
      </c>
      <c r="AE18" s="19" t="str">
        <f t="shared" si="2"/>
        <v>N/A</v>
      </c>
      <c r="AF18" s="19">
        <v>0</v>
      </c>
      <c r="AG18" s="19">
        <v>0</v>
      </c>
      <c r="AH18" s="19">
        <v>0</v>
      </c>
      <c r="AI18" s="19">
        <v>0</v>
      </c>
      <c r="AJ18" s="19">
        <v>0</v>
      </c>
      <c r="AK18" s="19">
        <f t="shared" si="1"/>
        <v>0</v>
      </c>
      <c r="AL18" s="19">
        <v>0</v>
      </c>
      <c r="AM18" s="17" t="s">
        <v>1477</v>
      </c>
      <c r="AN18" s="19" t="s">
        <v>1479</v>
      </c>
      <c r="AO18" s="19" t="s">
        <v>1479</v>
      </c>
      <c r="AP18" s="17" t="s">
        <v>1479</v>
      </c>
    </row>
    <row r="19" spans="1:42" ht="30" x14ac:dyDescent="0.25">
      <c r="A19" s="17" t="s">
        <v>39</v>
      </c>
      <c r="B19" s="13" t="s">
        <v>405</v>
      </c>
      <c r="C19" s="17" t="s">
        <v>424</v>
      </c>
      <c r="D19" s="17" t="s">
        <v>492</v>
      </c>
      <c r="E19" s="17" t="s">
        <v>516</v>
      </c>
      <c r="F19" s="17" t="s">
        <v>564</v>
      </c>
      <c r="G19" s="17" t="s">
        <v>568</v>
      </c>
      <c r="H19" s="18">
        <v>45576</v>
      </c>
      <c r="I19" s="17" t="s">
        <v>571</v>
      </c>
      <c r="J19" s="13" t="s">
        <v>588</v>
      </c>
      <c r="K19" s="17" t="s">
        <v>1585</v>
      </c>
      <c r="L19" s="17" t="s">
        <v>1479</v>
      </c>
      <c r="M19" s="17" t="s">
        <v>1479</v>
      </c>
      <c r="N19" s="17" t="s">
        <v>1047</v>
      </c>
      <c r="O19" s="13" t="s">
        <v>1926</v>
      </c>
      <c r="P19" s="17" t="s">
        <v>1428</v>
      </c>
      <c r="Q19" s="18">
        <v>45806</v>
      </c>
      <c r="R19" s="17" t="s">
        <v>1479</v>
      </c>
      <c r="S19" s="17" t="s">
        <v>1479</v>
      </c>
      <c r="T19" s="13" t="s">
        <v>1590</v>
      </c>
      <c r="U19" s="17" t="s">
        <v>1513</v>
      </c>
      <c r="V19" s="17" t="s">
        <v>1477</v>
      </c>
      <c r="W19" s="17" t="s">
        <v>1471</v>
      </c>
      <c r="X19" s="17" t="s">
        <v>1477</v>
      </c>
      <c r="Y19" s="19">
        <v>1558134.23</v>
      </c>
      <c r="Z19" s="19">
        <v>576300.36</v>
      </c>
      <c r="AA19" s="19">
        <v>230600.03</v>
      </c>
      <c r="AB19" s="19">
        <v>1436340.63</v>
      </c>
      <c r="AC19" s="19">
        <v>0</v>
      </c>
      <c r="AD19" s="26">
        <v>45658</v>
      </c>
      <c r="AE19" s="19">
        <f t="shared" si="2"/>
        <v>-860040.2699999999</v>
      </c>
      <c r="AF19" s="19">
        <v>0</v>
      </c>
      <c r="AG19" s="19">
        <v>12296.38</v>
      </c>
      <c r="AH19" s="19">
        <v>26266.92</v>
      </c>
      <c r="AI19" s="19">
        <v>13133.46</v>
      </c>
      <c r="AJ19" s="19" t="s">
        <v>1701</v>
      </c>
      <c r="AK19" s="19" t="e">
        <f t="shared" si="1"/>
        <v>#VALUE!</v>
      </c>
      <c r="AL19" s="19">
        <v>5000</v>
      </c>
      <c r="AM19" s="17" t="s">
        <v>1477</v>
      </c>
      <c r="AN19" s="19" t="s">
        <v>1479</v>
      </c>
      <c r="AO19" s="19" t="s">
        <v>1479</v>
      </c>
      <c r="AP19" s="17" t="s">
        <v>1479</v>
      </c>
    </row>
    <row r="20" spans="1:42" ht="195" x14ac:dyDescent="0.25">
      <c r="A20" s="17" t="s">
        <v>40</v>
      </c>
      <c r="B20" s="13" t="s">
        <v>404</v>
      </c>
      <c r="C20" s="17" t="s">
        <v>423</v>
      </c>
      <c r="D20" s="17" t="s">
        <v>491</v>
      </c>
      <c r="E20" s="17" t="s">
        <v>507</v>
      </c>
      <c r="F20" s="17" t="s">
        <v>562</v>
      </c>
      <c r="G20" s="17" t="s">
        <v>568</v>
      </c>
      <c r="H20" s="18">
        <v>44869</v>
      </c>
      <c r="I20" s="17" t="s">
        <v>571</v>
      </c>
      <c r="J20" s="13" t="s">
        <v>589</v>
      </c>
      <c r="K20" s="17" t="s">
        <v>1477</v>
      </c>
      <c r="L20" s="17" t="s">
        <v>1495</v>
      </c>
      <c r="M20" s="13" t="s">
        <v>955</v>
      </c>
      <c r="N20" s="17" t="s">
        <v>1048</v>
      </c>
      <c r="O20" s="13" t="s">
        <v>1927</v>
      </c>
      <c r="P20" s="17" t="s">
        <v>1424</v>
      </c>
      <c r="Q20" s="18">
        <v>45824</v>
      </c>
      <c r="R20" s="17" t="s">
        <v>1479</v>
      </c>
      <c r="S20" s="17" t="s">
        <v>1581</v>
      </c>
      <c r="T20" s="13" t="s">
        <v>1444</v>
      </c>
      <c r="U20" s="17" t="s">
        <v>1546</v>
      </c>
      <c r="V20" s="17" t="s">
        <v>1477</v>
      </c>
      <c r="W20" s="17" t="s">
        <v>1471</v>
      </c>
      <c r="X20" s="17" t="s">
        <v>1477</v>
      </c>
      <c r="Y20" s="19">
        <v>476809.6</v>
      </c>
      <c r="Z20" s="19">
        <v>0</v>
      </c>
      <c r="AA20" s="19">
        <v>0</v>
      </c>
      <c r="AB20" s="19">
        <v>0</v>
      </c>
      <c r="AC20" s="19"/>
      <c r="AD20" s="19" t="s">
        <v>1479</v>
      </c>
      <c r="AE20" s="19" t="str">
        <f t="shared" si="2"/>
        <v>N/A</v>
      </c>
      <c r="AF20" s="19">
        <v>0</v>
      </c>
      <c r="AG20" s="19">
        <v>12000</v>
      </c>
      <c r="AH20" s="19">
        <v>0</v>
      </c>
      <c r="AI20" s="19">
        <v>0</v>
      </c>
      <c r="AJ20" s="19">
        <v>0</v>
      </c>
      <c r="AK20" s="19">
        <f t="shared" si="1"/>
        <v>12000</v>
      </c>
      <c r="AL20" s="19">
        <v>240</v>
      </c>
      <c r="AM20" s="17" t="s">
        <v>1477</v>
      </c>
      <c r="AN20" s="19" t="s">
        <v>1479</v>
      </c>
      <c r="AO20" s="19" t="s">
        <v>1479</v>
      </c>
      <c r="AP20" s="19" t="s">
        <v>1479</v>
      </c>
    </row>
    <row r="21" spans="1:42" ht="45" x14ac:dyDescent="0.25">
      <c r="A21" s="17" t="s">
        <v>41</v>
      </c>
      <c r="B21" s="13" t="s">
        <v>408</v>
      </c>
      <c r="C21" s="17" t="s">
        <v>426</v>
      </c>
      <c r="D21" s="17" t="s">
        <v>494</v>
      </c>
      <c r="E21" s="17" t="s">
        <v>517</v>
      </c>
      <c r="F21" s="17" t="s">
        <v>562</v>
      </c>
      <c r="G21" s="17" t="s">
        <v>568</v>
      </c>
      <c r="H21" s="18">
        <v>44889</v>
      </c>
      <c r="I21" s="17" t="s">
        <v>571</v>
      </c>
      <c r="J21" s="13" t="s">
        <v>590</v>
      </c>
      <c r="K21" s="17" t="s">
        <v>1585</v>
      </c>
      <c r="L21" s="17" t="s">
        <v>1479</v>
      </c>
      <c r="M21" s="17" t="s">
        <v>1479</v>
      </c>
      <c r="N21" s="17" t="s">
        <v>1049</v>
      </c>
      <c r="O21" s="13" t="s">
        <v>1707</v>
      </c>
      <c r="P21" s="17" t="s">
        <v>1430</v>
      </c>
      <c r="Q21" s="18">
        <v>45581</v>
      </c>
      <c r="R21" s="17" t="s">
        <v>1479</v>
      </c>
      <c r="S21" s="17" t="s">
        <v>1479</v>
      </c>
      <c r="T21" s="13" t="s">
        <v>1591</v>
      </c>
      <c r="U21" s="17" t="s">
        <v>1498</v>
      </c>
      <c r="V21" s="17" t="s">
        <v>1477</v>
      </c>
      <c r="W21" s="17" t="s">
        <v>1472</v>
      </c>
      <c r="X21" s="17" t="s">
        <v>1477</v>
      </c>
      <c r="Y21" s="19">
        <v>135000</v>
      </c>
      <c r="Z21" s="19">
        <v>292076.95</v>
      </c>
      <c r="AA21" s="19">
        <v>143532.34</v>
      </c>
      <c r="AB21" s="19">
        <v>0</v>
      </c>
      <c r="AC21" s="19">
        <v>0</v>
      </c>
      <c r="AD21" s="26" t="s">
        <v>1479</v>
      </c>
      <c r="AE21" s="19" t="str">
        <f t="shared" si="2"/>
        <v>N/A</v>
      </c>
      <c r="AF21" s="19">
        <v>0</v>
      </c>
      <c r="AG21" s="19">
        <v>0</v>
      </c>
      <c r="AH21" s="19">
        <v>0</v>
      </c>
      <c r="AI21" s="19">
        <v>0</v>
      </c>
      <c r="AJ21" s="19">
        <v>0</v>
      </c>
      <c r="AK21" s="19">
        <f t="shared" si="1"/>
        <v>0</v>
      </c>
      <c r="AL21" s="19" t="s">
        <v>1477</v>
      </c>
      <c r="AM21" s="17" t="s">
        <v>1477</v>
      </c>
      <c r="AN21" s="19" t="s">
        <v>1479</v>
      </c>
      <c r="AO21" s="19" t="s">
        <v>1479</v>
      </c>
      <c r="AP21" s="17" t="s">
        <v>1479</v>
      </c>
    </row>
    <row r="22" spans="1:42" ht="300" x14ac:dyDescent="0.25">
      <c r="A22" s="17" t="s">
        <v>42</v>
      </c>
      <c r="B22" s="13" t="s">
        <v>409</v>
      </c>
      <c r="C22" s="17" t="s">
        <v>423</v>
      </c>
      <c r="D22" s="17" t="s">
        <v>491</v>
      </c>
      <c r="E22" s="17" t="s">
        <v>511</v>
      </c>
      <c r="F22" s="17" t="s">
        <v>562</v>
      </c>
      <c r="G22" s="17" t="s">
        <v>568</v>
      </c>
      <c r="H22" s="18">
        <v>44876</v>
      </c>
      <c r="I22" s="17" t="s">
        <v>571</v>
      </c>
      <c r="J22" s="13" t="s">
        <v>591</v>
      </c>
      <c r="K22" s="17" t="s">
        <v>1477</v>
      </c>
      <c r="L22" s="17" t="s">
        <v>1495</v>
      </c>
      <c r="M22" s="13" t="s">
        <v>956</v>
      </c>
      <c r="N22" s="17" t="s">
        <v>1050</v>
      </c>
      <c r="O22" s="13" t="s">
        <v>1928</v>
      </c>
      <c r="P22" s="17" t="s">
        <v>1425</v>
      </c>
      <c r="Q22" s="18">
        <v>45833</v>
      </c>
      <c r="R22" s="17" t="s">
        <v>1479</v>
      </c>
      <c r="S22" s="17" t="s">
        <v>1479</v>
      </c>
      <c r="T22" s="13" t="s">
        <v>1592</v>
      </c>
      <c r="U22" s="17" t="s">
        <v>1546</v>
      </c>
      <c r="V22" s="17" t="s">
        <v>1477</v>
      </c>
      <c r="W22" s="17" t="s">
        <v>1471</v>
      </c>
      <c r="X22" s="17" t="s">
        <v>1477</v>
      </c>
      <c r="Y22" s="19">
        <v>437979.8</v>
      </c>
      <c r="Z22" s="19">
        <v>0</v>
      </c>
      <c r="AA22" s="19">
        <v>0</v>
      </c>
      <c r="AB22" s="19">
        <v>0</v>
      </c>
      <c r="AC22" s="19"/>
      <c r="AD22" s="26" t="s">
        <v>1479</v>
      </c>
      <c r="AE22" s="19" t="str">
        <f t="shared" si="2"/>
        <v>N/A</v>
      </c>
      <c r="AF22" s="19">
        <v>0</v>
      </c>
      <c r="AG22" s="19">
        <v>13133.46</v>
      </c>
      <c r="AH22" s="19">
        <v>0</v>
      </c>
      <c r="AI22" s="19">
        <v>0</v>
      </c>
      <c r="AJ22" s="19">
        <v>0</v>
      </c>
      <c r="AK22" s="19">
        <f t="shared" si="1"/>
        <v>13133.46</v>
      </c>
      <c r="AL22" s="19">
        <v>300</v>
      </c>
      <c r="AM22" s="17" t="s">
        <v>1477</v>
      </c>
      <c r="AN22" s="19" t="s">
        <v>1479</v>
      </c>
      <c r="AO22" s="19" t="s">
        <v>1479</v>
      </c>
      <c r="AP22" s="17" t="s">
        <v>1479</v>
      </c>
    </row>
    <row r="23" spans="1:42" ht="60" x14ac:dyDescent="0.25">
      <c r="A23" s="17" t="s">
        <v>43</v>
      </c>
      <c r="B23" s="13" t="s">
        <v>410</v>
      </c>
      <c r="C23" s="17" t="s">
        <v>425</v>
      </c>
      <c r="D23" s="17" t="s">
        <v>493</v>
      </c>
      <c r="E23" s="17" t="s">
        <v>512</v>
      </c>
      <c r="F23" s="17" t="s">
        <v>562</v>
      </c>
      <c r="G23" s="17" t="s">
        <v>568</v>
      </c>
      <c r="H23" s="18">
        <v>44914</v>
      </c>
      <c r="I23" s="17" t="s">
        <v>572</v>
      </c>
      <c r="J23" s="13" t="s">
        <v>592</v>
      </c>
      <c r="K23" s="17" t="s">
        <v>1585</v>
      </c>
      <c r="L23" s="17" t="s">
        <v>1479</v>
      </c>
      <c r="M23" s="17" t="s">
        <v>1479</v>
      </c>
      <c r="N23" s="17" t="s">
        <v>1051</v>
      </c>
      <c r="O23" s="13" t="s">
        <v>1815</v>
      </c>
      <c r="P23" s="17" t="s">
        <v>1431</v>
      </c>
      <c r="Q23" s="18">
        <v>45751</v>
      </c>
      <c r="R23" s="17" t="s">
        <v>1479</v>
      </c>
      <c r="S23" s="17" t="s">
        <v>1479</v>
      </c>
      <c r="T23" s="13" t="s">
        <v>1445</v>
      </c>
      <c r="U23" s="17" t="s">
        <v>1480</v>
      </c>
      <c r="V23" s="17" t="s">
        <v>1481</v>
      </c>
      <c r="W23" s="17" t="s">
        <v>1473</v>
      </c>
      <c r="X23" s="17" t="s">
        <v>1481</v>
      </c>
      <c r="Y23" s="19">
        <v>327717.13</v>
      </c>
      <c r="Z23" s="19">
        <v>221808.85</v>
      </c>
      <c r="AA23" s="19">
        <v>138887.49</v>
      </c>
      <c r="AB23" s="19">
        <v>0</v>
      </c>
      <c r="AC23" s="19">
        <v>0</v>
      </c>
      <c r="AD23" s="26" t="s">
        <v>1479</v>
      </c>
      <c r="AE23" s="19" t="str">
        <f t="shared" si="2"/>
        <v>N/A</v>
      </c>
      <c r="AF23" s="19">
        <v>0</v>
      </c>
      <c r="AG23" s="19">
        <v>0</v>
      </c>
      <c r="AH23" s="19">
        <v>0</v>
      </c>
      <c r="AI23" s="19">
        <v>0</v>
      </c>
      <c r="AJ23" s="19">
        <v>0</v>
      </c>
      <c r="AK23" s="19">
        <f t="shared" si="1"/>
        <v>0</v>
      </c>
      <c r="AL23" s="19">
        <v>1400</v>
      </c>
      <c r="AM23" s="17" t="s">
        <v>1477</v>
      </c>
      <c r="AN23" s="19" t="s">
        <v>1479</v>
      </c>
      <c r="AO23" s="19">
        <v>70000</v>
      </c>
      <c r="AP23" s="19">
        <v>1000</v>
      </c>
    </row>
    <row r="24" spans="1:42" ht="75" x14ac:dyDescent="0.25">
      <c r="A24" s="17" t="s">
        <v>44</v>
      </c>
      <c r="B24" s="13" t="s">
        <v>408</v>
      </c>
      <c r="C24" s="17" t="s">
        <v>426</v>
      </c>
      <c r="D24" s="17" t="s">
        <v>494</v>
      </c>
      <c r="E24" s="17" t="s">
        <v>506</v>
      </c>
      <c r="F24" s="17" t="s">
        <v>562</v>
      </c>
      <c r="G24" s="17" t="s">
        <v>568</v>
      </c>
      <c r="H24" s="18">
        <v>44965</v>
      </c>
      <c r="I24" s="17" t="s">
        <v>571</v>
      </c>
      <c r="J24" s="13" t="s">
        <v>593</v>
      </c>
      <c r="K24" s="17" t="s">
        <v>1585</v>
      </c>
      <c r="L24" s="17" t="s">
        <v>1479</v>
      </c>
      <c r="M24" s="17" t="s">
        <v>1479</v>
      </c>
      <c r="N24" s="17" t="s">
        <v>1052</v>
      </c>
      <c r="O24" s="13" t="s">
        <v>1708</v>
      </c>
      <c r="P24" s="17" t="s">
        <v>1430</v>
      </c>
      <c r="Q24" s="18">
        <v>45761</v>
      </c>
      <c r="R24" s="17" t="s">
        <v>1479</v>
      </c>
      <c r="S24" s="17" t="s">
        <v>1479</v>
      </c>
      <c r="T24" s="13" t="s">
        <v>1593</v>
      </c>
      <c r="U24" s="17" t="s">
        <v>1498</v>
      </c>
      <c r="V24" s="17" t="s">
        <v>1477</v>
      </c>
      <c r="W24" s="17" t="s">
        <v>1472</v>
      </c>
      <c r="X24" s="17" t="s">
        <v>1477</v>
      </c>
      <c r="Y24" s="19">
        <v>360000</v>
      </c>
      <c r="Z24" s="19">
        <v>425167.69</v>
      </c>
      <c r="AA24" s="19">
        <v>248258.56</v>
      </c>
      <c r="AB24" s="19">
        <v>0</v>
      </c>
      <c r="AC24" s="19">
        <v>0</v>
      </c>
      <c r="AD24" s="19" t="s">
        <v>1479</v>
      </c>
      <c r="AE24" s="19" t="str">
        <f t="shared" si="2"/>
        <v>N/A</v>
      </c>
      <c r="AF24" s="19">
        <v>0</v>
      </c>
      <c r="AG24" s="19">
        <v>0</v>
      </c>
      <c r="AH24" s="19">
        <v>0</v>
      </c>
      <c r="AI24" s="19">
        <v>0</v>
      </c>
      <c r="AJ24" s="19">
        <v>0</v>
      </c>
      <c r="AK24" s="19">
        <f t="shared" si="1"/>
        <v>0</v>
      </c>
      <c r="AL24" s="19" t="s">
        <v>1477</v>
      </c>
      <c r="AM24" s="17" t="s">
        <v>1477</v>
      </c>
      <c r="AN24" s="19" t="s">
        <v>1479</v>
      </c>
      <c r="AO24" s="19" t="s">
        <v>1479</v>
      </c>
      <c r="AP24" s="17" t="s">
        <v>1479</v>
      </c>
    </row>
    <row r="25" spans="1:42" ht="300" x14ac:dyDescent="0.25">
      <c r="A25" s="17" t="s">
        <v>45</v>
      </c>
      <c r="B25" s="13" t="s">
        <v>402</v>
      </c>
      <c r="C25" s="17" t="s">
        <v>422</v>
      </c>
      <c r="D25" s="17" t="s">
        <v>490</v>
      </c>
      <c r="E25" s="17" t="s">
        <v>511</v>
      </c>
      <c r="F25" s="17" t="s">
        <v>562</v>
      </c>
      <c r="G25" s="17" t="s">
        <v>568</v>
      </c>
      <c r="H25" s="18">
        <v>45127</v>
      </c>
      <c r="I25" s="17" t="s">
        <v>571</v>
      </c>
      <c r="J25" s="13" t="s">
        <v>594</v>
      </c>
      <c r="K25" s="17" t="s">
        <v>1481</v>
      </c>
      <c r="L25" s="17" t="s">
        <v>1479</v>
      </c>
      <c r="M25" s="17" t="s">
        <v>1479</v>
      </c>
      <c r="N25" s="17" t="s">
        <v>1053</v>
      </c>
      <c r="O25" s="13" t="s">
        <v>1816</v>
      </c>
      <c r="P25" s="17" t="s">
        <v>1424</v>
      </c>
      <c r="Q25" s="18">
        <v>45826</v>
      </c>
      <c r="R25" s="17" t="s">
        <v>1579</v>
      </c>
      <c r="S25" s="17" t="s">
        <v>1479</v>
      </c>
      <c r="T25" s="13" t="s">
        <v>1594</v>
      </c>
      <c r="U25" s="17" t="s">
        <v>1546</v>
      </c>
      <c r="V25" s="17" t="s">
        <v>1477</v>
      </c>
      <c r="W25" s="17" t="s">
        <v>1471</v>
      </c>
      <c r="X25" s="17" t="s">
        <v>1477</v>
      </c>
      <c r="Y25" s="19">
        <v>371131.05</v>
      </c>
      <c r="Z25" s="19">
        <v>399826.13</v>
      </c>
      <c r="AA25" s="19">
        <v>0</v>
      </c>
      <c r="AB25" s="19">
        <v>150987.5</v>
      </c>
      <c r="AC25" s="19">
        <v>0</v>
      </c>
      <c r="AD25" s="26">
        <v>45778</v>
      </c>
      <c r="AE25" s="19">
        <f t="shared" si="2"/>
        <v>248838.63</v>
      </c>
      <c r="AF25" s="19">
        <v>0</v>
      </c>
      <c r="AG25" s="19">
        <v>13133.46</v>
      </c>
      <c r="AH25" s="19">
        <v>26266.92</v>
      </c>
      <c r="AI25" s="19">
        <v>0</v>
      </c>
      <c r="AJ25" s="19">
        <v>0</v>
      </c>
      <c r="AK25" s="19">
        <f t="shared" si="1"/>
        <v>39400.379999999997</v>
      </c>
      <c r="AL25" s="19">
        <v>3740</v>
      </c>
      <c r="AM25" s="25" t="s">
        <v>1477</v>
      </c>
      <c r="AN25" s="19" t="s">
        <v>1479</v>
      </c>
      <c r="AO25" s="19" t="s">
        <v>1479</v>
      </c>
      <c r="AP25" s="25" t="s">
        <v>1479</v>
      </c>
    </row>
    <row r="26" spans="1:42" ht="409.5" x14ac:dyDescent="0.25">
      <c r="A26" s="17" t="s">
        <v>46</v>
      </c>
      <c r="B26" s="13" t="s">
        <v>404</v>
      </c>
      <c r="C26" s="17" t="s">
        <v>1595</v>
      </c>
      <c r="D26" s="17" t="s">
        <v>491</v>
      </c>
      <c r="E26" s="17" t="s">
        <v>515</v>
      </c>
      <c r="F26" s="17" t="s">
        <v>562</v>
      </c>
      <c r="G26" s="17" t="s">
        <v>568</v>
      </c>
      <c r="H26" s="18">
        <v>44970</v>
      </c>
      <c r="I26" s="17" t="s">
        <v>571</v>
      </c>
      <c r="J26" s="13" t="s">
        <v>595</v>
      </c>
      <c r="K26" s="17" t="s">
        <v>1477</v>
      </c>
      <c r="L26" s="17" t="s">
        <v>1495</v>
      </c>
      <c r="M26" s="13" t="s">
        <v>956</v>
      </c>
      <c r="N26" s="17" t="s">
        <v>1054</v>
      </c>
      <c r="O26" s="13" t="s">
        <v>1929</v>
      </c>
      <c r="P26" s="17" t="s">
        <v>1424</v>
      </c>
      <c r="Q26" s="18">
        <v>45821</v>
      </c>
      <c r="R26" s="17" t="s">
        <v>1479</v>
      </c>
      <c r="S26" s="17" t="s">
        <v>1581</v>
      </c>
      <c r="T26" s="13" t="s">
        <v>1446</v>
      </c>
      <c r="U26" s="17" t="s">
        <v>1546</v>
      </c>
      <c r="V26" s="17" t="s">
        <v>1477</v>
      </c>
      <c r="W26" s="17" t="s">
        <v>1471</v>
      </c>
      <c r="X26" s="17" t="s">
        <v>1477</v>
      </c>
      <c r="Y26" s="19">
        <v>170317.29</v>
      </c>
      <c r="Z26" s="19">
        <v>0</v>
      </c>
      <c r="AA26" s="19">
        <v>0</v>
      </c>
      <c r="AB26" s="19">
        <v>0</v>
      </c>
      <c r="AC26" s="19"/>
      <c r="AD26" s="19" t="s">
        <v>1479</v>
      </c>
      <c r="AE26" s="19" t="str">
        <f t="shared" si="2"/>
        <v>N/A</v>
      </c>
      <c r="AF26" s="19">
        <v>0</v>
      </c>
      <c r="AG26" s="19">
        <v>12665.14</v>
      </c>
      <c r="AH26" s="19">
        <v>26266.92</v>
      </c>
      <c r="AI26" s="19">
        <v>13133.46</v>
      </c>
      <c r="AJ26" s="19">
        <v>0</v>
      </c>
      <c r="AK26" s="19">
        <f t="shared" si="1"/>
        <v>52065.52</v>
      </c>
      <c r="AL26" s="19">
        <v>1100</v>
      </c>
      <c r="AM26" s="17" t="s">
        <v>1477</v>
      </c>
      <c r="AN26" s="19" t="s">
        <v>1479</v>
      </c>
      <c r="AO26" s="19" t="s">
        <v>1479</v>
      </c>
      <c r="AP26" s="19" t="s">
        <v>1479</v>
      </c>
    </row>
    <row r="27" spans="1:42" ht="210" x14ac:dyDescent="0.25">
      <c r="A27" s="17" t="s">
        <v>47</v>
      </c>
      <c r="B27" s="13" t="s">
        <v>405</v>
      </c>
      <c r="C27" s="17" t="s">
        <v>424</v>
      </c>
      <c r="D27" s="17" t="s">
        <v>492</v>
      </c>
      <c r="E27" s="17" t="s">
        <v>560</v>
      </c>
      <c r="F27" s="17" t="s">
        <v>562</v>
      </c>
      <c r="G27" s="17" t="s">
        <v>568</v>
      </c>
      <c r="H27" s="18">
        <v>44984</v>
      </c>
      <c r="I27" s="17" t="s">
        <v>571</v>
      </c>
      <c r="J27" s="13" t="s">
        <v>596</v>
      </c>
      <c r="K27" s="17" t="s">
        <v>1585</v>
      </c>
      <c r="L27" s="17" t="s">
        <v>1479</v>
      </c>
      <c r="M27" s="17" t="s">
        <v>1479</v>
      </c>
      <c r="N27" s="17" t="s">
        <v>1055</v>
      </c>
      <c r="O27" s="13" t="s">
        <v>1930</v>
      </c>
      <c r="P27" s="17" t="s">
        <v>1424</v>
      </c>
      <c r="Q27" s="18">
        <v>45824</v>
      </c>
      <c r="R27" s="17" t="s">
        <v>1479</v>
      </c>
      <c r="S27" s="17" t="s">
        <v>1596</v>
      </c>
      <c r="T27" s="13" t="s">
        <v>1447</v>
      </c>
      <c r="U27" s="17" t="s">
        <v>1546</v>
      </c>
      <c r="V27" s="17" t="s">
        <v>1477</v>
      </c>
      <c r="W27" s="17" t="s">
        <v>1471</v>
      </c>
      <c r="X27" s="17" t="s">
        <v>1477</v>
      </c>
      <c r="Y27" s="19">
        <v>197376.42</v>
      </c>
      <c r="Z27" s="19">
        <v>261152.91</v>
      </c>
      <c r="AA27" s="19">
        <v>118887.18</v>
      </c>
      <c r="AB27" s="19">
        <v>67605.820000000007</v>
      </c>
      <c r="AC27" s="19">
        <v>0</v>
      </c>
      <c r="AD27" s="26">
        <v>45575</v>
      </c>
      <c r="AE27" s="19">
        <f t="shared" si="2"/>
        <v>193547.09</v>
      </c>
      <c r="AF27" s="19">
        <v>0</v>
      </c>
      <c r="AG27" s="19">
        <v>12665.14</v>
      </c>
      <c r="AH27" s="19">
        <v>25330.28</v>
      </c>
      <c r="AI27" s="19">
        <v>12004.58</v>
      </c>
      <c r="AJ27" s="19">
        <v>0</v>
      </c>
      <c r="AK27" s="19">
        <f t="shared" si="1"/>
        <v>50000</v>
      </c>
      <c r="AL27" s="19">
        <v>1000</v>
      </c>
      <c r="AM27" s="17" t="s">
        <v>1477</v>
      </c>
      <c r="AN27" s="19" t="s">
        <v>1479</v>
      </c>
      <c r="AO27" s="19" t="s">
        <v>1479</v>
      </c>
      <c r="AP27" s="17" t="s">
        <v>1479</v>
      </c>
    </row>
    <row r="28" spans="1:42" ht="105" x14ac:dyDescent="0.25">
      <c r="A28" s="17" t="s">
        <v>48</v>
      </c>
      <c r="B28" s="13" t="s">
        <v>404</v>
      </c>
      <c r="C28" s="17" t="s">
        <v>423</v>
      </c>
      <c r="D28" s="17" t="s">
        <v>491</v>
      </c>
      <c r="E28" s="17" t="s">
        <v>506</v>
      </c>
      <c r="F28" s="17" t="s">
        <v>562</v>
      </c>
      <c r="G28" s="17" t="s">
        <v>568</v>
      </c>
      <c r="H28" s="18">
        <v>45008</v>
      </c>
      <c r="I28" s="17" t="s">
        <v>571</v>
      </c>
      <c r="J28" s="13" t="s">
        <v>597</v>
      </c>
      <c r="K28" s="17" t="s">
        <v>1477</v>
      </c>
      <c r="L28" s="17" t="s">
        <v>1495</v>
      </c>
      <c r="M28" s="13" t="s">
        <v>950</v>
      </c>
      <c r="N28" s="17" t="s">
        <v>1056</v>
      </c>
      <c r="O28" s="13" t="s">
        <v>1931</v>
      </c>
      <c r="P28" s="17" t="s">
        <v>1429</v>
      </c>
      <c r="Q28" s="18">
        <v>45820</v>
      </c>
      <c r="R28" s="17" t="s">
        <v>1571</v>
      </c>
      <c r="S28" s="17" t="s">
        <v>1479</v>
      </c>
      <c r="T28" s="13" t="s">
        <v>1597</v>
      </c>
      <c r="U28" s="17" t="s">
        <v>1546</v>
      </c>
      <c r="V28" s="17" t="s">
        <v>1477</v>
      </c>
      <c r="W28" s="17" t="s">
        <v>1472</v>
      </c>
      <c r="X28" s="17" t="s">
        <v>1477</v>
      </c>
      <c r="Y28" s="19">
        <v>1006312</v>
      </c>
      <c r="Z28" s="19">
        <v>0</v>
      </c>
      <c r="AA28" s="19">
        <v>0</v>
      </c>
      <c r="AB28" s="19">
        <v>0</v>
      </c>
      <c r="AC28" s="19"/>
      <c r="AD28" s="19" t="s">
        <v>1479</v>
      </c>
      <c r="AE28" s="19" t="str">
        <f t="shared" si="2"/>
        <v>N/A</v>
      </c>
      <c r="AF28" s="19">
        <v>0</v>
      </c>
      <c r="AG28" s="19">
        <v>13133.46</v>
      </c>
      <c r="AH28" s="19">
        <v>0</v>
      </c>
      <c r="AI28" s="19">
        <v>0</v>
      </c>
      <c r="AJ28" s="19">
        <v>0</v>
      </c>
      <c r="AK28" s="19">
        <f t="shared" si="1"/>
        <v>13133.46</v>
      </c>
      <c r="AL28" s="19">
        <v>3000</v>
      </c>
      <c r="AM28" s="17" t="s">
        <v>1477</v>
      </c>
      <c r="AN28" s="19" t="s">
        <v>1479</v>
      </c>
      <c r="AO28" s="19" t="s">
        <v>1479</v>
      </c>
      <c r="AP28" s="19" t="s">
        <v>1479</v>
      </c>
    </row>
    <row r="29" spans="1:42" ht="30" x14ac:dyDescent="0.25">
      <c r="A29" s="17" t="s">
        <v>49</v>
      </c>
      <c r="B29" s="13" t="s">
        <v>408</v>
      </c>
      <c r="C29" s="17" t="s">
        <v>426</v>
      </c>
      <c r="D29" s="17" t="s">
        <v>494</v>
      </c>
      <c r="E29" s="17" t="s">
        <v>518</v>
      </c>
      <c r="F29" s="17" t="s">
        <v>562</v>
      </c>
      <c r="G29" s="17" t="s">
        <v>568</v>
      </c>
      <c r="H29" s="18">
        <v>44972</v>
      </c>
      <c r="I29" s="17" t="s">
        <v>571</v>
      </c>
      <c r="J29" s="13" t="s">
        <v>598</v>
      </c>
      <c r="K29" s="17" t="s">
        <v>1481</v>
      </c>
      <c r="L29" s="17" t="s">
        <v>1479</v>
      </c>
      <c r="M29" s="17" t="s">
        <v>1479</v>
      </c>
      <c r="N29" s="17" t="s">
        <v>1057</v>
      </c>
      <c r="O29" s="13" t="s">
        <v>1707</v>
      </c>
      <c r="P29" s="17" t="s">
        <v>1430</v>
      </c>
      <c r="Q29" s="18">
        <v>45931</v>
      </c>
      <c r="R29" s="17" t="s">
        <v>1479</v>
      </c>
      <c r="S29" s="17" t="s">
        <v>1479</v>
      </c>
      <c r="T29" s="17" t="s">
        <v>1598</v>
      </c>
      <c r="U29" s="17" t="s">
        <v>1498</v>
      </c>
      <c r="V29" s="17" t="s">
        <v>1477</v>
      </c>
      <c r="W29" s="17" t="s">
        <v>1472</v>
      </c>
      <c r="X29" s="17" t="s">
        <v>1477</v>
      </c>
      <c r="Y29" s="19">
        <v>122000</v>
      </c>
      <c r="Z29" s="19">
        <v>273925.86</v>
      </c>
      <c r="AA29" s="19">
        <v>118669.38</v>
      </c>
      <c r="AB29" s="19">
        <v>0</v>
      </c>
      <c r="AC29" s="19">
        <v>0</v>
      </c>
      <c r="AD29" s="19" t="s">
        <v>1479</v>
      </c>
      <c r="AE29" s="19" t="str">
        <f t="shared" si="2"/>
        <v>N/A</v>
      </c>
      <c r="AF29" s="19">
        <v>0</v>
      </c>
      <c r="AG29" s="19">
        <v>0</v>
      </c>
      <c r="AH29" s="19">
        <v>0</v>
      </c>
      <c r="AI29" s="19">
        <v>0</v>
      </c>
      <c r="AJ29" s="19">
        <v>0</v>
      </c>
      <c r="AK29" s="19">
        <v>0</v>
      </c>
      <c r="AL29" s="19">
        <f t="shared" ref="AL29" si="3">AH29+AI29+AJ29+AK29</f>
        <v>0</v>
      </c>
      <c r="AM29" s="17" t="s">
        <v>1477</v>
      </c>
      <c r="AN29" s="19" t="s">
        <v>1479</v>
      </c>
      <c r="AO29" s="19" t="s">
        <v>1479</v>
      </c>
      <c r="AP29" s="17" t="s">
        <v>1479</v>
      </c>
    </row>
    <row r="30" spans="1:42" ht="45" x14ac:dyDescent="0.25">
      <c r="A30" s="17" t="s">
        <v>50</v>
      </c>
      <c r="B30" s="13" t="s">
        <v>411</v>
      </c>
      <c r="C30" s="17" t="s">
        <v>427</v>
      </c>
      <c r="D30" s="17" t="s">
        <v>495</v>
      </c>
      <c r="E30" s="17" t="s">
        <v>518</v>
      </c>
      <c r="F30" s="17" t="s">
        <v>562</v>
      </c>
      <c r="G30" s="17" t="s">
        <v>568</v>
      </c>
      <c r="H30" s="18">
        <v>45022</v>
      </c>
      <c r="I30" s="17" t="s">
        <v>571</v>
      </c>
      <c r="J30" s="13" t="s">
        <v>599</v>
      </c>
      <c r="K30" s="17" t="s">
        <v>1481</v>
      </c>
      <c r="L30" s="17" t="s">
        <v>1479</v>
      </c>
      <c r="M30" s="17" t="s">
        <v>1479</v>
      </c>
      <c r="N30" s="17" t="s">
        <v>1058</v>
      </c>
      <c r="O30" s="13" t="s">
        <v>1932</v>
      </c>
      <c r="P30" s="17" t="s">
        <v>1427</v>
      </c>
      <c r="Q30" s="18">
        <v>45826</v>
      </c>
      <c r="R30" s="17" t="s">
        <v>1479</v>
      </c>
      <c r="S30" s="17" t="s">
        <v>1599</v>
      </c>
      <c r="T30" s="13" t="s">
        <v>1600</v>
      </c>
      <c r="U30" s="17" t="s">
        <v>1507</v>
      </c>
      <c r="V30" s="17" t="s">
        <v>1477</v>
      </c>
      <c r="W30" s="17" t="s">
        <v>1473</v>
      </c>
      <c r="X30" s="17" t="s">
        <v>1477</v>
      </c>
      <c r="Y30" s="19">
        <v>260748.43</v>
      </c>
      <c r="Z30" s="19">
        <v>272122.64</v>
      </c>
      <c r="AA30" s="19">
        <v>0</v>
      </c>
      <c r="AB30" s="19">
        <v>0</v>
      </c>
      <c r="AC30" s="19">
        <v>0</v>
      </c>
      <c r="AD30" s="19" t="s">
        <v>1479</v>
      </c>
      <c r="AE30" s="19" t="str">
        <f t="shared" si="2"/>
        <v>N/A</v>
      </c>
      <c r="AF30" s="19">
        <v>0</v>
      </c>
      <c r="AG30" s="19">
        <v>0</v>
      </c>
      <c r="AH30" s="19">
        <v>0</v>
      </c>
      <c r="AI30" s="19">
        <v>0</v>
      </c>
      <c r="AJ30" s="19">
        <v>0</v>
      </c>
      <c r="AK30" s="19">
        <f t="shared" si="1"/>
        <v>0</v>
      </c>
      <c r="AL30" s="19" t="s">
        <v>1477</v>
      </c>
      <c r="AM30" s="17" t="s">
        <v>1477</v>
      </c>
      <c r="AN30" s="19" t="s">
        <v>1479</v>
      </c>
      <c r="AO30" s="19" t="s">
        <v>1479</v>
      </c>
      <c r="AP30" s="17" t="s">
        <v>1479</v>
      </c>
    </row>
    <row r="31" spans="1:42" ht="90" x14ac:dyDescent="0.25">
      <c r="A31" s="17" t="s">
        <v>51</v>
      </c>
      <c r="B31" s="13" t="s">
        <v>404</v>
      </c>
      <c r="C31" s="17" t="s">
        <v>423</v>
      </c>
      <c r="D31" s="17" t="s">
        <v>491</v>
      </c>
      <c r="E31" s="17" t="s">
        <v>506</v>
      </c>
      <c r="F31" s="17" t="s">
        <v>562</v>
      </c>
      <c r="G31" s="17" t="s">
        <v>568</v>
      </c>
      <c r="H31" s="18">
        <v>45040</v>
      </c>
      <c r="I31" s="17" t="s">
        <v>571</v>
      </c>
      <c r="J31" s="13" t="s">
        <v>600</v>
      </c>
      <c r="K31" s="17" t="s">
        <v>1477</v>
      </c>
      <c r="L31" s="17" t="s">
        <v>1495</v>
      </c>
      <c r="M31" s="13" t="s">
        <v>957</v>
      </c>
      <c r="N31" s="17" t="s">
        <v>1059</v>
      </c>
      <c r="O31" s="13" t="s">
        <v>1933</v>
      </c>
      <c r="P31" s="17" t="s">
        <v>1425</v>
      </c>
      <c r="Q31" s="18">
        <v>45824</v>
      </c>
      <c r="R31" s="17" t="s">
        <v>1479</v>
      </c>
      <c r="S31" s="17" t="s">
        <v>1479</v>
      </c>
      <c r="T31" s="13" t="s">
        <v>1601</v>
      </c>
      <c r="U31" s="17" t="s">
        <v>1546</v>
      </c>
      <c r="V31" s="17" t="s">
        <v>1477</v>
      </c>
      <c r="W31" s="17" t="s">
        <v>1472</v>
      </c>
      <c r="X31" s="17" t="s">
        <v>1477</v>
      </c>
      <c r="Y31" s="19">
        <v>529532.68000000005</v>
      </c>
      <c r="Z31" s="19">
        <v>0</v>
      </c>
      <c r="AA31" s="19">
        <v>0</v>
      </c>
      <c r="AB31" s="19">
        <v>0</v>
      </c>
      <c r="AC31" s="19"/>
      <c r="AD31" s="19" t="s">
        <v>1479</v>
      </c>
      <c r="AE31" s="19" t="str">
        <f t="shared" si="2"/>
        <v>N/A</v>
      </c>
      <c r="AF31" s="19">
        <v>0</v>
      </c>
      <c r="AG31" s="19">
        <v>13133.46</v>
      </c>
      <c r="AH31" s="19"/>
      <c r="AI31" s="19"/>
      <c r="AJ31" s="19"/>
      <c r="AK31" s="19">
        <f t="shared" si="1"/>
        <v>13133.46</v>
      </c>
      <c r="AL31" s="19">
        <v>2600</v>
      </c>
      <c r="AM31" s="17" t="s">
        <v>1477</v>
      </c>
      <c r="AN31" s="19" t="s">
        <v>1479</v>
      </c>
      <c r="AO31" s="19" t="s">
        <v>1479</v>
      </c>
      <c r="AP31" s="19" t="s">
        <v>1479</v>
      </c>
    </row>
    <row r="32" spans="1:42" ht="180" x14ac:dyDescent="0.25">
      <c r="A32" s="17" t="s">
        <v>52</v>
      </c>
      <c r="B32" s="13" t="s">
        <v>412</v>
      </c>
      <c r="C32" s="17" t="s">
        <v>1602</v>
      </c>
      <c r="D32" s="17" t="s">
        <v>497</v>
      </c>
      <c r="E32" s="17" t="s">
        <v>532</v>
      </c>
      <c r="F32" s="17" t="s">
        <v>562</v>
      </c>
      <c r="G32" s="17" t="s">
        <v>568</v>
      </c>
      <c r="H32" s="18">
        <v>45021</v>
      </c>
      <c r="I32" s="17" t="s">
        <v>571</v>
      </c>
      <c r="J32" s="13" t="s">
        <v>601</v>
      </c>
      <c r="K32" s="17" t="s">
        <v>1585</v>
      </c>
      <c r="L32" s="17" t="s">
        <v>1479</v>
      </c>
      <c r="M32" s="13" t="s">
        <v>1479</v>
      </c>
      <c r="N32" s="17" t="s">
        <v>1060</v>
      </c>
      <c r="O32" s="13" t="s">
        <v>1709</v>
      </c>
      <c r="P32" s="17" t="s">
        <v>1424</v>
      </c>
      <c r="Q32" s="18">
        <v>45821</v>
      </c>
      <c r="R32" s="17" t="s">
        <v>1479</v>
      </c>
      <c r="S32" s="17" t="s">
        <v>1581</v>
      </c>
      <c r="T32" s="13" t="s">
        <v>1448</v>
      </c>
      <c r="U32" s="17" t="s">
        <v>1546</v>
      </c>
      <c r="V32" s="17" t="s">
        <v>1477</v>
      </c>
      <c r="W32" s="17" t="s">
        <v>1471</v>
      </c>
      <c r="X32" s="17" t="s">
        <v>1477</v>
      </c>
      <c r="Y32" s="19">
        <v>118516.8</v>
      </c>
      <c r="Z32" s="19">
        <v>118516.8</v>
      </c>
      <c r="AA32" s="19">
        <v>0</v>
      </c>
      <c r="AB32" s="19">
        <v>252338.95</v>
      </c>
      <c r="AC32" s="19">
        <v>0</v>
      </c>
      <c r="AD32" s="26">
        <v>45536</v>
      </c>
      <c r="AE32" s="19">
        <f t="shared" si="2"/>
        <v>-133822.15000000002</v>
      </c>
      <c r="AF32" s="19">
        <v>0</v>
      </c>
      <c r="AG32" s="19">
        <v>12665.14</v>
      </c>
      <c r="AH32" s="19">
        <v>17334.86</v>
      </c>
      <c r="AI32" s="19"/>
      <c r="AJ32" s="19"/>
      <c r="AK32" s="19">
        <f t="shared" si="1"/>
        <v>30000</v>
      </c>
      <c r="AL32" s="19">
        <v>600</v>
      </c>
      <c r="AM32" s="17" t="s">
        <v>1616</v>
      </c>
      <c r="AN32" s="19" t="s">
        <v>1479</v>
      </c>
      <c r="AO32" s="19" t="s">
        <v>1479</v>
      </c>
      <c r="AP32" s="19" t="s">
        <v>1479</v>
      </c>
    </row>
    <row r="33" spans="1:42" ht="300" x14ac:dyDescent="0.25">
      <c r="A33" s="17" t="s">
        <v>53</v>
      </c>
      <c r="B33" s="13" t="s">
        <v>402</v>
      </c>
      <c r="C33" s="17" t="s">
        <v>422</v>
      </c>
      <c r="D33" s="17" t="s">
        <v>490</v>
      </c>
      <c r="E33" s="17" t="s">
        <v>526</v>
      </c>
      <c r="F33" s="17" t="s">
        <v>562</v>
      </c>
      <c r="G33" s="17" t="s">
        <v>568</v>
      </c>
      <c r="H33" s="18">
        <v>45051</v>
      </c>
      <c r="I33" s="17" t="s">
        <v>571</v>
      </c>
      <c r="J33" s="13" t="s">
        <v>602</v>
      </c>
      <c r="K33" s="17" t="s">
        <v>1481</v>
      </c>
      <c r="L33" s="17" t="s">
        <v>1479</v>
      </c>
      <c r="M33" s="17" t="s">
        <v>1479</v>
      </c>
      <c r="N33" s="17" t="s">
        <v>1061</v>
      </c>
      <c r="O33" s="13" t="s">
        <v>1934</v>
      </c>
      <c r="P33" s="17" t="s">
        <v>1424</v>
      </c>
      <c r="Q33" s="18">
        <v>45736</v>
      </c>
      <c r="R33" s="17" t="s">
        <v>1479</v>
      </c>
      <c r="S33" s="17" t="s">
        <v>1581</v>
      </c>
      <c r="T33" s="13" t="s">
        <v>1603</v>
      </c>
      <c r="U33" s="17" t="s">
        <v>1546</v>
      </c>
      <c r="V33" s="17" t="s">
        <v>1477</v>
      </c>
      <c r="W33" s="17" t="s">
        <v>1471</v>
      </c>
      <c r="X33" s="17" t="s">
        <v>1477</v>
      </c>
      <c r="Y33" s="19">
        <v>431000</v>
      </c>
      <c r="Z33" s="19">
        <v>195796.1</v>
      </c>
      <c r="AA33" s="19">
        <v>0</v>
      </c>
      <c r="AB33" s="19">
        <v>319907.67</v>
      </c>
      <c r="AC33" s="19">
        <v>0</v>
      </c>
      <c r="AD33" s="26">
        <v>45536</v>
      </c>
      <c r="AE33" s="19">
        <f t="shared" si="2"/>
        <v>-124111.56999999998</v>
      </c>
      <c r="AF33" s="19">
        <v>0</v>
      </c>
      <c r="AG33" s="19">
        <v>12665.14</v>
      </c>
      <c r="AH33" s="19">
        <v>26266.92</v>
      </c>
      <c r="AI33" s="19">
        <v>13133.46</v>
      </c>
      <c r="AJ33" s="19">
        <v>0</v>
      </c>
      <c r="AK33" s="19">
        <f t="shared" si="1"/>
        <v>52065.52</v>
      </c>
      <c r="AL33" s="19">
        <v>2000</v>
      </c>
      <c r="AM33" s="25" t="s">
        <v>1477</v>
      </c>
      <c r="AN33" s="19" t="s">
        <v>1479</v>
      </c>
      <c r="AO33" s="19" t="s">
        <v>1479</v>
      </c>
      <c r="AP33" s="25" t="s">
        <v>1479</v>
      </c>
    </row>
    <row r="34" spans="1:42" ht="270" x14ac:dyDescent="0.25">
      <c r="A34" s="17" t="s">
        <v>54</v>
      </c>
      <c r="B34" s="13" t="s">
        <v>405</v>
      </c>
      <c r="C34" s="17" t="s">
        <v>424</v>
      </c>
      <c r="D34" s="17" t="s">
        <v>492</v>
      </c>
      <c r="E34" s="17" t="s">
        <v>519</v>
      </c>
      <c r="F34" s="17" t="s">
        <v>562</v>
      </c>
      <c r="G34" s="17" t="s">
        <v>568</v>
      </c>
      <c r="H34" s="18">
        <v>45809</v>
      </c>
      <c r="I34" s="17" t="s">
        <v>571</v>
      </c>
      <c r="J34" s="13" t="s">
        <v>603</v>
      </c>
      <c r="K34" s="17" t="s">
        <v>1585</v>
      </c>
      <c r="L34" s="17" t="s">
        <v>1479</v>
      </c>
      <c r="M34" s="17" t="s">
        <v>1479</v>
      </c>
      <c r="N34" s="17" t="s">
        <v>1062</v>
      </c>
      <c r="O34" s="13" t="s">
        <v>1817</v>
      </c>
      <c r="P34" s="17" t="s">
        <v>1424</v>
      </c>
      <c r="Q34" s="18">
        <v>45817</v>
      </c>
      <c r="R34" s="17" t="s">
        <v>1479</v>
      </c>
      <c r="S34" s="17" t="s">
        <v>1581</v>
      </c>
      <c r="T34" s="13" t="s">
        <v>1604</v>
      </c>
      <c r="U34" s="17" t="s">
        <v>1546</v>
      </c>
      <c r="V34" s="17" t="s">
        <v>1477</v>
      </c>
      <c r="W34" s="17" t="s">
        <v>1471</v>
      </c>
      <c r="X34" s="17" t="s">
        <v>1477</v>
      </c>
      <c r="Y34" s="19">
        <v>448197.53</v>
      </c>
      <c r="Z34" s="19">
        <v>588593.12</v>
      </c>
      <c r="AA34" s="19">
        <v>243327.58</v>
      </c>
      <c r="AB34" s="19">
        <v>192114.59</v>
      </c>
      <c r="AC34" s="19">
        <v>0</v>
      </c>
      <c r="AD34" s="26">
        <v>45627</v>
      </c>
      <c r="AE34" s="19">
        <f t="shared" si="2"/>
        <v>396478.53</v>
      </c>
      <c r="AF34" s="19">
        <v>0</v>
      </c>
      <c r="AG34" s="19">
        <v>12665.14</v>
      </c>
      <c r="AH34" s="19">
        <v>26266.92</v>
      </c>
      <c r="AI34" s="19">
        <v>13133.46</v>
      </c>
      <c r="AJ34" s="19">
        <v>0</v>
      </c>
      <c r="AK34" s="19">
        <f t="shared" si="1"/>
        <v>52065.52</v>
      </c>
      <c r="AL34" s="19">
        <v>8200</v>
      </c>
      <c r="AM34" s="17" t="s">
        <v>1477</v>
      </c>
      <c r="AN34" s="19" t="s">
        <v>1479</v>
      </c>
      <c r="AO34" s="19" t="s">
        <v>1479</v>
      </c>
      <c r="AP34" s="17" t="s">
        <v>1479</v>
      </c>
    </row>
    <row r="35" spans="1:42" ht="75" x14ac:dyDescent="0.25">
      <c r="A35" s="17" t="s">
        <v>55</v>
      </c>
      <c r="B35" s="13" t="s">
        <v>402</v>
      </c>
      <c r="C35" s="17" t="s">
        <v>422</v>
      </c>
      <c r="D35" s="17" t="s">
        <v>490</v>
      </c>
      <c r="E35" s="17" t="s">
        <v>507</v>
      </c>
      <c r="F35" s="17" t="s">
        <v>562</v>
      </c>
      <c r="G35" s="17" t="s">
        <v>568</v>
      </c>
      <c r="H35" s="18">
        <v>45083</v>
      </c>
      <c r="I35" s="17" t="s">
        <v>572</v>
      </c>
      <c r="J35" s="13" t="s">
        <v>604</v>
      </c>
      <c r="K35" s="17" t="s">
        <v>1477</v>
      </c>
      <c r="L35" s="13" t="s">
        <v>1702</v>
      </c>
      <c r="M35" s="13" t="s">
        <v>958</v>
      </c>
      <c r="N35" s="17" t="s">
        <v>1063</v>
      </c>
      <c r="O35" s="13" t="s">
        <v>1818</v>
      </c>
      <c r="P35" s="17" t="s">
        <v>1431</v>
      </c>
      <c r="Q35" s="18">
        <v>45762</v>
      </c>
      <c r="R35" s="17" t="s">
        <v>1479</v>
      </c>
      <c r="S35" s="17" t="s">
        <v>1479</v>
      </c>
      <c r="T35" s="13" t="s">
        <v>1605</v>
      </c>
      <c r="U35" s="20" t="s">
        <v>1480</v>
      </c>
      <c r="V35" s="17" t="s">
        <v>1481</v>
      </c>
      <c r="W35" s="17" t="s">
        <v>1473</v>
      </c>
      <c r="X35" s="17" t="s">
        <v>1477</v>
      </c>
      <c r="Y35" s="19">
        <v>210913.65</v>
      </c>
      <c r="Z35" s="19">
        <v>0</v>
      </c>
      <c r="AA35" s="19">
        <v>0</v>
      </c>
      <c r="AB35" s="19">
        <v>0</v>
      </c>
      <c r="AC35" s="19"/>
      <c r="AD35" s="25" t="s">
        <v>1479</v>
      </c>
      <c r="AE35" s="19" t="str">
        <f t="shared" si="2"/>
        <v>N/A</v>
      </c>
      <c r="AF35" s="19">
        <v>0</v>
      </c>
      <c r="AG35" s="19">
        <v>0</v>
      </c>
      <c r="AH35" s="19">
        <v>0</v>
      </c>
      <c r="AI35" s="19">
        <v>0</v>
      </c>
      <c r="AJ35" s="19">
        <v>0</v>
      </c>
      <c r="AK35" s="19">
        <f t="shared" si="1"/>
        <v>0</v>
      </c>
      <c r="AL35" s="19" t="s">
        <v>1477</v>
      </c>
      <c r="AM35" s="25" t="s">
        <v>1477</v>
      </c>
      <c r="AN35" s="19" t="s">
        <v>1479</v>
      </c>
      <c r="AO35" s="19" t="s">
        <v>1479</v>
      </c>
      <c r="AP35" s="25" t="s">
        <v>1479</v>
      </c>
    </row>
    <row r="36" spans="1:42" ht="285" x14ac:dyDescent="0.25">
      <c r="A36" s="17" t="s">
        <v>56</v>
      </c>
      <c r="B36" s="13" t="s">
        <v>402</v>
      </c>
      <c r="C36" s="17" t="s">
        <v>422</v>
      </c>
      <c r="D36" s="17" t="s">
        <v>490</v>
      </c>
      <c r="E36" s="17" t="s">
        <v>515</v>
      </c>
      <c r="F36" s="17" t="s">
        <v>562</v>
      </c>
      <c r="G36" s="17" t="s">
        <v>568</v>
      </c>
      <c r="H36" s="18">
        <v>45093</v>
      </c>
      <c r="I36" s="17" t="s">
        <v>571</v>
      </c>
      <c r="J36" s="13" t="s">
        <v>605</v>
      </c>
      <c r="K36" s="17" t="s">
        <v>1481</v>
      </c>
      <c r="L36" s="17" t="s">
        <v>1479</v>
      </c>
      <c r="M36" s="17" t="s">
        <v>1479</v>
      </c>
      <c r="N36" s="17" t="s">
        <v>1064</v>
      </c>
      <c r="O36" s="13" t="s">
        <v>1710</v>
      </c>
      <c r="P36" s="17" t="s">
        <v>1424</v>
      </c>
      <c r="Q36" s="18">
        <v>45692</v>
      </c>
      <c r="R36" s="17" t="s">
        <v>1479</v>
      </c>
      <c r="S36" s="17" t="s">
        <v>1581</v>
      </c>
      <c r="T36" s="13" t="s">
        <v>1606</v>
      </c>
      <c r="U36" s="17" t="s">
        <v>1546</v>
      </c>
      <c r="V36" s="17" t="s">
        <v>1477</v>
      </c>
      <c r="W36" s="17" t="s">
        <v>1471</v>
      </c>
      <c r="X36" s="17" t="s">
        <v>1477</v>
      </c>
      <c r="Y36" s="19">
        <v>135435.01</v>
      </c>
      <c r="Z36" s="19">
        <v>59174.91</v>
      </c>
      <c r="AA36" s="19">
        <v>0</v>
      </c>
      <c r="AB36" s="19">
        <v>59891.54</v>
      </c>
      <c r="AC36" s="19">
        <v>0</v>
      </c>
      <c r="AD36" s="26">
        <v>45658</v>
      </c>
      <c r="AE36" s="19">
        <f t="shared" si="2"/>
        <v>-716.62999999999738</v>
      </c>
      <c r="AF36" s="19">
        <v>0</v>
      </c>
      <c r="AG36" s="19">
        <v>13133.46</v>
      </c>
      <c r="AH36" s="19">
        <v>26266.92</v>
      </c>
      <c r="AI36" s="19">
        <v>0</v>
      </c>
      <c r="AJ36" s="19">
        <v>0</v>
      </c>
      <c r="AK36" s="19">
        <f t="shared" si="1"/>
        <v>39400.379999999997</v>
      </c>
      <c r="AL36" s="19">
        <v>1200</v>
      </c>
      <c r="AM36" s="25" t="s">
        <v>1477</v>
      </c>
      <c r="AN36" s="19" t="s">
        <v>1479</v>
      </c>
      <c r="AO36" s="19" t="s">
        <v>1479</v>
      </c>
      <c r="AP36" s="25" t="s">
        <v>1479</v>
      </c>
    </row>
    <row r="37" spans="1:42" ht="30" x14ac:dyDescent="0.25">
      <c r="A37" s="17" t="s">
        <v>57</v>
      </c>
      <c r="B37" s="13" t="s">
        <v>402</v>
      </c>
      <c r="C37" s="17" t="s">
        <v>422</v>
      </c>
      <c r="D37" s="17" t="s">
        <v>490</v>
      </c>
      <c r="E37" s="17" t="s">
        <v>513</v>
      </c>
      <c r="F37" s="17" t="s">
        <v>562</v>
      </c>
      <c r="G37" s="17" t="s">
        <v>568</v>
      </c>
      <c r="H37" s="18">
        <v>45098</v>
      </c>
      <c r="I37" s="17" t="s">
        <v>571</v>
      </c>
      <c r="J37" s="13" t="s">
        <v>606</v>
      </c>
      <c r="K37" s="17" t="s">
        <v>1481</v>
      </c>
      <c r="L37" s="17" t="s">
        <v>1479</v>
      </c>
      <c r="M37" s="17" t="s">
        <v>1479</v>
      </c>
      <c r="N37" s="17" t="s">
        <v>1065</v>
      </c>
      <c r="O37" s="13" t="s">
        <v>1711</v>
      </c>
      <c r="P37" s="17" t="s">
        <v>1430</v>
      </c>
      <c r="Q37" s="18">
        <v>45614</v>
      </c>
      <c r="R37" s="17" t="s">
        <v>1479</v>
      </c>
      <c r="S37" s="17" t="s">
        <v>1479</v>
      </c>
      <c r="T37" s="13" t="s">
        <v>1479</v>
      </c>
      <c r="U37" s="17" t="s">
        <v>1498</v>
      </c>
      <c r="V37" s="17" t="s">
        <v>1477</v>
      </c>
      <c r="W37" s="17" t="s">
        <v>1472</v>
      </c>
      <c r="X37" s="17" t="s">
        <v>1477</v>
      </c>
      <c r="Y37" s="19">
        <v>228000</v>
      </c>
      <c r="Z37" s="19">
        <v>375457.79</v>
      </c>
      <c r="AA37" s="19">
        <v>0</v>
      </c>
      <c r="AB37" s="19">
        <v>0</v>
      </c>
      <c r="AC37" s="19">
        <v>0</v>
      </c>
      <c r="AD37" s="19" t="s">
        <v>1479</v>
      </c>
      <c r="AE37" s="19" t="str">
        <f t="shared" si="2"/>
        <v>N/A</v>
      </c>
      <c r="AF37" s="19">
        <v>0</v>
      </c>
      <c r="AG37" s="19">
        <v>0</v>
      </c>
      <c r="AH37" s="19">
        <v>0</v>
      </c>
      <c r="AI37" s="19">
        <v>0</v>
      </c>
      <c r="AJ37" s="19">
        <v>0</v>
      </c>
      <c r="AK37" s="19">
        <f t="shared" si="1"/>
        <v>0</v>
      </c>
      <c r="AL37" s="19" t="s">
        <v>1477</v>
      </c>
      <c r="AM37" s="25" t="s">
        <v>1477</v>
      </c>
      <c r="AN37" s="19" t="s">
        <v>1479</v>
      </c>
      <c r="AO37" s="19" t="s">
        <v>1479</v>
      </c>
      <c r="AP37" s="25" t="s">
        <v>1479</v>
      </c>
    </row>
    <row r="38" spans="1:42" ht="90" x14ac:dyDescent="0.25">
      <c r="A38" s="17" t="s">
        <v>58</v>
      </c>
      <c r="B38" s="13" t="s">
        <v>402</v>
      </c>
      <c r="C38" s="17" t="s">
        <v>422</v>
      </c>
      <c r="D38" s="17" t="s">
        <v>490</v>
      </c>
      <c r="E38" s="17" t="s">
        <v>539</v>
      </c>
      <c r="F38" s="17" t="s">
        <v>562</v>
      </c>
      <c r="G38" s="17" t="s">
        <v>568</v>
      </c>
      <c r="H38" s="18">
        <v>45124</v>
      </c>
      <c r="I38" s="17" t="s">
        <v>571</v>
      </c>
      <c r="J38" s="13" t="s">
        <v>606</v>
      </c>
      <c r="K38" s="17" t="s">
        <v>1481</v>
      </c>
      <c r="L38" s="17" t="s">
        <v>1479</v>
      </c>
      <c r="M38" s="17" t="s">
        <v>1479</v>
      </c>
      <c r="N38" s="17" t="s">
        <v>1066</v>
      </c>
      <c r="O38" s="13" t="s">
        <v>1819</v>
      </c>
      <c r="P38" s="17" t="s">
        <v>1427</v>
      </c>
      <c r="Q38" s="18">
        <v>45756</v>
      </c>
      <c r="R38" s="17" t="s">
        <v>1479</v>
      </c>
      <c r="S38" s="17" t="s">
        <v>1479</v>
      </c>
      <c r="T38" s="13" t="s">
        <v>1607</v>
      </c>
      <c r="U38" s="17" t="s">
        <v>1507</v>
      </c>
      <c r="V38" s="17" t="s">
        <v>1477</v>
      </c>
      <c r="W38" s="17" t="s">
        <v>1473</v>
      </c>
      <c r="X38" s="17" t="s">
        <v>1477</v>
      </c>
      <c r="Y38" s="19">
        <v>174100</v>
      </c>
      <c r="Z38" s="19">
        <v>174100</v>
      </c>
      <c r="AA38" s="19">
        <v>0</v>
      </c>
      <c r="AB38" s="19">
        <v>0</v>
      </c>
      <c r="AC38" s="19">
        <v>0</v>
      </c>
      <c r="AD38" s="19" t="s">
        <v>1479</v>
      </c>
      <c r="AE38" s="19" t="str">
        <f t="shared" si="2"/>
        <v>N/A</v>
      </c>
      <c r="AF38" s="19">
        <v>0</v>
      </c>
      <c r="AG38" s="19">
        <v>0</v>
      </c>
      <c r="AH38" s="19">
        <v>0</v>
      </c>
      <c r="AI38" s="19">
        <v>0</v>
      </c>
      <c r="AJ38" s="19">
        <v>0</v>
      </c>
      <c r="AK38" s="19">
        <f t="shared" si="1"/>
        <v>0</v>
      </c>
      <c r="AL38" s="19" t="s">
        <v>1477</v>
      </c>
      <c r="AM38" s="25" t="s">
        <v>1477</v>
      </c>
      <c r="AN38" s="19" t="s">
        <v>1479</v>
      </c>
      <c r="AO38" s="19" t="s">
        <v>1479</v>
      </c>
      <c r="AP38" s="25" t="s">
        <v>1479</v>
      </c>
    </row>
    <row r="39" spans="1:42" ht="75" x14ac:dyDescent="0.25">
      <c r="A39" s="17" t="s">
        <v>59</v>
      </c>
      <c r="B39" s="13" t="s">
        <v>405</v>
      </c>
      <c r="C39" s="17" t="s">
        <v>424</v>
      </c>
      <c r="D39" s="17" t="s">
        <v>492</v>
      </c>
      <c r="E39" s="17" t="s">
        <v>511</v>
      </c>
      <c r="F39" s="17" t="s">
        <v>562</v>
      </c>
      <c r="G39" s="17" t="s">
        <v>568</v>
      </c>
      <c r="H39" s="18">
        <v>45070</v>
      </c>
      <c r="I39" s="17" t="s">
        <v>571</v>
      </c>
      <c r="J39" s="13" t="s">
        <v>607</v>
      </c>
      <c r="K39" s="17" t="s">
        <v>1585</v>
      </c>
      <c r="L39" s="17" t="s">
        <v>1479</v>
      </c>
      <c r="M39" s="17" t="s">
        <v>1479</v>
      </c>
      <c r="N39" s="17" t="s">
        <v>1067</v>
      </c>
      <c r="O39" s="13" t="s">
        <v>1820</v>
      </c>
      <c r="P39" s="17" t="s">
        <v>1429</v>
      </c>
      <c r="Q39" s="18">
        <v>45833</v>
      </c>
      <c r="R39" s="17" t="s">
        <v>1579</v>
      </c>
      <c r="S39" s="17" t="s">
        <v>1479</v>
      </c>
      <c r="T39" s="13" t="s">
        <v>1449</v>
      </c>
      <c r="U39" s="17" t="s">
        <v>1546</v>
      </c>
      <c r="V39" s="17" t="s">
        <v>1477</v>
      </c>
      <c r="W39" s="17" t="s">
        <v>1472</v>
      </c>
      <c r="X39" s="17" t="s">
        <v>1477</v>
      </c>
      <c r="Y39" s="19">
        <v>1161342.69</v>
      </c>
      <c r="Z39" s="19">
        <v>568199.72</v>
      </c>
      <c r="AA39" s="19">
        <v>401493.54</v>
      </c>
      <c r="AB39" s="19">
        <v>77363.600000000006</v>
      </c>
      <c r="AC39" s="19">
        <v>0</v>
      </c>
      <c r="AD39" s="18">
        <v>45778</v>
      </c>
      <c r="AE39" s="19">
        <f t="shared" si="2"/>
        <v>490836.12</v>
      </c>
      <c r="AF39" s="19">
        <v>0</v>
      </c>
      <c r="AG39" s="19">
        <v>12665.14</v>
      </c>
      <c r="AH39" s="19"/>
      <c r="AI39" s="19"/>
      <c r="AJ39" s="19"/>
      <c r="AK39" s="19">
        <f t="shared" si="1"/>
        <v>12665.14</v>
      </c>
      <c r="AL39" s="19">
        <v>2000</v>
      </c>
      <c r="AM39" s="17" t="s">
        <v>1477</v>
      </c>
      <c r="AN39" s="19" t="s">
        <v>1479</v>
      </c>
      <c r="AO39" s="19" t="s">
        <v>1479</v>
      </c>
      <c r="AP39" s="17" t="s">
        <v>1479</v>
      </c>
    </row>
    <row r="40" spans="1:42" ht="150" x14ac:dyDescent="0.25">
      <c r="A40" s="17" t="s">
        <v>60</v>
      </c>
      <c r="B40" s="13" t="s">
        <v>408</v>
      </c>
      <c r="C40" s="17" t="s">
        <v>426</v>
      </c>
      <c r="D40" s="17" t="s">
        <v>494</v>
      </c>
      <c r="E40" s="17" t="s">
        <v>519</v>
      </c>
      <c r="F40" s="17" t="s">
        <v>562</v>
      </c>
      <c r="G40" s="17" t="s">
        <v>568</v>
      </c>
      <c r="H40" s="18">
        <v>45082</v>
      </c>
      <c r="I40" s="17" t="s">
        <v>571</v>
      </c>
      <c r="J40" s="13" t="s">
        <v>608</v>
      </c>
      <c r="K40" s="17" t="s">
        <v>1477</v>
      </c>
      <c r="L40" s="17" t="s">
        <v>1495</v>
      </c>
      <c r="M40" s="13" t="s">
        <v>959</v>
      </c>
      <c r="N40" s="17" t="s">
        <v>1068</v>
      </c>
      <c r="O40" s="13" t="s">
        <v>1712</v>
      </c>
      <c r="P40" s="17" t="s">
        <v>1432</v>
      </c>
      <c r="Q40" s="18">
        <v>45832</v>
      </c>
      <c r="R40" s="17" t="s">
        <v>1479</v>
      </c>
      <c r="S40" s="17" t="s">
        <v>1581</v>
      </c>
      <c r="T40" s="13" t="s">
        <v>1450</v>
      </c>
      <c r="U40" s="17" t="s">
        <v>1546</v>
      </c>
      <c r="V40" s="17" t="s">
        <v>1477</v>
      </c>
      <c r="W40" s="17" t="s">
        <v>1471</v>
      </c>
      <c r="X40" s="17" t="s">
        <v>1477</v>
      </c>
      <c r="Y40" s="19">
        <v>133977.18</v>
      </c>
      <c r="Z40" s="19">
        <v>0</v>
      </c>
      <c r="AA40" s="19">
        <v>0</v>
      </c>
      <c r="AB40" s="19">
        <v>0</v>
      </c>
      <c r="AC40" s="19"/>
      <c r="AD40" s="19" t="s">
        <v>1479</v>
      </c>
      <c r="AE40" s="19" t="str">
        <f t="shared" si="2"/>
        <v>N/A</v>
      </c>
      <c r="AF40" s="19">
        <v>0</v>
      </c>
      <c r="AG40" s="19">
        <v>0</v>
      </c>
      <c r="AH40" s="19">
        <v>0</v>
      </c>
      <c r="AI40" s="19">
        <v>0</v>
      </c>
      <c r="AJ40" s="19">
        <v>0</v>
      </c>
      <c r="AK40" s="19">
        <f t="shared" si="1"/>
        <v>0</v>
      </c>
      <c r="AL40" s="19" t="s">
        <v>1477</v>
      </c>
      <c r="AM40" s="17" t="s">
        <v>1477</v>
      </c>
      <c r="AN40" s="19" t="s">
        <v>1479</v>
      </c>
      <c r="AO40" s="19" t="s">
        <v>1479</v>
      </c>
      <c r="AP40" s="17" t="s">
        <v>1479</v>
      </c>
    </row>
    <row r="41" spans="1:42" ht="225" x14ac:dyDescent="0.25">
      <c r="A41" s="17" t="s">
        <v>61</v>
      </c>
      <c r="B41" s="13" t="s">
        <v>404</v>
      </c>
      <c r="C41" s="17" t="s">
        <v>423</v>
      </c>
      <c r="D41" s="17" t="s">
        <v>491</v>
      </c>
      <c r="E41" s="17" t="s">
        <v>520</v>
      </c>
      <c r="F41" s="17" t="s">
        <v>562</v>
      </c>
      <c r="G41" s="17" t="s">
        <v>568</v>
      </c>
      <c r="H41" s="18">
        <v>45093</v>
      </c>
      <c r="I41" s="17" t="s">
        <v>571</v>
      </c>
      <c r="J41" s="13" t="s">
        <v>609</v>
      </c>
      <c r="K41" s="17" t="s">
        <v>1477</v>
      </c>
      <c r="L41" s="17" t="s">
        <v>1495</v>
      </c>
      <c r="M41" s="13" t="s">
        <v>960</v>
      </c>
      <c r="N41" s="17" t="s">
        <v>1069</v>
      </c>
      <c r="O41" s="13" t="s">
        <v>1935</v>
      </c>
      <c r="P41" s="17" t="s">
        <v>1427</v>
      </c>
      <c r="Q41" s="18">
        <v>45820</v>
      </c>
      <c r="R41" s="17" t="s">
        <v>1608</v>
      </c>
      <c r="S41" s="17" t="s">
        <v>1479</v>
      </c>
      <c r="T41" s="13" t="s">
        <v>1609</v>
      </c>
      <c r="U41" s="17" t="s">
        <v>1546</v>
      </c>
      <c r="V41" s="17" t="s">
        <v>1477</v>
      </c>
      <c r="W41" s="17" t="s">
        <v>1473</v>
      </c>
      <c r="X41" s="17" t="s">
        <v>1477</v>
      </c>
      <c r="Y41" s="19">
        <v>765361.8</v>
      </c>
      <c r="Z41" s="19">
        <v>0</v>
      </c>
      <c r="AA41" s="19">
        <v>0</v>
      </c>
      <c r="AB41" s="19">
        <v>0</v>
      </c>
      <c r="AC41" s="19"/>
      <c r="AD41" s="19" t="s">
        <v>1479</v>
      </c>
      <c r="AE41" s="19" t="str">
        <f t="shared" si="2"/>
        <v>N/A</v>
      </c>
      <c r="AF41" s="19">
        <v>0</v>
      </c>
      <c r="AG41" s="19">
        <v>0</v>
      </c>
      <c r="AH41" s="19">
        <v>26266.92</v>
      </c>
      <c r="AI41" s="19"/>
      <c r="AJ41" s="19"/>
      <c r="AK41" s="19">
        <f t="shared" si="1"/>
        <v>26266.92</v>
      </c>
      <c r="AL41" s="19">
        <v>4000</v>
      </c>
      <c r="AM41" s="17" t="s">
        <v>1477</v>
      </c>
      <c r="AN41" s="19" t="s">
        <v>1479</v>
      </c>
      <c r="AO41" s="19" t="s">
        <v>1479</v>
      </c>
      <c r="AP41" s="19" t="s">
        <v>1479</v>
      </c>
    </row>
    <row r="42" spans="1:42" ht="375" x14ac:dyDescent="0.25">
      <c r="A42" s="17" t="s">
        <v>62</v>
      </c>
      <c r="B42" s="13" t="s">
        <v>413</v>
      </c>
      <c r="C42" s="17" t="s">
        <v>1610</v>
      </c>
      <c r="D42" s="17" t="s">
        <v>1611</v>
      </c>
      <c r="E42" s="17" t="s">
        <v>511</v>
      </c>
      <c r="F42" s="17" t="s">
        <v>562</v>
      </c>
      <c r="G42" s="17" t="s">
        <v>568</v>
      </c>
      <c r="H42" s="18">
        <v>45081</v>
      </c>
      <c r="I42" s="17" t="s">
        <v>571</v>
      </c>
      <c r="J42" s="13" t="s">
        <v>610</v>
      </c>
      <c r="K42" s="17" t="s">
        <v>1585</v>
      </c>
      <c r="L42" s="17" t="s">
        <v>1479</v>
      </c>
      <c r="M42" s="17" t="s">
        <v>1479</v>
      </c>
      <c r="N42" s="17" t="s">
        <v>1070</v>
      </c>
      <c r="O42" s="13" t="s">
        <v>1936</v>
      </c>
      <c r="P42" s="17" t="s">
        <v>1424</v>
      </c>
      <c r="Q42" s="18">
        <v>45825</v>
      </c>
      <c r="R42" s="17" t="s">
        <v>1479</v>
      </c>
      <c r="S42" s="17" t="s">
        <v>1582</v>
      </c>
      <c r="T42" s="13" t="s">
        <v>1451</v>
      </c>
      <c r="U42" s="17" t="s">
        <v>1546</v>
      </c>
      <c r="V42" s="17" t="s">
        <v>1477</v>
      </c>
      <c r="W42" s="17" t="s">
        <v>1471</v>
      </c>
      <c r="X42" s="17" t="s">
        <v>1477</v>
      </c>
      <c r="Y42" s="19">
        <v>350000</v>
      </c>
      <c r="Z42" s="19">
        <v>680048.41</v>
      </c>
      <c r="AA42" s="19">
        <v>291556.65000000002</v>
      </c>
      <c r="AB42" s="19">
        <v>26912.67</v>
      </c>
      <c r="AC42" s="19">
        <v>0</v>
      </c>
      <c r="AD42" s="26">
        <v>45536</v>
      </c>
      <c r="AE42" s="19">
        <f t="shared" si="2"/>
        <v>653135.74</v>
      </c>
      <c r="AF42" s="19">
        <v>0</v>
      </c>
      <c r="AG42" s="19">
        <v>528.88</v>
      </c>
      <c r="AH42" s="19">
        <v>25330.28</v>
      </c>
      <c r="AI42" s="19">
        <v>0</v>
      </c>
      <c r="AJ42" s="19">
        <v>0</v>
      </c>
      <c r="AK42" s="19">
        <f t="shared" si="1"/>
        <v>25859.16</v>
      </c>
      <c r="AL42" s="19">
        <v>517.25</v>
      </c>
      <c r="AM42" s="17" t="s">
        <v>1477</v>
      </c>
      <c r="AN42" s="19" t="s">
        <v>1479</v>
      </c>
      <c r="AO42" s="19" t="s">
        <v>1479</v>
      </c>
      <c r="AP42" s="19" t="s">
        <v>1479</v>
      </c>
    </row>
    <row r="43" spans="1:42" ht="60" x14ac:dyDescent="0.25">
      <c r="A43" s="17" t="s">
        <v>63</v>
      </c>
      <c r="B43" s="13" t="s">
        <v>404</v>
      </c>
      <c r="C43" s="17" t="s">
        <v>423</v>
      </c>
      <c r="D43" s="17" t="s">
        <v>491</v>
      </c>
      <c r="E43" s="17" t="s">
        <v>521</v>
      </c>
      <c r="F43" s="17" t="s">
        <v>562</v>
      </c>
      <c r="G43" s="17" t="s">
        <v>568</v>
      </c>
      <c r="H43" s="18">
        <v>45170</v>
      </c>
      <c r="I43" s="17" t="s">
        <v>571</v>
      </c>
      <c r="J43" s="13" t="s">
        <v>611</v>
      </c>
      <c r="K43" s="17" t="s">
        <v>1477</v>
      </c>
      <c r="L43" s="17" t="s">
        <v>1495</v>
      </c>
      <c r="M43" s="13" t="s">
        <v>961</v>
      </c>
      <c r="N43" s="17" t="s">
        <v>1071</v>
      </c>
      <c r="O43" s="13" t="s">
        <v>1713</v>
      </c>
      <c r="P43" s="17" t="s">
        <v>1425</v>
      </c>
      <c r="Q43" s="18">
        <v>45919</v>
      </c>
      <c r="R43" s="17" t="s">
        <v>1479</v>
      </c>
      <c r="S43" s="17" t="s">
        <v>1479</v>
      </c>
      <c r="T43" s="21" t="s">
        <v>1612</v>
      </c>
      <c r="U43" s="17" t="s">
        <v>1546</v>
      </c>
      <c r="V43" s="17" t="s">
        <v>1477</v>
      </c>
      <c r="W43" s="17" t="s">
        <v>1473</v>
      </c>
      <c r="X43" s="17" t="s">
        <v>1477</v>
      </c>
      <c r="Y43" s="19">
        <v>89131.78</v>
      </c>
      <c r="Z43" s="19">
        <v>0</v>
      </c>
      <c r="AA43" s="19">
        <v>0</v>
      </c>
      <c r="AB43" s="19">
        <v>0</v>
      </c>
      <c r="AC43" s="19"/>
      <c r="AD43" s="19" t="s">
        <v>1479</v>
      </c>
      <c r="AE43" s="19" t="str">
        <f t="shared" si="2"/>
        <v>N/A</v>
      </c>
      <c r="AF43" s="19">
        <v>0</v>
      </c>
      <c r="AG43" s="19">
        <v>0</v>
      </c>
      <c r="AH43" s="19">
        <v>0</v>
      </c>
      <c r="AI43" s="19">
        <v>0</v>
      </c>
      <c r="AJ43" s="19">
        <v>0</v>
      </c>
      <c r="AK43" s="19">
        <f t="shared" si="1"/>
        <v>0</v>
      </c>
      <c r="AL43" s="19" t="s">
        <v>1477</v>
      </c>
      <c r="AM43" s="17" t="s">
        <v>1477</v>
      </c>
      <c r="AN43" s="19" t="s">
        <v>1479</v>
      </c>
      <c r="AO43" s="19" t="s">
        <v>1479</v>
      </c>
      <c r="AP43" s="19" t="s">
        <v>1479</v>
      </c>
    </row>
    <row r="44" spans="1:42" ht="75" x14ac:dyDescent="0.25">
      <c r="A44" s="17" t="s">
        <v>64</v>
      </c>
      <c r="B44" s="13" t="s">
        <v>414</v>
      </c>
      <c r="C44" s="17" t="s">
        <v>428</v>
      </c>
      <c r="D44" s="17" t="s">
        <v>492</v>
      </c>
      <c r="E44" s="17" t="s">
        <v>508</v>
      </c>
      <c r="F44" s="17" t="s">
        <v>562</v>
      </c>
      <c r="G44" s="17" t="s">
        <v>568</v>
      </c>
      <c r="H44" s="18">
        <v>45145</v>
      </c>
      <c r="I44" s="17" t="s">
        <v>571</v>
      </c>
      <c r="J44" s="13" t="s">
        <v>612</v>
      </c>
      <c r="K44" s="17" t="s">
        <v>1477</v>
      </c>
      <c r="L44" s="17" t="s">
        <v>1495</v>
      </c>
      <c r="M44" s="13" t="s">
        <v>962</v>
      </c>
      <c r="N44" s="17" t="s">
        <v>1072</v>
      </c>
      <c r="O44" s="13" t="s">
        <v>1937</v>
      </c>
      <c r="P44" s="17" t="s">
        <v>1433</v>
      </c>
      <c r="Q44" s="18">
        <v>45831</v>
      </c>
      <c r="R44" s="17" t="s">
        <v>1479</v>
      </c>
      <c r="S44" s="17" t="s">
        <v>1479</v>
      </c>
      <c r="T44" s="13" t="s">
        <v>1479</v>
      </c>
      <c r="U44" s="17" t="s">
        <v>1498</v>
      </c>
      <c r="V44" s="17" t="s">
        <v>1477</v>
      </c>
      <c r="W44" s="17" t="s">
        <v>1472</v>
      </c>
      <c r="X44" s="17" t="s">
        <v>1477</v>
      </c>
      <c r="Y44" s="19">
        <v>241526.97</v>
      </c>
      <c r="Z44" s="19">
        <v>0</v>
      </c>
      <c r="AA44" s="19">
        <v>0</v>
      </c>
      <c r="AB44" s="19">
        <v>0</v>
      </c>
      <c r="AC44" s="19"/>
      <c r="AD44" s="19" t="s">
        <v>1479</v>
      </c>
      <c r="AE44" s="19" t="str">
        <f t="shared" si="2"/>
        <v>N/A</v>
      </c>
      <c r="AF44" s="19">
        <v>0</v>
      </c>
      <c r="AG44" s="19">
        <v>0</v>
      </c>
      <c r="AH44" s="19">
        <v>0</v>
      </c>
      <c r="AI44" s="19">
        <v>0</v>
      </c>
      <c r="AJ44" s="19">
        <v>0</v>
      </c>
      <c r="AK44" s="19">
        <f t="shared" si="1"/>
        <v>0</v>
      </c>
      <c r="AL44" s="19" t="s">
        <v>1477</v>
      </c>
      <c r="AM44" s="17" t="s">
        <v>1477</v>
      </c>
      <c r="AN44" s="19" t="s">
        <v>1479</v>
      </c>
      <c r="AO44" s="19" t="s">
        <v>1479</v>
      </c>
      <c r="AP44" s="19" t="s">
        <v>1479</v>
      </c>
    </row>
    <row r="45" spans="1:42" ht="165" x14ac:dyDescent="0.25">
      <c r="A45" s="17" t="s">
        <v>65</v>
      </c>
      <c r="B45" s="13" t="s">
        <v>402</v>
      </c>
      <c r="C45" s="17" t="s">
        <v>422</v>
      </c>
      <c r="D45" s="17" t="s">
        <v>490</v>
      </c>
      <c r="E45" s="17" t="s">
        <v>545</v>
      </c>
      <c r="F45" s="17" t="s">
        <v>562</v>
      </c>
      <c r="G45" s="17" t="s">
        <v>568</v>
      </c>
      <c r="H45" s="18">
        <v>45167</v>
      </c>
      <c r="I45" s="17" t="s">
        <v>571</v>
      </c>
      <c r="J45" s="13" t="s">
        <v>613</v>
      </c>
      <c r="K45" s="17" t="s">
        <v>1481</v>
      </c>
      <c r="L45" s="17" t="s">
        <v>1479</v>
      </c>
      <c r="M45" s="17" t="s">
        <v>1479</v>
      </c>
      <c r="N45" s="17" t="s">
        <v>1073</v>
      </c>
      <c r="O45" s="13" t="s">
        <v>1714</v>
      </c>
      <c r="P45" s="17" t="s">
        <v>1427</v>
      </c>
      <c r="Q45" s="18">
        <v>45799</v>
      </c>
      <c r="R45" s="17" t="s">
        <v>1479</v>
      </c>
      <c r="S45" s="17" t="s">
        <v>1581</v>
      </c>
      <c r="T45" s="13" t="s">
        <v>1452</v>
      </c>
      <c r="U45" s="17" t="s">
        <v>1507</v>
      </c>
      <c r="V45" s="17" t="s">
        <v>1477</v>
      </c>
      <c r="W45" s="17" t="s">
        <v>1473</v>
      </c>
      <c r="X45" s="17" t="s">
        <v>1477</v>
      </c>
      <c r="Y45" s="19">
        <v>326420</v>
      </c>
      <c r="Z45" s="19">
        <v>326420</v>
      </c>
      <c r="AA45" s="19">
        <v>0</v>
      </c>
      <c r="AB45" s="19">
        <v>0</v>
      </c>
      <c r="AC45" s="19">
        <v>0</v>
      </c>
      <c r="AD45" s="19" t="s">
        <v>1479</v>
      </c>
      <c r="AE45" s="19" t="str">
        <f t="shared" si="2"/>
        <v>N/A</v>
      </c>
      <c r="AF45" s="19">
        <v>0</v>
      </c>
      <c r="AG45" s="19">
        <v>13133.46</v>
      </c>
      <c r="AH45" s="19">
        <v>0</v>
      </c>
      <c r="AI45" s="19">
        <v>0</v>
      </c>
      <c r="AJ45" s="19">
        <v>0</v>
      </c>
      <c r="AK45" s="19">
        <f t="shared" si="1"/>
        <v>13133.46</v>
      </c>
      <c r="AL45" s="19">
        <v>4000</v>
      </c>
      <c r="AM45" s="25" t="s">
        <v>1477</v>
      </c>
      <c r="AN45" s="19" t="s">
        <v>1479</v>
      </c>
      <c r="AO45" s="19" t="s">
        <v>1479</v>
      </c>
      <c r="AP45" s="25" t="s">
        <v>1479</v>
      </c>
    </row>
    <row r="46" spans="1:42" ht="60" x14ac:dyDescent="0.25">
      <c r="A46" s="17" t="s">
        <v>66</v>
      </c>
      <c r="B46" s="13" t="s">
        <v>414</v>
      </c>
      <c r="C46" s="17" t="s">
        <v>428</v>
      </c>
      <c r="D46" s="17" t="s">
        <v>492</v>
      </c>
      <c r="E46" s="17" t="s">
        <v>520</v>
      </c>
      <c r="F46" s="17" t="s">
        <v>562</v>
      </c>
      <c r="G46" s="17" t="s">
        <v>568</v>
      </c>
      <c r="H46" s="18">
        <v>45026</v>
      </c>
      <c r="I46" s="17" t="s">
        <v>571</v>
      </c>
      <c r="J46" s="13" t="s">
        <v>614</v>
      </c>
      <c r="K46" s="17" t="s">
        <v>1477</v>
      </c>
      <c r="L46" s="17" t="s">
        <v>1495</v>
      </c>
      <c r="M46" s="13" t="s">
        <v>963</v>
      </c>
      <c r="N46" s="17" t="s">
        <v>1074</v>
      </c>
      <c r="O46" s="13" t="s">
        <v>1938</v>
      </c>
      <c r="P46" s="17" t="s">
        <v>1425</v>
      </c>
      <c r="Q46" s="18">
        <v>45789</v>
      </c>
      <c r="R46" s="17" t="s">
        <v>1613</v>
      </c>
      <c r="S46" s="17" t="s">
        <v>1479</v>
      </c>
      <c r="T46" s="13" t="s">
        <v>1453</v>
      </c>
      <c r="U46" s="17" t="s">
        <v>1507</v>
      </c>
      <c r="V46" s="17" t="s">
        <v>1477</v>
      </c>
      <c r="W46" s="17" t="s">
        <v>1473</v>
      </c>
      <c r="X46" s="17" t="s">
        <v>1477</v>
      </c>
      <c r="Y46" s="19">
        <v>219525.37</v>
      </c>
      <c r="Z46" s="19">
        <v>0</v>
      </c>
      <c r="AA46" s="19">
        <v>0</v>
      </c>
      <c r="AB46" s="19">
        <v>0</v>
      </c>
      <c r="AC46" s="19"/>
      <c r="AD46" s="19" t="s">
        <v>1479</v>
      </c>
      <c r="AE46" s="19" t="str">
        <f t="shared" si="2"/>
        <v>N/A</v>
      </c>
      <c r="AF46" s="19">
        <v>0</v>
      </c>
      <c r="AG46" s="19">
        <v>0</v>
      </c>
      <c r="AH46" s="19">
        <v>0</v>
      </c>
      <c r="AI46" s="19">
        <v>0</v>
      </c>
      <c r="AJ46" s="19">
        <v>0</v>
      </c>
      <c r="AK46" s="19">
        <f t="shared" si="1"/>
        <v>0</v>
      </c>
      <c r="AL46" s="19" t="s">
        <v>1477</v>
      </c>
      <c r="AM46" s="17" t="s">
        <v>1477</v>
      </c>
      <c r="AN46" s="19" t="s">
        <v>1479</v>
      </c>
      <c r="AO46" s="19" t="s">
        <v>1479</v>
      </c>
      <c r="AP46" s="19" t="s">
        <v>1479</v>
      </c>
    </row>
    <row r="47" spans="1:42" ht="255" x14ac:dyDescent="0.25">
      <c r="A47" s="17" t="s">
        <v>67</v>
      </c>
      <c r="B47" s="13" t="s">
        <v>402</v>
      </c>
      <c r="C47" s="17" t="s">
        <v>422</v>
      </c>
      <c r="D47" s="17" t="s">
        <v>490</v>
      </c>
      <c r="E47" s="17" t="s">
        <v>512</v>
      </c>
      <c r="F47" s="17" t="s">
        <v>562</v>
      </c>
      <c r="G47" s="17" t="s">
        <v>568</v>
      </c>
      <c r="H47" s="18">
        <v>45182</v>
      </c>
      <c r="I47" s="17" t="s">
        <v>571</v>
      </c>
      <c r="J47" s="13" t="s">
        <v>615</v>
      </c>
      <c r="K47" s="17" t="s">
        <v>1481</v>
      </c>
      <c r="L47" s="17" t="s">
        <v>1479</v>
      </c>
      <c r="M47" s="17" t="s">
        <v>1479</v>
      </c>
      <c r="N47" s="17" t="s">
        <v>1075</v>
      </c>
      <c r="O47" s="13" t="s">
        <v>1715</v>
      </c>
      <c r="P47" s="17" t="s">
        <v>1424</v>
      </c>
      <c r="Q47" s="18">
        <v>45819</v>
      </c>
      <c r="R47" s="17" t="s">
        <v>1582</v>
      </c>
      <c r="S47" s="17" t="s">
        <v>1479</v>
      </c>
      <c r="T47" s="13" t="s">
        <v>1614</v>
      </c>
      <c r="U47" s="17" t="s">
        <v>1546</v>
      </c>
      <c r="V47" s="17" t="s">
        <v>1477</v>
      </c>
      <c r="W47" s="17" t="s">
        <v>1471</v>
      </c>
      <c r="X47" s="17" t="s">
        <v>1477</v>
      </c>
      <c r="Y47" s="19">
        <v>323659.94</v>
      </c>
      <c r="Z47" s="19">
        <v>2033426.48</v>
      </c>
      <c r="AA47" s="19">
        <v>0</v>
      </c>
      <c r="AB47" s="19">
        <v>0</v>
      </c>
      <c r="AC47" s="19">
        <v>0</v>
      </c>
      <c r="AD47" s="19" t="s">
        <v>1479</v>
      </c>
      <c r="AE47" s="19" t="str">
        <f t="shared" si="2"/>
        <v>N/A</v>
      </c>
      <c r="AF47" s="19">
        <v>0</v>
      </c>
      <c r="AG47" s="19">
        <v>13133.46</v>
      </c>
      <c r="AH47" s="19">
        <v>26266.92</v>
      </c>
      <c r="AI47" s="19">
        <v>13133.46</v>
      </c>
      <c r="AJ47" s="19">
        <v>0</v>
      </c>
      <c r="AK47" s="19">
        <f t="shared" si="1"/>
        <v>52533.84</v>
      </c>
      <c r="AL47" s="19">
        <v>2000</v>
      </c>
      <c r="AM47" s="25" t="s">
        <v>1477</v>
      </c>
      <c r="AN47" s="19" t="s">
        <v>1479</v>
      </c>
      <c r="AO47" s="19" t="s">
        <v>1479</v>
      </c>
      <c r="AP47" s="25" t="s">
        <v>1479</v>
      </c>
    </row>
    <row r="48" spans="1:42" ht="315" x14ac:dyDescent="0.25">
      <c r="A48" s="17" t="s">
        <v>68</v>
      </c>
      <c r="B48" s="13" t="s">
        <v>414</v>
      </c>
      <c r="C48" s="17" t="s">
        <v>424</v>
      </c>
      <c r="D48" s="17" t="s">
        <v>492</v>
      </c>
      <c r="E48" s="17" t="s">
        <v>513</v>
      </c>
      <c r="F48" s="17" t="s">
        <v>562</v>
      </c>
      <c r="G48" s="17" t="s">
        <v>568</v>
      </c>
      <c r="H48" s="18">
        <v>45161</v>
      </c>
      <c r="I48" s="17" t="s">
        <v>571</v>
      </c>
      <c r="J48" s="13" t="s">
        <v>616</v>
      </c>
      <c r="K48" s="17" t="s">
        <v>1477</v>
      </c>
      <c r="L48" s="17" t="s">
        <v>1495</v>
      </c>
      <c r="M48" s="13" t="s">
        <v>964</v>
      </c>
      <c r="N48" s="17" t="s">
        <v>1076</v>
      </c>
      <c r="O48" s="13" t="s">
        <v>1939</v>
      </c>
      <c r="P48" s="17" t="s">
        <v>1425</v>
      </c>
      <c r="Q48" s="18">
        <v>45730</v>
      </c>
      <c r="R48" s="17" t="s">
        <v>1582</v>
      </c>
      <c r="S48" s="17" t="s">
        <v>1479</v>
      </c>
      <c r="T48" s="13" t="s">
        <v>1615</v>
      </c>
      <c r="U48" s="17" t="s">
        <v>1546</v>
      </c>
      <c r="V48" s="17" t="s">
        <v>1477</v>
      </c>
      <c r="W48" s="17" t="s">
        <v>1471</v>
      </c>
      <c r="X48" s="17" t="s">
        <v>1477</v>
      </c>
      <c r="Y48" s="19">
        <v>110080.09</v>
      </c>
      <c r="Z48" s="19">
        <v>0</v>
      </c>
      <c r="AA48" s="19">
        <v>0</v>
      </c>
      <c r="AB48" s="19">
        <v>0</v>
      </c>
      <c r="AC48" s="19"/>
      <c r="AD48" s="19" t="s">
        <v>1479</v>
      </c>
      <c r="AE48" s="19" t="str">
        <f t="shared" si="2"/>
        <v>N/A</v>
      </c>
      <c r="AF48" s="19">
        <v>0</v>
      </c>
      <c r="AG48" s="19">
        <v>12665.14</v>
      </c>
      <c r="AH48" s="19">
        <v>7334.86</v>
      </c>
      <c r="AI48" s="19">
        <v>0</v>
      </c>
      <c r="AJ48" s="19">
        <v>0</v>
      </c>
      <c r="AK48" s="19">
        <f t="shared" si="1"/>
        <v>20000</v>
      </c>
      <c r="AL48" s="19">
        <v>400</v>
      </c>
      <c r="AM48" s="17" t="s">
        <v>1477</v>
      </c>
      <c r="AN48" s="19" t="s">
        <v>1479</v>
      </c>
      <c r="AO48" s="19" t="s">
        <v>1479</v>
      </c>
      <c r="AP48" s="19" t="s">
        <v>1479</v>
      </c>
    </row>
    <row r="49" spans="1:42" ht="45" x14ac:dyDescent="0.25">
      <c r="A49" s="17" t="s">
        <v>69</v>
      </c>
      <c r="B49" s="13" t="s">
        <v>402</v>
      </c>
      <c r="C49" s="17" t="s">
        <v>422</v>
      </c>
      <c r="D49" s="17" t="s">
        <v>490</v>
      </c>
      <c r="E49" s="17" t="s">
        <v>522</v>
      </c>
      <c r="F49" s="17" t="s">
        <v>562</v>
      </c>
      <c r="G49" s="17" t="s">
        <v>568</v>
      </c>
      <c r="H49" s="18">
        <v>45198</v>
      </c>
      <c r="I49" s="17" t="s">
        <v>572</v>
      </c>
      <c r="J49" s="13" t="s">
        <v>617</v>
      </c>
      <c r="K49" s="17" t="s">
        <v>1616</v>
      </c>
      <c r="L49" s="13" t="s">
        <v>1702</v>
      </c>
      <c r="M49" s="13" t="s">
        <v>958</v>
      </c>
      <c r="N49" s="17" t="s">
        <v>1077</v>
      </c>
      <c r="O49" s="13" t="s">
        <v>1821</v>
      </c>
      <c r="P49" s="17" t="s">
        <v>1431</v>
      </c>
      <c r="Q49" s="18">
        <v>45699</v>
      </c>
      <c r="R49" s="17" t="s">
        <v>1479</v>
      </c>
      <c r="S49" s="17" t="s">
        <v>1479</v>
      </c>
      <c r="T49" s="13" t="s">
        <v>1617</v>
      </c>
      <c r="U49" s="22" t="s">
        <v>1480</v>
      </c>
      <c r="V49" s="17" t="s">
        <v>1481</v>
      </c>
      <c r="W49" s="17" t="s">
        <v>1473</v>
      </c>
      <c r="X49" s="17" t="s">
        <v>1477</v>
      </c>
      <c r="Y49" s="19">
        <v>362139.41</v>
      </c>
      <c r="Z49" s="19">
        <v>0</v>
      </c>
      <c r="AA49" s="19">
        <v>0</v>
      </c>
      <c r="AB49" s="19">
        <v>0</v>
      </c>
      <c r="AC49" s="19"/>
      <c r="AD49" s="19" t="s">
        <v>1479</v>
      </c>
      <c r="AE49" s="19" t="str">
        <f t="shared" si="2"/>
        <v>N/A</v>
      </c>
      <c r="AF49" s="19">
        <v>0</v>
      </c>
      <c r="AG49" s="19">
        <v>0</v>
      </c>
      <c r="AH49" s="19">
        <v>0</v>
      </c>
      <c r="AI49" s="19">
        <v>0</v>
      </c>
      <c r="AJ49" s="19">
        <v>0</v>
      </c>
      <c r="AK49" s="19">
        <f t="shared" si="1"/>
        <v>0</v>
      </c>
      <c r="AL49" s="19" t="s">
        <v>1477</v>
      </c>
      <c r="AM49" s="25" t="s">
        <v>1477</v>
      </c>
      <c r="AN49" s="19" t="s">
        <v>1479</v>
      </c>
      <c r="AO49" s="19" t="s">
        <v>1479</v>
      </c>
      <c r="AP49" s="25" t="s">
        <v>1479</v>
      </c>
    </row>
    <row r="50" spans="1:42" ht="135" x14ac:dyDescent="0.25">
      <c r="A50" s="17" t="s">
        <v>70</v>
      </c>
      <c r="B50" s="13" t="s">
        <v>408</v>
      </c>
      <c r="C50" s="17" t="s">
        <v>444</v>
      </c>
      <c r="D50" s="17" t="s">
        <v>494</v>
      </c>
      <c r="E50" s="17" t="s">
        <v>515</v>
      </c>
      <c r="F50" s="17" t="s">
        <v>562</v>
      </c>
      <c r="G50" s="17" t="s">
        <v>568</v>
      </c>
      <c r="H50" s="18">
        <v>45187</v>
      </c>
      <c r="I50" s="17" t="s">
        <v>571</v>
      </c>
      <c r="J50" s="13" t="s">
        <v>618</v>
      </c>
      <c r="K50" s="17" t="s">
        <v>1616</v>
      </c>
      <c r="L50" s="17" t="s">
        <v>1495</v>
      </c>
      <c r="M50" s="13" t="s">
        <v>965</v>
      </c>
      <c r="N50" s="17" t="s">
        <v>1078</v>
      </c>
      <c r="O50" s="13" t="s">
        <v>1716</v>
      </c>
      <c r="P50" s="17" t="s">
        <v>1427</v>
      </c>
      <c r="Q50" s="18">
        <v>45754</v>
      </c>
      <c r="R50" s="17" t="s">
        <v>1479</v>
      </c>
      <c r="S50" s="17" t="s">
        <v>1581</v>
      </c>
      <c r="T50" s="13" t="s">
        <v>1454</v>
      </c>
      <c r="U50" s="17" t="s">
        <v>1507</v>
      </c>
      <c r="V50" s="17" t="s">
        <v>1477</v>
      </c>
      <c r="W50" s="17" t="s">
        <v>1473</v>
      </c>
      <c r="X50" s="17" t="s">
        <v>1477</v>
      </c>
      <c r="Y50" s="19">
        <v>60303.91</v>
      </c>
      <c r="Z50" s="19">
        <v>0</v>
      </c>
      <c r="AA50" s="19">
        <v>0</v>
      </c>
      <c r="AB50" s="19">
        <v>0</v>
      </c>
      <c r="AC50" s="19"/>
      <c r="AD50" s="19" t="s">
        <v>1479</v>
      </c>
      <c r="AE50" s="19" t="str">
        <f t="shared" si="2"/>
        <v>N/A</v>
      </c>
      <c r="AF50" s="19">
        <v>0</v>
      </c>
      <c r="AG50" s="19">
        <v>12665.14</v>
      </c>
      <c r="AH50" s="19">
        <v>0</v>
      </c>
      <c r="AI50" s="19">
        <v>0</v>
      </c>
      <c r="AJ50" s="19">
        <v>0</v>
      </c>
      <c r="AK50" s="19">
        <f t="shared" si="1"/>
        <v>12665.14</v>
      </c>
      <c r="AL50" s="19">
        <v>400</v>
      </c>
      <c r="AM50" s="25" t="s">
        <v>1477</v>
      </c>
      <c r="AN50" s="19" t="s">
        <v>1479</v>
      </c>
      <c r="AO50" s="19" t="s">
        <v>1479</v>
      </c>
      <c r="AP50" s="25" t="s">
        <v>1479</v>
      </c>
    </row>
    <row r="51" spans="1:42" ht="150" x14ac:dyDescent="0.25">
      <c r="A51" s="17" t="s">
        <v>71</v>
      </c>
      <c r="B51" s="13" t="s">
        <v>404</v>
      </c>
      <c r="C51" s="17" t="s">
        <v>423</v>
      </c>
      <c r="D51" s="17" t="s">
        <v>491</v>
      </c>
      <c r="E51" s="17" t="s">
        <v>518</v>
      </c>
      <c r="F51" s="17" t="s">
        <v>567</v>
      </c>
      <c r="G51" s="17" t="s">
        <v>568</v>
      </c>
      <c r="H51" s="18">
        <v>45170</v>
      </c>
      <c r="I51" s="17" t="s">
        <v>571</v>
      </c>
      <c r="J51" s="13" t="s">
        <v>619</v>
      </c>
      <c r="K51" s="17" t="s">
        <v>1477</v>
      </c>
      <c r="L51" s="17" t="s">
        <v>1495</v>
      </c>
      <c r="M51" s="13" t="s">
        <v>966</v>
      </c>
      <c r="N51" s="17" t="s">
        <v>1079</v>
      </c>
      <c r="O51" s="13" t="s">
        <v>1822</v>
      </c>
      <c r="P51" s="17" t="s">
        <v>1433</v>
      </c>
      <c r="Q51" s="18">
        <v>45096</v>
      </c>
      <c r="R51" s="17" t="s">
        <v>1479</v>
      </c>
      <c r="S51" s="17" t="s">
        <v>1479</v>
      </c>
      <c r="T51" s="13" t="s">
        <v>1618</v>
      </c>
      <c r="U51" s="17" t="s">
        <v>1546</v>
      </c>
      <c r="V51" s="17" t="s">
        <v>1477</v>
      </c>
      <c r="W51" s="17" t="s">
        <v>1472</v>
      </c>
      <c r="X51" s="17" t="s">
        <v>1477</v>
      </c>
      <c r="Y51" s="19">
        <v>210000</v>
      </c>
      <c r="Z51" s="19">
        <v>0</v>
      </c>
      <c r="AA51" s="19">
        <v>0</v>
      </c>
      <c r="AB51" s="19">
        <v>0</v>
      </c>
      <c r="AC51" s="19"/>
      <c r="AD51" s="19" t="s">
        <v>1479</v>
      </c>
      <c r="AE51" s="19" t="str">
        <f t="shared" si="2"/>
        <v>N/A</v>
      </c>
      <c r="AF51" s="19">
        <v>0</v>
      </c>
      <c r="AG51" s="19">
        <v>0</v>
      </c>
      <c r="AH51" s="19">
        <v>0</v>
      </c>
      <c r="AI51" s="19">
        <v>0</v>
      </c>
      <c r="AJ51" s="19">
        <v>0</v>
      </c>
      <c r="AK51" s="19">
        <f t="shared" si="1"/>
        <v>0</v>
      </c>
      <c r="AL51" s="19" t="s">
        <v>1477</v>
      </c>
      <c r="AM51" s="17" t="s">
        <v>1477</v>
      </c>
      <c r="AN51" s="19" t="s">
        <v>1479</v>
      </c>
      <c r="AO51" s="19" t="s">
        <v>1479</v>
      </c>
      <c r="AP51" s="19" t="s">
        <v>1479</v>
      </c>
    </row>
    <row r="52" spans="1:42" ht="165" x14ac:dyDescent="0.25">
      <c r="A52" s="17" t="s">
        <v>72</v>
      </c>
      <c r="B52" s="13" t="s">
        <v>415</v>
      </c>
      <c r="C52" s="17" t="s">
        <v>445</v>
      </c>
      <c r="D52" s="17" t="s">
        <v>500</v>
      </c>
      <c r="E52" s="17" t="s">
        <v>520</v>
      </c>
      <c r="F52" s="17" t="s">
        <v>562</v>
      </c>
      <c r="G52" s="17" t="s">
        <v>568</v>
      </c>
      <c r="H52" s="18">
        <v>45163</v>
      </c>
      <c r="I52" s="17" t="s">
        <v>571</v>
      </c>
      <c r="J52" s="13" t="s">
        <v>620</v>
      </c>
      <c r="K52" s="17" t="s">
        <v>1585</v>
      </c>
      <c r="L52" s="17" t="s">
        <v>1479</v>
      </c>
      <c r="M52" s="17" t="s">
        <v>1479</v>
      </c>
      <c r="N52" s="17" t="s">
        <v>1080</v>
      </c>
      <c r="O52" s="13" t="s">
        <v>1823</v>
      </c>
      <c r="P52" s="17" t="s">
        <v>1424</v>
      </c>
      <c r="Q52" s="18">
        <v>45833</v>
      </c>
      <c r="R52" s="17" t="s">
        <v>1479</v>
      </c>
      <c r="S52" s="17" t="s">
        <v>1581</v>
      </c>
      <c r="T52" s="13" t="s">
        <v>1619</v>
      </c>
      <c r="U52" s="17" t="s">
        <v>1546</v>
      </c>
      <c r="V52" s="17" t="s">
        <v>1616</v>
      </c>
      <c r="W52" s="17" t="s">
        <v>1471</v>
      </c>
      <c r="X52" s="17" t="s">
        <v>1616</v>
      </c>
      <c r="Y52" s="19">
        <v>160031.32999999999</v>
      </c>
      <c r="Z52" s="19">
        <v>283787.59000000003</v>
      </c>
      <c r="AA52" s="19">
        <v>184869.53</v>
      </c>
      <c r="AB52" s="19">
        <v>44217.71</v>
      </c>
      <c r="AC52" s="19">
        <v>0</v>
      </c>
      <c r="AD52" s="26">
        <v>45597</v>
      </c>
      <c r="AE52" s="19">
        <f t="shared" si="2"/>
        <v>239569.88000000003</v>
      </c>
      <c r="AF52" s="19">
        <v>0</v>
      </c>
      <c r="AG52" s="19">
        <v>13133.46</v>
      </c>
      <c r="AH52" s="19">
        <v>26266.92</v>
      </c>
      <c r="AI52" s="19">
        <v>6574.94</v>
      </c>
      <c r="AJ52" s="19"/>
      <c r="AK52" s="19">
        <f t="shared" si="1"/>
        <v>45975.32</v>
      </c>
      <c r="AL52" s="19">
        <v>901.48</v>
      </c>
      <c r="AM52" s="17" t="s">
        <v>1477</v>
      </c>
      <c r="AN52" s="19" t="s">
        <v>1479</v>
      </c>
      <c r="AO52" s="19" t="s">
        <v>1479</v>
      </c>
      <c r="AP52" s="19" t="s">
        <v>1479</v>
      </c>
    </row>
    <row r="53" spans="1:42" ht="150" x14ac:dyDescent="0.25">
      <c r="A53" s="17" t="s">
        <v>73</v>
      </c>
      <c r="B53" s="13" t="s">
        <v>402</v>
      </c>
      <c r="C53" s="17" t="s">
        <v>422</v>
      </c>
      <c r="D53" s="17" t="s">
        <v>490</v>
      </c>
      <c r="E53" s="17" t="s">
        <v>1573</v>
      </c>
      <c r="F53" s="17" t="s">
        <v>562</v>
      </c>
      <c r="G53" s="17" t="s">
        <v>568</v>
      </c>
      <c r="H53" s="18">
        <v>45209</v>
      </c>
      <c r="I53" s="17" t="s">
        <v>571</v>
      </c>
      <c r="J53" s="13" t="s">
        <v>621</v>
      </c>
      <c r="K53" s="17" t="s">
        <v>1481</v>
      </c>
      <c r="L53" s="17" t="s">
        <v>1479</v>
      </c>
      <c r="M53" s="17" t="s">
        <v>1479</v>
      </c>
      <c r="N53" s="17" t="s">
        <v>1081</v>
      </c>
      <c r="O53" s="13" t="s">
        <v>1940</v>
      </c>
      <c r="P53" s="17" t="s">
        <v>1427</v>
      </c>
      <c r="Q53" s="18">
        <v>45744</v>
      </c>
      <c r="R53" s="17" t="s">
        <v>1479</v>
      </c>
      <c r="S53" s="17" t="s">
        <v>1581</v>
      </c>
      <c r="T53" s="13" t="s">
        <v>1455</v>
      </c>
      <c r="U53" s="17" t="s">
        <v>1507</v>
      </c>
      <c r="V53" s="17" t="s">
        <v>1477</v>
      </c>
      <c r="W53" s="17" t="s">
        <v>1471</v>
      </c>
      <c r="X53" s="17" t="s">
        <v>1477</v>
      </c>
      <c r="Y53" s="19">
        <v>264252.56</v>
      </c>
      <c r="Z53" s="19">
        <v>264252.56</v>
      </c>
      <c r="AA53" s="19">
        <v>0</v>
      </c>
      <c r="AB53" s="19">
        <v>0</v>
      </c>
      <c r="AC53" s="19">
        <v>0</v>
      </c>
      <c r="AD53" s="19" t="s">
        <v>1700</v>
      </c>
      <c r="AE53" s="19" t="str">
        <f t="shared" si="2"/>
        <v>N/A</v>
      </c>
      <c r="AF53" s="19">
        <v>0</v>
      </c>
      <c r="AG53" s="19">
        <v>12665.14</v>
      </c>
      <c r="AH53" s="19"/>
      <c r="AI53" s="19"/>
      <c r="AJ53" s="19"/>
      <c r="AK53" s="19">
        <f t="shared" si="1"/>
        <v>12665.14</v>
      </c>
      <c r="AL53" s="19">
        <v>1000</v>
      </c>
      <c r="AM53" s="25" t="s">
        <v>1477</v>
      </c>
      <c r="AN53" s="19" t="s">
        <v>1479</v>
      </c>
      <c r="AO53" s="19" t="s">
        <v>1479</v>
      </c>
      <c r="AP53" s="25" t="s">
        <v>1479</v>
      </c>
    </row>
    <row r="54" spans="1:42" ht="75" x14ac:dyDescent="0.25">
      <c r="A54" s="17" t="s">
        <v>74</v>
      </c>
      <c r="B54" s="13" t="s">
        <v>414</v>
      </c>
      <c r="C54" s="17" t="s">
        <v>428</v>
      </c>
      <c r="D54" s="17" t="s">
        <v>492</v>
      </c>
      <c r="E54" s="17" t="s">
        <v>523</v>
      </c>
      <c r="F54" s="17" t="s">
        <v>562</v>
      </c>
      <c r="G54" s="17" t="s">
        <v>568</v>
      </c>
      <c r="H54" s="18">
        <v>45156</v>
      </c>
      <c r="I54" s="17" t="s">
        <v>571</v>
      </c>
      <c r="J54" s="13" t="s">
        <v>622</v>
      </c>
      <c r="K54" s="17" t="s">
        <v>1477</v>
      </c>
      <c r="L54" s="17" t="s">
        <v>1495</v>
      </c>
      <c r="M54" s="13" t="s">
        <v>967</v>
      </c>
      <c r="N54" s="17" t="s">
        <v>1082</v>
      </c>
      <c r="O54" s="13" t="s">
        <v>1941</v>
      </c>
      <c r="P54" s="17" t="s">
        <v>1433</v>
      </c>
      <c r="Q54" s="18">
        <v>45789</v>
      </c>
      <c r="R54" s="17" t="s">
        <v>1479</v>
      </c>
      <c r="S54" s="17" t="s">
        <v>1479</v>
      </c>
      <c r="T54" s="13" t="s">
        <v>1479</v>
      </c>
      <c r="U54" s="17" t="s">
        <v>1498</v>
      </c>
      <c r="V54" s="17" t="s">
        <v>1477</v>
      </c>
      <c r="W54" s="17" t="s">
        <v>1472</v>
      </c>
      <c r="X54" s="17" t="s">
        <v>1477</v>
      </c>
      <c r="Y54" s="19">
        <v>472407.34</v>
      </c>
      <c r="Z54" s="19">
        <v>0</v>
      </c>
      <c r="AA54" s="19">
        <v>0</v>
      </c>
      <c r="AB54" s="19">
        <v>0</v>
      </c>
      <c r="AC54" s="19"/>
      <c r="AD54" s="19" t="s">
        <v>1479</v>
      </c>
      <c r="AE54" s="19" t="str">
        <f t="shared" si="2"/>
        <v>N/A</v>
      </c>
      <c r="AF54" s="19">
        <v>0</v>
      </c>
      <c r="AG54" s="19">
        <v>0</v>
      </c>
      <c r="AH54" s="19">
        <v>0</v>
      </c>
      <c r="AI54" s="19">
        <v>0</v>
      </c>
      <c r="AJ54" s="19">
        <v>0</v>
      </c>
      <c r="AK54" s="19">
        <f t="shared" si="1"/>
        <v>0</v>
      </c>
      <c r="AL54" s="19" t="s">
        <v>1477</v>
      </c>
      <c r="AM54" s="17" t="s">
        <v>1477</v>
      </c>
      <c r="AN54" s="19" t="s">
        <v>1479</v>
      </c>
      <c r="AO54" s="19" t="s">
        <v>1479</v>
      </c>
      <c r="AP54" s="19" t="s">
        <v>1479</v>
      </c>
    </row>
    <row r="55" spans="1:42" ht="409.5" x14ac:dyDescent="0.25">
      <c r="A55" s="17" t="s">
        <v>75</v>
      </c>
      <c r="B55" s="13" t="s">
        <v>409</v>
      </c>
      <c r="C55" s="17" t="s">
        <v>1620</v>
      </c>
      <c r="D55" s="17" t="s">
        <v>491</v>
      </c>
      <c r="E55" s="17" t="s">
        <v>523</v>
      </c>
      <c r="F55" s="17" t="s">
        <v>562</v>
      </c>
      <c r="G55" s="17" t="s">
        <v>568</v>
      </c>
      <c r="H55" s="18">
        <v>45209</v>
      </c>
      <c r="I55" s="17" t="s">
        <v>571</v>
      </c>
      <c r="J55" s="13" t="s">
        <v>623</v>
      </c>
      <c r="K55" s="17" t="s">
        <v>1477</v>
      </c>
      <c r="L55" s="17" t="s">
        <v>1495</v>
      </c>
      <c r="M55" s="13" t="s">
        <v>968</v>
      </c>
      <c r="N55" s="17" t="s">
        <v>1083</v>
      </c>
      <c r="O55" s="13" t="s">
        <v>1942</v>
      </c>
      <c r="P55" s="17" t="s">
        <v>1424</v>
      </c>
      <c r="Q55" s="18">
        <v>45826</v>
      </c>
      <c r="R55" s="17" t="s">
        <v>1479</v>
      </c>
      <c r="S55" s="17" t="s">
        <v>1581</v>
      </c>
      <c r="T55" s="13" t="s">
        <v>1621</v>
      </c>
      <c r="U55" s="17" t="s">
        <v>1546</v>
      </c>
      <c r="V55" s="17" t="s">
        <v>1477</v>
      </c>
      <c r="W55" s="17" t="s">
        <v>1471</v>
      </c>
      <c r="X55" s="17" t="s">
        <v>1477</v>
      </c>
      <c r="Y55" s="19">
        <v>694370</v>
      </c>
      <c r="Z55" s="19">
        <v>0</v>
      </c>
      <c r="AA55" s="19">
        <v>0</v>
      </c>
      <c r="AB55" s="19">
        <v>0</v>
      </c>
      <c r="AC55" s="19"/>
      <c r="AD55" s="19" t="s">
        <v>1479</v>
      </c>
      <c r="AE55" s="19" t="str">
        <f t="shared" si="2"/>
        <v>N/A</v>
      </c>
      <c r="AF55" s="19">
        <v>0</v>
      </c>
      <c r="AG55" s="19">
        <v>0</v>
      </c>
      <c r="AH55" s="19">
        <v>26266.92</v>
      </c>
      <c r="AI55" s="19">
        <v>13133.46</v>
      </c>
      <c r="AJ55" s="19">
        <v>0</v>
      </c>
      <c r="AK55" s="19">
        <f t="shared" si="1"/>
        <v>39400.379999999997</v>
      </c>
      <c r="AL55" s="19">
        <v>1300</v>
      </c>
      <c r="AM55" s="17" t="s">
        <v>1477</v>
      </c>
      <c r="AN55" s="19" t="s">
        <v>1479</v>
      </c>
      <c r="AO55" s="19" t="s">
        <v>1479</v>
      </c>
      <c r="AP55" s="19" t="s">
        <v>1479</v>
      </c>
    </row>
    <row r="56" spans="1:42" ht="195" x14ac:dyDescent="0.25">
      <c r="A56" s="17" t="s">
        <v>76</v>
      </c>
      <c r="B56" s="13" t="s">
        <v>404</v>
      </c>
      <c r="C56" s="17" t="s">
        <v>423</v>
      </c>
      <c r="D56" s="17" t="s">
        <v>491</v>
      </c>
      <c r="E56" s="17" t="s">
        <v>508</v>
      </c>
      <c r="F56" s="17" t="s">
        <v>562</v>
      </c>
      <c r="G56" s="17" t="s">
        <v>568</v>
      </c>
      <c r="H56" s="18">
        <v>45219</v>
      </c>
      <c r="I56" s="17" t="s">
        <v>571</v>
      </c>
      <c r="J56" s="13" t="s">
        <v>624</v>
      </c>
      <c r="K56" s="17" t="s">
        <v>1477</v>
      </c>
      <c r="L56" s="17" t="s">
        <v>1495</v>
      </c>
      <c r="M56" s="13" t="s">
        <v>971</v>
      </c>
      <c r="N56" s="17" t="s">
        <v>1084</v>
      </c>
      <c r="O56" s="13" t="s">
        <v>1943</v>
      </c>
      <c r="P56" s="17" t="s">
        <v>1429</v>
      </c>
      <c r="Q56" s="18">
        <v>45782</v>
      </c>
      <c r="R56" s="17" t="s">
        <v>1576</v>
      </c>
      <c r="S56" s="17" t="s">
        <v>1479</v>
      </c>
      <c r="T56" s="13" t="s">
        <v>1622</v>
      </c>
      <c r="U56" s="17" t="s">
        <v>1546</v>
      </c>
      <c r="V56" s="17" t="s">
        <v>1477</v>
      </c>
      <c r="W56" s="17" t="s">
        <v>1472</v>
      </c>
      <c r="X56" s="17" t="s">
        <v>1477</v>
      </c>
      <c r="Y56" s="19">
        <v>396035.16</v>
      </c>
      <c r="Z56" s="19">
        <v>0</v>
      </c>
      <c r="AA56" s="19">
        <v>0</v>
      </c>
      <c r="AB56" s="19">
        <v>0</v>
      </c>
      <c r="AC56" s="19"/>
      <c r="AD56" s="19" t="s">
        <v>1479</v>
      </c>
      <c r="AE56" s="19" t="str">
        <f t="shared" si="2"/>
        <v>N/A</v>
      </c>
      <c r="AF56" s="19">
        <v>0</v>
      </c>
      <c r="AG56" s="19">
        <v>13133.46</v>
      </c>
      <c r="AH56" s="19">
        <v>0</v>
      </c>
      <c r="AI56" s="19">
        <v>0</v>
      </c>
      <c r="AJ56" s="19">
        <v>0</v>
      </c>
      <c r="AK56" s="19">
        <f t="shared" si="1"/>
        <v>13133.46</v>
      </c>
      <c r="AL56" s="19">
        <v>3000</v>
      </c>
      <c r="AM56" s="17" t="s">
        <v>1477</v>
      </c>
      <c r="AN56" s="19" t="s">
        <v>1479</v>
      </c>
      <c r="AO56" s="19" t="s">
        <v>1479</v>
      </c>
      <c r="AP56" s="19" t="s">
        <v>1479</v>
      </c>
    </row>
    <row r="57" spans="1:42" ht="90" x14ac:dyDescent="0.25">
      <c r="A57" s="17" t="s">
        <v>77</v>
      </c>
      <c r="B57" s="13" t="s">
        <v>414</v>
      </c>
      <c r="C57" s="17" t="s">
        <v>428</v>
      </c>
      <c r="D57" s="17" t="s">
        <v>492</v>
      </c>
      <c r="E57" s="17" t="s">
        <v>506</v>
      </c>
      <c r="F57" s="17" t="s">
        <v>562</v>
      </c>
      <c r="G57" s="17" t="s">
        <v>568</v>
      </c>
      <c r="H57" s="18">
        <v>45225</v>
      </c>
      <c r="I57" s="17" t="s">
        <v>571</v>
      </c>
      <c r="J57" s="13" t="s">
        <v>625</v>
      </c>
      <c r="K57" s="17" t="s">
        <v>1477</v>
      </c>
      <c r="L57" s="17" t="s">
        <v>1495</v>
      </c>
      <c r="M57" s="13" t="s">
        <v>969</v>
      </c>
      <c r="N57" s="17" t="s">
        <v>1085</v>
      </c>
      <c r="O57" s="13" t="s">
        <v>1944</v>
      </c>
      <c r="P57" s="17" t="s">
        <v>1429</v>
      </c>
      <c r="Q57" s="18">
        <v>45762</v>
      </c>
      <c r="R57" s="17" t="s">
        <v>1571</v>
      </c>
      <c r="S57" s="17" t="s">
        <v>1479</v>
      </c>
      <c r="T57" s="13" t="s">
        <v>1623</v>
      </c>
      <c r="U57" s="17" t="s">
        <v>1546</v>
      </c>
      <c r="V57" s="17" t="s">
        <v>1477</v>
      </c>
      <c r="W57" s="17" t="s">
        <v>1472</v>
      </c>
      <c r="X57" s="17" t="s">
        <v>1477</v>
      </c>
      <c r="Y57" s="19">
        <v>85023.53</v>
      </c>
      <c r="Z57" s="19">
        <v>0</v>
      </c>
      <c r="AA57" s="19">
        <v>0</v>
      </c>
      <c r="AB57" s="19">
        <v>0</v>
      </c>
      <c r="AC57" s="19"/>
      <c r="AD57" s="19" t="s">
        <v>1479</v>
      </c>
      <c r="AE57" s="19" t="str">
        <f t="shared" si="2"/>
        <v>N/A</v>
      </c>
      <c r="AF57" s="19">
        <v>0</v>
      </c>
      <c r="AG57" s="19">
        <v>10000</v>
      </c>
      <c r="AH57" s="19">
        <v>0</v>
      </c>
      <c r="AI57" s="19">
        <v>0</v>
      </c>
      <c r="AJ57" s="19">
        <v>0</v>
      </c>
      <c r="AK57" s="19">
        <f t="shared" si="1"/>
        <v>10000</v>
      </c>
      <c r="AL57" s="19">
        <v>200</v>
      </c>
      <c r="AM57" s="17" t="s">
        <v>1477</v>
      </c>
      <c r="AN57" s="19" t="s">
        <v>1479</v>
      </c>
      <c r="AO57" s="19" t="s">
        <v>1479</v>
      </c>
      <c r="AP57" s="19" t="s">
        <v>1479</v>
      </c>
    </row>
    <row r="58" spans="1:42" ht="409.5" x14ac:dyDescent="0.25">
      <c r="A58" s="17" t="s">
        <v>78</v>
      </c>
      <c r="B58" s="13" t="s">
        <v>414</v>
      </c>
      <c r="C58" s="17" t="s">
        <v>428</v>
      </c>
      <c r="D58" s="17" t="s">
        <v>492</v>
      </c>
      <c r="E58" s="17" t="s">
        <v>506</v>
      </c>
      <c r="F58" s="17" t="s">
        <v>562</v>
      </c>
      <c r="G58" s="17" t="s">
        <v>568</v>
      </c>
      <c r="H58" s="18">
        <v>45225</v>
      </c>
      <c r="I58" s="17" t="s">
        <v>571</v>
      </c>
      <c r="J58" s="13" t="s">
        <v>626</v>
      </c>
      <c r="K58" s="17" t="s">
        <v>1477</v>
      </c>
      <c r="L58" s="17" t="s">
        <v>1495</v>
      </c>
      <c r="M58" s="13" t="s">
        <v>970</v>
      </c>
      <c r="N58" s="17" t="s">
        <v>1086</v>
      </c>
      <c r="O58" s="13" t="s">
        <v>1945</v>
      </c>
      <c r="P58" s="17" t="s">
        <v>1425</v>
      </c>
      <c r="Q58" s="18">
        <v>45817</v>
      </c>
      <c r="R58" s="17" t="s">
        <v>1588</v>
      </c>
      <c r="S58" s="17" t="s">
        <v>1479</v>
      </c>
      <c r="T58" s="13" t="s">
        <v>1624</v>
      </c>
      <c r="U58" s="17" t="s">
        <v>1546</v>
      </c>
      <c r="V58" s="17" t="s">
        <v>1477</v>
      </c>
      <c r="W58" s="17" t="s">
        <v>1473</v>
      </c>
      <c r="X58" s="17" t="s">
        <v>1477</v>
      </c>
      <c r="Y58" s="19">
        <v>131955.09</v>
      </c>
      <c r="Z58" s="19">
        <v>0</v>
      </c>
      <c r="AA58" s="19">
        <v>0</v>
      </c>
      <c r="AB58" s="19">
        <v>0</v>
      </c>
      <c r="AC58" s="19"/>
      <c r="AD58" s="19" t="s">
        <v>1479</v>
      </c>
      <c r="AE58" s="19" t="str">
        <f t="shared" si="2"/>
        <v>N/A</v>
      </c>
      <c r="AF58" s="19">
        <v>0</v>
      </c>
      <c r="AG58" s="19">
        <v>0</v>
      </c>
      <c r="AH58" s="19">
        <v>20000</v>
      </c>
      <c r="AI58" s="19">
        <v>0</v>
      </c>
      <c r="AJ58" s="19">
        <v>0</v>
      </c>
      <c r="AK58" s="19">
        <f t="shared" si="1"/>
        <v>20000</v>
      </c>
      <c r="AL58" s="19">
        <v>400</v>
      </c>
      <c r="AM58" s="17" t="s">
        <v>1477</v>
      </c>
      <c r="AN58" s="19" t="s">
        <v>1479</v>
      </c>
      <c r="AO58" s="19" t="s">
        <v>1479</v>
      </c>
      <c r="AP58" s="19" t="s">
        <v>1479</v>
      </c>
    </row>
    <row r="59" spans="1:42" ht="210" x14ac:dyDescent="0.25">
      <c r="A59" s="17" t="s">
        <v>79</v>
      </c>
      <c r="B59" s="13" t="s">
        <v>402</v>
      </c>
      <c r="C59" s="17" t="s">
        <v>422</v>
      </c>
      <c r="D59" s="17" t="s">
        <v>490</v>
      </c>
      <c r="E59" s="17" t="s">
        <v>507</v>
      </c>
      <c r="F59" s="17" t="s">
        <v>562</v>
      </c>
      <c r="G59" s="17" t="s">
        <v>568</v>
      </c>
      <c r="H59" s="18">
        <v>45244</v>
      </c>
      <c r="I59" s="17" t="s">
        <v>571</v>
      </c>
      <c r="J59" s="13" t="s">
        <v>627</v>
      </c>
      <c r="K59" s="17" t="s">
        <v>1481</v>
      </c>
      <c r="L59" s="17" t="s">
        <v>1479</v>
      </c>
      <c r="M59" s="17" t="s">
        <v>1479</v>
      </c>
      <c r="N59" s="17" t="s">
        <v>1087</v>
      </c>
      <c r="O59" s="13" t="s">
        <v>1946</v>
      </c>
      <c r="P59" s="17" t="s">
        <v>1429</v>
      </c>
      <c r="Q59" s="18">
        <v>45804</v>
      </c>
      <c r="R59" s="17" t="s">
        <v>1574</v>
      </c>
      <c r="S59" s="17" t="s">
        <v>1479</v>
      </c>
      <c r="T59" s="13" t="s">
        <v>1625</v>
      </c>
      <c r="U59" s="17" t="s">
        <v>1546</v>
      </c>
      <c r="V59" s="17" t="s">
        <v>1477</v>
      </c>
      <c r="W59" s="17" t="s">
        <v>1472</v>
      </c>
      <c r="X59" s="17" t="s">
        <v>1477</v>
      </c>
      <c r="Y59" s="19">
        <v>197962.02</v>
      </c>
      <c r="Z59" s="19">
        <v>4039097.62</v>
      </c>
      <c r="AA59" s="19">
        <v>2620090.4</v>
      </c>
      <c r="AB59" s="19">
        <v>175605.89</v>
      </c>
      <c r="AC59" s="19">
        <v>0</v>
      </c>
      <c r="AD59" s="26">
        <v>45748</v>
      </c>
      <c r="AE59" s="19">
        <f t="shared" si="2"/>
        <v>3863491.73</v>
      </c>
      <c r="AF59" s="19">
        <v>0</v>
      </c>
      <c r="AG59" s="19">
        <v>13133.46</v>
      </c>
      <c r="AH59" s="19">
        <v>0</v>
      </c>
      <c r="AI59" s="19">
        <v>0</v>
      </c>
      <c r="AJ59" s="19">
        <v>0</v>
      </c>
      <c r="AK59" s="19">
        <f t="shared" si="1"/>
        <v>13133.46</v>
      </c>
      <c r="AL59" s="19">
        <v>1600</v>
      </c>
      <c r="AM59" s="25" t="s">
        <v>1477</v>
      </c>
      <c r="AN59" s="19" t="s">
        <v>1479</v>
      </c>
      <c r="AO59" s="19" t="s">
        <v>1479</v>
      </c>
      <c r="AP59" s="25" t="s">
        <v>1479</v>
      </c>
    </row>
    <row r="60" spans="1:42" ht="390" x14ac:dyDescent="0.25">
      <c r="A60" s="17" t="s">
        <v>80</v>
      </c>
      <c r="B60" s="13" t="s">
        <v>402</v>
      </c>
      <c r="C60" s="17" t="s">
        <v>422</v>
      </c>
      <c r="D60" s="17" t="s">
        <v>490</v>
      </c>
      <c r="E60" s="17" t="s">
        <v>507</v>
      </c>
      <c r="F60" s="17" t="s">
        <v>562</v>
      </c>
      <c r="G60" s="17" t="s">
        <v>568</v>
      </c>
      <c r="H60" s="18">
        <v>45251</v>
      </c>
      <c r="I60" s="17" t="s">
        <v>571</v>
      </c>
      <c r="J60" s="13" t="s">
        <v>628</v>
      </c>
      <c r="K60" s="17" t="s">
        <v>1481</v>
      </c>
      <c r="L60" s="17" t="s">
        <v>1479</v>
      </c>
      <c r="M60" s="17" t="s">
        <v>1479</v>
      </c>
      <c r="N60" s="17" t="s">
        <v>1088</v>
      </c>
      <c r="O60" s="13" t="s">
        <v>1824</v>
      </c>
      <c r="P60" s="17" t="s">
        <v>1424</v>
      </c>
      <c r="Q60" s="18">
        <v>45826</v>
      </c>
      <c r="R60" s="17" t="s">
        <v>1479</v>
      </c>
      <c r="S60" s="17" t="s">
        <v>1581</v>
      </c>
      <c r="T60" s="13" t="s">
        <v>1456</v>
      </c>
      <c r="U60" s="17" t="s">
        <v>1546</v>
      </c>
      <c r="V60" s="17" t="s">
        <v>1477</v>
      </c>
      <c r="W60" s="17" t="s">
        <v>1471</v>
      </c>
      <c r="X60" s="17" t="s">
        <v>1477</v>
      </c>
      <c r="Y60" s="19">
        <v>310000</v>
      </c>
      <c r="Z60" s="19">
        <v>572524.82999999996</v>
      </c>
      <c r="AA60" s="19">
        <v>0</v>
      </c>
      <c r="AB60" s="19">
        <v>139347.71</v>
      </c>
      <c r="AC60" s="19">
        <v>0</v>
      </c>
      <c r="AD60" s="26">
        <v>45474</v>
      </c>
      <c r="AE60" s="19">
        <f t="shared" si="2"/>
        <v>433177.12</v>
      </c>
      <c r="AF60" s="19">
        <v>0</v>
      </c>
      <c r="AG60" s="19">
        <v>12665.14</v>
      </c>
      <c r="AH60" s="19">
        <v>26266.92</v>
      </c>
      <c r="AI60" s="19">
        <v>13133.46</v>
      </c>
      <c r="AJ60" s="19">
        <v>0</v>
      </c>
      <c r="AK60" s="19">
        <f t="shared" si="1"/>
        <v>52065.52</v>
      </c>
      <c r="AL60" s="19">
        <v>1200</v>
      </c>
      <c r="AM60" s="25" t="s">
        <v>1477</v>
      </c>
      <c r="AN60" s="19" t="s">
        <v>1479</v>
      </c>
      <c r="AO60" s="19" t="s">
        <v>1479</v>
      </c>
      <c r="AP60" s="25" t="s">
        <v>1479</v>
      </c>
    </row>
    <row r="61" spans="1:42" ht="195" x14ac:dyDescent="0.25">
      <c r="A61" s="17" t="s">
        <v>81</v>
      </c>
      <c r="B61" s="13" t="s">
        <v>404</v>
      </c>
      <c r="C61" s="17" t="s">
        <v>423</v>
      </c>
      <c r="D61" s="17" t="s">
        <v>491</v>
      </c>
      <c r="E61" s="17" t="s">
        <v>508</v>
      </c>
      <c r="F61" s="17" t="s">
        <v>562</v>
      </c>
      <c r="G61" s="17" t="s">
        <v>568</v>
      </c>
      <c r="H61" s="18">
        <v>45215</v>
      </c>
      <c r="I61" s="17" t="s">
        <v>571</v>
      </c>
      <c r="J61" s="13" t="s">
        <v>629</v>
      </c>
      <c r="K61" s="17" t="s">
        <v>1477</v>
      </c>
      <c r="L61" s="17" t="s">
        <v>1495</v>
      </c>
      <c r="M61" s="13" t="s">
        <v>971</v>
      </c>
      <c r="N61" s="17" t="s">
        <v>1089</v>
      </c>
      <c r="O61" s="13" t="s">
        <v>1947</v>
      </c>
      <c r="P61" s="17" t="s">
        <v>1425</v>
      </c>
      <c r="Q61" s="18">
        <v>45820</v>
      </c>
      <c r="R61" s="17" t="s">
        <v>1576</v>
      </c>
      <c r="S61" s="17" t="s">
        <v>1479</v>
      </c>
      <c r="T61" s="13" t="s">
        <v>1626</v>
      </c>
      <c r="U61" s="17" t="s">
        <v>1546</v>
      </c>
      <c r="V61" s="17" t="s">
        <v>1477</v>
      </c>
      <c r="W61" s="17" t="s">
        <v>1473</v>
      </c>
      <c r="X61" s="17" t="s">
        <v>1477</v>
      </c>
      <c r="Y61" s="19">
        <v>278778.40000000002</v>
      </c>
      <c r="Z61" s="19">
        <v>0</v>
      </c>
      <c r="AA61" s="19">
        <v>0</v>
      </c>
      <c r="AB61" s="19">
        <v>0</v>
      </c>
      <c r="AC61" s="19"/>
      <c r="AD61" s="19" t="s">
        <v>1479</v>
      </c>
      <c r="AE61" s="19" t="str">
        <f t="shared" si="2"/>
        <v>N/A</v>
      </c>
      <c r="AF61" s="19">
        <v>0</v>
      </c>
      <c r="AG61" s="19">
        <v>0</v>
      </c>
      <c r="AH61" s="19">
        <v>26266.92</v>
      </c>
      <c r="AI61" s="19">
        <v>0</v>
      </c>
      <c r="AJ61" s="19">
        <v>0</v>
      </c>
      <c r="AK61" s="19">
        <f t="shared" si="1"/>
        <v>26266.92</v>
      </c>
      <c r="AL61" s="19">
        <v>4000</v>
      </c>
      <c r="AM61" s="17" t="s">
        <v>1477</v>
      </c>
      <c r="AN61" s="19" t="s">
        <v>1479</v>
      </c>
      <c r="AO61" s="19" t="s">
        <v>1479</v>
      </c>
      <c r="AP61" s="19" t="s">
        <v>1479</v>
      </c>
    </row>
    <row r="62" spans="1:42" ht="75" x14ac:dyDescent="0.25">
      <c r="A62" s="17" t="s">
        <v>82</v>
      </c>
      <c r="B62" s="13" t="s">
        <v>402</v>
      </c>
      <c r="C62" s="17" t="s">
        <v>422</v>
      </c>
      <c r="D62" s="17" t="s">
        <v>490</v>
      </c>
      <c r="E62" s="17" t="s">
        <v>524</v>
      </c>
      <c r="F62" s="17" t="s">
        <v>562</v>
      </c>
      <c r="G62" s="17" t="s">
        <v>568</v>
      </c>
      <c r="H62" s="18">
        <v>45152</v>
      </c>
      <c r="I62" s="17" t="s">
        <v>571</v>
      </c>
      <c r="J62" s="13" t="s">
        <v>630</v>
      </c>
      <c r="K62" s="17" t="s">
        <v>1481</v>
      </c>
      <c r="L62" s="17" t="s">
        <v>1479</v>
      </c>
      <c r="M62" s="17" t="s">
        <v>1479</v>
      </c>
      <c r="N62" s="17" t="s">
        <v>1090</v>
      </c>
      <c r="O62" s="13" t="s">
        <v>1717</v>
      </c>
      <c r="P62" s="17" t="s">
        <v>1425</v>
      </c>
      <c r="Q62" s="18">
        <v>45818</v>
      </c>
      <c r="R62" s="17" t="s">
        <v>1479</v>
      </c>
      <c r="S62" s="17" t="s">
        <v>1479</v>
      </c>
      <c r="T62" s="13" t="s">
        <v>1627</v>
      </c>
      <c r="U62" s="17" t="s">
        <v>1507</v>
      </c>
      <c r="V62" s="17" t="s">
        <v>1477</v>
      </c>
      <c r="W62" s="17" t="s">
        <v>1473</v>
      </c>
      <c r="X62" s="17" t="s">
        <v>1477</v>
      </c>
      <c r="Y62" s="19">
        <v>420488.65</v>
      </c>
      <c r="Z62" s="19">
        <v>174719.32</v>
      </c>
      <c r="AA62" s="19">
        <v>35682.14</v>
      </c>
      <c r="AB62" s="19">
        <v>0</v>
      </c>
      <c r="AC62" s="19">
        <v>0</v>
      </c>
      <c r="AD62" s="19" t="s">
        <v>1479</v>
      </c>
      <c r="AE62" s="19" t="str">
        <f t="shared" si="2"/>
        <v>N/A</v>
      </c>
      <c r="AF62" s="19">
        <v>0</v>
      </c>
      <c r="AG62" s="19">
        <v>0</v>
      </c>
      <c r="AH62" s="19">
        <v>0</v>
      </c>
      <c r="AI62" s="19">
        <v>0</v>
      </c>
      <c r="AJ62" s="19">
        <v>0</v>
      </c>
      <c r="AK62" s="19">
        <f t="shared" si="1"/>
        <v>0</v>
      </c>
      <c r="AL62" s="19" t="s">
        <v>1477</v>
      </c>
      <c r="AM62" s="25" t="s">
        <v>1477</v>
      </c>
      <c r="AN62" s="19" t="s">
        <v>1479</v>
      </c>
      <c r="AO62" s="19" t="s">
        <v>1479</v>
      </c>
      <c r="AP62" s="25" t="s">
        <v>1479</v>
      </c>
    </row>
    <row r="63" spans="1:42" ht="60" x14ac:dyDescent="0.25">
      <c r="A63" s="17" t="s">
        <v>83</v>
      </c>
      <c r="B63" s="13" t="s">
        <v>404</v>
      </c>
      <c r="C63" s="17" t="s">
        <v>423</v>
      </c>
      <c r="D63" s="17" t="s">
        <v>491</v>
      </c>
      <c r="E63" s="17" t="s">
        <v>525</v>
      </c>
      <c r="F63" s="17" t="s">
        <v>562</v>
      </c>
      <c r="G63" s="17" t="s">
        <v>568</v>
      </c>
      <c r="H63" s="18">
        <v>45244</v>
      </c>
      <c r="I63" s="17" t="s">
        <v>571</v>
      </c>
      <c r="J63" s="13" t="s">
        <v>631</v>
      </c>
      <c r="K63" s="17" t="s">
        <v>1477</v>
      </c>
      <c r="L63" s="17" t="s">
        <v>1495</v>
      </c>
      <c r="M63" s="13" t="s">
        <v>972</v>
      </c>
      <c r="N63" s="17" t="s">
        <v>1091</v>
      </c>
      <c r="O63" s="13" t="s">
        <v>1948</v>
      </c>
      <c r="P63" s="17" t="s">
        <v>1433</v>
      </c>
      <c r="Q63" s="18">
        <v>45722</v>
      </c>
      <c r="R63" s="17" t="s">
        <v>1479</v>
      </c>
      <c r="S63" s="17" t="s">
        <v>1479</v>
      </c>
      <c r="T63" s="17" t="s">
        <v>1479</v>
      </c>
      <c r="U63" s="17" t="s">
        <v>1498</v>
      </c>
      <c r="V63" s="17" t="s">
        <v>1477</v>
      </c>
      <c r="W63" s="17" t="s">
        <v>1472</v>
      </c>
      <c r="X63" s="17" t="s">
        <v>1477</v>
      </c>
      <c r="Y63" s="19">
        <v>87000</v>
      </c>
      <c r="Z63" s="19">
        <v>0</v>
      </c>
      <c r="AA63" s="19">
        <v>0</v>
      </c>
      <c r="AB63" s="19">
        <v>0</v>
      </c>
      <c r="AC63" s="19"/>
      <c r="AD63" s="19" t="s">
        <v>1479</v>
      </c>
      <c r="AE63" s="19" t="str">
        <f t="shared" si="2"/>
        <v>N/A</v>
      </c>
      <c r="AF63" s="19">
        <v>0</v>
      </c>
      <c r="AG63" s="19">
        <v>0</v>
      </c>
      <c r="AH63" s="19">
        <v>0</v>
      </c>
      <c r="AI63" s="19">
        <v>0</v>
      </c>
      <c r="AJ63" s="19">
        <v>0</v>
      </c>
      <c r="AK63" s="19">
        <f t="shared" si="1"/>
        <v>0</v>
      </c>
      <c r="AL63" s="19" t="s">
        <v>1477</v>
      </c>
      <c r="AM63" s="17" t="s">
        <v>1477</v>
      </c>
      <c r="AN63" s="19" t="s">
        <v>1479</v>
      </c>
      <c r="AO63" s="19" t="s">
        <v>1479</v>
      </c>
      <c r="AP63" s="19" t="s">
        <v>1479</v>
      </c>
    </row>
    <row r="64" spans="1:42" ht="165" x14ac:dyDescent="0.25">
      <c r="A64" s="17" t="s">
        <v>84</v>
      </c>
      <c r="B64" s="13" t="s">
        <v>414</v>
      </c>
      <c r="C64" s="17" t="s">
        <v>429</v>
      </c>
      <c r="D64" s="17" t="s">
        <v>492</v>
      </c>
      <c r="E64" s="17" t="s">
        <v>515</v>
      </c>
      <c r="F64" s="17" t="s">
        <v>562</v>
      </c>
      <c r="G64" s="17" t="s">
        <v>568</v>
      </c>
      <c r="H64" s="18">
        <v>45251</v>
      </c>
      <c r="I64" s="17" t="s">
        <v>571</v>
      </c>
      <c r="J64" s="13" t="s">
        <v>632</v>
      </c>
      <c r="K64" s="17" t="s">
        <v>1477</v>
      </c>
      <c r="L64" s="17" t="s">
        <v>1495</v>
      </c>
      <c r="M64" s="13" t="s">
        <v>973</v>
      </c>
      <c r="N64" s="17" t="s">
        <v>1092</v>
      </c>
      <c r="O64" s="13" t="s">
        <v>1945</v>
      </c>
      <c r="P64" s="17" t="s">
        <v>1425</v>
      </c>
      <c r="Q64" s="18">
        <v>45733</v>
      </c>
      <c r="R64" s="17" t="s">
        <v>1582</v>
      </c>
      <c r="S64" s="17" t="s">
        <v>1479</v>
      </c>
      <c r="T64" s="13" t="s">
        <v>1458</v>
      </c>
      <c r="U64" s="17" t="s">
        <v>1507</v>
      </c>
      <c r="V64" s="17" t="s">
        <v>1477</v>
      </c>
      <c r="W64" s="17" t="s">
        <v>1473</v>
      </c>
      <c r="X64" s="17" t="s">
        <v>1477</v>
      </c>
      <c r="Y64" s="19">
        <v>274888.28999999998</v>
      </c>
      <c r="Z64" s="19">
        <v>0</v>
      </c>
      <c r="AA64" s="19">
        <v>0</v>
      </c>
      <c r="AB64" s="19">
        <v>0</v>
      </c>
      <c r="AC64" s="19"/>
      <c r="AD64" s="19" t="s">
        <v>1479</v>
      </c>
      <c r="AE64" s="19" t="str">
        <f t="shared" si="2"/>
        <v>N/A</v>
      </c>
      <c r="AF64" s="19">
        <v>0</v>
      </c>
      <c r="AG64" s="19">
        <v>0</v>
      </c>
      <c r="AH64" s="19">
        <v>0</v>
      </c>
      <c r="AI64" s="19">
        <v>0</v>
      </c>
      <c r="AJ64" s="19">
        <v>0</v>
      </c>
      <c r="AK64" s="19">
        <f t="shared" si="1"/>
        <v>0</v>
      </c>
      <c r="AL64" s="19" t="s">
        <v>1477</v>
      </c>
      <c r="AM64" s="17" t="s">
        <v>1477</v>
      </c>
      <c r="AN64" s="19" t="s">
        <v>1479</v>
      </c>
      <c r="AO64" s="19" t="s">
        <v>1479</v>
      </c>
      <c r="AP64" s="19" t="s">
        <v>1479</v>
      </c>
    </row>
    <row r="65" spans="1:42" ht="120" x14ac:dyDescent="0.25">
      <c r="A65" s="17" t="s">
        <v>85</v>
      </c>
      <c r="B65" s="13" t="s">
        <v>414</v>
      </c>
      <c r="C65" s="17" t="s">
        <v>429</v>
      </c>
      <c r="D65" s="17" t="s">
        <v>492</v>
      </c>
      <c r="E65" s="17" t="s">
        <v>511</v>
      </c>
      <c r="F65" s="17" t="s">
        <v>562</v>
      </c>
      <c r="G65" s="17" t="s">
        <v>568</v>
      </c>
      <c r="H65" s="18">
        <v>45246</v>
      </c>
      <c r="I65" s="17" t="s">
        <v>571</v>
      </c>
      <c r="J65" s="13" t="s">
        <v>633</v>
      </c>
      <c r="K65" s="17" t="s">
        <v>1477</v>
      </c>
      <c r="L65" s="17" t="s">
        <v>1495</v>
      </c>
      <c r="M65" s="13" t="s">
        <v>973</v>
      </c>
      <c r="N65" s="17" t="s">
        <v>1093</v>
      </c>
      <c r="O65" s="13" t="s">
        <v>1949</v>
      </c>
      <c r="P65" s="17" t="s">
        <v>1429</v>
      </c>
      <c r="Q65" s="18">
        <v>45804</v>
      </c>
      <c r="R65" s="17" t="s">
        <v>1479</v>
      </c>
      <c r="S65" s="17" t="s">
        <v>1479</v>
      </c>
      <c r="T65" s="13" t="s">
        <v>1628</v>
      </c>
      <c r="U65" s="17" t="s">
        <v>1546</v>
      </c>
      <c r="V65" s="17" t="s">
        <v>1477</v>
      </c>
      <c r="W65" s="17" t="s">
        <v>1472</v>
      </c>
      <c r="X65" s="17" t="s">
        <v>1477</v>
      </c>
      <c r="Y65" s="19">
        <v>108214.98</v>
      </c>
      <c r="Z65" s="19">
        <v>0</v>
      </c>
      <c r="AA65" s="19">
        <v>0</v>
      </c>
      <c r="AB65" s="19">
        <v>0</v>
      </c>
      <c r="AC65" s="19"/>
      <c r="AD65" s="19" t="s">
        <v>1479</v>
      </c>
      <c r="AE65" s="19" t="str">
        <f t="shared" si="2"/>
        <v>N/A</v>
      </c>
      <c r="AF65" s="19">
        <v>0</v>
      </c>
      <c r="AG65" s="19">
        <v>13133.46</v>
      </c>
      <c r="AH65" s="19">
        <v>0</v>
      </c>
      <c r="AI65" s="19">
        <v>0</v>
      </c>
      <c r="AJ65" s="19">
        <v>0</v>
      </c>
      <c r="AK65" s="19">
        <f t="shared" si="1"/>
        <v>13133.46</v>
      </c>
      <c r="AL65" s="19">
        <v>300</v>
      </c>
      <c r="AM65" s="17" t="s">
        <v>1477</v>
      </c>
      <c r="AN65" s="19" t="s">
        <v>1479</v>
      </c>
      <c r="AO65" s="19" t="s">
        <v>1479</v>
      </c>
      <c r="AP65" s="19" t="s">
        <v>1479</v>
      </c>
    </row>
    <row r="66" spans="1:42" ht="405" x14ac:dyDescent="0.25">
      <c r="A66" s="17" t="s">
        <v>86</v>
      </c>
      <c r="B66" s="13" t="s">
        <v>402</v>
      </c>
      <c r="C66" s="17" t="s">
        <v>422</v>
      </c>
      <c r="D66" s="17" t="s">
        <v>490</v>
      </c>
      <c r="E66" s="17" t="s">
        <v>512</v>
      </c>
      <c r="F66" s="17" t="s">
        <v>562</v>
      </c>
      <c r="G66" s="17" t="s">
        <v>568</v>
      </c>
      <c r="H66" s="18">
        <v>45274</v>
      </c>
      <c r="I66" s="17" t="s">
        <v>571</v>
      </c>
      <c r="J66" s="13" t="s">
        <v>634</v>
      </c>
      <c r="K66" s="17" t="s">
        <v>1481</v>
      </c>
      <c r="L66" s="17" t="s">
        <v>1479</v>
      </c>
      <c r="M66" s="17" t="s">
        <v>1479</v>
      </c>
      <c r="N66" s="17" t="s">
        <v>1094</v>
      </c>
      <c r="O66" s="13" t="s">
        <v>1718</v>
      </c>
      <c r="P66" s="17" t="s">
        <v>1429</v>
      </c>
      <c r="Q66" s="18">
        <v>45833</v>
      </c>
      <c r="R66" s="17" t="s">
        <v>1582</v>
      </c>
      <c r="S66" s="17" t="s">
        <v>1479</v>
      </c>
      <c r="T66" s="13" t="s">
        <v>1629</v>
      </c>
      <c r="U66" s="17" t="s">
        <v>1546</v>
      </c>
      <c r="V66" s="17" t="s">
        <v>1477</v>
      </c>
      <c r="W66" s="17" t="s">
        <v>1471</v>
      </c>
      <c r="X66" s="17" t="s">
        <v>1477</v>
      </c>
      <c r="Y66" s="19">
        <v>286320</v>
      </c>
      <c r="Z66" s="19">
        <v>286320</v>
      </c>
      <c r="AA66" s="19">
        <v>0</v>
      </c>
      <c r="AB66" s="19">
        <v>462081.57</v>
      </c>
      <c r="AC66" s="19">
        <v>0</v>
      </c>
      <c r="AD66" s="26">
        <v>45809</v>
      </c>
      <c r="AE66" s="19">
        <f t="shared" si="2"/>
        <v>-175761.57</v>
      </c>
      <c r="AF66" s="19">
        <v>0</v>
      </c>
      <c r="AG66" s="19">
        <v>13133.46</v>
      </c>
      <c r="AH66" s="19">
        <v>26266.92</v>
      </c>
      <c r="AI66" s="19">
        <v>0</v>
      </c>
      <c r="AJ66" s="19">
        <v>0</v>
      </c>
      <c r="AK66" s="19">
        <f t="shared" si="1"/>
        <v>39400.379999999997</v>
      </c>
      <c r="AL66" s="19">
        <v>4000</v>
      </c>
      <c r="AM66" s="25" t="s">
        <v>1477</v>
      </c>
      <c r="AN66" s="19" t="s">
        <v>1479</v>
      </c>
      <c r="AO66" s="19" t="s">
        <v>1479</v>
      </c>
      <c r="AP66" s="25" t="s">
        <v>1479</v>
      </c>
    </row>
    <row r="67" spans="1:42" ht="90" x14ac:dyDescent="0.25">
      <c r="A67" s="17" t="s">
        <v>87</v>
      </c>
      <c r="B67" s="13" t="s">
        <v>414</v>
      </c>
      <c r="C67" s="17" t="s">
        <v>429</v>
      </c>
      <c r="D67" s="17" t="s">
        <v>492</v>
      </c>
      <c r="E67" s="17" t="s">
        <v>508</v>
      </c>
      <c r="F67" s="17" t="s">
        <v>562</v>
      </c>
      <c r="G67" s="17" t="s">
        <v>568</v>
      </c>
      <c r="H67" s="18">
        <v>45251</v>
      </c>
      <c r="I67" s="17" t="s">
        <v>571</v>
      </c>
      <c r="J67" s="13" t="s">
        <v>635</v>
      </c>
      <c r="K67" s="17" t="s">
        <v>1477</v>
      </c>
      <c r="L67" s="17" t="s">
        <v>1495</v>
      </c>
      <c r="M67" s="13" t="s">
        <v>974</v>
      </c>
      <c r="N67" s="17" t="s">
        <v>1095</v>
      </c>
      <c r="O67" s="13" t="s">
        <v>1950</v>
      </c>
      <c r="P67" s="17" t="s">
        <v>1433</v>
      </c>
      <c r="Q67" s="18">
        <v>45686</v>
      </c>
      <c r="R67" s="17" t="s">
        <v>1479</v>
      </c>
      <c r="S67" s="17" t="s">
        <v>1479</v>
      </c>
      <c r="T67" s="13" t="s">
        <v>1479</v>
      </c>
      <c r="U67" s="17" t="s">
        <v>1498</v>
      </c>
      <c r="V67" s="17" t="s">
        <v>1477</v>
      </c>
      <c r="W67" s="17" t="s">
        <v>1472</v>
      </c>
      <c r="X67" s="17" t="s">
        <v>1477</v>
      </c>
      <c r="Y67" s="19">
        <v>151850.26</v>
      </c>
      <c r="Z67" s="19">
        <v>0</v>
      </c>
      <c r="AA67" s="19">
        <v>0</v>
      </c>
      <c r="AB67" s="19">
        <v>0</v>
      </c>
      <c r="AC67" s="19"/>
      <c r="AD67" s="19" t="s">
        <v>1479</v>
      </c>
      <c r="AE67" s="19" t="str">
        <f t="shared" si="2"/>
        <v>N/A</v>
      </c>
      <c r="AF67" s="19">
        <v>0</v>
      </c>
      <c r="AG67" s="19">
        <v>0</v>
      </c>
      <c r="AH67" s="19">
        <v>0</v>
      </c>
      <c r="AI67" s="19">
        <v>0</v>
      </c>
      <c r="AJ67" s="19">
        <v>0</v>
      </c>
      <c r="AK67" s="19">
        <f t="shared" ref="AK67:AK130" si="4">AG67+AH67+AI67+AJ67</f>
        <v>0</v>
      </c>
      <c r="AL67" s="19" t="s">
        <v>1477</v>
      </c>
      <c r="AM67" s="17" t="s">
        <v>1477</v>
      </c>
      <c r="AN67" s="19" t="s">
        <v>1479</v>
      </c>
      <c r="AO67" s="19" t="s">
        <v>1479</v>
      </c>
      <c r="AP67" s="19" t="s">
        <v>1479</v>
      </c>
    </row>
    <row r="68" spans="1:42" ht="135" x14ac:dyDescent="0.25">
      <c r="A68" s="17" t="s">
        <v>88</v>
      </c>
      <c r="B68" s="13" t="s">
        <v>414</v>
      </c>
      <c r="C68" s="17" t="s">
        <v>428</v>
      </c>
      <c r="D68" s="17" t="s">
        <v>492</v>
      </c>
      <c r="E68" s="17" t="s">
        <v>518</v>
      </c>
      <c r="F68" s="17" t="s">
        <v>562</v>
      </c>
      <c r="G68" s="17" t="s">
        <v>568</v>
      </c>
      <c r="H68" s="18">
        <v>45254</v>
      </c>
      <c r="I68" s="17" t="s">
        <v>571</v>
      </c>
      <c r="J68" s="13" t="s">
        <v>636</v>
      </c>
      <c r="K68" s="17" t="s">
        <v>1477</v>
      </c>
      <c r="L68" s="17" t="s">
        <v>1495</v>
      </c>
      <c r="M68" s="13" t="s">
        <v>964</v>
      </c>
      <c r="N68" s="17" t="s">
        <v>1096</v>
      </c>
      <c r="O68" s="13" t="s">
        <v>1950</v>
      </c>
      <c r="P68" s="17" t="s">
        <v>1429</v>
      </c>
      <c r="Q68" s="18">
        <v>45726</v>
      </c>
      <c r="R68" s="17" t="s">
        <v>1588</v>
      </c>
      <c r="S68" s="17" t="s">
        <v>1479</v>
      </c>
      <c r="T68" s="13" t="s">
        <v>1459</v>
      </c>
      <c r="U68" s="17" t="s">
        <v>1546</v>
      </c>
      <c r="V68" s="17" t="s">
        <v>1477</v>
      </c>
      <c r="W68" s="17" t="s">
        <v>1471</v>
      </c>
      <c r="X68" s="17" t="s">
        <v>1477</v>
      </c>
      <c r="Y68" s="19">
        <v>908092.04</v>
      </c>
      <c r="Z68" s="19">
        <v>0</v>
      </c>
      <c r="AA68" s="19">
        <v>0</v>
      </c>
      <c r="AB68" s="19">
        <v>0</v>
      </c>
      <c r="AC68" s="19"/>
      <c r="AD68" s="19" t="s">
        <v>1479</v>
      </c>
      <c r="AE68" s="19" t="str">
        <f t="shared" si="2"/>
        <v>N/A</v>
      </c>
      <c r="AF68" s="19">
        <v>0</v>
      </c>
      <c r="AG68" s="19">
        <v>13133.46</v>
      </c>
      <c r="AH68" s="19">
        <v>0</v>
      </c>
      <c r="AI68" s="19">
        <v>0</v>
      </c>
      <c r="AJ68" s="19">
        <v>0</v>
      </c>
      <c r="AK68" s="19">
        <f t="shared" si="4"/>
        <v>13133.46</v>
      </c>
      <c r="AL68" s="19">
        <v>1600</v>
      </c>
      <c r="AM68" s="17" t="s">
        <v>1477</v>
      </c>
      <c r="AN68" s="19" t="s">
        <v>1479</v>
      </c>
      <c r="AO68" s="19" t="s">
        <v>1479</v>
      </c>
      <c r="AP68" s="19" t="s">
        <v>1479</v>
      </c>
    </row>
    <row r="69" spans="1:42" ht="105" x14ac:dyDescent="0.25">
      <c r="A69" s="17" t="s">
        <v>89</v>
      </c>
      <c r="B69" s="13" t="s">
        <v>414</v>
      </c>
      <c r="C69" s="17" t="s">
        <v>430</v>
      </c>
      <c r="D69" s="17" t="s">
        <v>492</v>
      </c>
      <c r="E69" s="17" t="s">
        <v>512</v>
      </c>
      <c r="F69" s="17" t="s">
        <v>562</v>
      </c>
      <c r="G69" s="17" t="s">
        <v>568</v>
      </c>
      <c r="H69" s="18">
        <v>45273</v>
      </c>
      <c r="I69" s="17" t="s">
        <v>571</v>
      </c>
      <c r="J69" s="13" t="s">
        <v>637</v>
      </c>
      <c r="K69" s="17" t="s">
        <v>1477</v>
      </c>
      <c r="L69" s="17" t="s">
        <v>1495</v>
      </c>
      <c r="M69" s="13" t="s">
        <v>974</v>
      </c>
      <c r="N69" s="17" t="s">
        <v>1097</v>
      </c>
      <c r="O69" s="13" t="s">
        <v>1951</v>
      </c>
      <c r="P69" s="17" t="s">
        <v>1430</v>
      </c>
      <c r="Q69" s="18">
        <v>45537</v>
      </c>
      <c r="R69" s="17" t="s">
        <v>1479</v>
      </c>
      <c r="S69" s="17" t="s">
        <v>1479</v>
      </c>
      <c r="T69" s="13" t="s">
        <v>1479</v>
      </c>
      <c r="U69" s="17" t="s">
        <v>1498</v>
      </c>
      <c r="V69" s="17" t="s">
        <v>1477</v>
      </c>
      <c r="W69" s="17" t="s">
        <v>1472</v>
      </c>
      <c r="X69" s="17" t="s">
        <v>1477</v>
      </c>
      <c r="Y69" s="19">
        <v>430079.95</v>
      </c>
      <c r="Z69" s="19">
        <v>0</v>
      </c>
      <c r="AA69" s="19">
        <v>0</v>
      </c>
      <c r="AB69" s="19">
        <v>0</v>
      </c>
      <c r="AC69" s="19"/>
      <c r="AD69" s="19" t="s">
        <v>1479</v>
      </c>
      <c r="AE69" s="19" t="str">
        <f t="shared" si="2"/>
        <v>N/A</v>
      </c>
      <c r="AF69" s="19">
        <v>0</v>
      </c>
      <c r="AG69" s="19">
        <v>0</v>
      </c>
      <c r="AH69" s="19">
        <v>0</v>
      </c>
      <c r="AI69" s="19">
        <v>0</v>
      </c>
      <c r="AJ69" s="19">
        <v>0</v>
      </c>
      <c r="AK69" s="19">
        <f t="shared" si="4"/>
        <v>0</v>
      </c>
      <c r="AL69" s="19" t="s">
        <v>1477</v>
      </c>
      <c r="AM69" s="17" t="s">
        <v>1477</v>
      </c>
      <c r="AN69" s="19" t="s">
        <v>1479</v>
      </c>
      <c r="AO69" s="19" t="s">
        <v>1479</v>
      </c>
      <c r="AP69" s="19" t="s">
        <v>1479</v>
      </c>
    </row>
    <row r="70" spans="1:42" ht="90" x14ac:dyDescent="0.25">
      <c r="A70" s="17" t="s">
        <v>90</v>
      </c>
      <c r="B70" s="13" t="s">
        <v>414</v>
      </c>
      <c r="C70" s="17" t="s">
        <v>428</v>
      </c>
      <c r="D70" s="17" t="s">
        <v>492</v>
      </c>
      <c r="E70" s="17" t="s">
        <v>507</v>
      </c>
      <c r="F70" s="17" t="s">
        <v>562</v>
      </c>
      <c r="G70" s="17" t="s">
        <v>568</v>
      </c>
      <c r="H70" s="18">
        <v>45275</v>
      </c>
      <c r="I70" s="17" t="s">
        <v>571</v>
      </c>
      <c r="J70" s="13" t="s">
        <v>638</v>
      </c>
      <c r="K70" s="17" t="s">
        <v>1477</v>
      </c>
      <c r="L70" s="17" t="s">
        <v>1495</v>
      </c>
      <c r="M70" s="13" t="s">
        <v>975</v>
      </c>
      <c r="N70" s="17" t="s">
        <v>1098</v>
      </c>
      <c r="O70" s="13" t="s">
        <v>1952</v>
      </c>
      <c r="P70" s="17" t="s">
        <v>1430</v>
      </c>
      <c r="Q70" s="18">
        <v>45569</v>
      </c>
      <c r="R70" s="17" t="s">
        <v>1479</v>
      </c>
      <c r="S70" s="17" t="s">
        <v>1479</v>
      </c>
      <c r="T70" s="13" t="s">
        <v>1479</v>
      </c>
      <c r="U70" s="17" t="s">
        <v>1498</v>
      </c>
      <c r="V70" s="17" t="s">
        <v>1477</v>
      </c>
      <c r="W70" s="17" t="s">
        <v>1472</v>
      </c>
      <c r="X70" s="17" t="s">
        <v>1477</v>
      </c>
      <c r="Y70" s="19">
        <v>572680.22</v>
      </c>
      <c r="Z70" s="19">
        <v>0</v>
      </c>
      <c r="AA70" s="19">
        <v>0</v>
      </c>
      <c r="AB70" s="19">
        <v>0</v>
      </c>
      <c r="AC70" s="19"/>
      <c r="AD70" s="19" t="s">
        <v>1479</v>
      </c>
      <c r="AE70" s="19" t="str">
        <f t="shared" si="2"/>
        <v>N/A</v>
      </c>
      <c r="AF70" s="19">
        <v>0</v>
      </c>
      <c r="AG70" s="19">
        <v>0</v>
      </c>
      <c r="AH70" s="19">
        <v>0</v>
      </c>
      <c r="AI70" s="19">
        <v>0</v>
      </c>
      <c r="AJ70" s="19">
        <v>0</v>
      </c>
      <c r="AK70" s="19">
        <f t="shared" si="4"/>
        <v>0</v>
      </c>
      <c r="AL70" s="19" t="s">
        <v>1477</v>
      </c>
      <c r="AM70" s="17" t="s">
        <v>1477</v>
      </c>
      <c r="AN70" s="19" t="s">
        <v>1479</v>
      </c>
      <c r="AO70" s="19" t="s">
        <v>1479</v>
      </c>
      <c r="AP70" s="19" t="s">
        <v>1479</v>
      </c>
    </row>
    <row r="71" spans="1:42" ht="315" x14ac:dyDescent="0.25">
      <c r="A71" s="17" t="s">
        <v>91</v>
      </c>
      <c r="B71" s="13" t="s">
        <v>414</v>
      </c>
      <c r="C71" s="17" t="s">
        <v>429</v>
      </c>
      <c r="D71" s="17" t="s">
        <v>492</v>
      </c>
      <c r="E71" s="17" t="s">
        <v>515</v>
      </c>
      <c r="F71" s="17" t="s">
        <v>562</v>
      </c>
      <c r="G71" s="17" t="s">
        <v>568</v>
      </c>
      <c r="H71" s="18">
        <v>45274</v>
      </c>
      <c r="I71" s="17" t="s">
        <v>571</v>
      </c>
      <c r="J71" s="13" t="s">
        <v>639</v>
      </c>
      <c r="K71" s="17" t="s">
        <v>1477</v>
      </c>
      <c r="L71" s="17" t="s">
        <v>1495</v>
      </c>
      <c r="M71" s="13" t="s">
        <v>976</v>
      </c>
      <c r="N71" s="17" t="s">
        <v>1099</v>
      </c>
      <c r="O71" s="13" t="s">
        <v>1953</v>
      </c>
      <c r="P71" s="17" t="s">
        <v>1424</v>
      </c>
      <c r="Q71" s="18">
        <v>45824</v>
      </c>
      <c r="R71" s="17" t="s">
        <v>1479</v>
      </c>
      <c r="S71" s="17" t="s">
        <v>1581</v>
      </c>
      <c r="T71" s="13" t="s">
        <v>1460</v>
      </c>
      <c r="U71" s="17" t="s">
        <v>1546</v>
      </c>
      <c r="V71" s="17" t="s">
        <v>1477</v>
      </c>
      <c r="W71" s="17" t="s">
        <v>1471</v>
      </c>
      <c r="X71" s="17" t="s">
        <v>1477</v>
      </c>
      <c r="Y71" s="19">
        <v>190753.55</v>
      </c>
      <c r="Z71" s="19">
        <v>0</v>
      </c>
      <c r="AA71" s="19">
        <v>0</v>
      </c>
      <c r="AB71" s="19">
        <v>0</v>
      </c>
      <c r="AC71" s="19"/>
      <c r="AD71" s="19" t="s">
        <v>1479</v>
      </c>
      <c r="AE71" s="19" t="str">
        <f t="shared" si="2"/>
        <v>N/A</v>
      </c>
      <c r="AF71" s="19">
        <v>0</v>
      </c>
      <c r="AG71" s="19">
        <v>0</v>
      </c>
      <c r="AH71" s="19">
        <v>20000</v>
      </c>
      <c r="AI71" s="19">
        <v>0</v>
      </c>
      <c r="AJ71" s="19">
        <v>0</v>
      </c>
      <c r="AK71" s="19">
        <f t="shared" si="4"/>
        <v>20000</v>
      </c>
      <c r="AL71" s="19">
        <v>400</v>
      </c>
      <c r="AM71" s="17" t="s">
        <v>1477</v>
      </c>
      <c r="AN71" s="19" t="s">
        <v>1479</v>
      </c>
      <c r="AO71" s="19" t="s">
        <v>1479</v>
      </c>
      <c r="AP71" s="19" t="s">
        <v>1479</v>
      </c>
    </row>
    <row r="72" spans="1:42" ht="90" x14ac:dyDescent="0.25">
      <c r="A72" s="17" t="s">
        <v>92</v>
      </c>
      <c r="B72" s="13" t="s">
        <v>404</v>
      </c>
      <c r="C72" s="17" t="s">
        <v>423</v>
      </c>
      <c r="D72" s="17" t="s">
        <v>491</v>
      </c>
      <c r="E72" s="17" t="s">
        <v>526</v>
      </c>
      <c r="F72" s="17" t="s">
        <v>562</v>
      </c>
      <c r="G72" s="17" t="s">
        <v>568</v>
      </c>
      <c r="H72" s="18">
        <v>45786</v>
      </c>
      <c r="I72" s="17" t="s">
        <v>571</v>
      </c>
      <c r="J72" s="13" t="s">
        <v>640</v>
      </c>
      <c r="K72" s="17" t="s">
        <v>1477</v>
      </c>
      <c r="L72" s="17" t="s">
        <v>1495</v>
      </c>
      <c r="M72" s="13" t="s">
        <v>977</v>
      </c>
      <c r="N72" s="17" t="s">
        <v>1100</v>
      </c>
      <c r="O72" s="13" t="s">
        <v>1954</v>
      </c>
      <c r="P72" s="17" t="s">
        <v>1425</v>
      </c>
      <c r="Q72" s="18">
        <v>45259</v>
      </c>
      <c r="R72" s="17" t="s">
        <v>1479</v>
      </c>
      <c r="S72" s="17" t="s">
        <v>1479</v>
      </c>
      <c r="T72" s="23" t="s">
        <v>1630</v>
      </c>
      <c r="U72" s="17" t="s">
        <v>1546</v>
      </c>
      <c r="V72" s="17" t="s">
        <v>1477</v>
      </c>
      <c r="W72" s="17" t="s">
        <v>1472</v>
      </c>
      <c r="X72" s="17" t="s">
        <v>1477</v>
      </c>
      <c r="Y72" s="19">
        <v>446943.62</v>
      </c>
      <c r="Z72" s="19">
        <v>0</v>
      </c>
      <c r="AA72" s="19">
        <v>0</v>
      </c>
      <c r="AB72" s="19">
        <v>0</v>
      </c>
      <c r="AC72" s="19"/>
      <c r="AD72" s="19" t="s">
        <v>1479</v>
      </c>
      <c r="AE72" s="19" t="str">
        <f t="shared" ref="AE72:AE135" si="5">IF(AB72&gt;0, Z72-AB72, "N/A")</f>
        <v>N/A</v>
      </c>
      <c r="AF72" s="19">
        <v>0</v>
      </c>
      <c r="AG72" s="19">
        <v>0</v>
      </c>
      <c r="AH72" s="19">
        <v>0</v>
      </c>
      <c r="AI72" s="19">
        <v>0</v>
      </c>
      <c r="AJ72" s="19">
        <v>0</v>
      </c>
      <c r="AK72" s="19">
        <f t="shared" si="4"/>
        <v>0</v>
      </c>
      <c r="AL72" s="19" t="s">
        <v>1477</v>
      </c>
      <c r="AM72" s="17" t="s">
        <v>1477</v>
      </c>
      <c r="AN72" s="19" t="s">
        <v>1479</v>
      </c>
      <c r="AO72" s="19" t="s">
        <v>1479</v>
      </c>
      <c r="AP72" s="19" t="s">
        <v>1479</v>
      </c>
    </row>
    <row r="73" spans="1:42" ht="30" x14ac:dyDescent="0.25">
      <c r="A73" s="17" t="s">
        <v>93</v>
      </c>
      <c r="B73" s="13" t="s">
        <v>411</v>
      </c>
      <c r="C73" s="17" t="s">
        <v>427</v>
      </c>
      <c r="D73" s="17" t="s">
        <v>495</v>
      </c>
      <c r="E73" s="17" t="s">
        <v>527</v>
      </c>
      <c r="F73" s="17" t="s">
        <v>562</v>
      </c>
      <c r="G73" s="17" t="s">
        <v>568</v>
      </c>
      <c r="H73" s="18">
        <v>45182</v>
      </c>
      <c r="I73" s="17" t="s">
        <v>572</v>
      </c>
      <c r="J73" s="13" t="s">
        <v>641</v>
      </c>
      <c r="K73" s="17" t="s">
        <v>1481</v>
      </c>
      <c r="L73" s="17" t="s">
        <v>1479</v>
      </c>
      <c r="M73" s="17" t="s">
        <v>1479</v>
      </c>
      <c r="N73" s="17" t="s">
        <v>1101</v>
      </c>
      <c r="O73" s="13" t="s">
        <v>1719</v>
      </c>
      <c r="P73" s="17" t="s">
        <v>1431</v>
      </c>
      <c r="Q73" s="18">
        <v>45686</v>
      </c>
      <c r="R73" s="17" t="s">
        <v>1479</v>
      </c>
      <c r="S73" s="17" t="s">
        <v>1479</v>
      </c>
      <c r="T73" s="13" t="s">
        <v>1631</v>
      </c>
      <c r="U73" s="17" t="s">
        <v>1480</v>
      </c>
      <c r="V73" s="17" t="s">
        <v>1481</v>
      </c>
      <c r="W73" s="17" t="s">
        <v>1473</v>
      </c>
      <c r="X73" s="17" t="s">
        <v>1481</v>
      </c>
      <c r="Y73" s="19">
        <v>214974.6</v>
      </c>
      <c r="Z73" s="19">
        <v>214974.6</v>
      </c>
      <c r="AA73" s="19">
        <v>0</v>
      </c>
      <c r="AB73" s="19">
        <v>0</v>
      </c>
      <c r="AC73" s="19">
        <v>0</v>
      </c>
      <c r="AD73" s="19" t="s">
        <v>1479</v>
      </c>
      <c r="AE73" s="19" t="str">
        <f t="shared" si="5"/>
        <v>N/A</v>
      </c>
      <c r="AF73" s="19">
        <v>0</v>
      </c>
      <c r="AG73" s="19">
        <v>0</v>
      </c>
      <c r="AH73" s="19">
        <v>0</v>
      </c>
      <c r="AI73" s="19">
        <v>0</v>
      </c>
      <c r="AJ73" s="19">
        <v>0</v>
      </c>
      <c r="AK73" s="19">
        <f t="shared" si="4"/>
        <v>0</v>
      </c>
      <c r="AL73" s="19">
        <v>700</v>
      </c>
      <c r="AM73" s="17" t="s">
        <v>1477</v>
      </c>
      <c r="AN73" s="19" t="s">
        <v>1479</v>
      </c>
      <c r="AO73" s="19">
        <v>70000</v>
      </c>
      <c r="AP73" s="17" t="s">
        <v>1479</v>
      </c>
    </row>
    <row r="74" spans="1:42" ht="165" x14ac:dyDescent="0.25">
      <c r="A74" s="17" t="s">
        <v>94</v>
      </c>
      <c r="B74" s="13" t="s">
        <v>411</v>
      </c>
      <c r="C74" s="17" t="s">
        <v>473</v>
      </c>
      <c r="D74" s="17" t="s">
        <v>495</v>
      </c>
      <c r="E74" s="17" t="s">
        <v>515</v>
      </c>
      <c r="F74" s="17" t="s">
        <v>562</v>
      </c>
      <c r="G74" s="17" t="s">
        <v>568</v>
      </c>
      <c r="H74" s="18">
        <v>45304</v>
      </c>
      <c r="I74" s="17" t="s">
        <v>571</v>
      </c>
      <c r="J74" s="13" t="s">
        <v>642</v>
      </c>
      <c r="K74" s="17" t="s">
        <v>1477</v>
      </c>
      <c r="L74" s="17" t="s">
        <v>1495</v>
      </c>
      <c r="M74" s="13" t="s">
        <v>964</v>
      </c>
      <c r="N74" s="17" t="s">
        <v>1102</v>
      </c>
      <c r="O74" s="13" t="s">
        <v>1955</v>
      </c>
      <c r="P74" s="17" t="s">
        <v>1424</v>
      </c>
      <c r="Q74" s="18">
        <v>45819</v>
      </c>
      <c r="R74" s="17" t="s">
        <v>1479</v>
      </c>
      <c r="S74" s="17" t="s">
        <v>1599</v>
      </c>
      <c r="T74" s="13" t="s">
        <v>1632</v>
      </c>
      <c r="U74" s="17" t="s">
        <v>1546</v>
      </c>
      <c r="V74" s="17" t="s">
        <v>1477</v>
      </c>
      <c r="W74" s="17" t="s">
        <v>1471</v>
      </c>
      <c r="X74" s="17" t="s">
        <v>1477</v>
      </c>
      <c r="Y74" s="19">
        <v>298802.12</v>
      </c>
      <c r="Z74" s="19">
        <v>0</v>
      </c>
      <c r="AA74" s="19">
        <v>0</v>
      </c>
      <c r="AB74" s="19">
        <v>0</v>
      </c>
      <c r="AC74" s="19"/>
      <c r="AD74" s="19" t="s">
        <v>1479</v>
      </c>
      <c r="AE74" s="19" t="str">
        <f t="shared" si="5"/>
        <v>N/A</v>
      </c>
      <c r="AF74" s="19">
        <v>0</v>
      </c>
      <c r="AG74" s="19">
        <v>12000</v>
      </c>
      <c r="AH74" s="19">
        <v>5000</v>
      </c>
      <c r="AI74" s="19"/>
      <c r="AJ74" s="19"/>
      <c r="AK74" s="19">
        <f t="shared" si="4"/>
        <v>17000</v>
      </c>
      <c r="AL74" s="19">
        <v>340</v>
      </c>
      <c r="AM74" s="17" t="s">
        <v>1477</v>
      </c>
      <c r="AN74" s="19" t="s">
        <v>1479</v>
      </c>
      <c r="AO74" s="19" t="s">
        <v>1479</v>
      </c>
      <c r="AP74" s="17" t="s">
        <v>1479</v>
      </c>
    </row>
    <row r="75" spans="1:42" ht="105" x14ac:dyDescent="0.25">
      <c r="A75" s="17" t="s">
        <v>95</v>
      </c>
      <c r="B75" s="13" t="s">
        <v>414</v>
      </c>
      <c r="C75" s="17" t="s">
        <v>430</v>
      </c>
      <c r="D75" s="17" t="s">
        <v>492</v>
      </c>
      <c r="E75" s="17" t="s">
        <v>515</v>
      </c>
      <c r="F75" s="17" t="s">
        <v>562</v>
      </c>
      <c r="G75" s="17" t="s">
        <v>568</v>
      </c>
      <c r="H75" s="18">
        <v>45273</v>
      </c>
      <c r="I75" s="17" t="s">
        <v>571</v>
      </c>
      <c r="J75" s="13" t="s">
        <v>643</v>
      </c>
      <c r="K75" s="17" t="s">
        <v>1477</v>
      </c>
      <c r="L75" s="17" t="s">
        <v>1495</v>
      </c>
      <c r="M75" s="13" t="s">
        <v>973</v>
      </c>
      <c r="N75" s="17" t="s">
        <v>1103</v>
      </c>
      <c r="O75" s="13" t="s">
        <v>1955</v>
      </c>
      <c r="P75" s="17" t="s">
        <v>1433</v>
      </c>
      <c r="Q75" s="18">
        <v>45821</v>
      </c>
      <c r="R75" s="17" t="s">
        <v>1479</v>
      </c>
      <c r="S75" s="17" t="s">
        <v>1479</v>
      </c>
      <c r="T75" s="13" t="s">
        <v>1633</v>
      </c>
      <c r="U75" s="17" t="s">
        <v>1546</v>
      </c>
      <c r="V75" s="17" t="s">
        <v>1477</v>
      </c>
      <c r="W75" s="17" t="s">
        <v>1472</v>
      </c>
      <c r="X75" s="17" t="s">
        <v>1477</v>
      </c>
      <c r="Y75" s="19">
        <v>497010.17</v>
      </c>
      <c r="Z75" s="19">
        <v>0</v>
      </c>
      <c r="AA75" s="19">
        <v>0</v>
      </c>
      <c r="AB75" s="19">
        <v>0</v>
      </c>
      <c r="AC75" s="19"/>
      <c r="AD75" s="19" t="s">
        <v>1479</v>
      </c>
      <c r="AE75" s="19" t="str">
        <f t="shared" si="5"/>
        <v>N/A</v>
      </c>
      <c r="AF75" s="19">
        <v>0</v>
      </c>
      <c r="AG75" s="19">
        <v>0</v>
      </c>
      <c r="AH75" s="19">
        <v>0</v>
      </c>
      <c r="AI75" s="19">
        <v>0</v>
      </c>
      <c r="AJ75" s="19">
        <v>0</v>
      </c>
      <c r="AK75" s="19">
        <f t="shared" si="4"/>
        <v>0</v>
      </c>
      <c r="AL75" s="19" t="s">
        <v>1477</v>
      </c>
      <c r="AM75" s="17" t="s">
        <v>1477</v>
      </c>
      <c r="AN75" s="19" t="s">
        <v>1479</v>
      </c>
      <c r="AO75" s="19" t="s">
        <v>1479</v>
      </c>
      <c r="AP75" s="19" t="s">
        <v>1479</v>
      </c>
    </row>
    <row r="76" spans="1:42" ht="75" x14ac:dyDescent="0.25">
      <c r="A76" s="17" t="s">
        <v>96</v>
      </c>
      <c r="B76" s="13" t="s">
        <v>405</v>
      </c>
      <c r="C76" s="17" t="s">
        <v>424</v>
      </c>
      <c r="D76" s="17" t="s">
        <v>492</v>
      </c>
      <c r="E76" s="17" t="s">
        <v>507</v>
      </c>
      <c r="F76" s="17" t="s">
        <v>562</v>
      </c>
      <c r="G76" s="17" t="s">
        <v>568</v>
      </c>
      <c r="H76" s="18">
        <v>45279</v>
      </c>
      <c r="I76" s="17" t="s">
        <v>571</v>
      </c>
      <c r="J76" s="13" t="s">
        <v>644</v>
      </c>
      <c r="K76" s="17" t="s">
        <v>1585</v>
      </c>
      <c r="L76" s="17" t="s">
        <v>1479</v>
      </c>
      <c r="M76" s="17" t="s">
        <v>1479</v>
      </c>
      <c r="N76" s="17" t="s">
        <v>1104</v>
      </c>
      <c r="O76" s="13" t="s">
        <v>1720</v>
      </c>
      <c r="P76" s="17" t="s">
        <v>1427</v>
      </c>
      <c r="Q76" s="18">
        <v>45825</v>
      </c>
      <c r="R76" s="17" t="s">
        <v>1479</v>
      </c>
      <c r="S76" s="17" t="s">
        <v>1479</v>
      </c>
      <c r="T76" s="13" t="s">
        <v>1634</v>
      </c>
      <c r="U76" s="17" t="s">
        <v>1498</v>
      </c>
      <c r="V76" s="17" t="s">
        <v>1477</v>
      </c>
      <c r="W76" s="17" t="s">
        <v>1473</v>
      </c>
      <c r="X76" s="17" t="s">
        <v>1477</v>
      </c>
      <c r="Y76" s="19">
        <v>95566.3</v>
      </c>
      <c r="Z76" s="19">
        <v>105528.06</v>
      </c>
      <c r="AA76" s="19">
        <v>0</v>
      </c>
      <c r="AB76" s="19">
        <v>0</v>
      </c>
      <c r="AC76" s="19">
        <v>0</v>
      </c>
      <c r="AD76" s="19">
        <v>0</v>
      </c>
      <c r="AE76" s="19" t="str">
        <f t="shared" si="5"/>
        <v>N/A</v>
      </c>
      <c r="AF76" s="19">
        <v>0</v>
      </c>
      <c r="AG76" s="19">
        <v>0</v>
      </c>
      <c r="AH76" s="19">
        <v>0</v>
      </c>
      <c r="AI76" s="19">
        <v>0</v>
      </c>
      <c r="AJ76" s="19">
        <v>0</v>
      </c>
      <c r="AK76" s="19">
        <f t="shared" si="4"/>
        <v>0</v>
      </c>
      <c r="AL76" s="19" t="s">
        <v>1477</v>
      </c>
      <c r="AM76" s="17" t="s">
        <v>1477</v>
      </c>
      <c r="AN76" s="19" t="s">
        <v>1479</v>
      </c>
      <c r="AO76" s="19" t="s">
        <v>1479</v>
      </c>
      <c r="AP76" s="19" t="s">
        <v>1479</v>
      </c>
    </row>
    <row r="77" spans="1:42" ht="75" x14ac:dyDescent="0.25">
      <c r="A77" s="17" t="s">
        <v>97</v>
      </c>
      <c r="B77" s="13" t="s">
        <v>416</v>
      </c>
      <c r="C77" s="17" t="s">
        <v>440</v>
      </c>
      <c r="D77" s="17" t="s">
        <v>498</v>
      </c>
      <c r="E77" s="17" t="s">
        <v>545</v>
      </c>
      <c r="F77" s="17" t="s">
        <v>562</v>
      </c>
      <c r="G77" s="17" t="s">
        <v>568</v>
      </c>
      <c r="H77" s="18">
        <v>45322</v>
      </c>
      <c r="I77" s="17" t="s">
        <v>571</v>
      </c>
      <c r="J77" s="13" t="s">
        <v>645</v>
      </c>
      <c r="K77" s="17" t="s">
        <v>1477</v>
      </c>
      <c r="L77" s="17" t="s">
        <v>1495</v>
      </c>
      <c r="M77" s="13" t="s">
        <v>964</v>
      </c>
      <c r="N77" s="17" t="s">
        <v>1105</v>
      </c>
      <c r="O77" s="13" t="s">
        <v>1721</v>
      </c>
      <c r="P77" s="17" t="s">
        <v>1427</v>
      </c>
      <c r="Q77" s="18">
        <v>45793</v>
      </c>
      <c r="R77" s="17" t="s">
        <v>1479</v>
      </c>
      <c r="S77" s="17" t="s">
        <v>1579</v>
      </c>
      <c r="T77" s="13" t="s">
        <v>1462</v>
      </c>
      <c r="U77" s="17" t="s">
        <v>1507</v>
      </c>
      <c r="V77" s="17" t="s">
        <v>1477</v>
      </c>
      <c r="W77" s="17" t="s">
        <v>1473</v>
      </c>
      <c r="X77" s="17" t="s">
        <v>1477</v>
      </c>
      <c r="Y77" s="19">
        <v>68961.19</v>
      </c>
      <c r="Z77" s="19">
        <v>0</v>
      </c>
      <c r="AA77" s="19">
        <v>0</v>
      </c>
      <c r="AB77" s="19">
        <v>0</v>
      </c>
      <c r="AC77" s="19"/>
      <c r="AD77" s="19" t="s">
        <v>1479</v>
      </c>
      <c r="AE77" s="19" t="str">
        <f t="shared" si="5"/>
        <v>N/A</v>
      </c>
      <c r="AF77" s="19">
        <v>0</v>
      </c>
      <c r="AG77" s="19">
        <v>0</v>
      </c>
      <c r="AH77" s="19">
        <v>0</v>
      </c>
      <c r="AI77" s="19">
        <v>0</v>
      </c>
      <c r="AJ77" s="19">
        <v>0</v>
      </c>
      <c r="AK77" s="19">
        <f t="shared" si="4"/>
        <v>0</v>
      </c>
      <c r="AL77" s="19" t="s">
        <v>1616</v>
      </c>
      <c r="AM77" s="17" t="s">
        <v>1616</v>
      </c>
      <c r="AN77" s="19" t="s">
        <v>1479</v>
      </c>
      <c r="AO77" s="19" t="s">
        <v>1479</v>
      </c>
      <c r="AP77" s="17" t="s">
        <v>1479</v>
      </c>
    </row>
    <row r="78" spans="1:42" ht="135" x14ac:dyDescent="0.25">
      <c r="A78" s="17" t="s">
        <v>98</v>
      </c>
      <c r="B78" s="13" t="s">
        <v>414</v>
      </c>
      <c r="C78" s="17" t="s">
        <v>431</v>
      </c>
      <c r="D78" s="17" t="s">
        <v>492</v>
      </c>
      <c r="E78" s="17" t="s">
        <v>511</v>
      </c>
      <c r="F78" s="17" t="s">
        <v>562</v>
      </c>
      <c r="G78" s="17" t="s">
        <v>568</v>
      </c>
      <c r="H78" s="18">
        <v>45275</v>
      </c>
      <c r="I78" s="17" t="s">
        <v>571</v>
      </c>
      <c r="J78" s="13" t="s">
        <v>646</v>
      </c>
      <c r="K78" s="17" t="s">
        <v>1477</v>
      </c>
      <c r="L78" s="17" t="s">
        <v>1495</v>
      </c>
      <c r="M78" s="13" t="s">
        <v>978</v>
      </c>
      <c r="N78" s="17" t="s">
        <v>1106</v>
      </c>
      <c r="O78" s="13" t="s">
        <v>1956</v>
      </c>
      <c r="P78" s="17" t="s">
        <v>1434</v>
      </c>
      <c r="Q78" s="18">
        <v>45770</v>
      </c>
      <c r="R78" s="17" t="s">
        <v>1582</v>
      </c>
      <c r="S78" s="17" t="s">
        <v>1479</v>
      </c>
      <c r="T78" s="13" t="s">
        <v>1635</v>
      </c>
      <c r="U78" s="17" t="s">
        <v>1498</v>
      </c>
      <c r="V78" s="17" t="s">
        <v>1477</v>
      </c>
      <c r="W78" s="17" t="s">
        <v>1471</v>
      </c>
      <c r="X78" s="17" t="s">
        <v>1477</v>
      </c>
      <c r="Y78" s="19">
        <v>222587.58</v>
      </c>
      <c r="Z78" s="19">
        <v>0</v>
      </c>
      <c r="AA78" s="19">
        <v>0</v>
      </c>
      <c r="AB78" s="19">
        <v>0</v>
      </c>
      <c r="AC78" s="19"/>
      <c r="AD78" s="19" t="s">
        <v>1479</v>
      </c>
      <c r="AE78" s="19" t="str">
        <f t="shared" si="5"/>
        <v>N/A</v>
      </c>
      <c r="AF78" s="19">
        <v>0</v>
      </c>
      <c r="AG78" s="19">
        <v>13133.46</v>
      </c>
      <c r="AH78" s="19">
        <v>0</v>
      </c>
      <c r="AI78" s="19">
        <v>0</v>
      </c>
      <c r="AJ78" s="19">
        <v>0</v>
      </c>
      <c r="AK78" s="19">
        <f t="shared" si="4"/>
        <v>13133.46</v>
      </c>
      <c r="AL78" s="19">
        <v>1000</v>
      </c>
      <c r="AM78" s="17" t="s">
        <v>1477</v>
      </c>
      <c r="AN78" s="19" t="s">
        <v>1479</v>
      </c>
      <c r="AO78" s="19" t="s">
        <v>1479</v>
      </c>
      <c r="AP78" s="19" t="s">
        <v>1479</v>
      </c>
    </row>
    <row r="79" spans="1:42" ht="90" x14ac:dyDescent="0.25">
      <c r="A79" s="17" t="s">
        <v>99</v>
      </c>
      <c r="B79" s="13" t="s">
        <v>414</v>
      </c>
      <c r="C79" s="17" t="s">
        <v>428</v>
      </c>
      <c r="D79" s="17" t="s">
        <v>492</v>
      </c>
      <c r="E79" s="17" t="s">
        <v>512</v>
      </c>
      <c r="F79" s="17" t="s">
        <v>562</v>
      </c>
      <c r="G79" s="17" t="s">
        <v>568</v>
      </c>
      <c r="H79" s="18">
        <v>45307</v>
      </c>
      <c r="I79" s="17" t="s">
        <v>571</v>
      </c>
      <c r="J79" s="13" t="s">
        <v>647</v>
      </c>
      <c r="K79" s="17" t="s">
        <v>1477</v>
      </c>
      <c r="L79" s="17" t="s">
        <v>1495</v>
      </c>
      <c r="M79" s="13" t="s">
        <v>970</v>
      </c>
      <c r="N79" s="17" t="s">
        <v>1107</v>
      </c>
      <c r="O79" s="13" t="s">
        <v>1825</v>
      </c>
      <c r="P79" s="17" t="s">
        <v>1425</v>
      </c>
      <c r="Q79" s="18">
        <v>45798</v>
      </c>
      <c r="R79" s="17" t="s">
        <v>1582</v>
      </c>
      <c r="S79" s="17" t="s">
        <v>1479</v>
      </c>
      <c r="T79" s="13" t="s">
        <v>1461</v>
      </c>
      <c r="U79" s="17" t="s">
        <v>1507</v>
      </c>
      <c r="V79" s="17" t="s">
        <v>1477</v>
      </c>
      <c r="W79" s="17" t="s">
        <v>1473</v>
      </c>
      <c r="X79" s="17" t="s">
        <v>1477</v>
      </c>
      <c r="Y79" s="19">
        <v>545449.53</v>
      </c>
      <c r="Z79" s="19">
        <v>0</v>
      </c>
      <c r="AA79" s="19">
        <v>0</v>
      </c>
      <c r="AB79" s="19">
        <v>0</v>
      </c>
      <c r="AC79" s="19"/>
      <c r="AD79" s="19" t="s">
        <v>1479</v>
      </c>
      <c r="AE79" s="19" t="str">
        <f t="shared" si="5"/>
        <v>N/A</v>
      </c>
      <c r="AF79" s="19">
        <v>0</v>
      </c>
      <c r="AG79" s="19">
        <v>0</v>
      </c>
      <c r="AH79" s="19">
        <v>0</v>
      </c>
      <c r="AI79" s="19">
        <v>0</v>
      </c>
      <c r="AJ79" s="19">
        <v>0</v>
      </c>
      <c r="AK79" s="19">
        <f t="shared" si="4"/>
        <v>0</v>
      </c>
      <c r="AL79" s="19" t="s">
        <v>1477</v>
      </c>
      <c r="AM79" s="17" t="s">
        <v>1477</v>
      </c>
      <c r="AN79" s="19" t="s">
        <v>1479</v>
      </c>
      <c r="AO79" s="19" t="s">
        <v>1479</v>
      </c>
      <c r="AP79" s="19" t="s">
        <v>1479</v>
      </c>
    </row>
    <row r="80" spans="1:42" ht="90" x14ac:dyDescent="0.25">
      <c r="A80" s="17" t="s">
        <v>100</v>
      </c>
      <c r="B80" s="13" t="s">
        <v>414</v>
      </c>
      <c r="C80" s="17" t="s">
        <v>430</v>
      </c>
      <c r="D80" s="17" t="s">
        <v>492</v>
      </c>
      <c r="E80" s="17" t="s">
        <v>508</v>
      </c>
      <c r="F80" s="17" t="s">
        <v>562</v>
      </c>
      <c r="G80" s="17" t="s">
        <v>568</v>
      </c>
      <c r="H80" s="18">
        <v>45324</v>
      </c>
      <c r="I80" s="17" t="s">
        <v>571</v>
      </c>
      <c r="J80" s="13" t="s">
        <v>648</v>
      </c>
      <c r="K80" s="17" t="s">
        <v>1477</v>
      </c>
      <c r="L80" s="17" t="s">
        <v>1495</v>
      </c>
      <c r="M80" s="13" t="s">
        <v>970</v>
      </c>
      <c r="N80" s="17" t="s">
        <v>1108</v>
      </c>
      <c r="O80" s="13" t="s">
        <v>1957</v>
      </c>
      <c r="P80" s="17" t="s">
        <v>1430</v>
      </c>
      <c r="Q80" s="18">
        <v>45604</v>
      </c>
      <c r="R80" s="17" t="s">
        <v>1479</v>
      </c>
      <c r="S80" s="17" t="s">
        <v>1479</v>
      </c>
      <c r="T80" s="13" t="s">
        <v>1479</v>
      </c>
      <c r="U80" s="17" t="s">
        <v>1498</v>
      </c>
      <c r="V80" s="17" t="s">
        <v>1477</v>
      </c>
      <c r="W80" s="17" t="s">
        <v>1472</v>
      </c>
      <c r="X80" s="17" t="s">
        <v>1477</v>
      </c>
      <c r="Y80" s="19">
        <v>669521.54</v>
      </c>
      <c r="Z80" s="19">
        <v>0</v>
      </c>
      <c r="AA80" s="19">
        <v>0</v>
      </c>
      <c r="AB80" s="19">
        <v>0</v>
      </c>
      <c r="AC80" s="19"/>
      <c r="AD80" s="19" t="s">
        <v>1479</v>
      </c>
      <c r="AE80" s="19" t="str">
        <f t="shared" si="5"/>
        <v>N/A</v>
      </c>
      <c r="AF80" s="19">
        <v>0</v>
      </c>
      <c r="AG80" s="19">
        <v>0</v>
      </c>
      <c r="AH80" s="19">
        <v>0</v>
      </c>
      <c r="AI80" s="19">
        <v>0</v>
      </c>
      <c r="AJ80" s="19">
        <v>0</v>
      </c>
      <c r="AK80" s="19">
        <f t="shared" si="4"/>
        <v>0</v>
      </c>
      <c r="AL80" s="19" t="s">
        <v>1477</v>
      </c>
      <c r="AM80" s="17" t="s">
        <v>1477</v>
      </c>
      <c r="AN80" s="19" t="s">
        <v>1479</v>
      </c>
      <c r="AO80" s="19" t="s">
        <v>1479</v>
      </c>
      <c r="AP80" s="19" t="s">
        <v>1479</v>
      </c>
    </row>
    <row r="81" spans="1:42" ht="60" x14ac:dyDescent="0.25">
      <c r="A81" s="17" t="s">
        <v>101</v>
      </c>
      <c r="B81" s="13" t="s">
        <v>411</v>
      </c>
      <c r="C81" s="17" t="s">
        <v>427</v>
      </c>
      <c r="D81" s="17" t="s">
        <v>495</v>
      </c>
      <c r="E81" s="17" t="s">
        <v>508</v>
      </c>
      <c r="F81" s="17" t="s">
        <v>562</v>
      </c>
      <c r="G81" s="17" t="s">
        <v>568</v>
      </c>
      <c r="H81" s="18">
        <v>45337</v>
      </c>
      <c r="I81" s="17" t="s">
        <v>572</v>
      </c>
      <c r="J81" s="13" t="s">
        <v>649</v>
      </c>
      <c r="K81" s="17" t="s">
        <v>1477</v>
      </c>
      <c r="L81" s="17" t="s">
        <v>1495</v>
      </c>
      <c r="M81" s="13" t="s">
        <v>979</v>
      </c>
      <c r="N81" s="17" t="s">
        <v>1109</v>
      </c>
      <c r="O81" s="13" t="s">
        <v>1722</v>
      </c>
      <c r="P81" s="17" t="s">
        <v>1427</v>
      </c>
      <c r="Q81" s="18">
        <v>45757</v>
      </c>
      <c r="R81" s="17" t="s">
        <v>1479</v>
      </c>
      <c r="S81" s="17" t="s">
        <v>1479</v>
      </c>
      <c r="T81" s="13" t="s">
        <v>1636</v>
      </c>
      <c r="U81" s="17" t="s">
        <v>1637</v>
      </c>
      <c r="V81" s="17" t="s">
        <v>1481</v>
      </c>
      <c r="W81" s="17" t="s">
        <v>1473</v>
      </c>
      <c r="X81" s="17" t="s">
        <v>1477</v>
      </c>
      <c r="Y81" s="19">
        <v>121331.81</v>
      </c>
      <c r="Z81" s="19">
        <v>0</v>
      </c>
      <c r="AA81" s="19">
        <v>0</v>
      </c>
      <c r="AB81" s="19">
        <v>0</v>
      </c>
      <c r="AC81" s="19"/>
      <c r="AD81" s="19" t="s">
        <v>1479</v>
      </c>
      <c r="AE81" s="19" t="str">
        <f t="shared" si="5"/>
        <v>N/A</v>
      </c>
      <c r="AF81" s="19">
        <v>0</v>
      </c>
      <c r="AG81" s="19">
        <v>0</v>
      </c>
      <c r="AH81" s="19">
        <v>0</v>
      </c>
      <c r="AI81" s="19">
        <v>0</v>
      </c>
      <c r="AJ81" s="19">
        <v>0</v>
      </c>
      <c r="AK81" s="19">
        <f t="shared" si="4"/>
        <v>0</v>
      </c>
      <c r="AL81" s="19" t="s">
        <v>1477</v>
      </c>
      <c r="AM81" s="17" t="s">
        <v>1477</v>
      </c>
      <c r="AN81" s="19" t="s">
        <v>1479</v>
      </c>
      <c r="AO81" s="19" t="s">
        <v>1479</v>
      </c>
      <c r="AP81" s="17" t="s">
        <v>1479</v>
      </c>
    </row>
    <row r="82" spans="1:42" ht="75" x14ac:dyDescent="0.25">
      <c r="A82" s="17" t="s">
        <v>102</v>
      </c>
      <c r="B82" s="13" t="s">
        <v>417</v>
      </c>
      <c r="C82" s="17" t="s">
        <v>432</v>
      </c>
      <c r="D82" s="17" t="s">
        <v>496</v>
      </c>
      <c r="E82" s="17" t="s">
        <v>519</v>
      </c>
      <c r="F82" s="17" t="s">
        <v>562</v>
      </c>
      <c r="G82" s="17" t="s">
        <v>568</v>
      </c>
      <c r="H82" s="18">
        <v>45324</v>
      </c>
      <c r="I82" s="17" t="s">
        <v>571</v>
      </c>
      <c r="J82" s="13" t="s">
        <v>650</v>
      </c>
      <c r="K82" s="17" t="s">
        <v>1616</v>
      </c>
      <c r="L82" s="17" t="s">
        <v>1495</v>
      </c>
      <c r="M82" s="13" t="s">
        <v>980</v>
      </c>
      <c r="N82" s="17" t="s">
        <v>1110</v>
      </c>
      <c r="O82" s="13" t="s">
        <v>1723</v>
      </c>
      <c r="P82" s="17" t="s">
        <v>1433</v>
      </c>
      <c r="Q82" s="18">
        <v>45818</v>
      </c>
      <c r="R82" s="17" t="s">
        <v>1479</v>
      </c>
      <c r="S82" s="17" t="s">
        <v>1479</v>
      </c>
      <c r="T82" s="13" t="s">
        <v>1638</v>
      </c>
      <c r="U82" s="17" t="s">
        <v>1546</v>
      </c>
      <c r="V82" s="17" t="s">
        <v>1477</v>
      </c>
      <c r="W82" s="17" t="s">
        <v>1473</v>
      </c>
      <c r="X82" s="17" t="s">
        <v>1477</v>
      </c>
      <c r="Y82" s="19">
        <v>164853.04999999999</v>
      </c>
      <c r="Z82" s="19">
        <v>0</v>
      </c>
      <c r="AA82" s="19">
        <v>0</v>
      </c>
      <c r="AB82" s="19">
        <v>0</v>
      </c>
      <c r="AC82" s="19"/>
      <c r="AD82" s="19" t="s">
        <v>1479</v>
      </c>
      <c r="AE82" s="19" t="str">
        <f t="shared" si="5"/>
        <v>N/A</v>
      </c>
      <c r="AF82" s="19">
        <v>0</v>
      </c>
      <c r="AG82" s="19">
        <v>0</v>
      </c>
      <c r="AH82" s="19">
        <v>0</v>
      </c>
      <c r="AI82" s="19">
        <v>0</v>
      </c>
      <c r="AJ82" s="19">
        <v>0</v>
      </c>
      <c r="AK82" s="19">
        <f t="shared" si="4"/>
        <v>0</v>
      </c>
      <c r="AL82" s="19" t="s">
        <v>1477</v>
      </c>
      <c r="AM82" s="17" t="s">
        <v>1477</v>
      </c>
      <c r="AN82" s="19" t="s">
        <v>1479</v>
      </c>
      <c r="AO82" s="19" t="s">
        <v>1479</v>
      </c>
      <c r="AP82" s="17" t="s">
        <v>1479</v>
      </c>
    </row>
    <row r="83" spans="1:42" ht="135" x14ac:dyDescent="0.25">
      <c r="A83" s="17" t="s">
        <v>103</v>
      </c>
      <c r="B83" s="13" t="s">
        <v>412</v>
      </c>
      <c r="C83" s="17" t="s">
        <v>433</v>
      </c>
      <c r="D83" s="17" t="s">
        <v>497</v>
      </c>
      <c r="E83" s="17" t="s">
        <v>511</v>
      </c>
      <c r="F83" s="17" t="s">
        <v>562</v>
      </c>
      <c r="G83" s="17" t="s">
        <v>568</v>
      </c>
      <c r="H83" s="18">
        <v>45327</v>
      </c>
      <c r="I83" s="17" t="s">
        <v>571</v>
      </c>
      <c r="J83" s="13" t="s">
        <v>651</v>
      </c>
      <c r="K83" s="17" t="s">
        <v>1616</v>
      </c>
      <c r="L83" s="17" t="s">
        <v>1495</v>
      </c>
      <c r="M83" s="13" t="s">
        <v>981</v>
      </c>
      <c r="N83" s="17" t="s">
        <v>1111</v>
      </c>
      <c r="O83" s="13" t="s">
        <v>1724</v>
      </c>
      <c r="P83" s="17" t="s">
        <v>1425</v>
      </c>
      <c r="Q83" s="18">
        <v>45824</v>
      </c>
      <c r="R83" s="17" t="s">
        <v>1579</v>
      </c>
      <c r="S83" s="17" t="s">
        <v>1479</v>
      </c>
      <c r="T83" s="13" t="s">
        <v>1639</v>
      </c>
      <c r="U83" s="17" t="s">
        <v>1546</v>
      </c>
      <c r="V83" s="17" t="s">
        <v>1477</v>
      </c>
      <c r="W83" s="17" t="s">
        <v>1471</v>
      </c>
      <c r="X83" s="17" t="s">
        <v>1477</v>
      </c>
      <c r="Y83" s="19">
        <v>164851.56</v>
      </c>
      <c r="Z83" s="19">
        <v>0</v>
      </c>
      <c r="AA83" s="19">
        <v>0</v>
      </c>
      <c r="AB83" s="19">
        <v>0</v>
      </c>
      <c r="AC83" s="19"/>
      <c r="AD83" s="19" t="s">
        <v>1479</v>
      </c>
      <c r="AE83" s="19" t="str">
        <f t="shared" si="5"/>
        <v>N/A</v>
      </c>
      <c r="AF83" s="19">
        <v>0</v>
      </c>
      <c r="AG83" s="19">
        <v>13133.46</v>
      </c>
      <c r="AH83" s="19">
        <v>26266.92</v>
      </c>
      <c r="AI83" s="19">
        <v>0</v>
      </c>
      <c r="AJ83" s="19">
        <v>0</v>
      </c>
      <c r="AK83" s="19">
        <f t="shared" si="4"/>
        <v>39400.379999999997</v>
      </c>
      <c r="AL83" s="19">
        <v>1000</v>
      </c>
      <c r="AM83" s="17" t="s">
        <v>1616</v>
      </c>
      <c r="AN83" s="19" t="s">
        <v>1479</v>
      </c>
      <c r="AO83" s="19" t="s">
        <v>1479</v>
      </c>
      <c r="AP83" s="19" t="s">
        <v>1479</v>
      </c>
    </row>
    <row r="84" spans="1:42" ht="45" x14ac:dyDescent="0.25">
      <c r="A84" s="17" t="s">
        <v>104</v>
      </c>
      <c r="B84" s="13" t="s">
        <v>414</v>
      </c>
      <c r="C84" s="17" t="s">
        <v>430</v>
      </c>
      <c r="D84" s="17" t="s">
        <v>492</v>
      </c>
      <c r="E84" s="17" t="s">
        <v>515</v>
      </c>
      <c r="F84" s="17" t="s">
        <v>562</v>
      </c>
      <c r="G84" s="17" t="s">
        <v>568</v>
      </c>
      <c r="H84" s="18">
        <v>45314</v>
      </c>
      <c r="I84" s="17" t="s">
        <v>571</v>
      </c>
      <c r="J84" s="13" t="s">
        <v>652</v>
      </c>
      <c r="K84" s="17" t="s">
        <v>1477</v>
      </c>
      <c r="L84" s="17" t="s">
        <v>1495</v>
      </c>
      <c r="M84" s="13" t="s">
        <v>982</v>
      </c>
      <c r="N84" s="17" t="s">
        <v>1112</v>
      </c>
      <c r="O84" s="13" t="s">
        <v>1724</v>
      </c>
      <c r="P84" s="17" t="s">
        <v>1430</v>
      </c>
      <c r="Q84" s="18">
        <v>45691</v>
      </c>
      <c r="R84" s="17" t="s">
        <v>1479</v>
      </c>
      <c r="S84" s="17" t="s">
        <v>1479</v>
      </c>
      <c r="T84" s="13" t="s">
        <v>1479</v>
      </c>
      <c r="U84" s="17" t="s">
        <v>1498</v>
      </c>
      <c r="V84" s="17" t="s">
        <v>1477</v>
      </c>
      <c r="W84" s="17" t="s">
        <v>1472</v>
      </c>
      <c r="X84" s="17" t="s">
        <v>1477</v>
      </c>
      <c r="Y84" s="19">
        <v>607228.43999999994</v>
      </c>
      <c r="Z84" s="19">
        <v>0</v>
      </c>
      <c r="AA84" s="19">
        <v>0</v>
      </c>
      <c r="AB84" s="19">
        <v>0</v>
      </c>
      <c r="AC84" s="19"/>
      <c r="AD84" s="19" t="s">
        <v>1479</v>
      </c>
      <c r="AE84" s="19" t="str">
        <f t="shared" si="5"/>
        <v>N/A</v>
      </c>
      <c r="AF84" s="19">
        <v>0</v>
      </c>
      <c r="AG84" s="19">
        <v>0</v>
      </c>
      <c r="AH84" s="19">
        <v>0</v>
      </c>
      <c r="AI84" s="19">
        <v>0</v>
      </c>
      <c r="AJ84" s="19">
        <v>0</v>
      </c>
      <c r="AK84" s="19">
        <f t="shared" si="4"/>
        <v>0</v>
      </c>
      <c r="AL84" s="19" t="s">
        <v>1477</v>
      </c>
      <c r="AM84" s="17" t="s">
        <v>1477</v>
      </c>
      <c r="AN84" s="19" t="s">
        <v>1479</v>
      </c>
      <c r="AO84" s="19" t="s">
        <v>1479</v>
      </c>
      <c r="AP84" s="19" t="s">
        <v>1479</v>
      </c>
    </row>
    <row r="85" spans="1:42" ht="45" x14ac:dyDescent="0.25">
      <c r="A85" s="17" t="s">
        <v>105</v>
      </c>
      <c r="B85" s="13" t="s">
        <v>404</v>
      </c>
      <c r="C85" s="17" t="s">
        <v>423</v>
      </c>
      <c r="D85" s="17" t="s">
        <v>491</v>
      </c>
      <c r="E85" s="17" t="s">
        <v>528</v>
      </c>
      <c r="F85" s="17" t="s">
        <v>562</v>
      </c>
      <c r="G85" s="17" t="s">
        <v>568</v>
      </c>
      <c r="H85" s="18">
        <v>45338</v>
      </c>
      <c r="I85" s="17" t="s">
        <v>571</v>
      </c>
      <c r="J85" s="13" t="s">
        <v>653</v>
      </c>
      <c r="K85" s="17" t="s">
        <v>1477</v>
      </c>
      <c r="L85" s="17" t="s">
        <v>1495</v>
      </c>
      <c r="M85" s="13" t="s">
        <v>983</v>
      </c>
      <c r="N85" s="17" t="s">
        <v>1113</v>
      </c>
      <c r="O85" s="13" t="s">
        <v>1724</v>
      </c>
      <c r="P85" s="17" t="s">
        <v>1430</v>
      </c>
      <c r="Q85" s="18">
        <v>45797</v>
      </c>
      <c r="R85" s="17" t="s">
        <v>1479</v>
      </c>
      <c r="S85" s="17" t="s">
        <v>1479</v>
      </c>
      <c r="T85" s="17" t="s">
        <v>1479</v>
      </c>
      <c r="U85" s="17" t="s">
        <v>1498</v>
      </c>
      <c r="V85" s="17" t="s">
        <v>1477</v>
      </c>
      <c r="W85" s="17" t="s">
        <v>1472</v>
      </c>
      <c r="X85" s="17" t="s">
        <v>1477</v>
      </c>
      <c r="Y85" s="19">
        <v>163485.5</v>
      </c>
      <c r="Z85" s="19">
        <v>0</v>
      </c>
      <c r="AA85" s="19">
        <v>0</v>
      </c>
      <c r="AB85" s="19">
        <v>0</v>
      </c>
      <c r="AC85" s="19"/>
      <c r="AD85" s="19" t="s">
        <v>1479</v>
      </c>
      <c r="AE85" s="19" t="str">
        <f t="shared" si="5"/>
        <v>N/A</v>
      </c>
      <c r="AF85" s="19">
        <v>0</v>
      </c>
      <c r="AG85" s="19">
        <v>0</v>
      </c>
      <c r="AH85" s="19">
        <v>0</v>
      </c>
      <c r="AI85" s="19">
        <v>0</v>
      </c>
      <c r="AJ85" s="19">
        <v>0</v>
      </c>
      <c r="AK85" s="19">
        <f t="shared" si="4"/>
        <v>0</v>
      </c>
      <c r="AL85" s="19" t="s">
        <v>1477</v>
      </c>
      <c r="AM85" s="17" t="s">
        <v>1477</v>
      </c>
      <c r="AN85" s="19" t="s">
        <v>1479</v>
      </c>
      <c r="AO85" s="19" t="s">
        <v>1479</v>
      </c>
      <c r="AP85" s="19" t="s">
        <v>1479</v>
      </c>
    </row>
    <row r="86" spans="1:42" ht="165" x14ac:dyDescent="0.25">
      <c r="A86" s="17" t="s">
        <v>106</v>
      </c>
      <c r="B86" s="13" t="s">
        <v>407</v>
      </c>
      <c r="C86" s="17" t="s">
        <v>425</v>
      </c>
      <c r="D86" s="17" t="s">
        <v>493</v>
      </c>
      <c r="E86" s="17" t="s">
        <v>511</v>
      </c>
      <c r="F86" s="17" t="s">
        <v>562</v>
      </c>
      <c r="G86" s="17" t="s">
        <v>568</v>
      </c>
      <c r="H86" s="18">
        <v>45331</v>
      </c>
      <c r="I86" s="17" t="s">
        <v>571</v>
      </c>
      <c r="J86" s="13" t="s">
        <v>654</v>
      </c>
      <c r="K86" s="17" t="s">
        <v>1477</v>
      </c>
      <c r="L86" s="17" t="s">
        <v>1495</v>
      </c>
      <c r="M86" s="13" t="s">
        <v>984</v>
      </c>
      <c r="N86" s="17" t="s">
        <v>1114</v>
      </c>
      <c r="O86" s="13" t="s">
        <v>1724</v>
      </c>
      <c r="P86" s="17" t="s">
        <v>1429</v>
      </c>
      <c r="Q86" s="18">
        <v>45782</v>
      </c>
      <c r="R86" s="17" t="s">
        <v>1579</v>
      </c>
      <c r="S86" s="17" t="s">
        <v>1479</v>
      </c>
      <c r="T86" s="13" t="s">
        <v>1640</v>
      </c>
      <c r="U86" s="17" t="s">
        <v>1546</v>
      </c>
      <c r="V86" s="17" t="s">
        <v>1477</v>
      </c>
      <c r="W86" s="17" t="s">
        <v>1472</v>
      </c>
      <c r="X86" s="17" t="s">
        <v>1477</v>
      </c>
      <c r="Y86" s="19">
        <v>298700.81</v>
      </c>
      <c r="Z86" s="19">
        <v>0</v>
      </c>
      <c r="AA86" s="19">
        <v>0</v>
      </c>
      <c r="AB86" s="19">
        <v>0</v>
      </c>
      <c r="AC86" s="19"/>
      <c r="AD86" s="19" t="s">
        <v>1479</v>
      </c>
      <c r="AE86" s="19" t="str">
        <f t="shared" si="5"/>
        <v>N/A</v>
      </c>
      <c r="AF86" s="19">
        <v>0</v>
      </c>
      <c r="AG86" s="19">
        <v>13133.46</v>
      </c>
      <c r="AH86" s="19">
        <v>0</v>
      </c>
      <c r="AI86" s="19">
        <v>0</v>
      </c>
      <c r="AJ86" s="19">
        <v>0</v>
      </c>
      <c r="AK86" s="19">
        <f t="shared" si="4"/>
        <v>13133.46</v>
      </c>
      <c r="AL86" s="19">
        <v>600</v>
      </c>
      <c r="AM86" s="17" t="s">
        <v>1477</v>
      </c>
      <c r="AN86" s="19" t="s">
        <v>1479</v>
      </c>
      <c r="AO86" s="19" t="s">
        <v>1479</v>
      </c>
      <c r="AP86" s="17" t="s">
        <v>1479</v>
      </c>
    </row>
    <row r="87" spans="1:42" ht="60" x14ac:dyDescent="0.25">
      <c r="A87" s="17" t="s">
        <v>107</v>
      </c>
      <c r="B87" s="13" t="s">
        <v>404</v>
      </c>
      <c r="C87" s="17" t="s">
        <v>423</v>
      </c>
      <c r="D87" s="17" t="s">
        <v>491</v>
      </c>
      <c r="E87" s="17" t="s">
        <v>529</v>
      </c>
      <c r="F87" s="17" t="s">
        <v>562</v>
      </c>
      <c r="G87" s="17" t="s">
        <v>568</v>
      </c>
      <c r="H87" s="18">
        <v>45336</v>
      </c>
      <c r="I87" s="17" t="s">
        <v>571</v>
      </c>
      <c r="J87" s="13" t="s">
        <v>655</v>
      </c>
      <c r="K87" s="17" t="s">
        <v>1477</v>
      </c>
      <c r="L87" s="17" t="s">
        <v>1495</v>
      </c>
      <c r="M87" s="13" t="s">
        <v>985</v>
      </c>
      <c r="N87" s="17" t="s">
        <v>1115</v>
      </c>
      <c r="O87" s="13" t="s">
        <v>1958</v>
      </c>
      <c r="P87" s="17" t="s">
        <v>1433</v>
      </c>
      <c r="Q87" s="18">
        <v>45827</v>
      </c>
      <c r="R87" s="17" t="s">
        <v>1479</v>
      </c>
      <c r="S87" s="17" t="s">
        <v>1479</v>
      </c>
      <c r="T87" s="17" t="s">
        <v>1479</v>
      </c>
      <c r="U87" s="17" t="s">
        <v>1498</v>
      </c>
      <c r="V87" s="17" t="s">
        <v>1477</v>
      </c>
      <c r="W87" s="17" t="s">
        <v>1472</v>
      </c>
      <c r="X87" s="17" t="s">
        <v>1477</v>
      </c>
      <c r="Y87" s="19">
        <v>573297.89</v>
      </c>
      <c r="Z87" s="19">
        <v>0</v>
      </c>
      <c r="AA87" s="19">
        <v>0</v>
      </c>
      <c r="AB87" s="19">
        <v>0</v>
      </c>
      <c r="AC87" s="19"/>
      <c r="AD87" s="19" t="s">
        <v>1479</v>
      </c>
      <c r="AE87" s="19" t="str">
        <f t="shared" si="5"/>
        <v>N/A</v>
      </c>
      <c r="AF87" s="19">
        <v>0</v>
      </c>
      <c r="AG87" s="19">
        <v>0</v>
      </c>
      <c r="AH87" s="19">
        <v>0</v>
      </c>
      <c r="AI87" s="19">
        <v>0</v>
      </c>
      <c r="AJ87" s="19">
        <v>0</v>
      </c>
      <c r="AK87" s="19">
        <f t="shared" si="4"/>
        <v>0</v>
      </c>
      <c r="AL87" s="19" t="s">
        <v>1477</v>
      </c>
      <c r="AM87" s="17" t="s">
        <v>1477</v>
      </c>
      <c r="AN87" s="19" t="s">
        <v>1479</v>
      </c>
      <c r="AO87" s="19" t="s">
        <v>1479</v>
      </c>
      <c r="AP87" s="19" t="s">
        <v>1479</v>
      </c>
    </row>
    <row r="88" spans="1:42" ht="345" x14ac:dyDescent="0.25">
      <c r="A88" s="17" t="s">
        <v>108</v>
      </c>
      <c r="B88" s="13" t="s">
        <v>402</v>
      </c>
      <c r="C88" s="17" t="s">
        <v>422</v>
      </c>
      <c r="D88" s="17" t="s">
        <v>490</v>
      </c>
      <c r="E88" s="17" t="s">
        <v>511</v>
      </c>
      <c r="F88" s="17" t="s">
        <v>562</v>
      </c>
      <c r="G88" s="17" t="s">
        <v>568</v>
      </c>
      <c r="H88" s="18">
        <v>45351</v>
      </c>
      <c r="I88" s="17" t="s">
        <v>571</v>
      </c>
      <c r="J88" s="13" t="s">
        <v>656</v>
      </c>
      <c r="K88" s="17" t="s">
        <v>1616</v>
      </c>
      <c r="L88" s="17" t="s">
        <v>1495</v>
      </c>
      <c r="M88" s="13" t="s">
        <v>986</v>
      </c>
      <c r="N88" s="17" t="s">
        <v>1116</v>
      </c>
      <c r="O88" s="13" t="s">
        <v>1959</v>
      </c>
      <c r="P88" s="17" t="s">
        <v>1425</v>
      </c>
      <c r="Q88" s="18">
        <v>45826</v>
      </c>
      <c r="R88" s="17" t="s">
        <v>1579</v>
      </c>
      <c r="S88" s="17" t="s">
        <v>1479</v>
      </c>
      <c r="T88" s="13" t="s">
        <v>1641</v>
      </c>
      <c r="U88" s="17" t="s">
        <v>1546</v>
      </c>
      <c r="V88" s="17" t="s">
        <v>1477</v>
      </c>
      <c r="W88" s="17" t="s">
        <v>1471</v>
      </c>
      <c r="X88" s="17" t="s">
        <v>1477</v>
      </c>
      <c r="Y88" s="19">
        <v>78195</v>
      </c>
      <c r="Z88" s="19">
        <v>0</v>
      </c>
      <c r="AA88" s="19">
        <v>0</v>
      </c>
      <c r="AB88" s="19">
        <v>0</v>
      </c>
      <c r="AC88" s="19"/>
      <c r="AD88" s="19" t="s">
        <v>1479</v>
      </c>
      <c r="AE88" s="19" t="str">
        <f t="shared" si="5"/>
        <v>N/A</v>
      </c>
      <c r="AF88" s="19">
        <v>0</v>
      </c>
      <c r="AG88" s="19">
        <v>13133.46</v>
      </c>
      <c r="AH88" s="19"/>
      <c r="AI88" s="19"/>
      <c r="AJ88" s="19"/>
      <c r="AK88" s="19">
        <f t="shared" si="4"/>
        <v>13133.46</v>
      </c>
      <c r="AL88" s="19">
        <v>700</v>
      </c>
      <c r="AM88" s="25" t="s">
        <v>1477</v>
      </c>
      <c r="AN88" s="19" t="s">
        <v>1479</v>
      </c>
      <c r="AO88" s="19" t="s">
        <v>1479</v>
      </c>
      <c r="AP88" s="25" t="s">
        <v>1479</v>
      </c>
    </row>
    <row r="89" spans="1:42" ht="75" x14ac:dyDescent="0.25">
      <c r="A89" s="17" t="s">
        <v>109</v>
      </c>
      <c r="B89" s="13" t="s">
        <v>405</v>
      </c>
      <c r="C89" s="17" t="s">
        <v>434</v>
      </c>
      <c r="D89" s="17" t="s">
        <v>492</v>
      </c>
      <c r="E89" s="17" t="s">
        <v>511</v>
      </c>
      <c r="F89" s="17" t="s">
        <v>562</v>
      </c>
      <c r="G89" s="17" t="s">
        <v>568</v>
      </c>
      <c r="H89" s="18">
        <v>45348</v>
      </c>
      <c r="I89" s="17" t="s">
        <v>571</v>
      </c>
      <c r="J89" s="13" t="s">
        <v>657</v>
      </c>
      <c r="K89" s="17" t="s">
        <v>1616</v>
      </c>
      <c r="L89" s="17" t="s">
        <v>1495</v>
      </c>
      <c r="M89" s="13" t="s">
        <v>987</v>
      </c>
      <c r="N89" s="17" t="s">
        <v>1117</v>
      </c>
      <c r="O89" s="13" t="s">
        <v>1960</v>
      </c>
      <c r="P89" s="17" t="s">
        <v>1433</v>
      </c>
      <c r="Q89" s="18">
        <v>45826</v>
      </c>
      <c r="R89" s="17" t="s">
        <v>1479</v>
      </c>
      <c r="S89" s="17" t="s">
        <v>1479</v>
      </c>
      <c r="T89" s="17" t="s">
        <v>1479</v>
      </c>
      <c r="U89" s="17" t="s">
        <v>1498</v>
      </c>
      <c r="V89" s="17" t="s">
        <v>1477</v>
      </c>
      <c r="W89" s="17" t="s">
        <v>1472</v>
      </c>
      <c r="X89" s="17" t="s">
        <v>1477</v>
      </c>
      <c r="Y89" s="19">
        <v>1130098.94</v>
      </c>
      <c r="Z89" s="19">
        <v>0</v>
      </c>
      <c r="AA89" s="19">
        <v>0</v>
      </c>
      <c r="AB89" s="19">
        <v>0</v>
      </c>
      <c r="AC89" s="19"/>
      <c r="AD89" s="19">
        <v>0</v>
      </c>
      <c r="AE89" s="19" t="str">
        <f t="shared" si="5"/>
        <v>N/A</v>
      </c>
      <c r="AF89" s="19">
        <v>0</v>
      </c>
      <c r="AG89" s="19">
        <v>0</v>
      </c>
      <c r="AH89" s="19">
        <v>0</v>
      </c>
      <c r="AI89" s="19">
        <v>0</v>
      </c>
      <c r="AJ89" s="19">
        <v>0</v>
      </c>
      <c r="AK89" s="19">
        <f t="shared" si="4"/>
        <v>0</v>
      </c>
      <c r="AL89" s="19" t="s">
        <v>1477</v>
      </c>
      <c r="AM89" s="17" t="s">
        <v>1477</v>
      </c>
      <c r="AN89" s="19" t="s">
        <v>1479</v>
      </c>
      <c r="AO89" s="19" t="s">
        <v>1479</v>
      </c>
      <c r="AP89" s="19" t="s">
        <v>1479</v>
      </c>
    </row>
    <row r="90" spans="1:42" ht="45" x14ac:dyDescent="0.25">
      <c r="A90" s="17" t="s">
        <v>110</v>
      </c>
      <c r="B90" s="13" t="s">
        <v>405</v>
      </c>
      <c r="C90" s="17" t="s">
        <v>424</v>
      </c>
      <c r="D90" s="17" t="s">
        <v>492</v>
      </c>
      <c r="E90" s="17" t="s">
        <v>530</v>
      </c>
      <c r="F90" s="17" t="s">
        <v>562</v>
      </c>
      <c r="G90" s="17" t="s">
        <v>568</v>
      </c>
      <c r="H90" s="18">
        <v>45348</v>
      </c>
      <c r="I90" s="17" t="s">
        <v>571</v>
      </c>
      <c r="J90" s="13" t="s">
        <v>658</v>
      </c>
      <c r="K90" s="17" t="s">
        <v>1616</v>
      </c>
      <c r="L90" s="6" t="s">
        <v>1478</v>
      </c>
      <c r="M90" s="13" t="s">
        <v>988</v>
      </c>
      <c r="N90" s="17" t="s">
        <v>1118</v>
      </c>
      <c r="O90" s="13" t="s">
        <v>1826</v>
      </c>
      <c r="P90" s="17" t="s">
        <v>1435</v>
      </c>
      <c r="Q90" s="18">
        <v>45762</v>
      </c>
      <c r="R90" s="17" t="s">
        <v>1479</v>
      </c>
      <c r="S90" s="17" t="s">
        <v>1479</v>
      </c>
      <c r="T90" s="17" t="s">
        <v>1642</v>
      </c>
      <c r="U90" s="17" t="s">
        <v>1513</v>
      </c>
      <c r="V90" s="17" t="s">
        <v>1481</v>
      </c>
      <c r="W90" s="17" t="s">
        <v>1472</v>
      </c>
      <c r="X90" s="17" t="s">
        <v>1477</v>
      </c>
      <c r="Y90" s="19">
        <v>35224</v>
      </c>
      <c r="Z90" s="19">
        <v>2971.95</v>
      </c>
      <c r="AA90" s="19">
        <v>0</v>
      </c>
      <c r="AB90" s="19">
        <v>1446.38</v>
      </c>
      <c r="AC90" s="19"/>
      <c r="AD90" s="26">
        <v>45027</v>
      </c>
      <c r="AE90" s="19">
        <f t="shared" si="5"/>
        <v>1525.5699999999997</v>
      </c>
      <c r="AF90" s="19">
        <v>0</v>
      </c>
      <c r="AG90" s="19">
        <v>0</v>
      </c>
      <c r="AH90" s="19">
        <v>0</v>
      </c>
      <c r="AI90" s="19">
        <v>0</v>
      </c>
      <c r="AJ90" s="19">
        <v>0</v>
      </c>
      <c r="AK90" s="19">
        <f t="shared" si="4"/>
        <v>0</v>
      </c>
      <c r="AL90" s="19" t="s">
        <v>1477</v>
      </c>
      <c r="AM90" s="17" t="s">
        <v>1477</v>
      </c>
      <c r="AN90" s="19" t="s">
        <v>1479</v>
      </c>
      <c r="AO90" s="19" t="s">
        <v>1479</v>
      </c>
      <c r="AP90" s="19" t="s">
        <v>1479</v>
      </c>
    </row>
    <row r="91" spans="1:42" ht="75" x14ac:dyDescent="0.25">
      <c r="A91" s="17" t="s">
        <v>111</v>
      </c>
      <c r="B91" s="13" t="s">
        <v>404</v>
      </c>
      <c r="C91" s="17" t="s">
        <v>423</v>
      </c>
      <c r="D91" s="17" t="s">
        <v>491</v>
      </c>
      <c r="E91" s="17" t="s">
        <v>515</v>
      </c>
      <c r="F91" s="17" t="s">
        <v>562</v>
      </c>
      <c r="G91" s="17" t="s">
        <v>568</v>
      </c>
      <c r="H91" s="18">
        <v>45275</v>
      </c>
      <c r="I91" s="17" t="s">
        <v>571</v>
      </c>
      <c r="J91" s="13" t="s">
        <v>659</v>
      </c>
      <c r="K91" s="17" t="s">
        <v>1477</v>
      </c>
      <c r="L91" s="17" t="s">
        <v>1495</v>
      </c>
      <c r="M91" s="13" t="s">
        <v>971</v>
      </c>
      <c r="N91" s="17" t="s">
        <v>1119</v>
      </c>
      <c r="O91" s="13" t="s">
        <v>1961</v>
      </c>
      <c r="P91" s="17" t="s">
        <v>1429</v>
      </c>
      <c r="Q91" s="18">
        <v>45804</v>
      </c>
      <c r="R91" s="17" t="s">
        <v>1479</v>
      </c>
      <c r="S91" s="17" t="s">
        <v>1479</v>
      </c>
      <c r="T91" s="23" t="s">
        <v>1643</v>
      </c>
      <c r="U91" s="17" t="s">
        <v>1546</v>
      </c>
      <c r="V91" s="17" t="s">
        <v>1477</v>
      </c>
      <c r="W91" s="17" t="s">
        <v>1472</v>
      </c>
      <c r="X91" s="17" t="s">
        <v>1477</v>
      </c>
      <c r="Y91" s="19">
        <v>191731.45</v>
      </c>
      <c r="Z91" s="19"/>
      <c r="AA91" s="19">
        <v>0</v>
      </c>
      <c r="AB91" s="19"/>
      <c r="AC91" s="19"/>
      <c r="AD91" s="19"/>
      <c r="AE91" s="19" t="str">
        <f t="shared" si="5"/>
        <v>N/A</v>
      </c>
      <c r="AF91" s="19">
        <v>0</v>
      </c>
      <c r="AG91" s="19">
        <v>13133.46</v>
      </c>
      <c r="AH91" s="19">
        <v>0</v>
      </c>
      <c r="AI91" s="19">
        <v>0</v>
      </c>
      <c r="AJ91" s="19">
        <v>0</v>
      </c>
      <c r="AK91" s="19">
        <v>0</v>
      </c>
      <c r="AL91" s="19">
        <v>300</v>
      </c>
      <c r="AM91" s="17" t="s">
        <v>1477</v>
      </c>
      <c r="AN91" s="19" t="s">
        <v>1479</v>
      </c>
      <c r="AO91" s="19" t="s">
        <v>1479</v>
      </c>
      <c r="AP91" s="19" t="s">
        <v>1479</v>
      </c>
    </row>
    <row r="92" spans="1:42" ht="90" x14ac:dyDescent="0.25">
      <c r="A92" s="17" t="s">
        <v>112</v>
      </c>
      <c r="B92" s="13" t="s">
        <v>414</v>
      </c>
      <c r="C92" s="17" t="s">
        <v>428</v>
      </c>
      <c r="D92" s="17" t="s">
        <v>492</v>
      </c>
      <c r="E92" s="17" t="s">
        <v>506</v>
      </c>
      <c r="F92" s="17" t="s">
        <v>562</v>
      </c>
      <c r="G92" s="17" t="s">
        <v>568</v>
      </c>
      <c r="H92" s="18">
        <v>45343</v>
      </c>
      <c r="I92" s="17" t="s">
        <v>571</v>
      </c>
      <c r="J92" s="13" t="s">
        <v>660</v>
      </c>
      <c r="K92" s="17" t="s">
        <v>1477</v>
      </c>
      <c r="L92" s="17" t="s">
        <v>1495</v>
      </c>
      <c r="M92" s="13" t="s">
        <v>973</v>
      </c>
      <c r="N92" s="17" t="s">
        <v>1120</v>
      </c>
      <c r="O92" s="13" t="s">
        <v>1962</v>
      </c>
      <c r="P92" s="17" t="s">
        <v>1429</v>
      </c>
      <c r="Q92" s="18">
        <v>45789</v>
      </c>
      <c r="R92" s="17" t="s">
        <v>1571</v>
      </c>
      <c r="S92" s="17" t="s">
        <v>1479</v>
      </c>
      <c r="T92" s="13" t="s">
        <v>1644</v>
      </c>
      <c r="U92" s="17" t="s">
        <v>1546</v>
      </c>
      <c r="V92" s="17" t="s">
        <v>1477</v>
      </c>
      <c r="W92" s="17" t="s">
        <v>1472</v>
      </c>
      <c r="X92" s="17" t="s">
        <v>1477</v>
      </c>
      <c r="Y92" s="19">
        <v>154662.43</v>
      </c>
      <c r="Z92" s="19">
        <v>0</v>
      </c>
      <c r="AA92" s="19">
        <v>0</v>
      </c>
      <c r="AB92" s="19">
        <v>0</v>
      </c>
      <c r="AC92" s="19"/>
      <c r="AD92" s="19" t="s">
        <v>1479</v>
      </c>
      <c r="AE92" s="19" t="str">
        <f t="shared" si="5"/>
        <v>N/A</v>
      </c>
      <c r="AF92" s="19">
        <v>0</v>
      </c>
      <c r="AG92" s="19">
        <v>13133.46</v>
      </c>
      <c r="AH92" s="19">
        <v>0</v>
      </c>
      <c r="AI92" s="19">
        <v>0</v>
      </c>
      <c r="AJ92" s="19">
        <v>0</v>
      </c>
      <c r="AK92" s="19">
        <f t="shared" si="4"/>
        <v>13133.46</v>
      </c>
      <c r="AL92" s="19">
        <v>1200</v>
      </c>
      <c r="AM92" s="17" t="s">
        <v>1477</v>
      </c>
      <c r="AN92" s="19" t="s">
        <v>1479</v>
      </c>
      <c r="AO92" s="19" t="s">
        <v>1479</v>
      </c>
      <c r="AP92" s="19" t="s">
        <v>1479</v>
      </c>
    </row>
    <row r="93" spans="1:42" ht="75" x14ac:dyDescent="0.25">
      <c r="A93" s="17" t="s">
        <v>113</v>
      </c>
      <c r="B93" s="13" t="s">
        <v>404</v>
      </c>
      <c r="C93" s="17" t="s">
        <v>423</v>
      </c>
      <c r="D93" s="17" t="s">
        <v>491</v>
      </c>
      <c r="E93" s="17" t="s">
        <v>508</v>
      </c>
      <c r="F93" s="17" t="s">
        <v>562</v>
      </c>
      <c r="G93" s="17" t="s">
        <v>568</v>
      </c>
      <c r="H93" s="18">
        <v>45320</v>
      </c>
      <c r="I93" s="17" t="s">
        <v>571</v>
      </c>
      <c r="J93" s="13" t="s">
        <v>661</v>
      </c>
      <c r="K93" s="17" t="s">
        <v>1477</v>
      </c>
      <c r="L93" s="17" t="s">
        <v>1495</v>
      </c>
      <c r="M93" s="13" t="s">
        <v>989</v>
      </c>
      <c r="N93" s="17" t="s">
        <v>1121</v>
      </c>
      <c r="O93" s="13" t="s">
        <v>1963</v>
      </c>
      <c r="P93" s="17" t="s">
        <v>1430</v>
      </c>
      <c r="Q93" s="18">
        <v>45716</v>
      </c>
      <c r="R93" s="17" t="s">
        <v>1479</v>
      </c>
      <c r="S93" s="17" t="s">
        <v>1479</v>
      </c>
      <c r="T93" s="17" t="s">
        <v>1479</v>
      </c>
      <c r="U93" s="17" t="s">
        <v>1498</v>
      </c>
      <c r="V93" s="17" t="s">
        <v>1477</v>
      </c>
      <c r="W93" s="17" t="s">
        <v>1472</v>
      </c>
      <c r="X93" s="17" t="s">
        <v>1477</v>
      </c>
      <c r="Y93" s="19">
        <v>196443.46</v>
      </c>
      <c r="Z93" s="19">
        <v>0</v>
      </c>
      <c r="AA93" s="19">
        <v>0</v>
      </c>
      <c r="AB93" s="19">
        <v>0</v>
      </c>
      <c r="AC93" s="19"/>
      <c r="AD93" s="19" t="s">
        <v>1479</v>
      </c>
      <c r="AE93" s="19" t="str">
        <f t="shared" si="5"/>
        <v>N/A</v>
      </c>
      <c r="AF93" s="19">
        <v>0</v>
      </c>
      <c r="AG93" s="19">
        <v>0</v>
      </c>
      <c r="AH93" s="19">
        <v>0</v>
      </c>
      <c r="AI93" s="19">
        <v>0</v>
      </c>
      <c r="AJ93" s="19">
        <v>0</v>
      </c>
      <c r="AK93" s="19">
        <f t="shared" si="4"/>
        <v>0</v>
      </c>
      <c r="AL93" s="19" t="s">
        <v>1477</v>
      </c>
      <c r="AM93" s="17" t="s">
        <v>1477</v>
      </c>
      <c r="AN93" s="19" t="s">
        <v>1479</v>
      </c>
      <c r="AO93" s="19" t="s">
        <v>1479</v>
      </c>
      <c r="AP93" s="19" t="s">
        <v>1479</v>
      </c>
    </row>
    <row r="94" spans="1:42" ht="60" x14ac:dyDescent="0.25">
      <c r="A94" s="17" t="s">
        <v>114</v>
      </c>
      <c r="B94" s="13" t="s">
        <v>404</v>
      </c>
      <c r="C94" s="17" t="s">
        <v>423</v>
      </c>
      <c r="D94" s="17" t="s">
        <v>491</v>
      </c>
      <c r="E94" s="17" t="s">
        <v>531</v>
      </c>
      <c r="F94" s="17" t="s">
        <v>562</v>
      </c>
      <c r="G94" s="17" t="s">
        <v>568</v>
      </c>
      <c r="H94" s="18">
        <v>45336</v>
      </c>
      <c r="I94" s="17" t="s">
        <v>571</v>
      </c>
      <c r="J94" s="13" t="s">
        <v>662</v>
      </c>
      <c r="K94" s="17" t="s">
        <v>1477</v>
      </c>
      <c r="L94" s="17" t="s">
        <v>1495</v>
      </c>
      <c r="M94" s="13" t="s">
        <v>990</v>
      </c>
      <c r="N94" s="17" t="s">
        <v>1122</v>
      </c>
      <c r="O94" s="13" t="s">
        <v>1964</v>
      </c>
      <c r="P94" s="17" t="s">
        <v>1433</v>
      </c>
      <c r="Q94" s="18">
        <v>45713</v>
      </c>
      <c r="R94" s="17" t="s">
        <v>1479</v>
      </c>
      <c r="S94" s="17" t="s">
        <v>1479</v>
      </c>
      <c r="T94" s="17" t="s">
        <v>1479</v>
      </c>
      <c r="U94" s="17" t="s">
        <v>1498</v>
      </c>
      <c r="V94" s="17" t="s">
        <v>1477</v>
      </c>
      <c r="W94" s="17" t="s">
        <v>1472</v>
      </c>
      <c r="X94" s="17" t="s">
        <v>1477</v>
      </c>
      <c r="Y94" s="19">
        <v>568028.43000000005</v>
      </c>
      <c r="Z94" s="19">
        <v>0</v>
      </c>
      <c r="AA94" s="19">
        <v>0</v>
      </c>
      <c r="AB94" s="19">
        <v>0</v>
      </c>
      <c r="AC94" s="19"/>
      <c r="AD94" s="19" t="s">
        <v>1479</v>
      </c>
      <c r="AE94" s="19" t="str">
        <f t="shared" si="5"/>
        <v>N/A</v>
      </c>
      <c r="AF94" s="19">
        <v>0</v>
      </c>
      <c r="AG94" s="19">
        <v>0</v>
      </c>
      <c r="AH94" s="19">
        <v>0</v>
      </c>
      <c r="AI94" s="19">
        <v>0</v>
      </c>
      <c r="AJ94" s="19">
        <v>0</v>
      </c>
      <c r="AK94" s="19">
        <f t="shared" si="4"/>
        <v>0</v>
      </c>
      <c r="AL94" s="19" t="s">
        <v>1477</v>
      </c>
      <c r="AM94" s="17" t="s">
        <v>1477</v>
      </c>
      <c r="AN94" s="19" t="s">
        <v>1479</v>
      </c>
      <c r="AO94" s="19" t="s">
        <v>1479</v>
      </c>
      <c r="AP94" s="19" t="s">
        <v>1479</v>
      </c>
    </row>
    <row r="95" spans="1:42" ht="255" x14ac:dyDescent="0.25">
      <c r="A95" s="17" t="s">
        <v>115</v>
      </c>
      <c r="B95" s="13" t="s">
        <v>415</v>
      </c>
      <c r="C95" s="17" t="s">
        <v>445</v>
      </c>
      <c r="D95" s="17" t="s">
        <v>500</v>
      </c>
      <c r="E95" s="17" t="s">
        <v>511</v>
      </c>
      <c r="F95" s="17" t="s">
        <v>562</v>
      </c>
      <c r="G95" s="17" t="s">
        <v>568</v>
      </c>
      <c r="H95" s="18">
        <v>45348</v>
      </c>
      <c r="I95" s="17" t="s">
        <v>571</v>
      </c>
      <c r="J95" s="13" t="s">
        <v>663</v>
      </c>
      <c r="K95" s="17" t="s">
        <v>1616</v>
      </c>
      <c r="L95" s="23" t="s">
        <v>1645</v>
      </c>
      <c r="M95" s="13" t="s">
        <v>991</v>
      </c>
      <c r="N95" s="17" t="s">
        <v>1123</v>
      </c>
      <c r="O95" s="13" t="s">
        <v>1827</v>
      </c>
      <c r="P95" s="17" t="s">
        <v>1424</v>
      </c>
      <c r="Q95" s="18">
        <v>45811</v>
      </c>
      <c r="R95" s="17" t="s">
        <v>1479</v>
      </c>
      <c r="S95" s="17" t="s">
        <v>1581</v>
      </c>
      <c r="T95" s="13" t="s">
        <v>1646</v>
      </c>
      <c r="U95" s="17" t="s">
        <v>1546</v>
      </c>
      <c r="V95" s="17" t="s">
        <v>1616</v>
      </c>
      <c r="W95" s="17" t="s">
        <v>1471</v>
      </c>
      <c r="X95" s="17" t="s">
        <v>1616</v>
      </c>
      <c r="Y95" s="19">
        <v>22118.38</v>
      </c>
      <c r="Z95" s="19">
        <v>0</v>
      </c>
      <c r="AA95" s="19">
        <v>0</v>
      </c>
      <c r="AB95" s="19">
        <v>0</v>
      </c>
      <c r="AC95" s="19"/>
      <c r="AD95" s="19" t="s">
        <v>1479</v>
      </c>
      <c r="AE95" s="19" t="str">
        <f t="shared" si="5"/>
        <v>N/A</v>
      </c>
      <c r="AF95" s="19">
        <v>0</v>
      </c>
      <c r="AG95" s="19">
        <v>12000</v>
      </c>
      <c r="AH95" s="19">
        <v>0</v>
      </c>
      <c r="AI95" s="19">
        <v>0</v>
      </c>
      <c r="AJ95" s="19">
        <v>0</v>
      </c>
      <c r="AK95" s="19">
        <f t="shared" si="4"/>
        <v>12000</v>
      </c>
      <c r="AL95" s="19">
        <v>240</v>
      </c>
      <c r="AM95" s="17" t="s">
        <v>1477</v>
      </c>
      <c r="AN95" s="19" t="s">
        <v>1479</v>
      </c>
      <c r="AO95" s="19" t="s">
        <v>1479</v>
      </c>
      <c r="AP95" s="19" t="s">
        <v>1479</v>
      </c>
    </row>
    <row r="96" spans="1:42" ht="409.5" x14ac:dyDescent="0.25">
      <c r="A96" s="17" t="s">
        <v>116</v>
      </c>
      <c r="B96" s="13" t="s">
        <v>405</v>
      </c>
      <c r="C96" s="17" t="s">
        <v>424</v>
      </c>
      <c r="D96" s="17" t="s">
        <v>492</v>
      </c>
      <c r="E96" s="17" t="s">
        <v>532</v>
      </c>
      <c r="F96" s="17" t="s">
        <v>562</v>
      </c>
      <c r="G96" s="17" t="s">
        <v>568</v>
      </c>
      <c r="H96" s="18">
        <v>45373</v>
      </c>
      <c r="I96" s="17" t="s">
        <v>571</v>
      </c>
      <c r="J96" s="13" t="s">
        <v>664</v>
      </c>
      <c r="K96" s="17" t="s">
        <v>1616</v>
      </c>
      <c r="L96" s="17" t="s">
        <v>1647</v>
      </c>
      <c r="M96" s="13" t="s">
        <v>992</v>
      </c>
      <c r="N96" s="17" t="s">
        <v>1124</v>
      </c>
      <c r="O96" s="13" t="s">
        <v>1725</v>
      </c>
      <c r="P96" s="17" t="s">
        <v>1424</v>
      </c>
      <c r="Q96" s="18">
        <v>45817</v>
      </c>
      <c r="R96" s="17" t="s">
        <v>1648</v>
      </c>
      <c r="S96" s="17" t="s">
        <v>1479</v>
      </c>
      <c r="T96" s="13" t="s">
        <v>1649</v>
      </c>
      <c r="U96" s="17" t="s">
        <v>1546</v>
      </c>
      <c r="V96" s="17" t="s">
        <v>1477</v>
      </c>
      <c r="W96" s="17" t="s">
        <v>1471</v>
      </c>
      <c r="X96" s="17" t="s">
        <v>1477</v>
      </c>
      <c r="Y96" s="19">
        <v>259030.57</v>
      </c>
      <c r="Z96" s="19">
        <v>0</v>
      </c>
      <c r="AA96" s="19">
        <v>0</v>
      </c>
      <c r="AB96" s="19">
        <v>0</v>
      </c>
      <c r="AC96" s="19"/>
      <c r="AD96" s="19" t="s">
        <v>1479</v>
      </c>
      <c r="AE96" s="19" t="str">
        <f t="shared" si="5"/>
        <v>N/A</v>
      </c>
      <c r="AF96" s="19">
        <v>0</v>
      </c>
      <c r="AG96" s="19">
        <v>13133.46</v>
      </c>
      <c r="AH96" s="19">
        <v>26266.92</v>
      </c>
      <c r="AI96" s="19">
        <v>0</v>
      </c>
      <c r="AJ96" s="19">
        <v>0</v>
      </c>
      <c r="AK96" s="19">
        <f t="shared" si="4"/>
        <v>39400.379999999997</v>
      </c>
      <c r="AL96" s="19">
        <v>4000</v>
      </c>
      <c r="AM96" s="17" t="s">
        <v>1477</v>
      </c>
      <c r="AN96" s="19" t="s">
        <v>1479</v>
      </c>
      <c r="AO96" s="19" t="s">
        <v>1479</v>
      </c>
      <c r="AP96" s="19" t="s">
        <v>1479</v>
      </c>
    </row>
    <row r="97" spans="1:42" ht="75" x14ac:dyDescent="0.25">
      <c r="A97" s="17" t="s">
        <v>117</v>
      </c>
      <c r="B97" s="13" t="s">
        <v>407</v>
      </c>
      <c r="C97" s="17" t="s">
        <v>435</v>
      </c>
      <c r="D97" s="17" t="s">
        <v>493</v>
      </c>
      <c r="E97" s="17" t="s">
        <v>515</v>
      </c>
      <c r="F97" s="17" t="s">
        <v>562</v>
      </c>
      <c r="G97" s="17" t="s">
        <v>568</v>
      </c>
      <c r="H97" s="18">
        <v>45377</v>
      </c>
      <c r="I97" s="17" t="s">
        <v>571</v>
      </c>
      <c r="J97" s="13" t="s">
        <v>665</v>
      </c>
      <c r="K97" s="17" t="s">
        <v>1477</v>
      </c>
      <c r="L97" s="17" t="s">
        <v>1495</v>
      </c>
      <c r="M97" s="13" t="s">
        <v>993</v>
      </c>
      <c r="N97" s="17" t="s">
        <v>1125</v>
      </c>
      <c r="O97" s="13" t="s">
        <v>1965</v>
      </c>
      <c r="P97" s="17" t="s">
        <v>1425</v>
      </c>
      <c r="Q97" s="18">
        <v>45824</v>
      </c>
      <c r="R97" s="17" t="s">
        <v>1579</v>
      </c>
      <c r="S97" s="17" t="s">
        <v>1479</v>
      </c>
      <c r="T97" s="13" t="s">
        <v>1650</v>
      </c>
      <c r="U97" s="17" t="s">
        <v>1507</v>
      </c>
      <c r="V97" s="17" t="s">
        <v>1477</v>
      </c>
      <c r="W97" s="17" t="s">
        <v>1473</v>
      </c>
      <c r="X97" s="17" t="s">
        <v>1477</v>
      </c>
      <c r="Y97" s="19">
        <v>277979.11</v>
      </c>
      <c r="Z97" s="19">
        <v>0</v>
      </c>
      <c r="AA97" s="19">
        <v>0</v>
      </c>
      <c r="AB97" s="19">
        <v>0</v>
      </c>
      <c r="AC97" s="19"/>
      <c r="AD97" s="19" t="s">
        <v>1479</v>
      </c>
      <c r="AE97" s="19" t="str">
        <f t="shared" si="5"/>
        <v>N/A</v>
      </c>
      <c r="AF97" s="19">
        <v>0</v>
      </c>
      <c r="AG97" s="19"/>
      <c r="AH97" s="19">
        <v>0</v>
      </c>
      <c r="AI97" s="19">
        <v>0</v>
      </c>
      <c r="AJ97" s="19">
        <v>0</v>
      </c>
      <c r="AK97" s="19">
        <f t="shared" si="4"/>
        <v>0</v>
      </c>
      <c r="AL97" s="19" t="s">
        <v>1477</v>
      </c>
      <c r="AM97" s="17" t="s">
        <v>1477</v>
      </c>
      <c r="AN97" s="19" t="s">
        <v>1479</v>
      </c>
      <c r="AO97" s="19" t="s">
        <v>1479</v>
      </c>
      <c r="AP97" s="17" t="s">
        <v>1479</v>
      </c>
    </row>
    <row r="98" spans="1:42" ht="240" x14ac:dyDescent="0.25">
      <c r="A98" s="17" t="s">
        <v>118</v>
      </c>
      <c r="B98" s="13" t="s">
        <v>407</v>
      </c>
      <c r="C98" s="17" t="s">
        <v>425</v>
      </c>
      <c r="D98" s="17" t="s">
        <v>493</v>
      </c>
      <c r="E98" s="17" t="s">
        <v>511</v>
      </c>
      <c r="F98" s="17" t="s">
        <v>562</v>
      </c>
      <c r="G98" s="17" t="s">
        <v>568</v>
      </c>
      <c r="H98" s="18">
        <v>45374</v>
      </c>
      <c r="I98" s="17" t="s">
        <v>571</v>
      </c>
      <c r="J98" s="13" t="s">
        <v>666</v>
      </c>
      <c r="K98" s="17" t="s">
        <v>1477</v>
      </c>
      <c r="L98" s="17" t="s">
        <v>1495</v>
      </c>
      <c r="M98" s="13" t="s">
        <v>990</v>
      </c>
      <c r="N98" s="17" t="s">
        <v>1126</v>
      </c>
      <c r="O98" s="13" t="s">
        <v>1966</v>
      </c>
      <c r="P98" s="17" t="s">
        <v>1429</v>
      </c>
      <c r="Q98" s="18">
        <v>45804</v>
      </c>
      <c r="R98" s="17" t="s">
        <v>1579</v>
      </c>
      <c r="S98" s="17" t="s">
        <v>1479</v>
      </c>
      <c r="T98" s="13" t="s">
        <v>1651</v>
      </c>
      <c r="U98" s="17" t="s">
        <v>1546</v>
      </c>
      <c r="V98" s="17" t="s">
        <v>1477</v>
      </c>
      <c r="W98" s="17" t="s">
        <v>1472</v>
      </c>
      <c r="X98" s="17" t="s">
        <v>1477</v>
      </c>
      <c r="Y98" s="19">
        <v>256979.23</v>
      </c>
      <c r="Z98" s="19">
        <v>0</v>
      </c>
      <c r="AA98" s="19">
        <v>0</v>
      </c>
      <c r="AB98" s="19">
        <v>0</v>
      </c>
      <c r="AC98" s="19"/>
      <c r="AD98" s="19" t="s">
        <v>1479</v>
      </c>
      <c r="AE98" s="19" t="str">
        <f t="shared" si="5"/>
        <v>N/A</v>
      </c>
      <c r="AF98" s="19">
        <v>0</v>
      </c>
      <c r="AG98" s="19">
        <v>13133.46</v>
      </c>
      <c r="AH98" s="19">
        <v>0</v>
      </c>
      <c r="AI98" s="19">
        <v>0</v>
      </c>
      <c r="AJ98" s="19">
        <v>0</v>
      </c>
      <c r="AK98" s="19" t="e">
        <f>AG98+AI98+#REF!+AJ98</f>
        <v>#REF!</v>
      </c>
      <c r="AL98" s="19">
        <v>800</v>
      </c>
      <c r="AM98" s="17" t="s">
        <v>1477</v>
      </c>
      <c r="AN98" s="19" t="s">
        <v>1479</v>
      </c>
      <c r="AO98" s="19" t="s">
        <v>1479</v>
      </c>
      <c r="AP98" s="17" t="s">
        <v>1479</v>
      </c>
    </row>
    <row r="99" spans="1:42" ht="45" x14ac:dyDescent="0.25">
      <c r="A99" s="17" t="s">
        <v>119</v>
      </c>
      <c r="B99" s="13" t="s">
        <v>402</v>
      </c>
      <c r="C99" s="17" t="s">
        <v>436</v>
      </c>
      <c r="D99" s="17" t="s">
        <v>490</v>
      </c>
      <c r="E99" s="17" t="s">
        <v>508</v>
      </c>
      <c r="F99" s="17" t="s">
        <v>562</v>
      </c>
      <c r="G99" s="17" t="s">
        <v>568</v>
      </c>
      <c r="H99" s="18">
        <v>45387</v>
      </c>
      <c r="I99" s="17" t="s">
        <v>571</v>
      </c>
      <c r="J99" s="13" t="s">
        <v>667</v>
      </c>
      <c r="K99" s="17" t="s">
        <v>1616</v>
      </c>
      <c r="L99" s="17" t="s">
        <v>1495</v>
      </c>
      <c r="M99" s="13" t="s">
        <v>994</v>
      </c>
      <c r="N99" s="17" t="s">
        <v>1127</v>
      </c>
      <c r="O99" s="13" t="s">
        <v>1726</v>
      </c>
      <c r="P99" s="17" t="s">
        <v>1425</v>
      </c>
      <c r="Q99" s="18">
        <v>45826</v>
      </c>
      <c r="R99" s="17" t="s">
        <v>1579</v>
      </c>
      <c r="S99" s="17" t="s">
        <v>1479</v>
      </c>
      <c r="T99" s="13" t="s">
        <v>1636</v>
      </c>
      <c r="U99" s="17" t="s">
        <v>1507</v>
      </c>
      <c r="V99" s="17" t="s">
        <v>1477</v>
      </c>
      <c r="W99" s="17" t="s">
        <v>1473</v>
      </c>
      <c r="X99" s="17" t="s">
        <v>1477</v>
      </c>
      <c r="Y99" s="19">
        <v>63038.81</v>
      </c>
      <c r="Z99" s="19">
        <v>0</v>
      </c>
      <c r="AA99" s="19">
        <v>0</v>
      </c>
      <c r="AB99" s="19">
        <v>0</v>
      </c>
      <c r="AC99" s="19"/>
      <c r="AD99" s="19" t="s">
        <v>1479</v>
      </c>
      <c r="AE99" s="19" t="str">
        <f t="shared" si="5"/>
        <v>N/A</v>
      </c>
      <c r="AF99" s="19">
        <v>0</v>
      </c>
      <c r="AG99" s="19">
        <v>0</v>
      </c>
      <c r="AH99" s="19">
        <v>0</v>
      </c>
      <c r="AI99" s="19">
        <v>0</v>
      </c>
      <c r="AJ99" s="19">
        <v>0</v>
      </c>
      <c r="AK99" s="19">
        <f t="shared" si="4"/>
        <v>0</v>
      </c>
      <c r="AL99" s="19" t="s">
        <v>1477</v>
      </c>
      <c r="AM99" s="25" t="s">
        <v>1477</v>
      </c>
      <c r="AN99" s="19" t="s">
        <v>1479</v>
      </c>
      <c r="AO99" s="19" t="s">
        <v>1479</v>
      </c>
      <c r="AP99" s="25" t="s">
        <v>1479</v>
      </c>
    </row>
    <row r="100" spans="1:42" ht="45" x14ac:dyDescent="0.25">
      <c r="A100" s="17" t="s">
        <v>120</v>
      </c>
      <c r="B100" s="13" t="s">
        <v>405</v>
      </c>
      <c r="C100" s="17" t="s">
        <v>424</v>
      </c>
      <c r="D100" s="17" t="s">
        <v>492</v>
      </c>
      <c r="E100" s="17" t="s">
        <v>533</v>
      </c>
      <c r="F100" s="17" t="s">
        <v>562</v>
      </c>
      <c r="G100" s="17" t="s">
        <v>568</v>
      </c>
      <c r="H100" s="18">
        <v>45391</v>
      </c>
      <c r="I100" s="17" t="s">
        <v>571</v>
      </c>
      <c r="J100" s="13" t="s">
        <v>668</v>
      </c>
      <c r="K100" s="17" t="s">
        <v>1616</v>
      </c>
      <c r="L100" s="17" t="s">
        <v>1647</v>
      </c>
      <c r="M100" s="13" t="s">
        <v>995</v>
      </c>
      <c r="N100" s="17" t="s">
        <v>1128</v>
      </c>
      <c r="O100" s="13" t="s">
        <v>1727</v>
      </c>
      <c r="P100" s="17" t="s">
        <v>1425</v>
      </c>
      <c r="Q100" s="18">
        <v>45832</v>
      </c>
      <c r="R100" s="17" t="s">
        <v>1652</v>
      </c>
      <c r="S100" s="17" t="s">
        <v>1479</v>
      </c>
      <c r="T100" s="13" t="s">
        <v>1653</v>
      </c>
      <c r="U100" s="17" t="s">
        <v>1507</v>
      </c>
      <c r="V100" s="17" t="s">
        <v>1477</v>
      </c>
      <c r="W100" s="17" t="s">
        <v>1473</v>
      </c>
      <c r="X100" s="17" t="s">
        <v>1477</v>
      </c>
      <c r="Y100" s="19">
        <v>106112.59</v>
      </c>
      <c r="Z100" s="19">
        <v>0</v>
      </c>
      <c r="AA100" s="19">
        <v>0</v>
      </c>
      <c r="AB100" s="19">
        <v>0</v>
      </c>
      <c r="AC100" s="19"/>
      <c r="AD100" s="19" t="s">
        <v>1479</v>
      </c>
      <c r="AE100" s="19" t="str">
        <f t="shared" si="5"/>
        <v>N/A</v>
      </c>
      <c r="AF100" s="19">
        <v>0</v>
      </c>
      <c r="AG100" s="19">
        <v>0</v>
      </c>
      <c r="AH100" s="19">
        <v>0</v>
      </c>
      <c r="AI100" s="19">
        <v>0</v>
      </c>
      <c r="AJ100" s="19">
        <v>0</v>
      </c>
      <c r="AK100" s="19">
        <f t="shared" si="4"/>
        <v>0</v>
      </c>
      <c r="AL100" s="19" t="s">
        <v>1477</v>
      </c>
      <c r="AM100" s="17" t="s">
        <v>1477</v>
      </c>
      <c r="AN100" s="19" t="s">
        <v>1479</v>
      </c>
      <c r="AO100" s="19" t="s">
        <v>1479</v>
      </c>
      <c r="AP100" s="19" t="s">
        <v>1479</v>
      </c>
    </row>
    <row r="101" spans="1:42" ht="45" x14ac:dyDescent="0.25">
      <c r="A101" s="17" t="s">
        <v>121</v>
      </c>
      <c r="B101" s="13" t="s">
        <v>414</v>
      </c>
      <c r="C101" s="17" t="s">
        <v>437</v>
      </c>
      <c r="D101" s="17" t="s">
        <v>492</v>
      </c>
      <c r="E101" s="17" t="s">
        <v>508</v>
      </c>
      <c r="F101" s="17" t="s">
        <v>562</v>
      </c>
      <c r="G101" s="17" t="s">
        <v>568</v>
      </c>
      <c r="H101" s="18">
        <v>45390</v>
      </c>
      <c r="I101" s="17" t="s">
        <v>571</v>
      </c>
      <c r="J101" s="13" t="s">
        <v>669</v>
      </c>
      <c r="K101" s="17" t="s">
        <v>1477</v>
      </c>
      <c r="L101" s="17" t="s">
        <v>1495</v>
      </c>
      <c r="M101" s="13" t="s">
        <v>973</v>
      </c>
      <c r="N101" s="17" t="s">
        <v>1129</v>
      </c>
      <c r="O101" s="13" t="s">
        <v>1967</v>
      </c>
      <c r="P101" s="17" t="s">
        <v>1433</v>
      </c>
      <c r="Q101" s="18">
        <v>45730</v>
      </c>
      <c r="R101" s="17" t="s">
        <v>1479</v>
      </c>
      <c r="S101" s="17" t="s">
        <v>1479</v>
      </c>
      <c r="T101" s="13" t="s">
        <v>1479</v>
      </c>
      <c r="U101" s="17" t="s">
        <v>1498</v>
      </c>
      <c r="V101" s="17" t="s">
        <v>1477</v>
      </c>
      <c r="W101" s="17" t="s">
        <v>1472</v>
      </c>
      <c r="X101" s="17" t="s">
        <v>1477</v>
      </c>
      <c r="Y101" s="19">
        <v>560288.02</v>
      </c>
      <c r="Z101" s="19">
        <v>0</v>
      </c>
      <c r="AA101" s="19">
        <v>0</v>
      </c>
      <c r="AB101" s="19">
        <v>0</v>
      </c>
      <c r="AC101" s="19"/>
      <c r="AD101" s="19" t="s">
        <v>1479</v>
      </c>
      <c r="AE101" s="19" t="str">
        <f t="shared" si="5"/>
        <v>N/A</v>
      </c>
      <c r="AF101" s="19">
        <v>0</v>
      </c>
      <c r="AG101" s="19">
        <v>0</v>
      </c>
      <c r="AH101" s="19">
        <v>0</v>
      </c>
      <c r="AI101" s="19">
        <v>0</v>
      </c>
      <c r="AJ101" s="19">
        <v>0</v>
      </c>
      <c r="AK101" s="19">
        <f t="shared" si="4"/>
        <v>0</v>
      </c>
      <c r="AL101" s="19" t="s">
        <v>1477</v>
      </c>
      <c r="AM101" s="17" t="s">
        <v>1477</v>
      </c>
      <c r="AN101" s="19" t="s">
        <v>1479</v>
      </c>
      <c r="AO101" s="19" t="s">
        <v>1479</v>
      </c>
      <c r="AP101" s="19" t="s">
        <v>1479</v>
      </c>
    </row>
    <row r="102" spans="1:42" ht="75" x14ac:dyDescent="0.25">
      <c r="A102" s="17" t="s">
        <v>122</v>
      </c>
      <c r="B102" s="13" t="s">
        <v>414</v>
      </c>
      <c r="C102" s="17" t="s">
        <v>428</v>
      </c>
      <c r="D102" s="17" t="s">
        <v>492</v>
      </c>
      <c r="E102" s="17" t="s">
        <v>508</v>
      </c>
      <c r="F102" s="17" t="s">
        <v>562</v>
      </c>
      <c r="G102" s="17" t="s">
        <v>568</v>
      </c>
      <c r="H102" s="18">
        <v>45387</v>
      </c>
      <c r="I102" s="17" t="s">
        <v>571</v>
      </c>
      <c r="J102" s="13" t="s">
        <v>670</v>
      </c>
      <c r="K102" s="17" t="s">
        <v>1477</v>
      </c>
      <c r="L102" s="17" t="s">
        <v>1495</v>
      </c>
      <c r="M102" s="13" t="s">
        <v>987</v>
      </c>
      <c r="N102" s="17" t="s">
        <v>1130</v>
      </c>
      <c r="O102" s="13" t="s">
        <v>1968</v>
      </c>
      <c r="P102" s="17" t="s">
        <v>1425</v>
      </c>
      <c r="Q102" s="18">
        <v>45790</v>
      </c>
      <c r="R102" s="17" t="s">
        <v>1576</v>
      </c>
      <c r="S102" s="17" t="s">
        <v>1479</v>
      </c>
      <c r="T102" s="13" t="s">
        <v>1636</v>
      </c>
      <c r="U102" s="17" t="s">
        <v>1507</v>
      </c>
      <c r="V102" s="17" t="s">
        <v>1477</v>
      </c>
      <c r="W102" s="17" t="s">
        <v>1473</v>
      </c>
      <c r="X102" s="17" t="s">
        <v>1477</v>
      </c>
      <c r="Y102" s="19">
        <v>289228.78999999998</v>
      </c>
      <c r="Z102" s="19">
        <v>0</v>
      </c>
      <c r="AA102" s="19">
        <v>0</v>
      </c>
      <c r="AB102" s="19">
        <v>0</v>
      </c>
      <c r="AC102" s="19"/>
      <c r="AD102" s="19" t="s">
        <v>1479</v>
      </c>
      <c r="AE102" s="19" t="str">
        <f t="shared" si="5"/>
        <v>N/A</v>
      </c>
      <c r="AF102" s="19">
        <v>0</v>
      </c>
      <c r="AG102" s="19">
        <v>0</v>
      </c>
      <c r="AH102" s="19">
        <v>0</v>
      </c>
      <c r="AI102" s="19">
        <v>0</v>
      </c>
      <c r="AJ102" s="19">
        <v>0</v>
      </c>
      <c r="AK102" s="19">
        <f t="shared" si="4"/>
        <v>0</v>
      </c>
      <c r="AL102" s="19" t="s">
        <v>1477</v>
      </c>
      <c r="AM102" s="17" t="s">
        <v>1477</v>
      </c>
      <c r="AN102" s="19" t="s">
        <v>1479</v>
      </c>
      <c r="AO102" s="19" t="s">
        <v>1479</v>
      </c>
      <c r="AP102" s="19" t="s">
        <v>1479</v>
      </c>
    </row>
    <row r="103" spans="1:42" ht="300" x14ac:dyDescent="0.25">
      <c r="A103" s="17" t="s">
        <v>123</v>
      </c>
      <c r="B103" s="13" t="s">
        <v>405</v>
      </c>
      <c r="C103" s="17" t="s">
        <v>1654</v>
      </c>
      <c r="D103" s="17" t="s">
        <v>492</v>
      </c>
      <c r="E103" s="17" t="s">
        <v>512</v>
      </c>
      <c r="F103" s="17" t="s">
        <v>562</v>
      </c>
      <c r="G103" s="17" t="s">
        <v>568</v>
      </c>
      <c r="H103" s="18">
        <v>45375</v>
      </c>
      <c r="I103" s="17" t="s">
        <v>571</v>
      </c>
      <c r="J103" s="13" t="s">
        <v>671</v>
      </c>
      <c r="K103" s="17" t="s">
        <v>1616</v>
      </c>
      <c r="L103" s="17" t="s">
        <v>1495</v>
      </c>
      <c r="M103" s="13" t="s">
        <v>973</v>
      </c>
      <c r="N103" s="17" t="s">
        <v>1131</v>
      </c>
      <c r="O103" s="13" t="s">
        <v>1969</v>
      </c>
      <c r="P103" s="17" t="s">
        <v>1424</v>
      </c>
      <c r="Q103" s="18">
        <v>46920</v>
      </c>
      <c r="R103" s="17" t="s">
        <v>1479</v>
      </c>
      <c r="S103" s="17" t="s">
        <v>1581</v>
      </c>
      <c r="T103" s="13" t="s">
        <v>1655</v>
      </c>
      <c r="U103" s="17" t="s">
        <v>1546</v>
      </c>
      <c r="V103" s="17" t="s">
        <v>1477</v>
      </c>
      <c r="W103" s="17" t="s">
        <v>1471</v>
      </c>
      <c r="X103" s="17" t="s">
        <v>1477</v>
      </c>
      <c r="Y103" s="19">
        <v>123376.82</v>
      </c>
      <c r="Z103" s="19">
        <v>0</v>
      </c>
      <c r="AA103" s="19">
        <v>0</v>
      </c>
      <c r="AB103" s="19">
        <v>0</v>
      </c>
      <c r="AC103" s="19"/>
      <c r="AD103" s="19" t="s">
        <v>1479</v>
      </c>
      <c r="AE103" s="19" t="str">
        <f t="shared" si="5"/>
        <v>N/A</v>
      </c>
      <c r="AF103" s="19">
        <v>0</v>
      </c>
      <c r="AG103" s="19">
        <v>6000</v>
      </c>
      <c r="AH103" s="19">
        <v>15000</v>
      </c>
      <c r="AI103" s="19"/>
      <c r="AJ103" s="19"/>
      <c r="AK103" s="19">
        <f t="shared" si="4"/>
        <v>21000</v>
      </c>
      <c r="AL103" s="19">
        <v>420</v>
      </c>
      <c r="AM103" s="17" t="s">
        <v>1477</v>
      </c>
      <c r="AN103" s="19" t="s">
        <v>1479</v>
      </c>
      <c r="AO103" s="19" t="s">
        <v>1479</v>
      </c>
      <c r="AP103" s="19" t="s">
        <v>1479</v>
      </c>
    </row>
    <row r="104" spans="1:42" ht="45" x14ac:dyDescent="0.25">
      <c r="A104" s="17" t="s">
        <v>124</v>
      </c>
      <c r="B104" s="13" t="s">
        <v>414</v>
      </c>
      <c r="C104" s="17" t="s">
        <v>428</v>
      </c>
      <c r="D104" s="17" t="s">
        <v>492</v>
      </c>
      <c r="E104" s="17" t="s">
        <v>513</v>
      </c>
      <c r="F104" s="17" t="s">
        <v>562</v>
      </c>
      <c r="G104" s="17" t="s">
        <v>568</v>
      </c>
      <c r="H104" s="18">
        <v>45376</v>
      </c>
      <c r="I104" s="17" t="s">
        <v>571</v>
      </c>
      <c r="J104" s="13" t="s">
        <v>672</v>
      </c>
      <c r="K104" s="17" t="s">
        <v>1477</v>
      </c>
      <c r="L104" s="17" t="s">
        <v>1495</v>
      </c>
      <c r="M104" s="13" t="s">
        <v>987</v>
      </c>
      <c r="N104" s="17" t="s">
        <v>1132</v>
      </c>
      <c r="O104" s="13" t="s">
        <v>1728</v>
      </c>
      <c r="P104" s="17" t="s">
        <v>1425</v>
      </c>
      <c r="Q104" s="18">
        <v>45755</v>
      </c>
      <c r="R104" s="17" t="s">
        <v>1583</v>
      </c>
      <c r="S104" s="17" t="s">
        <v>1479</v>
      </c>
      <c r="T104" s="13" t="s">
        <v>1461</v>
      </c>
      <c r="U104" s="17" t="s">
        <v>1507</v>
      </c>
      <c r="V104" s="17" t="s">
        <v>1477</v>
      </c>
      <c r="W104" s="17" t="s">
        <v>1473</v>
      </c>
      <c r="X104" s="17" t="s">
        <v>1477</v>
      </c>
      <c r="Y104" s="19">
        <v>254624.65</v>
      </c>
      <c r="Z104" s="19">
        <v>0</v>
      </c>
      <c r="AA104" s="19">
        <v>0</v>
      </c>
      <c r="AB104" s="19">
        <v>0</v>
      </c>
      <c r="AC104" s="19"/>
      <c r="AD104" s="19" t="s">
        <v>1479</v>
      </c>
      <c r="AE104" s="19" t="str">
        <f t="shared" si="5"/>
        <v>N/A</v>
      </c>
      <c r="AF104" s="19">
        <v>0</v>
      </c>
      <c r="AG104" s="19">
        <v>0</v>
      </c>
      <c r="AH104" s="19">
        <v>0</v>
      </c>
      <c r="AI104" s="19">
        <v>0</v>
      </c>
      <c r="AJ104" s="19">
        <v>0</v>
      </c>
      <c r="AK104" s="19">
        <f t="shared" si="4"/>
        <v>0</v>
      </c>
      <c r="AL104" s="19" t="s">
        <v>1477</v>
      </c>
      <c r="AM104" s="17" t="s">
        <v>1477</v>
      </c>
      <c r="AN104" s="19" t="s">
        <v>1479</v>
      </c>
      <c r="AO104" s="19" t="s">
        <v>1479</v>
      </c>
      <c r="AP104" s="19" t="s">
        <v>1479</v>
      </c>
    </row>
    <row r="105" spans="1:42" ht="45" x14ac:dyDescent="0.25">
      <c r="A105" s="17" t="s">
        <v>125</v>
      </c>
      <c r="B105" s="13" t="s">
        <v>414</v>
      </c>
      <c r="C105" s="17" t="s">
        <v>430</v>
      </c>
      <c r="D105" s="17" t="s">
        <v>492</v>
      </c>
      <c r="E105" s="17" t="s">
        <v>508</v>
      </c>
      <c r="F105" s="17" t="s">
        <v>562</v>
      </c>
      <c r="G105" s="17" t="s">
        <v>568</v>
      </c>
      <c r="H105" s="18">
        <v>45309</v>
      </c>
      <c r="I105" s="17" t="s">
        <v>571</v>
      </c>
      <c r="J105" s="13" t="s">
        <v>673</v>
      </c>
      <c r="K105" s="17" t="s">
        <v>1477</v>
      </c>
      <c r="L105" s="17" t="s">
        <v>1495</v>
      </c>
      <c r="M105" s="13" t="s">
        <v>987</v>
      </c>
      <c r="N105" s="17" t="s">
        <v>1133</v>
      </c>
      <c r="O105" s="13" t="s">
        <v>1970</v>
      </c>
      <c r="P105" s="17" t="s">
        <v>1433</v>
      </c>
      <c r="Q105" s="18">
        <v>45810</v>
      </c>
      <c r="R105" s="17" t="s">
        <v>1479</v>
      </c>
      <c r="S105" s="17" t="s">
        <v>1479</v>
      </c>
      <c r="T105" s="13" t="s">
        <v>1479</v>
      </c>
      <c r="U105" s="17" t="s">
        <v>1498</v>
      </c>
      <c r="V105" s="17" t="s">
        <v>1477</v>
      </c>
      <c r="W105" s="17" t="s">
        <v>1472</v>
      </c>
      <c r="X105" s="17" t="s">
        <v>1477</v>
      </c>
      <c r="Y105" s="19">
        <v>253749.6</v>
      </c>
      <c r="Z105" s="19">
        <v>0</v>
      </c>
      <c r="AA105" s="19">
        <v>0</v>
      </c>
      <c r="AB105" s="19">
        <v>0</v>
      </c>
      <c r="AC105" s="19"/>
      <c r="AD105" s="19" t="s">
        <v>1479</v>
      </c>
      <c r="AE105" s="19" t="str">
        <f t="shared" si="5"/>
        <v>N/A</v>
      </c>
      <c r="AF105" s="19">
        <v>0</v>
      </c>
      <c r="AG105" s="19">
        <v>0</v>
      </c>
      <c r="AH105" s="19">
        <v>0</v>
      </c>
      <c r="AI105" s="19">
        <v>0</v>
      </c>
      <c r="AJ105" s="19">
        <v>0</v>
      </c>
      <c r="AK105" s="19">
        <f t="shared" si="4"/>
        <v>0</v>
      </c>
      <c r="AL105" s="19" t="s">
        <v>1477</v>
      </c>
      <c r="AM105" s="17" t="s">
        <v>1477</v>
      </c>
      <c r="AN105" s="19" t="s">
        <v>1479</v>
      </c>
      <c r="AO105" s="19" t="s">
        <v>1479</v>
      </c>
      <c r="AP105" s="19" t="s">
        <v>1479</v>
      </c>
    </row>
    <row r="106" spans="1:42" ht="60" x14ac:dyDescent="0.25">
      <c r="A106" s="17" t="s">
        <v>126</v>
      </c>
      <c r="B106" s="13" t="s">
        <v>414</v>
      </c>
      <c r="C106" s="17" t="s">
        <v>438</v>
      </c>
      <c r="D106" s="17" t="s">
        <v>492</v>
      </c>
      <c r="E106" s="17" t="s">
        <v>508</v>
      </c>
      <c r="F106" s="17" t="s">
        <v>562</v>
      </c>
      <c r="G106" s="17" t="s">
        <v>568</v>
      </c>
      <c r="H106" s="18">
        <v>45404</v>
      </c>
      <c r="I106" s="17" t="s">
        <v>572</v>
      </c>
      <c r="J106" s="13" t="s">
        <v>674</v>
      </c>
      <c r="K106" s="17" t="s">
        <v>1477</v>
      </c>
      <c r="L106" s="17" t="s">
        <v>1495</v>
      </c>
      <c r="M106" s="13" t="s">
        <v>973</v>
      </c>
      <c r="N106" s="17" t="s">
        <v>1134</v>
      </c>
      <c r="O106" s="13" t="s">
        <v>1729</v>
      </c>
      <c r="P106" s="17" t="s">
        <v>1431</v>
      </c>
      <c r="Q106" s="18">
        <v>45727</v>
      </c>
      <c r="R106" s="17" t="s">
        <v>1479</v>
      </c>
      <c r="S106" s="17" t="s">
        <v>1479</v>
      </c>
      <c r="T106" s="13" t="s">
        <v>1617</v>
      </c>
      <c r="U106" s="17" t="s">
        <v>1480</v>
      </c>
      <c r="V106" s="17" t="s">
        <v>1585</v>
      </c>
      <c r="W106" s="17" t="s">
        <v>1473</v>
      </c>
      <c r="X106" s="17" t="s">
        <v>1477</v>
      </c>
      <c r="Y106" s="19">
        <v>376156.78</v>
      </c>
      <c r="Z106" s="19">
        <v>0</v>
      </c>
      <c r="AA106" s="19">
        <v>0</v>
      </c>
      <c r="AB106" s="19">
        <v>0</v>
      </c>
      <c r="AC106" s="19"/>
      <c r="AD106" s="19" t="s">
        <v>1479</v>
      </c>
      <c r="AE106" s="19" t="str">
        <f t="shared" si="5"/>
        <v>N/A</v>
      </c>
      <c r="AF106" s="19">
        <v>0</v>
      </c>
      <c r="AG106" s="19">
        <v>0</v>
      </c>
      <c r="AH106" s="19">
        <v>0</v>
      </c>
      <c r="AI106" s="19">
        <v>0</v>
      </c>
      <c r="AJ106" s="19">
        <v>0</v>
      </c>
      <c r="AK106" s="19">
        <f t="shared" si="4"/>
        <v>0</v>
      </c>
      <c r="AL106" s="19" t="s">
        <v>1477</v>
      </c>
      <c r="AM106" s="17" t="s">
        <v>1477</v>
      </c>
      <c r="AN106" s="19" t="s">
        <v>1479</v>
      </c>
      <c r="AO106" s="19" t="s">
        <v>1479</v>
      </c>
      <c r="AP106" s="19" t="s">
        <v>1479</v>
      </c>
    </row>
    <row r="107" spans="1:42" ht="60" x14ac:dyDescent="0.25">
      <c r="A107" s="17" t="s">
        <v>127</v>
      </c>
      <c r="B107" s="13" t="s">
        <v>404</v>
      </c>
      <c r="C107" s="17" t="s">
        <v>439</v>
      </c>
      <c r="D107" s="17" t="s">
        <v>491</v>
      </c>
      <c r="E107" s="17" t="s">
        <v>515</v>
      </c>
      <c r="F107" s="17" t="s">
        <v>562</v>
      </c>
      <c r="G107" s="17" t="s">
        <v>568</v>
      </c>
      <c r="H107" s="18">
        <v>45408</v>
      </c>
      <c r="I107" s="17" t="s">
        <v>571</v>
      </c>
      <c r="J107" s="13" t="s">
        <v>675</v>
      </c>
      <c r="K107" s="17" t="s">
        <v>1477</v>
      </c>
      <c r="L107" s="17" t="s">
        <v>1495</v>
      </c>
      <c r="M107" s="13" t="s">
        <v>996</v>
      </c>
      <c r="N107" s="17" t="s">
        <v>1135</v>
      </c>
      <c r="O107" s="13" t="s">
        <v>1971</v>
      </c>
      <c r="P107" s="17" t="s">
        <v>1430</v>
      </c>
      <c r="Q107" s="18">
        <v>45828</v>
      </c>
      <c r="R107" s="17" t="s">
        <v>1479</v>
      </c>
      <c r="S107" s="17" t="s">
        <v>1479</v>
      </c>
      <c r="T107" s="17" t="s">
        <v>1479</v>
      </c>
      <c r="U107" s="17" t="s">
        <v>1498</v>
      </c>
      <c r="V107" s="17" t="s">
        <v>1477</v>
      </c>
      <c r="W107" s="17" t="s">
        <v>1472</v>
      </c>
      <c r="X107" s="17" t="s">
        <v>1477</v>
      </c>
      <c r="Y107" s="19">
        <v>250000</v>
      </c>
      <c r="Z107" s="19">
        <v>0</v>
      </c>
      <c r="AA107" s="19">
        <v>0</v>
      </c>
      <c r="AB107" s="19">
        <v>0</v>
      </c>
      <c r="AC107" s="19"/>
      <c r="AD107" s="19" t="s">
        <v>1479</v>
      </c>
      <c r="AE107" s="19" t="str">
        <f t="shared" si="5"/>
        <v>N/A</v>
      </c>
      <c r="AF107" s="19">
        <v>0</v>
      </c>
      <c r="AG107" s="19">
        <v>0</v>
      </c>
      <c r="AH107" s="19">
        <v>0</v>
      </c>
      <c r="AI107" s="19">
        <v>0</v>
      </c>
      <c r="AJ107" s="19">
        <v>0</v>
      </c>
      <c r="AK107" s="19">
        <f t="shared" si="4"/>
        <v>0</v>
      </c>
      <c r="AL107" s="19" t="s">
        <v>1477</v>
      </c>
      <c r="AM107" s="17" t="s">
        <v>1477</v>
      </c>
      <c r="AN107" s="19" t="s">
        <v>1479</v>
      </c>
      <c r="AO107" s="19" t="s">
        <v>1479</v>
      </c>
      <c r="AP107" s="19" t="s">
        <v>1479</v>
      </c>
    </row>
    <row r="108" spans="1:42" ht="75" x14ac:dyDescent="0.25">
      <c r="A108" s="17" t="s">
        <v>128</v>
      </c>
      <c r="B108" s="13" t="s">
        <v>416</v>
      </c>
      <c r="C108" s="17" t="s">
        <v>440</v>
      </c>
      <c r="D108" s="17" t="s">
        <v>498</v>
      </c>
      <c r="E108" s="17" t="s">
        <v>534</v>
      </c>
      <c r="F108" s="17" t="s">
        <v>562</v>
      </c>
      <c r="G108" s="17" t="s">
        <v>568</v>
      </c>
      <c r="H108" s="18">
        <v>45407</v>
      </c>
      <c r="I108" s="17" t="s">
        <v>572</v>
      </c>
      <c r="J108" s="13" t="s">
        <v>676</v>
      </c>
      <c r="K108" s="17" t="s">
        <v>1477</v>
      </c>
      <c r="L108" s="17" t="s">
        <v>1495</v>
      </c>
      <c r="M108" s="13" t="s">
        <v>973</v>
      </c>
      <c r="N108" s="17" t="s">
        <v>1136</v>
      </c>
      <c r="O108" s="13" t="s">
        <v>1730</v>
      </c>
      <c r="P108" s="17" t="s">
        <v>1431</v>
      </c>
      <c r="Q108" s="18">
        <v>45691</v>
      </c>
      <c r="R108" s="17" t="s">
        <v>1479</v>
      </c>
      <c r="S108" s="17" t="s">
        <v>1479</v>
      </c>
      <c r="T108" s="13" t="s">
        <v>1650</v>
      </c>
      <c r="U108" s="17" t="s">
        <v>1637</v>
      </c>
      <c r="V108" s="17" t="s">
        <v>1481</v>
      </c>
      <c r="W108" s="17" t="s">
        <v>1473</v>
      </c>
      <c r="X108" s="17" t="s">
        <v>1477</v>
      </c>
      <c r="Y108" s="19">
        <v>396266.38</v>
      </c>
      <c r="Z108" s="19">
        <v>0</v>
      </c>
      <c r="AA108" s="19">
        <v>0</v>
      </c>
      <c r="AB108" s="19">
        <v>0</v>
      </c>
      <c r="AC108" s="19"/>
      <c r="AD108" s="19" t="s">
        <v>1479</v>
      </c>
      <c r="AE108" s="19" t="str">
        <f t="shared" si="5"/>
        <v>N/A</v>
      </c>
      <c r="AF108" s="19">
        <v>0</v>
      </c>
      <c r="AG108" s="19">
        <v>0</v>
      </c>
      <c r="AH108" s="19">
        <v>0</v>
      </c>
      <c r="AI108" s="19">
        <v>0</v>
      </c>
      <c r="AJ108" s="19">
        <v>0</v>
      </c>
      <c r="AK108" s="19">
        <f t="shared" si="4"/>
        <v>0</v>
      </c>
      <c r="AL108" s="19" t="s">
        <v>1616</v>
      </c>
      <c r="AM108" s="17" t="s">
        <v>1616</v>
      </c>
      <c r="AN108" s="19" t="s">
        <v>1479</v>
      </c>
      <c r="AO108" s="19" t="s">
        <v>1479</v>
      </c>
      <c r="AP108" s="17" t="s">
        <v>1479</v>
      </c>
    </row>
    <row r="109" spans="1:42" ht="60" x14ac:dyDescent="0.25">
      <c r="A109" s="17" t="s">
        <v>129</v>
      </c>
      <c r="B109" s="13" t="s">
        <v>404</v>
      </c>
      <c r="C109" s="17" t="s">
        <v>439</v>
      </c>
      <c r="D109" s="17" t="s">
        <v>491</v>
      </c>
      <c r="E109" s="17" t="s">
        <v>511</v>
      </c>
      <c r="F109" s="17" t="s">
        <v>562</v>
      </c>
      <c r="G109" s="17" t="s">
        <v>568</v>
      </c>
      <c r="H109" s="18">
        <v>45408</v>
      </c>
      <c r="I109" s="17" t="s">
        <v>571</v>
      </c>
      <c r="J109" s="13" t="s">
        <v>677</v>
      </c>
      <c r="K109" s="17" t="s">
        <v>1477</v>
      </c>
      <c r="L109" s="17" t="s">
        <v>1495</v>
      </c>
      <c r="M109" s="13" t="s">
        <v>997</v>
      </c>
      <c r="N109" s="17" t="s">
        <v>1137</v>
      </c>
      <c r="O109" s="13" t="s">
        <v>1972</v>
      </c>
      <c r="P109" s="17" t="s">
        <v>1433</v>
      </c>
      <c r="Q109" s="18">
        <v>45812</v>
      </c>
      <c r="R109" s="17" t="s">
        <v>1479</v>
      </c>
      <c r="S109" s="17" t="s">
        <v>1479</v>
      </c>
      <c r="T109" s="17" t="s">
        <v>1479</v>
      </c>
      <c r="U109" s="17" t="s">
        <v>1498</v>
      </c>
      <c r="V109" s="17" t="s">
        <v>1477</v>
      </c>
      <c r="W109" s="17" t="s">
        <v>1472</v>
      </c>
      <c r="X109" s="17" t="s">
        <v>1477</v>
      </c>
      <c r="Y109" s="19">
        <v>0</v>
      </c>
      <c r="Z109" s="19">
        <v>0</v>
      </c>
      <c r="AA109" s="19">
        <v>0</v>
      </c>
      <c r="AB109" s="19">
        <v>0</v>
      </c>
      <c r="AC109" s="19"/>
      <c r="AD109" s="19" t="s">
        <v>1479</v>
      </c>
      <c r="AE109" s="19" t="str">
        <f t="shared" si="5"/>
        <v>N/A</v>
      </c>
      <c r="AF109" s="19">
        <v>0</v>
      </c>
      <c r="AG109" s="19">
        <v>0</v>
      </c>
      <c r="AH109" s="19">
        <v>0</v>
      </c>
      <c r="AI109" s="19">
        <v>0</v>
      </c>
      <c r="AJ109" s="19">
        <v>0</v>
      </c>
      <c r="AK109" s="19">
        <f t="shared" si="4"/>
        <v>0</v>
      </c>
      <c r="AL109" s="19" t="s">
        <v>1477</v>
      </c>
      <c r="AM109" s="17" t="s">
        <v>1477</v>
      </c>
      <c r="AN109" s="19" t="s">
        <v>1479</v>
      </c>
      <c r="AO109" s="19" t="s">
        <v>1479</v>
      </c>
      <c r="AP109" s="19" t="s">
        <v>1479</v>
      </c>
    </row>
    <row r="110" spans="1:42" ht="60" x14ac:dyDescent="0.25">
      <c r="A110" s="17" t="s">
        <v>130</v>
      </c>
      <c r="B110" s="13" t="s">
        <v>414</v>
      </c>
      <c r="C110" s="17" t="s">
        <v>441</v>
      </c>
      <c r="D110" s="17" t="s">
        <v>492</v>
      </c>
      <c r="E110" s="17" t="s">
        <v>511</v>
      </c>
      <c r="F110" s="17" t="s">
        <v>562</v>
      </c>
      <c r="G110" s="17" t="s">
        <v>568</v>
      </c>
      <c r="H110" s="18">
        <v>45404</v>
      </c>
      <c r="I110" s="17" t="s">
        <v>571</v>
      </c>
      <c r="J110" s="13" t="s">
        <v>678</v>
      </c>
      <c r="K110" s="17" t="s">
        <v>1477</v>
      </c>
      <c r="L110" s="17" t="s">
        <v>1495</v>
      </c>
      <c r="M110" s="13" t="s">
        <v>973</v>
      </c>
      <c r="N110" s="17" t="s">
        <v>1138</v>
      </c>
      <c r="O110" s="13" t="s">
        <v>1828</v>
      </c>
      <c r="P110" s="17" t="s">
        <v>1430</v>
      </c>
      <c r="Q110" s="18">
        <v>45820</v>
      </c>
      <c r="R110" s="17" t="s">
        <v>1479</v>
      </c>
      <c r="S110" s="17" t="s">
        <v>1479</v>
      </c>
      <c r="T110" s="13" t="s">
        <v>1479</v>
      </c>
      <c r="U110" s="17" t="s">
        <v>1498</v>
      </c>
      <c r="V110" s="17" t="s">
        <v>1477</v>
      </c>
      <c r="W110" s="17" t="s">
        <v>1472</v>
      </c>
      <c r="X110" s="17" t="s">
        <v>1477</v>
      </c>
      <c r="Y110" s="19">
        <v>89230.21</v>
      </c>
      <c r="Z110" s="19">
        <v>0</v>
      </c>
      <c r="AA110" s="19">
        <v>0</v>
      </c>
      <c r="AB110" s="19">
        <v>0</v>
      </c>
      <c r="AC110" s="19"/>
      <c r="AD110" s="19" t="s">
        <v>1479</v>
      </c>
      <c r="AE110" s="19" t="str">
        <f t="shared" si="5"/>
        <v>N/A</v>
      </c>
      <c r="AF110" s="19">
        <v>0</v>
      </c>
      <c r="AG110" s="19">
        <v>0</v>
      </c>
      <c r="AH110" s="19">
        <v>0</v>
      </c>
      <c r="AI110" s="19">
        <v>0</v>
      </c>
      <c r="AJ110" s="19">
        <v>0</v>
      </c>
      <c r="AK110" s="19">
        <f t="shared" si="4"/>
        <v>0</v>
      </c>
      <c r="AL110" s="19" t="s">
        <v>1477</v>
      </c>
      <c r="AM110" s="17" t="s">
        <v>1477</v>
      </c>
      <c r="AN110" s="19" t="s">
        <v>1479</v>
      </c>
      <c r="AO110" s="19" t="s">
        <v>1479</v>
      </c>
      <c r="AP110" s="19" t="s">
        <v>1479</v>
      </c>
    </row>
    <row r="111" spans="1:42" ht="375" x14ac:dyDescent="0.25">
      <c r="A111" s="17" t="s">
        <v>131</v>
      </c>
      <c r="B111" s="13" t="s">
        <v>415</v>
      </c>
      <c r="C111" s="17" t="s">
        <v>442</v>
      </c>
      <c r="D111" s="17" t="s">
        <v>500</v>
      </c>
      <c r="E111" s="17" t="s">
        <v>508</v>
      </c>
      <c r="F111" s="17" t="s">
        <v>562</v>
      </c>
      <c r="G111" s="17" t="s">
        <v>568</v>
      </c>
      <c r="H111" s="18">
        <v>45771</v>
      </c>
      <c r="I111" s="17" t="s">
        <v>571</v>
      </c>
      <c r="J111" s="13" t="s">
        <v>679</v>
      </c>
      <c r="K111" s="17" t="s">
        <v>1616</v>
      </c>
      <c r="L111" s="23" t="s">
        <v>1645</v>
      </c>
      <c r="M111" s="13" t="s">
        <v>1656</v>
      </c>
      <c r="N111" s="17" t="s">
        <v>1139</v>
      </c>
      <c r="O111" s="13" t="s">
        <v>1829</v>
      </c>
      <c r="P111" s="17" t="s">
        <v>1424</v>
      </c>
      <c r="Q111" s="18">
        <v>45786</v>
      </c>
      <c r="R111" s="17" t="s">
        <v>1576</v>
      </c>
      <c r="S111" s="17" t="s">
        <v>1479</v>
      </c>
      <c r="T111" s="13" t="s">
        <v>1657</v>
      </c>
      <c r="U111" s="17" t="s">
        <v>1546</v>
      </c>
      <c r="V111" s="17" t="s">
        <v>1616</v>
      </c>
      <c r="W111" s="17" t="s">
        <v>1471</v>
      </c>
      <c r="X111" s="17" t="s">
        <v>1616</v>
      </c>
      <c r="Y111" s="19">
        <v>33252.699999999997</v>
      </c>
      <c r="Z111" s="19">
        <v>0</v>
      </c>
      <c r="AA111" s="19">
        <v>0</v>
      </c>
      <c r="AB111" s="19">
        <v>0</v>
      </c>
      <c r="AC111" s="19"/>
      <c r="AD111" s="19" t="s">
        <v>1479</v>
      </c>
      <c r="AE111" s="19" t="str">
        <f t="shared" si="5"/>
        <v>N/A</v>
      </c>
      <c r="AF111" s="19">
        <v>0</v>
      </c>
      <c r="AG111" s="19">
        <v>13133.46</v>
      </c>
      <c r="AH111" s="19">
        <v>6866.54</v>
      </c>
      <c r="AI111" s="19">
        <v>0</v>
      </c>
      <c r="AJ111" s="19">
        <v>0</v>
      </c>
      <c r="AK111" s="19">
        <f t="shared" si="4"/>
        <v>20000</v>
      </c>
      <c r="AL111" s="19">
        <v>400</v>
      </c>
      <c r="AM111" s="17" t="s">
        <v>1477</v>
      </c>
      <c r="AN111" s="19" t="s">
        <v>1479</v>
      </c>
      <c r="AO111" s="19" t="s">
        <v>1479</v>
      </c>
      <c r="AP111" s="19" t="s">
        <v>1479</v>
      </c>
    </row>
    <row r="112" spans="1:42" ht="255" x14ac:dyDescent="0.25">
      <c r="A112" s="17" t="s">
        <v>132</v>
      </c>
      <c r="B112" s="13" t="s">
        <v>415</v>
      </c>
      <c r="C112" s="17" t="s">
        <v>442</v>
      </c>
      <c r="D112" s="17" t="s">
        <v>500</v>
      </c>
      <c r="E112" s="17" t="s">
        <v>512</v>
      </c>
      <c r="F112" s="17" t="s">
        <v>562</v>
      </c>
      <c r="G112" s="17" t="s">
        <v>568</v>
      </c>
      <c r="H112" s="18">
        <v>45370</v>
      </c>
      <c r="I112" s="17" t="s">
        <v>571</v>
      </c>
      <c r="J112" s="13" t="s">
        <v>680</v>
      </c>
      <c r="K112" s="17" t="s">
        <v>1616</v>
      </c>
      <c r="L112" s="23" t="s">
        <v>1645</v>
      </c>
      <c r="M112" s="13" t="s">
        <v>998</v>
      </c>
      <c r="N112" s="17" t="s">
        <v>1140</v>
      </c>
      <c r="O112" s="13" t="s">
        <v>1827</v>
      </c>
      <c r="P112" s="17" t="s">
        <v>1425</v>
      </c>
      <c r="Q112" s="18">
        <v>45741</v>
      </c>
      <c r="R112" s="17" t="s">
        <v>1582</v>
      </c>
      <c r="S112" s="17" t="s">
        <v>1479</v>
      </c>
      <c r="T112" s="13" t="s">
        <v>1463</v>
      </c>
      <c r="U112" s="17" t="s">
        <v>1546</v>
      </c>
      <c r="V112" s="17" t="s">
        <v>1616</v>
      </c>
      <c r="W112" s="17" t="s">
        <v>1473</v>
      </c>
      <c r="X112" s="17" t="s">
        <v>1616</v>
      </c>
      <c r="Y112" s="19">
        <v>24164.25</v>
      </c>
      <c r="Z112" s="19">
        <v>0</v>
      </c>
      <c r="AA112" s="19">
        <v>0</v>
      </c>
      <c r="AB112" s="19">
        <v>0</v>
      </c>
      <c r="AC112" s="19"/>
      <c r="AD112" s="19" t="s">
        <v>1479</v>
      </c>
      <c r="AE112" s="19" t="str">
        <f t="shared" si="5"/>
        <v>N/A</v>
      </c>
      <c r="AF112" s="19">
        <v>0</v>
      </c>
      <c r="AG112" s="19">
        <v>0</v>
      </c>
      <c r="AH112" s="19">
        <v>0</v>
      </c>
      <c r="AI112" s="19">
        <v>0</v>
      </c>
      <c r="AJ112" s="19">
        <v>0</v>
      </c>
      <c r="AK112" s="19">
        <f t="shared" si="4"/>
        <v>0</v>
      </c>
      <c r="AL112" s="19" t="s">
        <v>1477</v>
      </c>
      <c r="AM112" s="17" t="s">
        <v>1477</v>
      </c>
      <c r="AN112" s="19" t="s">
        <v>1479</v>
      </c>
      <c r="AO112" s="19" t="s">
        <v>1479</v>
      </c>
      <c r="AP112" s="19" t="s">
        <v>1479</v>
      </c>
    </row>
    <row r="113" spans="1:42" ht="150" x14ac:dyDescent="0.25">
      <c r="A113" s="17" t="s">
        <v>133</v>
      </c>
      <c r="B113" s="13" t="s">
        <v>418</v>
      </c>
      <c r="C113" s="17" t="s">
        <v>443</v>
      </c>
      <c r="D113" s="17" t="s">
        <v>499</v>
      </c>
      <c r="E113" s="17" t="s">
        <v>506</v>
      </c>
      <c r="F113" s="17" t="s">
        <v>562</v>
      </c>
      <c r="G113" s="17" t="s">
        <v>568</v>
      </c>
      <c r="H113" s="18">
        <v>45417</v>
      </c>
      <c r="I113" s="17" t="s">
        <v>571</v>
      </c>
      <c r="J113" s="13" t="s">
        <v>681</v>
      </c>
      <c r="K113" s="17" t="s">
        <v>1477</v>
      </c>
      <c r="L113" s="17" t="s">
        <v>1495</v>
      </c>
      <c r="M113" s="13" t="s">
        <v>973</v>
      </c>
      <c r="N113" s="17" t="s">
        <v>1141</v>
      </c>
      <c r="O113" s="13" t="s">
        <v>1973</v>
      </c>
      <c r="P113" s="17" t="s">
        <v>1425</v>
      </c>
      <c r="Q113" s="18">
        <v>45804</v>
      </c>
      <c r="R113" s="17" t="s">
        <v>1479</v>
      </c>
      <c r="S113" s="17" t="s">
        <v>1479</v>
      </c>
      <c r="T113" s="13" t="s">
        <v>1658</v>
      </c>
      <c r="U113" s="17" t="s">
        <v>1507</v>
      </c>
      <c r="V113" s="17" t="s">
        <v>1477</v>
      </c>
      <c r="W113" s="17" t="s">
        <v>1473</v>
      </c>
      <c r="X113" s="17" t="s">
        <v>1477</v>
      </c>
      <c r="Y113" s="19">
        <v>321802.12</v>
      </c>
      <c r="Z113" s="19">
        <v>0</v>
      </c>
      <c r="AA113" s="19">
        <v>0</v>
      </c>
      <c r="AB113" s="19">
        <v>0</v>
      </c>
      <c r="AC113" s="19"/>
      <c r="AD113" s="19" t="s">
        <v>1479</v>
      </c>
      <c r="AE113" s="19" t="str">
        <f t="shared" si="5"/>
        <v>N/A</v>
      </c>
      <c r="AF113" s="19">
        <v>0</v>
      </c>
      <c r="AG113" s="19">
        <v>0</v>
      </c>
      <c r="AH113" s="19">
        <v>0</v>
      </c>
      <c r="AI113" s="19">
        <v>0</v>
      </c>
      <c r="AJ113" s="19">
        <v>0</v>
      </c>
      <c r="AK113" s="19">
        <f t="shared" si="4"/>
        <v>0</v>
      </c>
      <c r="AL113" s="19" t="s">
        <v>1477</v>
      </c>
      <c r="AM113" s="17" t="s">
        <v>1477</v>
      </c>
      <c r="AN113" s="19" t="s">
        <v>1479</v>
      </c>
      <c r="AO113" s="19" t="s">
        <v>1479</v>
      </c>
      <c r="AP113" s="19" t="s">
        <v>1479</v>
      </c>
    </row>
    <row r="114" spans="1:42" ht="60" x14ac:dyDescent="0.25">
      <c r="A114" s="17" t="s">
        <v>134</v>
      </c>
      <c r="B114" s="13" t="s">
        <v>417</v>
      </c>
      <c r="C114" s="17" t="s">
        <v>432</v>
      </c>
      <c r="D114" s="17" t="s">
        <v>496</v>
      </c>
      <c r="E114" s="17" t="s">
        <v>535</v>
      </c>
      <c r="F114" s="17" t="s">
        <v>562</v>
      </c>
      <c r="G114" s="17" t="s">
        <v>568</v>
      </c>
      <c r="H114" s="18">
        <v>45404</v>
      </c>
      <c r="I114" s="17" t="s">
        <v>571</v>
      </c>
      <c r="J114" s="13" t="s">
        <v>682</v>
      </c>
      <c r="K114" s="17" t="s">
        <v>1616</v>
      </c>
      <c r="L114" s="17" t="s">
        <v>1616</v>
      </c>
      <c r="M114" s="13" t="s">
        <v>999</v>
      </c>
      <c r="N114" s="17" t="s">
        <v>1142</v>
      </c>
      <c r="O114" s="13" t="s">
        <v>1974</v>
      </c>
      <c r="P114" s="17" t="s">
        <v>1430</v>
      </c>
      <c r="Q114" s="18">
        <v>45615</v>
      </c>
      <c r="R114" s="17" t="s">
        <v>1479</v>
      </c>
      <c r="S114" s="17" t="s">
        <v>1479</v>
      </c>
      <c r="T114" s="17" t="s">
        <v>1479</v>
      </c>
      <c r="U114" s="17" t="s">
        <v>1498</v>
      </c>
      <c r="V114" s="17" t="s">
        <v>1477</v>
      </c>
      <c r="W114" s="17" t="s">
        <v>1472</v>
      </c>
      <c r="X114" s="17" t="s">
        <v>1477</v>
      </c>
      <c r="Y114" s="19">
        <v>135104.75</v>
      </c>
      <c r="Z114" s="19">
        <v>0</v>
      </c>
      <c r="AA114" s="19">
        <v>0</v>
      </c>
      <c r="AB114" s="19">
        <v>0</v>
      </c>
      <c r="AC114" s="19"/>
      <c r="AD114" s="19" t="s">
        <v>1479</v>
      </c>
      <c r="AE114" s="19" t="str">
        <f t="shared" si="5"/>
        <v>N/A</v>
      </c>
      <c r="AF114" s="19">
        <v>0</v>
      </c>
      <c r="AG114" s="19">
        <v>0</v>
      </c>
      <c r="AH114" s="19">
        <v>0</v>
      </c>
      <c r="AI114" s="19">
        <v>0</v>
      </c>
      <c r="AJ114" s="19">
        <v>0</v>
      </c>
      <c r="AK114" s="19">
        <f t="shared" si="4"/>
        <v>0</v>
      </c>
      <c r="AL114" s="19" t="s">
        <v>1477</v>
      </c>
      <c r="AM114" s="17" t="s">
        <v>1477</v>
      </c>
      <c r="AN114" s="19" t="s">
        <v>1479</v>
      </c>
      <c r="AO114" s="19" t="s">
        <v>1479</v>
      </c>
      <c r="AP114" s="17" t="s">
        <v>1479</v>
      </c>
    </row>
    <row r="115" spans="1:42" ht="150" x14ac:dyDescent="0.25">
      <c r="A115" s="17" t="s">
        <v>135</v>
      </c>
      <c r="B115" s="13" t="s">
        <v>411</v>
      </c>
      <c r="C115" s="17" t="s">
        <v>427</v>
      </c>
      <c r="D115" s="17" t="s">
        <v>495</v>
      </c>
      <c r="E115" s="17" t="s">
        <v>515</v>
      </c>
      <c r="F115" s="17" t="s">
        <v>562</v>
      </c>
      <c r="G115" s="17" t="s">
        <v>568</v>
      </c>
      <c r="H115" s="18">
        <v>45799</v>
      </c>
      <c r="I115" s="17" t="s">
        <v>572</v>
      </c>
      <c r="J115" s="13" t="s">
        <v>683</v>
      </c>
      <c r="K115" s="17" t="s">
        <v>1477</v>
      </c>
      <c r="L115" s="17" t="s">
        <v>1495</v>
      </c>
      <c r="M115" s="13" t="s">
        <v>964</v>
      </c>
      <c r="N115" s="17" t="s">
        <v>1143</v>
      </c>
      <c r="O115" s="13" t="s">
        <v>1731</v>
      </c>
      <c r="P115" s="17" t="s">
        <v>1429</v>
      </c>
      <c r="Q115" s="18">
        <v>45812</v>
      </c>
      <c r="R115" s="17" t="s">
        <v>1613</v>
      </c>
      <c r="S115" s="17" t="s">
        <v>1479</v>
      </c>
      <c r="T115" s="13" t="s">
        <v>1659</v>
      </c>
      <c r="U115" s="17" t="s">
        <v>1480</v>
      </c>
      <c r="V115" s="17" t="s">
        <v>1481</v>
      </c>
      <c r="W115" s="17" t="s">
        <v>1473</v>
      </c>
      <c r="X115" s="17" t="s">
        <v>1477</v>
      </c>
      <c r="Y115" s="19">
        <v>432044.94</v>
      </c>
      <c r="Z115" s="19">
        <v>0</v>
      </c>
      <c r="AA115" s="19">
        <v>0</v>
      </c>
      <c r="AB115" s="19">
        <v>0</v>
      </c>
      <c r="AC115" s="19"/>
      <c r="AD115" s="19" t="s">
        <v>1479</v>
      </c>
      <c r="AE115" s="19" t="str">
        <f t="shared" si="5"/>
        <v>N/A</v>
      </c>
      <c r="AF115" s="19">
        <v>0</v>
      </c>
      <c r="AG115" s="19"/>
      <c r="AH115" s="19"/>
      <c r="AI115" s="19"/>
      <c r="AJ115" s="19"/>
      <c r="AK115" s="19">
        <f t="shared" si="4"/>
        <v>0</v>
      </c>
      <c r="AL115" s="19" t="s">
        <v>1477</v>
      </c>
      <c r="AM115" s="17" t="s">
        <v>1477</v>
      </c>
      <c r="AN115" s="19" t="s">
        <v>1479</v>
      </c>
      <c r="AO115" s="19" t="s">
        <v>1479</v>
      </c>
      <c r="AP115" s="17" t="s">
        <v>1479</v>
      </c>
    </row>
    <row r="116" spans="1:42" ht="105" x14ac:dyDescent="0.25">
      <c r="A116" s="17" t="s">
        <v>136</v>
      </c>
      <c r="B116" s="13" t="s">
        <v>402</v>
      </c>
      <c r="C116" s="17" t="s">
        <v>422</v>
      </c>
      <c r="D116" s="17" t="s">
        <v>490</v>
      </c>
      <c r="E116" s="17" t="s">
        <v>506</v>
      </c>
      <c r="F116" s="17" t="s">
        <v>562</v>
      </c>
      <c r="G116" s="17" t="s">
        <v>568</v>
      </c>
      <c r="H116" s="18"/>
      <c r="I116" s="17" t="s">
        <v>571</v>
      </c>
      <c r="J116" s="13" t="s">
        <v>684</v>
      </c>
      <c r="K116" s="17" t="s">
        <v>1616</v>
      </c>
      <c r="L116" s="17" t="s">
        <v>1495</v>
      </c>
      <c r="M116" s="13" t="s">
        <v>1004</v>
      </c>
      <c r="N116" s="17" t="s">
        <v>1144</v>
      </c>
      <c r="O116" s="13" t="s">
        <v>1975</v>
      </c>
      <c r="P116" s="17" t="s">
        <v>1425</v>
      </c>
      <c r="Q116" s="18">
        <v>45755</v>
      </c>
      <c r="R116" s="17" t="s">
        <v>1571</v>
      </c>
      <c r="S116" s="17" t="s">
        <v>1479</v>
      </c>
      <c r="T116" s="13" t="s">
        <v>1660</v>
      </c>
      <c r="U116" s="17" t="s">
        <v>1546</v>
      </c>
      <c r="V116" s="17" t="s">
        <v>1477</v>
      </c>
      <c r="W116" s="17" t="s">
        <v>1471</v>
      </c>
      <c r="X116" s="17" t="s">
        <v>1477</v>
      </c>
      <c r="Y116" s="19">
        <v>92775</v>
      </c>
      <c r="Z116" s="19">
        <v>0</v>
      </c>
      <c r="AA116" s="19">
        <v>0</v>
      </c>
      <c r="AB116" s="19">
        <v>0</v>
      </c>
      <c r="AC116" s="19"/>
      <c r="AD116" s="19" t="s">
        <v>1479</v>
      </c>
      <c r="AE116" s="19" t="str">
        <f t="shared" si="5"/>
        <v>N/A</v>
      </c>
      <c r="AF116" s="19">
        <v>0</v>
      </c>
      <c r="AG116" s="19">
        <v>13133.46</v>
      </c>
      <c r="AH116" s="19">
        <v>26266.92</v>
      </c>
      <c r="AI116" s="19">
        <v>0</v>
      </c>
      <c r="AJ116" s="19">
        <v>0</v>
      </c>
      <c r="AK116" s="19">
        <f t="shared" si="4"/>
        <v>39400.379999999997</v>
      </c>
      <c r="AL116" s="19">
        <v>700</v>
      </c>
      <c r="AM116" s="25" t="s">
        <v>1477</v>
      </c>
      <c r="AN116" s="19" t="s">
        <v>1479</v>
      </c>
      <c r="AO116" s="19" t="s">
        <v>1479</v>
      </c>
      <c r="AP116" s="25" t="s">
        <v>1479</v>
      </c>
    </row>
    <row r="117" spans="1:42" ht="45" x14ac:dyDescent="0.25">
      <c r="A117" s="17" t="s">
        <v>137</v>
      </c>
      <c r="B117" s="13" t="s">
        <v>408</v>
      </c>
      <c r="C117" s="17" t="s">
        <v>444</v>
      </c>
      <c r="D117" s="17" t="s">
        <v>494</v>
      </c>
      <c r="E117" s="17" t="s">
        <v>518</v>
      </c>
      <c r="F117" s="17" t="s">
        <v>562</v>
      </c>
      <c r="G117" s="17" t="s">
        <v>568</v>
      </c>
      <c r="H117" s="18">
        <v>45428</v>
      </c>
      <c r="I117" s="17" t="s">
        <v>572</v>
      </c>
      <c r="J117" s="13" t="s">
        <v>685</v>
      </c>
      <c r="K117" s="17" t="s">
        <v>1477</v>
      </c>
      <c r="L117" s="13" t="s">
        <v>1661</v>
      </c>
      <c r="M117" s="13" t="s">
        <v>1000</v>
      </c>
      <c r="N117" s="17" t="s">
        <v>1145</v>
      </c>
      <c r="O117" s="13" t="s">
        <v>1732</v>
      </c>
      <c r="P117" s="17" t="s">
        <v>1431</v>
      </c>
      <c r="Q117" s="18">
        <v>45700</v>
      </c>
      <c r="R117" s="17" t="s">
        <v>1479</v>
      </c>
      <c r="S117" s="17" t="s">
        <v>1479</v>
      </c>
      <c r="T117" s="13" t="s">
        <v>1617</v>
      </c>
      <c r="U117" s="17" t="s">
        <v>1480</v>
      </c>
      <c r="V117" s="17" t="s">
        <v>1481</v>
      </c>
      <c r="W117" s="17" t="s">
        <v>1473</v>
      </c>
      <c r="X117" s="17" t="s">
        <v>1477</v>
      </c>
      <c r="Y117" s="19">
        <v>18100</v>
      </c>
      <c r="Z117" s="19">
        <v>0</v>
      </c>
      <c r="AA117" s="19">
        <v>0</v>
      </c>
      <c r="AB117" s="19">
        <v>0</v>
      </c>
      <c r="AC117" s="19"/>
      <c r="AD117" s="19" t="s">
        <v>1479</v>
      </c>
      <c r="AE117" s="19" t="str">
        <f t="shared" si="5"/>
        <v>N/A</v>
      </c>
      <c r="AF117" s="19">
        <v>0</v>
      </c>
      <c r="AG117" s="19">
        <v>0</v>
      </c>
      <c r="AH117" s="19">
        <v>0</v>
      </c>
      <c r="AI117" s="19">
        <v>0</v>
      </c>
      <c r="AJ117" s="19">
        <v>0</v>
      </c>
      <c r="AK117" s="19">
        <f t="shared" si="4"/>
        <v>0</v>
      </c>
      <c r="AL117" s="19" t="s">
        <v>1616</v>
      </c>
      <c r="AM117" s="17" t="s">
        <v>1616</v>
      </c>
      <c r="AN117" s="19" t="s">
        <v>1479</v>
      </c>
      <c r="AO117" s="19" t="s">
        <v>1479</v>
      </c>
      <c r="AP117" s="17" t="s">
        <v>1479</v>
      </c>
    </row>
    <row r="118" spans="1:42" ht="180" x14ac:dyDescent="0.25">
      <c r="A118" s="17" t="s">
        <v>138</v>
      </c>
      <c r="B118" s="13" t="s">
        <v>402</v>
      </c>
      <c r="C118" s="17" t="s">
        <v>1662</v>
      </c>
      <c r="D118" s="17" t="s">
        <v>490</v>
      </c>
      <c r="E118" s="17" t="s">
        <v>511</v>
      </c>
      <c r="F118" s="17" t="s">
        <v>562</v>
      </c>
      <c r="G118" s="17" t="s">
        <v>568</v>
      </c>
      <c r="H118" s="18">
        <v>45439</v>
      </c>
      <c r="I118" s="17" t="s">
        <v>571</v>
      </c>
      <c r="J118" s="13" t="s">
        <v>686</v>
      </c>
      <c r="K118" s="17" t="s">
        <v>1616</v>
      </c>
      <c r="L118" s="17" t="s">
        <v>1495</v>
      </c>
      <c r="M118" s="13" t="s">
        <v>1001</v>
      </c>
      <c r="N118" s="17" t="s">
        <v>1146</v>
      </c>
      <c r="O118" s="13" t="s">
        <v>1976</v>
      </c>
      <c r="P118" s="17" t="s">
        <v>1424</v>
      </c>
      <c r="Q118" s="18">
        <v>45826</v>
      </c>
      <c r="R118" s="17" t="s">
        <v>1479</v>
      </c>
      <c r="S118" s="17" t="s">
        <v>1581</v>
      </c>
      <c r="T118" s="13" t="s">
        <v>1464</v>
      </c>
      <c r="U118" s="17" t="s">
        <v>1546</v>
      </c>
      <c r="V118" s="17" t="s">
        <v>1477</v>
      </c>
      <c r="W118" s="17" t="s">
        <v>1471</v>
      </c>
      <c r="X118" s="17" t="s">
        <v>1477</v>
      </c>
      <c r="Y118" s="19">
        <v>86940</v>
      </c>
      <c r="Z118" s="19">
        <v>0</v>
      </c>
      <c r="AA118" s="19">
        <v>0</v>
      </c>
      <c r="AB118" s="19">
        <v>0</v>
      </c>
      <c r="AC118" s="19"/>
      <c r="AD118" s="19" t="s">
        <v>1479</v>
      </c>
      <c r="AE118" s="19" t="str">
        <f t="shared" si="5"/>
        <v>N/A</v>
      </c>
      <c r="AF118" s="19">
        <v>0</v>
      </c>
      <c r="AG118" s="19">
        <v>0</v>
      </c>
      <c r="AH118" s="19">
        <v>10000</v>
      </c>
      <c r="AI118" s="19">
        <v>0</v>
      </c>
      <c r="AJ118" s="19">
        <v>0</v>
      </c>
      <c r="AK118" s="19">
        <f t="shared" si="4"/>
        <v>10000</v>
      </c>
      <c r="AL118" s="19">
        <v>200</v>
      </c>
      <c r="AM118" s="25" t="s">
        <v>1477</v>
      </c>
      <c r="AN118" s="19" t="s">
        <v>1479</v>
      </c>
      <c r="AO118" s="19" t="s">
        <v>1479</v>
      </c>
      <c r="AP118" s="25" t="s">
        <v>1479</v>
      </c>
    </row>
    <row r="119" spans="1:42" ht="135" x14ac:dyDescent="0.25">
      <c r="A119" s="17" t="s">
        <v>139</v>
      </c>
      <c r="B119" s="13" t="s">
        <v>405</v>
      </c>
      <c r="C119" s="17" t="s">
        <v>424</v>
      </c>
      <c r="D119" s="17" t="s">
        <v>492</v>
      </c>
      <c r="E119" s="17" t="s">
        <v>509</v>
      </c>
      <c r="F119" s="17" t="s">
        <v>562</v>
      </c>
      <c r="G119" s="17" t="s">
        <v>568</v>
      </c>
      <c r="H119" s="18">
        <v>45379</v>
      </c>
      <c r="I119" s="17" t="s">
        <v>571</v>
      </c>
      <c r="J119" s="13" t="s">
        <v>687</v>
      </c>
      <c r="K119" s="17" t="s">
        <v>1616</v>
      </c>
      <c r="L119" s="17" t="s">
        <v>1495</v>
      </c>
      <c r="M119" s="13" t="s">
        <v>987</v>
      </c>
      <c r="N119" s="17" t="s">
        <v>1147</v>
      </c>
      <c r="O119" s="13" t="s">
        <v>1977</v>
      </c>
      <c r="P119" s="17" t="s">
        <v>1424</v>
      </c>
      <c r="Q119" s="18">
        <v>45814</v>
      </c>
      <c r="R119" s="17" t="s">
        <v>1663</v>
      </c>
      <c r="S119" s="17" t="s">
        <v>1479</v>
      </c>
      <c r="T119" s="13" t="s">
        <v>1664</v>
      </c>
      <c r="U119" s="17" t="s">
        <v>1546</v>
      </c>
      <c r="V119" s="17" t="s">
        <v>1477</v>
      </c>
      <c r="W119" s="17" t="s">
        <v>1471</v>
      </c>
      <c r="X119" s="17" t="s">
        <v>1477</v>
      </c>
      <c r="Y119" s="19">
        <v>151209.21</v>
      </c>
      <c r="Z119" s="19">
        <v>0</v>
      </c>
      <c r="AA119" s="19">
        <v>0</v>
      </c>
      <c r="AB119" s="19">
        <v>0</v>
      </c>
      <c r="AC119" s="19"/>
      <c r="AD119" s="19" t="s">
        <v>1479</v>
      </c>
      <c r="AE119" s="19" t="str">
        <f t="shared" si="5"/>
        <v>N/A</v>
      </c>
      <c r="AF119" s="19">
        <v>0</v>
      </c>
      <c r="AG119" s="19">
        <v>10000</v>
      </c>
      <c r="AH119" s="19">
        <v>0</v>
      </c>
      <c r="AI119" s="19">
        <v>0</v>
      </c>
      <c r="AJ119" s="19">
        <v>0</v>
      </c>
      <c r="AK119" s="19">
        <f t="shared" si="4"/>
        <v>10000</v>
      </c>
      <c r="AL119" s="19">
        <v>200</v>
      </c>
      <c r="AM119" s="17" t="s">
        <v>1477</v>
      </c>
      <c r="AN119" s="19" t="s">
        <v>1479</v>
      </c>
      <c r="AO119" s="19" t="s">
        <v>1479</v>
      </c>
      <c r="AP119" s="19" t="s">
        <v>1479</v>
      </c>
    </row>
    <row r="120" spans="1:42" ht="60" x14ac:dyDescent="0.25">
      <c r="A120" s="17" t="s">
        <v>140</v>
      </c>
      <c r="B120" s="13" t="s">
        <v>407</v>
      </c>
      <c r="C120" s="17" t="s">
        <v>435</v>
      </c>
      <c r="D120" s="17" t="s">
        <v>493</v>
      </c>
      <c r="E120" s="17" t="s">
        <v>520</v>
      </c>
      <c r="F120" s="17" t="s">
        <v>562</v>
      </c>
      <c r="G120" s="17" t="s">
        <v>568</v>
      </c>
      <c r="H120" s="18">
        <v>45331</v>
      </c>
      <c r="I120" s="17" t="s">
        <v>571</v>
      </c>
      <c r="J120" s="13" t="s">
        <v>688</v>
      </c>
      <c r="K120" s="17" t="s">
        <v>1477</v>
      </c>
      <c r="L120" s="17" t="s">
        <v>1495</v>
      </c>
      <c r="M120" s="13" t="s">
        <v>968</v>
      </c>
      <c r="N120" s="17" t="s">
        <v>1148</v>
      </c>
      <c r="O120" s="13" t="s">
        <v>1978</v>
      </c>
      <c r="P120" s="17" t="s">
        <v>1425</v>
      </c>
      <c r="Q120" s="18">
        <v>45802</v>
      </c>
      <c r="R120" s="17" t="s">
        <v>1479</v>
      </c>
      <c r="S120" s="17" t="s">
        <v>1479</v>
      </c>
      <c r="T120" s="13" t="s">
        <v>1650</v>
      </c>
      <c r="U120" s="17" t="s">
        <v>1507</v>
      </c>
      <c r="V120" s="17" t="s">
        <v>1477</v>
      </c>
      <c r="W120" s="17" t="s">
        <v>1473</v>
      </c>
      <c r="X120" s="17" t="s">
        <v>1477</v>
      </c>
      <c r="Y120" s="19">
        <v>326547.76</v>
      </c>
      <c r="Z120" s="19">
        <v>0</v>
      </c>
      <c r="AA120" s="19">
        <v>0</v>
      </c>
      <c r="AB120" s="19">
        <v>0</v>
      </c>
      <c r="AC120" s="19"/>
      <c r="AD120" s="19" t="s">
        <v>1479</v>
      </c>
      <c r="AE120" s="19" t="str">
        <f t="shared" si="5"/>
        <v>N/A</v>
      </c>
      <c r="AF120" s="19">
        <v>0</v>
      </c>
      <c r="AG120" s="19"/>
      <c r="AH120" s="19">
        <v>0</v>
      </c>
      <c r="AI120" s="19">
        <v>0</v>
      </c>
      <c r="AJ120" s="19">
        <v>0</v>
      </c>
      <c r="AK120" s="19">
        <f t="shared" si="4"/>
        <v>0</v>
      </c>
      <c r="AL120" s="19" t="s">
        <v>1477</v>
      </c>
      <c r="AM120" s="17" t="s">
        <v>1477</v>
      </c>
      <c r="AN120" s="19" t="s">
        <v>1479</v>
      </c>
      <c r="AO120" s="19" t="s">
        <v>1479</v>
      </c>
      <c r="AP120" s="17" t="s">
        <v>1479</v>
      </c>
    </row>
    <row r="121" spans="1:42" ht="120" x14ac:dyDescent="0.25">
      <c r="A121" s="17" t="s">
        <v>141</v>
      </c>
      <c r="B121" s="13" t="s">
        <v>417</v>
      </c>
      <c r="C121" s="17" t="s">
        <v>432</v>
      </c>
      <c r="D121" s="17" t="s">
        <v>496</v>
      </c>
      <c r="E121" s="17" t="s">
        <v>536</v>
      </c>
      <c r="F121" s="17" t="s">
        <v>562</v>
      </c>
      <c r="G121" s="17" t="s">
        <v>568</v>
      </c>
      <c r="H121" s="18">
        <v>45432</v>
      </c>
      <c r="I121" s="17" t="s">
        <v>571</v>
      </c>
      <c r="J121" s="13" t="s">
        <v>689</v>
      </c>
      <c r="K121" s="17" t="s">
        <v>1616</v>
      </c>
      <c r="L121" s="17" t="s">
        <v>1616</v>
      </c>
      <c r="M121" s="13" t="s">
        <v>1002</v>
      </c>
      <c r="N121" s="17" t="s">
        <v>1149</v>
      </c>
      <c r="O121" s="13" t="s">
        <v>1830</v>
      </c>
      <c r="P121" s="17" t="s">
        <v>1430</v>
      </c>
      <c r="Q121" s="18">
        <v>45819</v>
      </c>
      <c r="R121" s="17" t="s">
        <v>1479</v>
      </c>
      <c r="S121" s="17" t="s">
        <v>1479</v>
      </c>
      <c r="T121" s="17" t="s">
        <v>1479</v>
      </c>
      <c r="U121" s="17" t="s">
        <v>1498</v>
      </c>
      <c r="V121" s="17" t="s">
        <v>1477</v>
      </c>
      <c r="W121" s="17" t="s">
        <v>1472</v>
      </c>
      <c r="X121" s="17" t="s">
        <v>1477</v>
      </c>
      <c r="Y121" s="19">
        <v>167550.16</v>
      </c>
      <c r="Z121" s="19">
        <v>0</v>
      </c>
      <c r="AA121" s="19">
        <v>0</v>
      </c>
      <c r="AB121" s="19">
        <v>0</v>
      </c>
      <c r="AC121" s="19"/>
      <c r="AD121" s="19" t="s">
        <v>1479</v>
      </c>
      <c r="AE121" s="19" t="str">
        <f t="shared" si="5"/>
        <v>N/A</v>
      </c>
      <c r="AF121" s="19">
        <v>0</v>
      </c>
      <c r="AG121" s="19">
        <v>0</v>
      </c>
      <c r="AH121" s="19">
        <v>0</v>
      </c>
      <c r="AI121" s="19">
        <v>0</v>
      </c>
      <c r="AJ121" s="19">
        <v>0</v>
      </c>
      <c r="AK121" s="19">
        <f t="shared" si="4"/>
        <v>0</v>
      </c>
      <c r="AL121" s="19" t="s">
        <v>1477</v>
      </c>
      <c r="AM121" s="17" t="s">
        <v>1477</v>
      </c>
      <c r="AN121" s="19" t="s">
        <v>1479</v>
      </c>
      <c r="AO121" s="19" t="s">
        <v>1479</v>
      </c>
      <c r="AP121" s="17" t="s">
        <v>1479</v>
      </c>
    </row>
    <row r="122" spans="1:42" ht="75" x14ac:dyDescent="0.25">
      <c r="A122" s="17" t="s">
        <v>142</v>
      </c>
      <c r="B122" s="13" t="s">
        <v>415</v>
      </c>
      <c r="C122" s="17" t="s">
        <v>445</v>
      </c>
      <c r="D122" s="17" t="s">
        <v>500</v>
      </c>
      <c r="E122" s="17" t="s">
        <v>515</v>
      </c>
      <c r="F122" s="17" t="s">
        <v>562</v>
      </c>
      <c r="G122" s="17" t="s">
        <v>568</v>
      </c>
      <c r="H122" s="18">
        <v>45453</v>
      </c>
      <c r="I122" s="17" t="s">
        <v>571</v>
      </c>
      <c r="J122" s="13" t="s">
        <v>690</v>
      </c>
      <c r="K122" s="17" t="s">
        <v>1616</v>
      </c>
      <c r="L122" s="23" t="s">
        <v>1645</v>
      </c>
      <c r="M122" s="13" t="s">
        <v>1003</v>
      </c>
      <c r="N122" s="17" t="s">
        <v>1150</v>
      </c>
      <c r="O122" s="13" t="s">
        <v>1831</v>
      </c>
      <c r="P122" s="17" t="s">
        <v>1430</v>
      </c>
      <c r="Q122" s="18">
        <v>45786</v>
      </c>
      <c r="R122" s="17" t="s">
        <v>1479</v>
      </c>
      <c r="S122" s="17" t="s">
        <v>1479</v>
      </c>
      <c r="T122" s="17" t="s">
        <v>1479</v>
      </c>
      <c r="U122" s="17" t="s">
        <v>1498</v>
      </c>
      <c r="V122" s="17" t="s">
        <v>1616</v>
      </c>
      <c r="W122" s="17" t="s">
        <v>1472</v>
      </c>
      <c r="X122" s="17" t="s">
        <v>1616</v>
      </c>
      <c r="Y122" s="19">
        <v>34561.230000000003</v>
      </c>
      <c r="Z122" s="19">
        <v>0</v>
      </c>
      <c r="AA122" s="19">
        <v>0</v>
      </c>
      <c r="AB122" s="19">
        <v>0</v>
      </c>
      <c r="AC122" s="19"/>
      <c r="AD122" s="19" t="s">
        <v>1479</v>
      </c>
      <c r="AE122" s="19" t="str">
        <f t="shared" si="5"/>
        <v>N/A</v>
      </c>
      <c r="AF122" s="19">
        <v>0</v>
      </c>
      <c r="AG122" s="19">
        <v>0</v>
      </c>
      <c r="AH122" s="19">
        <v>0</v>
      </c>
      <c r="AI122" s="19">
        <v>0</v>
      </c>
      <c r="AJ122" s="19">
        <v>0</v>
      </c>
      <c r="AK122" s="19">
        <f t="shared" si="4"/>
        <v>0</v>
      </c>
      <c r="AL122" s="19" t="s">
        <v>1477</v>
      </c>
      <c r="AM122" s="17" t="s">
        <v>1477</v>
      </c>
      <c r="AN122" s="19" t="s">
        <v>1479</v>
      </c>
      <c r="AO122" s="19" t="s">
        <v>1479</v>
      </c>
      <c r="AP122" s="19" t="s">
        <v>1479</v>
      </c>
    </row>
    <row r="123" spans="1:42" ht="165" x14ac:dyDescent="0.25">
      <c r="A123" s="17" t="s">
        <v>143</v>
      </c>
      <c r="B123" s="13" t="s">
        <v>402</v>
      </c>
      <c r="C123" s="17" t="s">
        <v>1665</v>
      </c>
      <c r="D123" s="17" t="s">
        <v>490</v>
      </c>
      <c r="E123" s="17" t="s">
        <v>511</v>
      </c>
      <c r="F123" s="17" t="s">
        <v>562</v>
      </c>
      <c r="G123" s="17" t="s">
        <v>568</v>
      </c>
      <c r="H123" s="18">
        <v>45457</v>
      </c>
      <c r="I123" s="17" t="s">
        <v>571</v>
      </c>
      <c r="J123" s="13" t="s">
        <v>691</v>
      </c>
      <c r="K123" s="17" t="s">
        <v>1616</v>
      </c>
      <c r="L123" s="17" t="s">
        <v>1495</v>
      </c>
      <c r="M123" s="13" t="s">
        <v>1004</v>
      </c>
      <c r="N123" s="17" t="s">
        <v>1151</v>
      </c>
      <c r="O123" s="13" t="s">
        <v>1711</v>
      </c>
      <c r="P123" s="17" t="s">
        <v>1424</v>
      </c>
      <c r="Q123" s="18">
        <v>45821</v>
      </c>
      <c r="R123" s="17" t="s">
        <v>1479</v>
      </c>
      <c r="S123" s="17" t="s">
        <v>1581</v>
      </c>
      <c r="T123" s="13" t="s">
        <v>1465</v>
      </c>
      <c r="U123" s="17" t="s">
        <v>1546</v>
      </c>
      <c r="V123" s="17" t="s">
        <v>1477</v>
      </c>
      <c r="W123" s="17" t="s">
        <v>1471</v>
      </c>
      <c r="X123" s="17" t="s">
        <v>1477</v>
      </c>
      <c r="Y123" s="19">
        <v>88805</v>
      </c>
      <c r="Z123" s="19">
        <v>0</v>
      </c>
      <c r="AA123" s="19">
        <v>0</v>
      </c>
      <c r="AB123" s="19">
        <v>0</v>
      </c>
      <c r="AC123" s="19"/>
      <c r="AD123" s="19" t="s">
        <v>1479</v>
      </c>
      <c r="AE123" s="19" t="str">
        <f t="shared" si="5"/>
        <v>N/A</v>
      </c>
      <c r="AF123" s="19">
        <v>0</v>
      </c>
      <c r="AG123" s="19">
        <v>13133.46</v>
      </c>
      <c r="AH123" s="19">
        <v>11866.54</v>
      </c>
      <c r="AI123" s="19"/>
      <c r="AJ123" s="19"/>
      <c r="AK123" s="19">
        <f t="shared" si="4"/>
        <v>25000</v>
      </c>
      <c r="AL123" s="19">
        <v>500</v>
      </c>
      <c r="AM123" s="25" t="s">
        <v>1477</v>
      </c>
      <c r="AN123" s="19" t="s">
        <v>1479</v>
      </c>
      <c r="AO123" s="19" t="s">
        <v>1479</v>
      </c>
      <c r="AP123" s="25" t="s">
        <v>1479</v>
      </c>
    </row>
    <row r="124" spans="1:42" ht="105" x14ac:dyDescent="0.25">
      <c r="A124" s="17" t="s">
        <v>144</v>
      </c>
      <c r="B124" s="13" t="s">
        <v>415</v>
      </c>
      <c r="C124" s="17" t="s">
        <v>445</v>
      </c>
      <c r="D124" s="17" t="s">
        <v>500</v>
      </c>
      <c r="E124" s="17" t="s">
        <v>515</v>
      </c>
      <c r="F124" s="17" t="s">
        <v>562</v>
      </c>
      <c r="G124" s="17" t="s">
        <v>568</v>
      </c>
      <c r="H124" s="18">
        <v>45449</v>
      </c>
      <c r="I124" s="17" t="s">
        <v>572</v>
      </c>
      <c r="J124" s="13" t="s">
        <v>692</v>
      </c>
      <c r="K124" s="17" t="s">
        <v>1616</v>
      </c>
      <c r="L124" s="23" t="s">
        <v>1645</v>
      </c>
      <c r="M124" s="13" t="s">
        <v>1005</v>
      </c>
      <c r="N124" s="17" t="s">
        <v>1152</v>
      </c>
      <c r="O124" s="13" t="s">
        <v>1831</v>
      </c>
      <c r="P124" s="17" t="s">
        <v>1431</v>
      </c>
      <c r="Q124" s="18">
        <v>45606</v>
      </c>
      <c r="R124" s="17" t="s">
        <v>1479</v>
      </c>
      <c r="S124" s="17" t="s">
        <v>1479</v>
      </c>
      <c r="T124" s="13" t="s">
        <v>1466</v>
      </c>
      <c r="U124" s="17" t="s">
        <v>1666</v>
      </c>
      <c r="V124" s="17" t="s">
        <v>1481</v>
      </c>
      <c r="W124" s="17" t="s">
        <v>1473</v>
      </c>
      <c r="X124" s="17" t="s">
        <v>1616</v>
      </c>
      <c r="Y124" s="19">
        <v>20900.2</v>
      </c>
      <c r="Z124" s="19">
        <v>0</v>
      </c>
      <c r="AA124" s="19">
        <v>0</v>
      </c>
      <c r="AB124" s="19">
        <v>0</v>
      </c>
      <c r="AC124" s="19"/>
      <c r="AD124" s="19" t="s">
        <v>1479</v>
      </c>
      <c r="AE124" s="19" t="str">
        <f t="shared" si="5"/>
        <v>N/A</v>
      </c>
      <c r="AF124" s="19">
        <v>0</v>
      </c>
      <c r="AG124" s="19">
        <v>0</v>
      </c>
      <c r="AH124" s="19">
        <v>0</v>
      </c>
      <c r="AI124" s="19">
        <v>0</v>
      </c>
      <c r="AJ124" s="19">
        <v>0</v>
      </c>
      <c r="AK124" s="19">
        <f t="shared" si="4"/>
        <v>0</v>
      </c>
      <c r="AL124" s="19" t="s">
        <v>1477</v>
      </c>
      <c r="AM124" s="17" t="s">
        <v>1477</v>
      </c>
      <c r="AN124" s="19" t="s">
        <v>1479</v>
      </c>
      <c r="AO124" s="19" t="s">
        <v>1479</v>
      </c>
      <c r="AP124" s="19" t="s">
        <v>1479</v>
      </c>
    </row>
    <row r="125" spans="1:42" ht="30" x14ac:dyDescent="0.25">
      <c r="A125" s="17" t="s">
        <v>145</v>
      </c>
      <c r="B125" s="13" t="s">
        <v>402</v>
      </c>
      <c r="C125" s="17" t="s">
        <v>422</v>
      </c>
      <c r="D125" s="17" t="s">
        <v>490</v>
      </c>
      <c r="E125" s="17" t="s">
        <v>537</v>
      </c>
      <c r="F125" s="17" t="s">
        <v>562</v>
      </c>
      <c r="G125" s="17" t="s">
        <v>568</v>
      </c>
      <c r="H125" s="18">
        <v>45461</v>
      </c>
      <c r="I125" s="17" t="s">
        <v>571</v>
      </c>
      <c r="J125" s="13" t="s">
        <v>693</v>
      </c>
      <c r="K125" s="17" t="s">
        <v>1481</v>
      </c>
      <c r="L125" s="17" t="s">
        <v>1479</v>
      </c>
      <c r="M125" s="17" t="s">
        <v>1479</v>
      </c>
      <c r="N125" s="17" t="s">
        <v>1153</v>
      </c>
      <c r="O125" s="13" t="s">
        <v>1979</v>
      </c>
      <c r="P125" s="17" t="s">
        <v>1433</v>
      </c>
      <c r="Q125" s="18">
        <v>45769</v>
      </c>
      <c r="R125" s="17" t="s">
        <v>1479</v>
      </c>
      <c r="S125" s="17" t="s">
        <v>1479</v>
      </c>
      <c r="T125" s="17" t="s">
        <v>1479</v>
      </c>
      <c r="U125" s="17" t="s">
        <v>1498</v>
      </c>
      <c r="V125" s="17" t="s">
        <v>1477</v>
      </c>
      <c r="W125" s="17" t="s">
        <v>1472</v>
      </c>
      <c r="X125" s="17" t="s">
        <v>1477</v>
      </c>
      <c r="Y125" s="19">
        <v>197000</v>
      </c>
      <c r="Z125" s="19">
        <v>1414348.67</v>
      </c>
      <c r="AA125" s="19">
        <v>979336.58</v>
      </c>
      <c r="AB125" s="19">
        <v>0</v>
      </c>
      <c r="AC125" s="19">
        <v>0</v>
      </c>
      <c r="AD125" s="19" t="s">
        <v>1479</v>
      </c>
      <c r="AE125" s="19" t="str">
        <f t="shared" si="5"/>
        <v>N/A</v>
      </c>
      <c r="AF125" s="19">
        <v>0</v>
      </c>
      <c r="AG125" s="19">
        <v>0</v>
      </c>
      <c r="AH125" s="19">
        <v>0</v>
      </c>
      <c r="AI125" s="19">
        <v>0</v>
      </c>
      <c r="AJ125" s="19">
        <v>0</v>
      </c>
      <c r="AK125" s="19">
        <f t="shared" si="4"/>
        <v>0</v>
      </c>
      <c r="AL125" s="19" t="s">
        <v>1477</v>
      </c>
      <c r="AM125" s="25" t="s">
        <v>1477</v>
      </c>
      <c r="AN125" s="19" t="s">
        <v>1479</v>
      </c>
      <c r="AO125" s="19" t="s">
        <v>1479</v>
      </c>
      <c r="AP125" s="25" t="s">
        <v>1479</v>
      </c>
    </row>
    <row r="126" spans="1:42" ht="60" x14ac:dyDescent="0.25">
      <c r="A126" s="17" t="s">
        <v>146</v>
      </c>
      <c r="B126" s="13" t="s">
        <v>405</v>
      </c>
      <c r="C126" s="17" t="s">
        <v>424</v>
      </c>
      <c r="D126" s="17" t="s">
        <v>492</v>
      </c>
      <c r="E126" s="17" t="s">
        <v>538</v>
      </c>
      <c r="F126" s="17" t="s">
        <v>562</v>
      </c>
      <c r="G126" s="17" t="s">
        <v>568</v>
      </c>
      <c r="H126" s="18">
        <v>45463</v>
      </c>
      <c r="I126" s="17" t="s">
        <v>571</v>
      </c>
      <c r="J126" s="13" t="s">
        <v>694</v>
      </c>
      <c r="K126" s="17" t="s">
        <v>1616</v>
      </c>
      <c r="L126" s="6" t="s">
        <v>1560</v>
      </c>
      <c r="M126" s="13" t="s">
        <v>1006</v>
      </c>
      <c r="N126" s="17" t="s">
        <v>1154</v>
      </c>
      <c r="O126" s="13" t="s">
        <v>1733</v>
      </c>
      <c r="P126" s="17" t="s">
        <v>1433</v>
      </c>
      <c r="Q126" s="18">
        <v>45782</v>
      </c>
      <c r="R126" s="17" t="s">
        <v>1479</v>
      </c>
      <c r="S126" s="17" t="s">
        <v>1479</v>
      </c>
      <c r="T126" s="13" t="s">
        <v>1617</v>
      </c>
      <c r="U126" s="17" t="s">
        <v>1480</v>
      </c>
      <c r="V126" s="17" t="s">
        <v>1481</v>
      </c>
      <c r="W126" s="17" t="s">
        <v>1473</v>
      </c>
      <c r="X126" s="17" t="s">
        <v>1477</v>
      </c>
      <c r="Y126" s="19">
        <v>114274.45</v>
      </c>
      <c r="Z126" s="19">
        <v>0</v>
      </c>
      <c r="AA126" s="19">
        <v>0</v>
      </c>
      <c r="AB126" s="19">
        <v>0</v>
      </c>
      <c r="AC126" s="19"/>
      <c r="AD126" s="17" t="s">
        <v>1479</v>
      </c>
      <c r="AE126" s="19" t="str">
        <f t="shared" si="5"/>
        <v>N/A</v>
      </c>
      <c r="AF126" s="19">
        <v>0</v>
      </c>
      <c r="AG126" s="19">
        <v>0</v>
      </c>
      <c r="AH126" s="19">
        <v>0</v>
      </c>
      <c r="AI126" s="19">
        <v>0</v>
      </c>
      <c r="AJ126" s="19">
        <v>0</v>
      </c>
      <c r="AK126" s="19">
        <f t="shared" si="4"/>
        <v>0</v>
      </c>
      <c r="AL126" s="19" t="s">
        <v>1477</v>
      </c>
      <c r="AM126" s="17" t="s">
        <v>1477</v>
      </c>
      <c r="AN126" s="19" t="s">
        <v>1479</v>
      </c>
      <c r="AO126" s="19" t="s">
        <v>1479</v>
      </c>
      <c r="AP126" s="19" t="s">
        <v>1479</v>
      </c>
    </row>
    <row r="127" spans="1:42" ht="120" x14ac:dyDescent="0.25">
      <c r="A127" s="17" t="s">
        <v>147</v>
      </c>
      <c r="B127" s="13" t="s">
        <v>402</v>
      </c>
      <c r="C127" s="17" t="s">
        <v>422</v>
      </c>
      <c r="D127" s="17" t="s">
        <v>490</v>
      </c>
      <c r="E127" s="17" t="s">
        <v>506</v>
      </c>
      <c r="F127" s="17" t="s">
        <v>562</v>
      </c>
      <c r="G127" s="17" t="s">
        <v>568</v>
      </c>
      <c r="H127" s="18">
        <v>45470</v>
      </c>
      <c r="I127" s="17" t="s">
        <v>571</v>
      </c>
      <c r="J127" s="13" t="s">
        <v>695</v>
      </c>
      <c r="K127" s="17" t="s">
        <v>1616</v>
      </c>
      <c r="L127" s="17" t="s">
        <v>1495</v>
      </c>
      <c r="M127" s="13" t="s">
        <v>1007</v>
      </c>
      <c r="N127" s="17" t="s">
        <v>1155</v>
      </c>
      <c r="O127" s="13" t="s">
        <v>1734</v>
      </c>
      <c r="P127" s="17" t="s">
        <v>1429</v>
      </c>
      <c r="Q127" s="18">
        <v>45747</v>
      </c>
      <c r="R127" s="17" t="s">
        <v>1571</v>
      </c>
      <c r="S127" s="17" t="s">
        <v>1479</v>
      </c>
      <c r="T127" s="13" t="s">
        <v>1667</v>
      </c>
      <c r="U127" s="17" t="s">
        <v>1546</v>
      </c>
      <c r="V127" s="17" t="s">
        <v>1477</v>
      </c>
      <c r="W127" s="17" t="s">
        <v>1472</v>
      </c>
      <c r="X127" s="17" t="s">
        <v>1477</v>
      </c>
      <c r="Y127" s="19">
        <v>266264.28999999998</v>
      </c>
      <c r="Z127" s="19">
        <v>0</v>
      </c>
      <c r="AA127" s="19">
        <v>0</v>
      </c>
      <c r="AB127" s="19">
        <v>0</v>
      </c>
      <c r="AC127" s="19"/>
      <c r="AD127" s="19" t="s">
        <v>1479</v>
      </c>
      <c r="AE127" s="19" t="str">
        <f t="shared" si="5"/>
        <v>N/A</v>
      </c>
      <c r="AF127" s="19">
        <v>0</v>
      </c>
      <c r="AG127" s="19">
        <v>6000</v>
      </c>
      <c r="AH127" s="19">
        <v>0</v>
      </c>
      <c r="AI127" s="19">
        <v>0</v>
      </c>
      <c r="AJ127" s="19">
        <v>0</v>
      </c>
      <c r="AK127" s="19">
        <f t="shared" si="4"/>
        <v>6000</v>
      </c>
      <c r="AL127" s="19">
        <v>120</v>
      </c>
      <c r="AM127" s="25" t="s">
        <v>1477</v>
      </c>
      <c r="AN127" s="19" t="s">
        <v>1479</v>
      </c>
      <c r="AO127" s="19" t="s">
        <v>1479</v>
      </c>
      <c r="AP127" s="25" t="s">
        <v>1479</v>
      </c>
    </row>
    <row r="128" spans="1:42" ht="409.5" x14ac:dyDescent="0.25">
      <c r="A128" s="17" t="s">
        <v>148</v>
      </c>
      <c r="B128" s="13" t="s">
        <v>402</v>
      </c>
      <c r="C128" s="17" t="s">
        <v>422</v>
      </c>
      <c r="D128" s="17" t="s">
        <v>490</v>
      </c>
      <c r="E128" s="17" t="s">
        <v>520</v>
      </c>
      <c r="F128" s="17" t="s">
        <v>562</v>
      </c>
      <c r="G128" s="17" t="s">
        <v>568</v>
      </c>
      <c r="H128" s="18">
        <v>45470</v>
      </c>
      <c r="I128" s="17" t="s">
        <v>571</v>
      </c>
      <c r="J128" s="13" t="s">
        <v>696</v>
      </c>
      <c r="K128" s="17" t="s">
        <v>1616</v>
      </c>
      <c r="L128" s="17" t="s">
        <v>1495</v>
      </c>
      <c r="M128" s="13" t="s">
        <v>986</v>
      </c>
      <c r="N128" s="17" t="s">
        <v>1156</v>
      </c>
      <c r="O128" s="13" t="s">
        <v>1735</v>
      </c>
      <c r="P128" s="17" t="s">
        <v>1427</v>
      </c>
      <c r="Q128" s="18">
        <v>45821</v>
      </c>
      <c r="R128" s="17" t="s">
        <v>1608</v>
      </c>
      <c r="S128" s="17" t="s">
        <v>1479</v>
      </c>
      <c r="T128" s="13" t="s">
        <v>1668</v>
      </c>
      <c r="U128" s="17" t="s">
        <v>1546</v>
      </c>
      <c r="V128" s="17" t="s">
        <v>1477</v>
      </c>
      <c r="W128" s="17" t="s">
        <v>1473</v>
      </c>
      <c r="X128" s="17" t="s">
        <v>1477</v>
      </c>
      <c r="Y128" s="19">
        <v>94878</v>
      </c>
      <c r="Z128" s="19">
        <v>0</v>
      </c>
      <c r="AA128" s="19">
        <v>0</v>
      </c>
      <c r="AB128" s="19">
        <v>0</v>
      </c>
      <c r="AC128" s="19"/>
      <c r="AD128" s="19" t="s">
        <v>1479</v>
      </c>
      <c r="AE128" s="19" t="str">
        <f t="shared" si="5"/>
        <v>N/A</v>
      </c>
      <c r="AF128" s="19">
        <v>0</v>
      </c>
      <c r="AG128" s="19">
        <v>0</v>
      </c>
      <c r="AH128" s="19">
        <v>0</v>
      </c>
      <c r="AI128" s="19">
        <v>0</v>
      </c>
      <c r="AJ128" s="19">
        <v>0</v>
      </c>
      <c r="AK128" s="19">
        <v>0</v>
      </c>
      <c r="AL128" s="19" t="s">
        <v>1477</v>
      </c>
      <c r="AM128" s="25" t="s">
        <v>1477</v>
      </c>
      <c r="AN128" s="19" t="s">
        <v>1479</v>
      </c>
      <c r="AO128" s="19" t="s">
        <v>1479</v>
      </c>
      <c r="AP128" s="25" t="s">
        <v>1479</v>
      </c>
    </row>
    <row r="129" spans="1:42" ht="240" x14ac:dyDescent="0.25">
      <c r="A129" s="17" t="s">
        <v>149</v>
      </c>
      <c r="B129" s="13" t="s">
        <v>417</v>
      </c>
      <c r="C129" s="17" t="s">
        <v>446</v>
      </c>
      <c r="D129" s="17" t="s">
        <v>496</v>
      </c>
      <c r="E129" s="17" t="s">
        <v>520</v>
      </c>
      <c r="F129" s="17" t="s">
        <v>562</v>
      </c>
      <c r="G129" s="17" t="s">
        <v>568</v>
      </c>
      <c r="H129" s="18">
        <v>45468</v>
      </c>
      <c r="I129" s="17" t="s">
        <v>571</v>
      </c>
      <c r="J129" s="13" t="s">
        <v>697</v>
      </c>
      <c r="K129" s="17" t="s">
        <v>1616</v>
      </c>
      <c r="L129" s="17" t="s">
        <v>1495</v>
      </c>
      <c r="M129" s="13" t="s">
        <v>1008</v>
      </c>
      <c r="N129" s="17" t="s">
        <v>1157</v>
      </c>
      <c r="O129" s="13" t="s">
        <v>1980</v>
      </c>
      <c r="P129" s="17" t="s">
        <v>1429</v>
      </c>
      <c r="Q129" s="18">
        <v>45818</v>
      </c>
      <c r="R129" s="17" t="s">
        <v>1608</v>
      </c>
      <c r="S129" s="17" t="s">
        <v>1479</v>
      </c>
      <c r="T129" s="13" t="s">
        <v>1669</v>
      </c>
      <c r="U129" s="17" t="s">
        <v>1546</v>
      </c>
      <c r="V129" s="17" t="s">
        <v>1477</v>
      </c>
      <c r="W129" s="17" t="s">
        <v>1472</v>
      </c>
      <c r="X129" s="17" t="s">
        <v>1477</v>
      </c>
      <c r="Y129" s="19">
        <v>212455.67999999999</v>
      </c>
      <c r="Z129" s="19">
        <v>0</v>
      </c>
      <c r="AA129" s="19">
        <v>0</v>
      </c>
      <c r="AB129" s="19">
        <v>0</v>
      </c>
      <c r="AC129" s="19"/>
      <c r="AD129" s="19" t="s">
        <v>1479</v>
      </c>
      <c r="AE129" s="19" t="str">
        <f t="shared" si="5"/>
        <v>N/A</v>
      </c>
      <c r="AF129" s="19">
        <v>0</v>
      </c>
      <c r="AG129" s="19">
        <v>13133.46</v>
      </c>
      <c r="AH129" s="19">
        <v>0</v>
      </c>
      <c r="AI129" s="19">
        <v>0</v>
      </c>
      <c r="AJ129" s="19">
        <v>0</v>
      </c>
      <c r="AK129" s="19">
        <f t="shared" si="4"/>
        <v>13133.46</v>
      </c>
      <c r="AL129" s="19">
        <v>425.33</v>
      </c>
      <c r="AM129" s="17" t="s">
        <v>1477</v>
      </c>
      <c r="AN129" s="19" t="s">
        <v>1479</v>
      </c>
      <c r="AO129" s="19" t="s">
        <v>1479</v>
      </c>
      <c r="AP129" s="17" t="s">
        <v>1479</v>
      </c>
    </row>
    <row r="130" spans="1:42" ht="45" x14ac:dyDescent="0.25">
      <c r="A130" s="17" t="s">
        <v>150</v>
      </c>
      <c r="B130" s="13" t="s">
        <v>408</v>
      </c>
      <c r="C130" s="17" t="s">
        <v>426</v>
      </c>
      <c r="D130" s="17" t="s">
        <v>494</v>
      </c>
      <c r="E130" s="17" t="s">
        <v>508</v>
      </c>
      <c r="F130" s="17" t="s">
        <v>562</v>
      </c>
      <c r="G130" s="17" t="s">
        <v>568</v>
      </c>
      <c r="H130" s="18">
        <v>45447</v>
      </c>
      <c r="I130" s="17" t="s">
        <v>571</v>
      </c>
      <c r="J130" s="13" t="s">
        <v>698</v>
      </c>
      <c r="K130" s="17" t="s">
        <v>1477</v>
      </c>
      <c r="L130" s="17" t="s">
        <v>1495</v>
      </c>
      <c r="M130" s="13" t="s">
        <v>984</v>
      </c>
      <c r="N130" s="17" t="s">
        <v>1158</v>
      </c>
      <c r="O130" s="13" t="s">
        <v>1832</v>
      </c>
      <c r="P130" s="17" t="s">
        <v>1429</v>
      </c>
      <c r="Q130" s="18">
        <v>45821</v>
      </c>
      <c r="R130" s="17" t="s">
        <v>1576</v>
      </c>
      <c r="S130" s="17" t="s">
        <v>1479</v>
      </c>
      <c r="T130" s="13" t="s">
        <v>1461</v>
      </c>
      <c r="U130" s="17" t="s">
        <v>1507</v>
      </c>
      <c r="V130" s="17" t="s">
        <v>1477</v>
      </c>
      <c r="W130" s="17" t="s">
        <v>1473</v>
      </c>
      <c r="X130" s="17" t="s">
        <v>1477</v>
      </c>
      <c r="Y130" s="19">
        <v>293909.65999999997</v>
      </c>
      <c r="Z130" s="19">
        <v>0</v>
      </c>
      <c r="AA130" s="19">
        <v>0</v>
      </c>
      <c r="AB130" s="19">
        <v>0</v>
      </c>
      <c r="AC130" s="19"/>
      <c r="AD130" s="19" t="s">
        <v>1479</v>
      </c>
      <c r="AE130" s="19" t="str">
        <f t="shared" si="5"/>
        <v>N/A</v>
      </c>
      <c r="AF130" s="19">
        <v>0</v>
      </c>
      <c r="AG130" s="19">
        <v>0</v>
      </c>
      <c r="AH130" s="19">
        <v>0</v>
      </c>
      <c r="AI130" s="19">
        <v>0</v>
      </c>
      <c r="AJ130" s="19">
        <v>0</v>
      </c>
      <c r="AK130" s="19">
        <f t="shared" si="4"/>
        <v>0</v>
      </c>
      <c r="AL130" s="19" t="s">
        <v>1616</v>
      </c>
      <c r="AM130" s="17" t="s">
        <v>1477</v>
      </c>
      <c r="AN130" s="19" t="s">
        <v>1479</v>
      </c>
      <c r="AO130" s="19" t="s">
        <v>1479</v>
      </c>
      <c r="AP130" s="17" t="s">
        <v>1479</v>
      </c>
    </row>
    <row r="131" spans="1:42" ht="45" x14ac:dyDescent="0.25">
      <c r="A131" s="17" t="s">
        <v>151</v>
      </c>
      <c r="B131" s="13" t="s">
        <v>414</v>
      </c>
      <c r="C131" s="17" t="s">
        <v>447</v>
      </c>
      <c r="D131" s="17" t="s">
        <v>492</v>
      </c>
      <c r="E131" s="17" t="s">
        <v>510</v>
      </c>
      <c r="F131" s="17" t="s">
        <v>562</v>
      </c>
      <c r="G131" s="17" t="s">
        <v>568</v>
      </c>
      <c r="H131" s="18">
        <v>45482</v>
      </c>
      <c r="I131" s="17" t="s">
        <v>571</v>
      </c>
      <c r="J131" s="13" t="s">
        <v>699</v>
      </c>
      <c r="K131" s="17" t="s">
        <v>1477</v>
      </c>
      <c r="L131" s="17" t="s">
        <v>1495</v>
      </c>
      <c r="M131" s="13" t="s">
        <v>1009</v>
      </c>
      <c r="N131" s="17" t="s">
        <v>1159</v>
      </c>
      <c r="O131" s="13" t="s">
        <v>1736</v>
      </c>
      <c r="P131" s="17" t="s">
        <v>1426</v>
      </c>
      <c r="Q131" s="18">
        <v>45821</v>
      </c>
      <c r="R131" s="17" t="s">
        <v>1479</v>
      </c>
      <c r="S131" s="17" t="s">
        <v>1479</v>
      </c>
      <c r="T131" s="13" t="s">
        <v>1670</v>
      </c>
      <c r="U131" s="17" t="s">
        <v>1507</v>
      </c>
      <c r="V131" s="17" t="s">
        <v>1477</v>
      </c>
      <c r="W131" s="17" t="s">
        <v>1473</v>
      </c>
      <c r="X131" s="17" t="s">
        <v>1477</v>
      </c>
      <c r="Y131" s="19">
        <v>61853.77</v>
      </c>
      <c r="Z131" s="19">
        <v>0</v>
      </c>
      <c r="AA131" s="19">
        <v>0</v>
      </c>
      <c r="AB131" s="19">
        <v>0</v>
      </c>
      <c r="AC131" s="19"/>
      <c r="AD131" s="19" t="s">
        <v>1479</v>
      </c>
      <c r="AE131" s="19" t="str">
        <f t="shared" si="5"/>
        <v>N/A</v>
      </c>
      <c r="AF131" s="19">
        <v>0</v>
      </c>
      <c r="AG131" s="19">
        <v>0</v>
      </c>
      <c r="AH131" s="19">
        <v>0</v>
      </c>
      <c r="AI131" s="19">
        <v>0</v>
      </c>
      <c r="AJ131" s="19">
        <v>0</v>
      </c>
      <c r="AK131" s="19">
        <f t="shared" ref="AK131:AK194" si="6">AG131+AH131+AI131+AJ131</f>
        <v>0</v>
      </c>
      <c r="AL131" s="19" t="s">
        <v>1477</v>
      </c>
      <c r="AM131" s="17" t="s">
        <v>1477</v>
      </c>
      <c r="AN131" s="19" t="s">
        <v>1479</v>
      </c>
      <c r="AO131" s="19" t="s">
        <v>1479</v>
      </c>
      <c r="AP131" s="19" t="s">
        <v>1479</v>
      </c>
    </row>
    <row r="132" spans="1:42" ht="30" x14ac:dyDescent="0.25">
      <c r="A132" s="17" t="s">
        <v>152</v>
      </c>
      <c r="B132" s="13" t="s">
        <v>408</v>
      </c>
      <c r="C132" s="17" t="s">
        <v>448</v>
      </c>
      <c r="D132" s="17" t="s">
        <v>494</v>
      </c>
      <c r="E132" s="17" t="s">
        <v>515</v>
      </c>
      <c r="F132" s="17" t="s">
        <v>562</v>
      </c>
      <c r="G132" s="17" t="s">
        <v>568</v>
      </c>
      <c r="H132" s="18">
        <v>45482</v>
      </c>
      <c r="I132" s="17" t="s">
        <v>571</v>
      </c>
      <c r="J132" s="13" t="s">
        <v>700</v>
      </c>
      <c r="K132" s="17" t="s">
        <v>1477</v>
      </c>
      <c r="L132" s="17" t="s">
        <v>1495</v>
      </c>
      <c r="M132" s="13" t="s">
        <v>1010</v>
      </c>
      <c r="N132" s="17" t="s">
        <v>1160</v>
      </c>
      <c r="O132" s="13" t="s">
        <v>1737</v>
      </c>
      <c r="P132" s="17" t="s">
        <v>1429</v>
      </c>
      <c r="Q132" s="18">
        <v>45820</v>
      </c>
      <c r="R132" s="17" t="s">
        <v>1608</v>
      </c>
      <c r="S132" s="17" t="s">
        <v>1479</v>
      </c>
      <c r="T132" s="24" t="s">
        <v>1671</v>
      </c>
      <c r="U132" s="17" t="s">
        <v>1546</v>
      </c>
      <c r="V132" s="17" t="s">
        <v>1477</v>
      </c>
      <c r="W132" s="17" t="s">
        <v>1472</v>
      </c>
      <c r="X132" s="17" t="s">
        <v>1477</v>
      </c>
      <c r="Y132" s="19">
        <v>103408.51</v>
      </c>
      <c r="Z132" s="19">
        <v>0</v>
      </c>
      <c r="AA132" s="19">
        <v>0</v>
      </c>
      <c r="AB132" s="19">
        <v>0</v>
      </c>
      <c r="AC132" s="19"/>
      <c r="AD132" s="19" t="s">
        <v>1479</v>
      </c>
      <c r="AE132" s="19" t="str">
        <f t="shared" si="5"/>
        <v>N/A</v>
      </c>
      <c r="AF132" s="19">
        <v>0</v>
      </c>
      <c r="AG132" s="19">
        <v>10000</v>
      </c>
      <c r="AH132" s="19">
        <v>0</v>
      </c>
      <c r="AI132" s="19">
        <v>0</v>
      </c>
      <c r="AJ132" s="19">
        <v>0</v>
      </c>
      <c r="AK132" s="19">
        <f t="shared" si="6"/>
        <v>10000</v>
      </c>
      <c r="AL132" s="19">
        <v>200</v>
      </c>
      <c r="AM132" s="17" t="s">
        <v>1477</v>
      </c>
      <c r="AN132" s="19" t="s">
        <v>1479</v>
      </c>
      <c r="AO132" s="19" t="s">
        <v>1479</v>
      </c>
      <c r="AP132" s="17" t="s">
        <v>1479</v>
      </c>
    </row>
    <row r="133" spans="1:42" ht="90" x14ac:dyDescent="0.25">
      <c r="A133" s="17" t="s">
        <v>153</v>
      </c>
      <c r="B133" s="13" t="s">
        <v>408</v>
      </c>
      <c r="C133" s="17" t="s">
        <v>449</v>
      </c>
      <c r="D133" s="17" t="s">
        <v>492</v>
      </c>
      <c r="E133" s="17" t="s">
        <v>511</v>
      </c>
      <c r="F133" s="17" t="s">
        <v>562</v>
      </c>
      <c r="G133" s="17" t="s">
        <v>568</v>
      </c>
      <c r="H133" s="18">
        <v>45477</v>
      </c>
      <c r="I133" s="17" t="s">
        <v>571</v>
      </c>
      <c r="J133" s="13" t="s">
        <v>701</v>
      </c>
      <c r="K133" s="17" t="s">
        <v>1477</v>
      </c>
      <c r="L133" s="17" t="s">
        <v>1495</v>
      </c>
      <c r="M133" s="13" t="s">
        <v>959</v>
      </c>
      <c r="N133" s="17" t="s">
        <v>1161</v>
      </c>
      <c r="O133" s="13" t="s">
        <v>1981</v>
      </c>
      <c r="P133" s="17" t="s">
        <v>1425</v>
      </c>
      <c r="Q133" s="18">
        <v>45803</v>
      </c>
      <c r="R133" s="17" t="s">
        <v>1479</v>
      </c>
      <c r="S133" s="17" t="s">
        <v>1479</v>
      </c>
      <c r="T133" s="24" t="s">
        <v>1672</v>
      </c>
      <c r="U133" s="17" t="s">
        <v>1546</v>
      </c>
      <c r="V133" s="17" t="s">
        <v>1477</v>
      </c>
      <c r="W133" s="17" t="s">
        <v>1472</v>
      </c>
      <c r="X133" s="17" t="s">
        <v>1477</v>
      </c>
      <c r="Y133" s="19">
        <v>233666.67</v>
      </c>
      <c r="Z133" s="19">
        <v>0</v>
      </c>
      <c r="AA133" s="19">
        <v>0</v>
      </c>
      <c r="AB133" s="19">
        <v>0</v>
      </c>
      <c r="AC133" s="19"/>
      <c r="AD133" s="19" t="s">
        <v>1479</v>
      </c>
      <c r="AE133" s="19" t="str">
        <f t="shared" si="5"/>
        <v>N/A</v>
      </c>
      <c r="AF133" s="19">
        <v>0</v>
      </c>
      <c r="AG133" s="19">
        <v>7000</v>
      </c>
      <c r="AH133" s="19"/>
      <c r="AI133" s="19"/>
      <c r="AJ133" s="19"/>
      <c r="AK133" s="19">
        <f t="shared" si="6"/>
        <v>7000</v>
      </c>
      <c r="AL133" s="19">
        <v>140</v>
      </c>
      <c r="AM133" s="17" t="s">
        <v>1477</v>
      </c>
      <c r="AN133" s="19" t="s">
        <v>1479</v>
      </c>
      <c r="AO133" s="19" t="s">
        <v>1479</v>
      </c>
      <c r="AP133" s="17" t="s">
        <v>1479</v>
      </c>
    </row>
    <row r="134" spans="1:42" ht="30" x14ac:dyDescent="0.25">
      <c r="A134" s="17" t="s">
        <v>154</v>
      </c>
      <c r="B134" s="13" t="s">
        <v>402</v>
      </c>
      <c r="C134" s="17" t="s">
        <v>422</v>
      </c>
      <c r="D134" s="17" t="s">
        <v>490</v>
      </c>
      <c r="E134" s="17" t="s">
        <v>539</v>
      </c>
      <c r="F134" s="17" t="s">
        <v>562</v>
      </c>
      <c r="G134" s="17" t="s">
        <v>568</v>
      </c>
      <c r="H134" s="18">
        <v>45483</v>
      </c>
      <c r="I134" s="17" t="s">
        <v>572</v>
      </c>
      <c r="J134" s="13" t="s">
        <v>702</v>
      </c>
      <c r="K134" s="17" t="s">
        <v>1481</v>
      </c>
      <c r="L134" s="17" t="s">
        <v>1479</v>
      </c>
      <c r="M134" s="17" t="s">
        <v>1479</v>
      </c>
      <c r="N134" s="17" t="s">
        <v>1162</v>
      </c>
      <c r="O134" s="13" t="s">
        <v>1738</v>
      </c>
      <c r="P134" s="17" t="s">
        <v>1431</v>
      </c>
      <c r="Q134" s="18">
        <v>45818</v>
      </c>
      <c r="R134" s="17" t="s">
        <v>1479</v>
      </c>
      <c r="S134" s="17" t="s">
        <v>1479</v>
      </c>
      <c r="T134" s="17" t="s">
        <v>1673</v>
      </c>
      <c r="U134" s="22" t="s">
        <v>1480</v>
      </c>
      <c r="V134" s="17" t="s">
        <v>1481</v>
      </c>
      <c r="W134" s="17" t="s">
        <v>1473</v>
      </c>
      <c r="X134" s="17" t="s">
        <v>1481</v>
      </c>
      <c r="Y134" s="19">
        <v>68000</v>
      </c>
      <c r="Z134" s="19">
        <v>597545.4</v>
      </c>
      <c r="AA134" s="19">
        <v>0</v>
      </c>
      <c r="AB134" s="19">
        <v>0</v>
      </c>
      <c r="AC134" s="19">
        <v>0</v>
      </c>
      <c r="AD134" s="19" t="s">
        <v>1479</v>
      </c>
      <c r="AE134" s="19" t="str">
        <f t="shared" si="5"/>
        <v>N/A</v>
      </c>
      <c r="AF134" s="19">
        <v>0</v>
      </c>
      <c r="AG134" s="19">
        <v>0</v>
      </c>
      <c r="AH134" s="19">
        <v>0</v>
      </c>
      <c r="AI134" s="19">
        <v>0</v>
      </c>
      <c r="AJ134" s="19">
        <v>0</v>
      </c>
      <c r="AK134" s="19">
        <f t="shared" si="6"/>
        <v>0</v>
      </c>
      <c r="AL134" s="19" t="s">
        <v>1477</v>
      </c>
      <c r="AM134" s="25" t="s">
        <v>1477</v>
      </c>
      <c r="AN134" s="19" t="s">
        <v>1479</v>
      </c>
      <c r="AO134" s="19">
        <v>35000</v>
      </c>
      <c r="AP134" s="25" t="s">
        <v>1479</v>
      </c>
    </row>
    <row r="135" spans="1:42" ht="45" x14ac:dyDescent="0.25">
      <c r="A135" s="17" t="s">
        <v>155</v>
      </c>
      <c r="B135" s="13" t="s">
        <v>415</v>
      </c>
      <c r="C135" s="17" t="s">
        <v>445</v>
      </c>
      <c r="D135" s="17" t="s">
        <v>500</v>
      </c>
      <c r="E135" s="17" t="s">
        <v>506</v>
      </c>
      <c r="F135" s="17" t="s">
        <v>562</v>
      </c>
      <c r="G135" s="17" t="s">
        <v>568</v>
      </c>
      <c r="H135" s="18">
        <v>45487</v>
      </c>
      <c r="I135" s="17" t="s">
        <v>572</v>
      </c>
      <c r="J135" s="13" t="s">
        <v>703</v>
      </c>
      <c r="K135" s="17" t="s">
        <v>1585</v>
      </c>
      <c r="L135" s="17" t="s">
        <v>1479</v>
      </c>
      <c r="M135" s="17" t="s">
        <v>1479</v>
      </c>
      <c r="N135" s="17" t="s">
        <v>1163</v>
      </c>
      <c r="O135" s="13" t="s">
        <v>1833</v>
      </c>
      <c r="P135" s="17" t="s">
        <v>1436</v>
      </c>
      <c r="Q135" s="18">
        <v>45807</v>
      </c>
      <c r="R135" s="17" t="s">
        <v>1479</v>
      </c>
      <c r="S135" s="17" t="s">
        <v>1479</v>
      </c>
      <c r="T135" s="13" t="s">
        <v>1674</v>
      </c>
      <c r="U135" s="17" t="s">
        <v>1480</v>
      </c>
      <c r="V135" s="17" t="s">
        <v>1481</v>
      </c>
      <c r="W135" s="17" t="s">
        <v>1473</v>
      </c>
      <c r="X135" s="17" t="s">
        <v>1481</v>
      </c>
      <c r="Y135" s="19">
        <v>78000</v>
      </c>
      <c r="Z135" s="19">
        <v>218799.88</v>
      </c>
      <c r="AA135" s="19">
        <v>0</v>
      </c>
      <c r="AB135" s="19">
        <v>0</v>
      </c>
      <c r="AC135" s="19">
        <v>0</v>
      </c>
      <c r="AD135" s="19" t="s">
        <v>1479</v>
      </c>
      <c r="AE135" s="19" t="str">
        <f t="shared" si="5"/>
        <v>N/A</v>
      </c>
      <c r="AF135" s="19">
        <v>0</v>
      </c>
      <c r="AG135" s="19">
        <v>0</v>
      </c>
      <c r="AH135" s="19">
        <v>0</v>
      </c>
      <c r="AI135" s="19">
        <v>0</v>
      </c>
      <c r="AJ135" s="19">
        <v>0</v>
      </c>
      <c r="AK135" s="19">
        <f t="shared" si="6"/>
        <v>0</v>
      </c>
      <c r="AL135" s="19" t="s">
        <v>1477</v>
      </c>
      <c r="AM135" s="17" t="s">
        <v>1477</v>
      </c>
      <c r="AN135" s="19" t="s">
        <v>1479</v>
      </c>
      <c r="AO135" s="19">
        <v>44000</v>
      </c>
      <c r="AP135" s="19" t="s">
        <v>1479</v>
      </c>
    </row>
    <row r="136" spans="1:42" ht="409.5" x14ac:dyDescent="0.25">
      <c r="A136" s="17" t="s">
        <v>156</v>
      </c>
      <c r="B136" s="13" t="s">
        <v>402</v>
      </c>
      <c r="C136" s="17" t="s">
        <v>422</v>
      </c>
      <c r="D136" s="17" t="s">
        <v>490</v>
      </c>
      <c r="E136" s="17" t="s">
        <v>518</v>
      </c>
      <c r="F136" s="17" t="s">
        <v>562</v>
      </c>
      <c r="G136" s="17" t="s">
        <v>568</v>
      </c>
      <c r="H136" s="18"/>
      <c r="I136" s="17" t="s">
        <v>571</v>
      </c>
      <c r="J136" s="13" t="s">
        <v>704</v>
      </c>
      <c r="K136" s="17" t="s">
        <v>1481</v>
      </c>
      <c r="L136" s="17" t="s">
        <v>1479</v>
      </c>
      <c r="M136" s="17" t="s">
        <v>1479</v>
      </c>
      <c r="N136" s="17" t="s">
        <v>1164</v>
      </c>
      <c r="O136" s="13" t="s">
        <v>1982</v>
      </c>
      <c r="P136" s="17" t="s">
        <v>1425</v>
      </c>
      <c r="Q136" s="18">
        <v>45832</v>
      </c>
      <c r="R136" s="17" t="s">
        <v>1588</v>
      </c>
      <c r="S136" s="17" t="s">
        <v>1479</v>
      </c>
      <c r="T136" s="13" t="s">
        <v>1675</v>
      </c>
      <c r="U136" s="17" t="s">
        <v>1546</v>
      </c>
      <c r="V136" s="17" t="s">
        <v>1477</v>
      </c>
      <c r="W136" s="17" t="s">
        <v>1471</v>
      </c>
      <c r="X136" s="17" t="s">
        <v>1477</v>
      </c>
      <c r="Y136" s="19">
        <v>157000</v>
      </c>
      <c r="Z136" s="19">
        <v>2113926.96</v>
      </c>
      <c r="AA136" s="19">
        <v>1502983.28</v>
      </c>
      <c r="AB136" s="19">
        <v>0</v>
      </c>
      <c r="AC136" s="19">
        <v>0</v>
      </c>
      <c r="AD136" s="19" t="s">
        <v>1479</v>
      </c>
      <c r="AE136" s="19" t="str">
        <f t="shared" ref="AE136:AE199" si="7">IF(AB136&gt;0, Z136-AB136, "N/A")</f>
        <v>N/A</v>
      </c>
      <c r="AF136" s="19">
        <v>0</v>
      </c>
      <c r="AG136" s="19">
        <v>13133.46</v>
      </c>
      <c r="AH136" s="19">
        <v>26266.92</v>
      </c>
      <c r="AI136" s="19">
        <v>0</v>
      </c>
      <c r="AJ136" s="19">
        <v>0</v>
      </c>
      <c r="AK136" s="19">
        <f t="shared" si="6"/>
        <v>39400.379999999997</v>
      </c>
      <c r="AL136" s="19">
        <v>1000</v>
      </c>
      <c r="AM136" s="25" t="s">
        <v>1477</v>
      </c>
      <c r="AN136" s="19" t="s">
        <v>1479</v>
      </c>
      <c r="AO136" s="19" t="s">
        <v>1479</v>
      </c>
      <c r="AP136" s="25" t="s">
        <v>1479</v>
      </c>
    </row>
    <row r="137" spans="1:42" ht="45" x14ac:dyDescent="0.25">
      <c r="A137" s="17" t="s">
        <v>157</v>
      </c>
      <c r="B137" s="13" t="s">
        <v>402</v>
      </c>
      <c r="C137" s="17" t="s">
        <v>422</v>
      </c>
      <c r="D137" s="17" t="s">
        <v>490</v>
      </c>
      <c r="E137" s="17" t="s">
        <v>528</v>
      </c>
      <c r="F137" s="17" t="s">
        <v>562</v>
      </c>
      <c r="G137" s="17" t="s">
        <v>568</v>
      </c>
      <c r="H137" s="18">
        <v>45485</v>
      </c>
      <c r="I137" s="17" t="s">
        <v>572</v>
      </c>
      <c r="J137" s="13" t="s">
        <v>705</v>
      </c>
      <c r="K137" s="17" t="s">
        <v>1481</v>
      </c>
      <c r="L137" s="17" t="s">
        <v>1479</v>
      </c>
      <c r="M137" s="17" t="s">
        <v>1479</v>
      </c>
      <c r="N137" s="17" t="s">
        <v>1165</v>
      </c>
      <c r="O137" s="13" t="s">
        <v>1739</v>
      </c>
      <c r="P137" s="17" t="s">
        <v>1431</v>
      </c>
      <c r="Q137" s="18">
        <v>45792</v>
      </c>
      <c r="R137" s="17" t="s">
        <v>1479</v>
      </c>
      <c r="S137" s="17" t="s">
        <v>1479</v>
      </c>
      <c r="T137" s="17" t="s">
        <v>1673</v>
      </c>
      <c r="U137" s="22" t="s">
        <v>1480</v>
      </c>
      <c r="V137" s="17" t="s">
        <v>1481</v>
      </c>
      <c r="W137" s="17" t="s">
        <v>1473</v>
      </c>
      <c r="X137" s="17" t="s">
        <v>1481</v>
      </c>
      <c r="Y137" s="19">
        <v>66435.009999999995</v>
      </c>
      <c r="Z137" s="19">
        <v>279518.36</v>
      </c>
      <c r="AA137" s="19">
        <v>145671.69</v>
      </c>
      <c r="AB137" s="19">
        <v>0</v>
      </c>
      <c r="AC137" s="19">
        <v>0</v>
      </c>
      <c r="AD137" s="19" t="s">
        <v>1479</v>
      </c>
      <c r="AE137" s="19" t="str">
        <f t="shared" si="7"/>
        <v>N/A</v>
      </c>
      <c r="AF137" s="19">
        <v>0</v>
      </c>
      <c r="AG137" s="19">
        <v>0</v>
      </c>
      <c r="AH137" s="19">
        <v>0</v>
      </c>
      <c r="AI137" s="19">
        <v>0</v>
      </c>
      <c r="AJ137" s="19">
        <v>0</v>
      </c>
      <c r="AK137" s="19">
        <f t="shared" si="6"/>
        <v>0</v>
      </c>
      <c r="AL137" s="19" t="s">
        <v>1477</v>
      </c>
      <c r="AM137" s="25" t="s">
        <v>1477</v>
      </c>
      <c r="AN137" s="19" t="s">
        <v>1479</v>
      </c>
      <c r="AO137" s="19">
        <v>26000</v>
      </c>
      <c r="AP137" s="25" t="s">
        <v>1479</v>
      </c>
    </row>
    <row r="138" spans="1:42" ht="75" x14ac:dyDescent="0.25">
      <c r="A138" s="17" t="s">
        <v>158</v>
      </c>
      <c r="B138" s="13" t="s">
        <v>402</v>
      </c>
      <c r="C138" s="17" t="s">
        <v>450</v>
      </c>
      <c r="D138" s="17" t="s">
        <v>490</v>
      </c>
      <c r="E138" s="17" t="s">
        <v>508</v>
      </c>
      <c r="F138" s="17" t="s">
        <v>562</v>
      </c>
      <c r="G138" s="17" t="s">
        <v>568</v>
      </c>
      <c r="H138" s="18">
        <v>45498</v>
      </c>
      <c r="I138" s="17" t="s">
        <v>571</v>
      </c>
      <c r="J138" s="13" t="s">
        <v>706</v>
      </c>
      <c r="K138" s="17" t="s">
        <v>1616</v>
      </c>
      <c r="L138" s="17" t="s">
        <v>1495</v>
      </c>
      <c r="M138" s="13" t="s">
        <v>960</v>
      </c>
      <c r="N138" s="17" t="s">
        <v>1166</v>
      </c>
      <c r="O138" s="13" t="s">
        <v>1740</v>
      </c>
      <c r="P138" s="17" t="s">
        <v>1433</v>
      </c>
      <c r="Q138" s="18">
        <v>45799</v>
      </c>
      <c r="R138" s="17" t="s">
        <v>1479</v>
      </c>
      <c r="S138" s="17" t="s">
        <v>1479</v>
      </c>
      <c r="T138" s="17" t="s">
        <v>1479</v>
      </c>
      <c r="U138" s="17" t="s">
        <v>1498</v>
      </c>
      <c r="V138" s="17" t="s">
        <v>1477</v>
      </c>
      <c r="W138" s="17" t="s">
        <v>1472</v>
      </c>
      <c r="X138" s="17" t="s">
        <v>1477</v>
      </c>
      <c r="Y138" s="19">
        <v>185896.16</v>
      </c>
      <c r="Z138" s="19">
        <v>0</v>
      </c>
      <c r="AA138" s="19">
        <v>0</v>
      </c>
      <c r="AB138" s="19">
        <v>0</v>
      </c>
      <c r="AC138" s="19"/>
      <c r="AD138" s="19" t="s">
        <v>1479</v>
      </c>
      <c r="AE138" s="19" t="str">
        <f t="shared" si="7"/>
        <v>N/A</v>
      </c>
      <c r="AF138" s="19">
        <v>0</v>
      </c>
      <c r="AG138" s="19">
        <v>0</v>
      </c>
      <c r="AH138" s="19">
        <v>0</v>
      </c>
      <c r="AI138" s="19">
        <v>0</v>
      </c>
      <c r="AJ138" s="19">
        <v>0</v>
      </c>
      <c r="AK138" s="19">
        <f t="shared" si="6"/>
        <v>0</v>
      </c>
      <c r="AL138" s="19" t="s">
        <v>1477</v>
      </c>
      <c r="AM138" s="25" t="s">
        <v>1477</v>
      </c>
      <c r="AN138" s="19" t="s">
        <v>1479</v>
      </c>
      <c r="AO138" s="19" t="s">
        <v>1479</v>
      </c>
      <c r="AP138" s="25" t="s">
        <v>1479</v>
      </c>
    </row>
    <row r="139" spans="1:42" ht="210" x14ac:dyDescent="0.25">
      <c r="A139" s="17" t="s">
        <v>159</v>
      </c>
      <c r="B139" s="13" t="s">
        <v>418</v>
      </c>
      <c r="C139" s="17" t="s">
        <v>443</v>
      </c>
      <c r="D139" s="17" t="s">
        <v>499</v>
      </c>
      <c r="E139" s="17" t="s">
        <v>511</v>
      </c>
      <c r="F139" s="17" t="s">
        <v>562</v>
      </c>
      <c r="G139" s="17" t="s">
        <v>568</v>
      </c>
      <c r="H139" s="18">
        <v>45497</v>
      </c>
      <c r="I139" s="17" t="s">
        <v>571</v>
      </c>
      <c r="J139" s="13" t="s">
        <v>707</v>
      </c>
      <c r="K139" s="17" t="s">
        <v>1477</v>
      </c>
      <c r="L139" s="17" t="s">
        <v>1495</v>
      </c>
      <c r="M139" s="13" t="s">
        <v>964</v>
      </c>
      <c r="N139" s="17" t="s">
        <v>1167</v>
      </c>
      <c r="O139" s="13" t="s">
        <v>1741</v>
      </c>
      <c r="P139" s="17" t="s">
        <v>1436</v>
      </c>
      <c r="Q139" s="18">
        <v>45832</v>
      </c>
      <c r="R139" s="17" t="s">
        <v>1479</v>
      </c>
      <c r="S139" s="17" t="s">
        <v>1479</v>
      </c>
      <c r="T139" s="13" t="s">
        <v>1676</v>
      </c>
      <c r="U139" s="17" t="s">
        <v>1480</v>
      </c>
      <c r="V139" s="17" t="s">
        <v>1481</v>
      </c>
      <c r="W139" s="17" t="s">
        <v>1473</v>
      </c>
      <c r="X139" s="17" t="s">
        <v>1477</v>
      </c>
      <c r="Y139" s="19">
        <v>308448.15000000002</v>
      </c>
      <c r="Z139" s="19">
        <v>0</v>
      </c>
      <c r="AA139" s="19">
        <v>0</v>
      </c>
      <c r="AB139" s="19">
        <v>0</v>
      </c>
      <c r="AC139" s="19"/>
      <c r="AD139" s="19" t="s">
        <v>1479</v>
      </c>
      <c r="AE139" s="19" t="str">
        <f t="shared" si="7"/>
        <v>N/A</v>
      </c>
      <c r="AF139" s="19">
        <v>0</v>
      </c>
      <c r="AG139" s="19">
        <v>0</v>
      </c>
      <c r="AH139" s="19">
        <v>0</v>
      </c>
      <c r="AI139" s="19">
        <v>0</v>
      </c>
      <c r="AJ139" s="19">
        <v>0</v>
      </c>
      <c r="AK139" s="19">
        <f t="shared" si="6"/>
        <v>0</v>
      </c>
      <c r="AL139" s="19" t="s">
        <v>1477</v>
      </c>
      <c r="AM139" s="17" t="s">
        <v>1477</v>
      </c>
      <c r="AN139" s="19" t="s">
        <v>1479</v>
      </c>
      <c r="AO139" s="19" t="s">
        <v>1479</v>
      </c>
      <c r="AP139" s="19" t="s">
        <v>1479</v>
      </c>
    </row>
    <row r="140" spans="1:42" ht="45" x14ac:dyDescent="0.25">
      <c r="A140" s="17" t="s">
        <v>160</v>
      </c>
      <c r="B140" s="13" t="s">
        <v>402</v>
      </c>
      <c r="C140" s="17" t="s">
        <v>422</v>
      </c>
      <c r="D140" s="17" t="s">
        <v>490</v>
      </c>
      <c r="E140" s="17" t="s">
        <v>520</v>
      </c>
      <c r="F140" s="17" t="s">
        <v>562</v>
      </c>
      <c r="G140" s="17" t="s">
        <v>568</v>
      </c>
      <c r="H140" s="18">
        <v>45499</v>
      </c>
      <c r="I140" s="17" t="s">
        <v>571</v>
      </c>
      <c r="J140" s="13" t="s">
        <v>708</v>
      </c>
      <c r="K140" s="17" t="s">
        <v>1481</v>
      </c>
      <c r="L140" s="17" t="s">
        <v>1677</v>
      </c>
      <c r="M140" s="17" t="s">
        <v>1677</v>
      </c>
      <c r="N140" s="17" t="s">
        <v>1168</v>
      </c>
      <c r="O140" s="13" t="s">
        <v>1983</v>
      </c>
      <c r="P140" s="17" t="s">
        <v>1430</v>
      </c>
      <c r="Q140" s="18">
        <v>45800</v>
      </c>
      <c r="R140" s="17" t="s">
        <v>1479</v>
      </c>
      <c r="S140" s="17" t="s">
        <v>1479</v>
      </c>
      <c r="T140" s="17" t="s">
        <v>1479</v>
      </c>
      <c r="U140" s="17" t="s">
        <v>1498</v>
      </c>
      <c r="V140" s="17" t="s">
        <v>1477</v>
      </c>
      <c r="W140" s="17" t="s">
        <v>1472</v>
      </c>
      <c r="X140" s="17" t="s">
        <v>1477</v>
      </c>
      <c r="Y140" s="19">
        <v>197000</v>
      </c>
      <c r="Z140" s="19">
        <v>840878.47</v>
      </c>
      <c r="AA140" s="19">
        <v>615853.56999999995</v>
      </c>
      <c r="AB140" s="19">
        <v>0</v>
      </c>
      <c r="AC140" s="19">
        <v>0</v>
      </c>
      <c r="AD140" s="19" t="s">
        <v>1479</v>
      </c>
      <c r="AE140" s="19" t="str">
        <f t="shared" si="7"/>
        <v>N/A</v>
      </c>
      <c r="AF140" s="19">
        <v>0</v>
      </c>
      <c r="AG140" s="19">
        <v>0</v>
      </c>
      <c r="AH140" s="19">
        <v>0</v>
      </c>
      <c r="AI140" s="19">
        <v>0</v>
      </c>
      <c r="AJ140" s="19">
        <v>0</v>
      </c>
      <c r="AK140" s="19">
        <f t="shared" si="6"/>
        <v>0</v>
      </c>
      <c r="AL140" s="19" t="s">
        <v>1477</v>
      </c>
      <c r="AM140" s="25" t="s">
        <v>1477</v>
      </c>
      <c r="AN140" s="19" t="s">
        <v>1479</v>
      </c>
      <c r="AO140" s="19" t="s">
        <v>1479</v>
      </c>
      <c r="AP140" s="25" t="s">
        <v>1479</v>
      </c>
    </row>
    <row r="141" spans="1:42" ht="330" x14ac:dyDescent="0.25">
      <c r="A141" s="17" t="s">
        <v>161</v>
      </c>
      <c r="B141" s="13" t="s">
        <v>404</v>
      </c>
      <c r="C141" s="17" t="s">
        <v>423</v>
      </c>
      <c r="D141" s="17" t="s">
        <v>491</v>
      </c>
      <c r="E141" s="17" t="s">
        <v>509</v>
      </c>
      <c r="F141" s="17" t="s">
        <v>562</v>
      </c>
      <c r="G141" s="17" t="s">
        <v>568</v>
      </c>
      <c r="H141" s="18">
        <v>45472</v>
      </c>
      <c r="I141" s="17" t="s">
        <v>571</v>
      </c>
      <c r="J141" s="13" t="s">
        <v>709</v>
      </c>
      <c r="K141" s="17" t="s">
        <v>1477</v>
      </c>
      <c r="L141" s="17" t="s">
        <v>1495</v>
      </c>
      <c r="M141" s="13" t="s">
        <v>984</v>
      </c>
      <c r="N141" s="17" t="s">
        <v>1169</v>
      </c>
      <c r="O141" s="13" t="s">
        <v>1984</v>
      </c>
      <c r="P141" s="17" t="s">
        <v>1425</v>
      </c>
      <c r="Q141" s="18">
        <v>45819</v>
      </c>
      <c r="R141" s="17" t="s">
        <v>1479</v>
      </c>
      <c r="S141" s="17" t="s">
        <v>1479</v>
      </c>
      <c r="T141" s="13" t="s">
        <v>1678</v>
      </c>
      <c r="U141" s="17" t="s">
        <v>1546</v>
      </c>
      <c r="V141" s="17" t="s">
        <v>1477</v>
      </c>
      <c r="W141" s="17" t="s">
        <v>1472</v>
      </c>
      <c r="X141" s="17" t="s">
        <v>1477</v>
      </c>
      <c r="Y141" s="19">
        <v>355053.2</v>
      </c>
      <c r="Z141" s="19">
        <v>0</v>
      </c>
      <c r="AA141" s="19">
        <v>0</v>
      </c>
      <c r="AB141" s="19">
        <v>0</v>
      </c>
      <c r="AC141" s="19"/>
      <c r="AD141" s="19" t="s">
        <v>1479</v>
      </c>
      <c r="AE141" s="19" t="str">
        <f t="shared" si="7"/>
        <v>N/A</v>
      </c>
      <c r="AF141" s="19">
        <v>0</v>
      </c>
      <c r="AG141" s="19">
        <v>10000</v>
      </c>
      <c r="AH141" s="19">
        <v>26266.92</v>
      </c>
      <c r="AI141" s="19">
        <v>0</v>
      </c>
      <c r="AJ141" s="19">
        <v>0</v>
      </c>
      <c r="AK141" s="19">
        <f t="shared" si="6"/>
        <v>36266.92</v>
      </c>
      <c r="AL141" s="19">
        <v>1200</v>
      </c>
      <c r="AM141" s="17" t="s">
        <v>1477</v>
      </c>
      <c r="AN141" s="19" t="s">
        <v>1479</v>
      </c>
      <c r="AO141" s="19" t="s">
        <v>1479</v>
      </c>
      <c r="AP141" s="19" t="s">
        <v>1479</v>
      </c>
    </row>
    <row r="142" spans="1:42" ht="330" x14ac:dyDescent="0.25">
      <c r="A142" s="17" t="s">
        <v>162</v>
      </c>
      <c r="B142" s="13" t="s">
        <v>411</v>
      </c>
      <c r="C142" s="17" t="s">
        <v>427</v>
      </c>
      <c r="D142" s="17" t="s">
        <v>495</v>
      </c>
      <c r="E142" s="17" t="s">
        <v>518</v>
      </c>
      <c r="F142" s="17" t="s">
        <v>562</v>
      </c>
      <c r="G142" s="17" t="s">
        <v>568</v>
      </c>
      <c r="H142" s="18">
        <v>45509</v>
      </c>
      <c r="I142" s="17" t="s">
        <v>571</v>
      </c>
      <c r="J142" s="13" t="s">
        <v>710</v>
      </c>
      <c r="K142" s="17" t="s">
        <v>1477</v>
      </c>
      <c r="L142" s="17" t="s">
        <v>1495</v>
      </c>
      <c r="M142" s="13" t="s">
        <v>970</v>
      </c>
      <c r="N142" s="17" t="s">
        <v>1170</v>
      </c>
      <c r="O142" s="13" t="s">
        <v>1985</v>
      </c>
      <c r="P142" s="17" t="s">
        <v>1425</v>
      </c>
      <c r="Q142" s="18">
        <v>45813</v>
      </c>
      <c r="R142" s="17" t="s">
        <v>1588</v>
      </c>
      <c r="S142" s="17" t="s">
        <v>1479</v>
      </c>
      <c r="T142" s="13" t="s">
        <v>1679</v>
      </c>
      <c r="U142" s="17" t="s">
        <v>1546</v>
      </c>
      <c r="V142" s="17" t="s">
        <v>1477</v>
      </c>
      <c r="W142" s="17" t="s">
        <v>1472</v>
      </c>
      <c r="X142" s="17" t="s">
        <v>1477</v>
      </c>
      <c r="Y142" s="19">
        <v>93369.95</v>
      </c>
      <c r="Z142" s="19">
        <v>0</v>
      </c>
      <c r="AA142" s="19">
        <v>0</v>
      </c>
      <c r="AB142" s="19">
        <v>0</v>
      </c>
      <c r="AC142" s="19"/>
      <c r="AD142" s="19" t="s">
        <v>1479</v>
      </c>
      <c r="AE142" s="19" t="str">
        <f t="shared" si="7"/>
        <v>N/A</v>
      </c>
      <c r="AF142" s="19">
        <v>0</v>
      </c>
      <c r="AG142" s="19">
        <v>13133.46</v>
      </c>
      <c r="AH142" s="19">
        <v>0</v>
      </c>
      <c r="AI142" s="19">
        <v>0</v>
      </c>
      <c r="AJ142" s="19">
        <v>0</v>
      </c>
      <c r="AK142" s="19">
        <f t="shared" si="6"/>
        <v>13133.46</v>
      </c>
      <c r="AL142" s="19" t="s">
        <v>1477</v>
      </c>
      <c r="AM142" s="17" t="s">
        <v>1477</v>
      </c>
      <c r="AN142" s="19" t="s">
        <v>1479</v>
      </c>
      <c r="AO142" s="19" t="s">
        <v>1479</v>
      </c>
      <c r="AP142" s="17" t="s">
        <v>1479</v>
      </c>
    </row>
    <row r="143" spans="1:42" ht="75" x14ac:dyDescent="0.25">
      <c r="A143" s="17" t="s">
        <v>163</v>
      </c>
      <c r="B143" s="13" t="s">
        <v>414</v>
      </c>
      <c r="C143" s="17" t="s">
        <v>430</v>
      </c>
      <c r="D143" s="17" t="s">
        <v>492</v>
      </c>
      <c r="E143" s="17" t="s">
        <v>511</v>
      </c>
      <c r="F143" s="17" t="s">
        <v>562</v>
      </c>
      <c r="G143" s="17" t="s">
        <v>568</v>
      </c>
      <c r="H143" s="18">
        <v>45608</v>
      </c>
      <c r="I143" s="17" t="s">
        <v>571</v>
      </c>
      <c r="J143" s="13" t="s">
        <v>711</v>
      </c>
      <c r="K143" s="17" t="s">
        <v>1477</v>
      </c>
      <c r="L143" s="17" t="s">
        <v>1495</v>
      </c>
      <c r="M143" s="13" t="s">
        <v>964</v>
      </c>
      <c r="N143" s="17" t="s">
        <v>1171</v>
      </c>
      <c r="O143" s="13" t="s">
        <v>1986</v>
      </c>
      <c r="P143" s="17" t="s">
        <v>1430</v>
      </c>
      <c r="Q143" s="18">
        <v>45831</v>
      </c>
      <c r="R143" s="17" t="s">
        <v>1479</v>
      </c>
      <c r="S143" s="17" t="s">
        <v>1479</v>
      </c>
      <c r="T143" s="13" t="s">
        <v>1479</v>
      </c>
      <c r="U143" s="17" t="s">
        <v>1498</v>
      </c>
      <c r="V143" s="17" t="s">
        <v>1477</v>
      </c>
      <c r="W143" s="17" t="s">
        <v>1472</v>
      </c>
      <c r="X143" s="17" t="s">
        <v>1477</v>
      </c>
      <c r="Y143" s="19">
        <v>464638.6</v>
      </c>
      <c r="Z143" s="19">
        <v>0</v>
      </c>
      <c r="AA143" s="19">
        <v>0</v>
      </c>
      <c r="AB143" s="19">
        <v>0</v>
      </c>
      <c r="AC143" s="19"/>
      <c r="AD143" s="19" t="s">
        <v>1479</v>
      </c>
      <c r="AE143" s="19" t="str">
        <f t="shared" si="7"/>
        <v>N/A</v>
      </c>
      <c r="AF143" s="19">
        <v>0</v>
      </c>
      <c r="AG143" s="19">
        <v>0</v>
      </c>
      <c r="AH143" s="19">
        <v>0</v>
      </c>
      <c r="AI143" s="19">
        <v>0</v>
      </c>
      <c r="AJ143" s="19">
        <v>0</v>
      </c>
      <c r="AK143" s="19">
        <f t="shared" si="6"/>
        <v>0</v>
      </c>
      <c r="AL143" s="19" t="s">
        <v>1477</v>
      </c>
      <c r="AM143" s="17" t="s">
        <v>1477</v>
      </c>
      <c r="AN143" s="19" t="s">
        <v>1479</v>
      </c>
      <c r="AO143" s="19" t="s">
        <v>1479</v>
      </c>
      <c r="AP143" s="19" t="s">
        <v>1479</v>
      </c>
    </row>
    <row r="144" spans="1:42" ht="75" x14ac:dyDescent="0.25">
      <c r="A144" s="17" t="s">
        <v>164</v>
      </c>
      <c r="B144" s="13" t="s">
        <v>404</v>
      </c>
      <c r="C144" s="17" t="s">
        <v>451</v>
      </c>
      <c r="D144" s="17" t="s">
        <v>491</v>
      </c>
      <c r="E144" s="17" t="s">
        <v>508</v>
      </c>
      <c r="F144" s="17" t="s">
        <v>562</v>
      </c>
      <c r="G144" s="17" t="s">
        <v>568</v>
      </c>
      <c r="H144" s="18">
        <v>45504</v>
      </c>
      <c r="I144" s="17" t="s">
        <v>571</v>
      </c>
      <c r="J144" s="13" t="s">
        <v>712</v>
      </c>
      <c r="K144" s="17" t="s">
        <v>1477</v>
      </c>
      <c r="L144" s="17" t="s">
        <v>1495</v>
      </c>
      <c r="M144" s="13" t="s">
        <v>1011</v>
      </c>
      <c r="N144" s="17" t="s">
        <v>1172</v>
      </c>
      <c r="O144" s="13" t="s">
        <v>1987</v>
      </c>
      <c r="P144" s="17" t="s">
        <v>1430</v>
      </c>
      <c r="Q144" s="18">
        <v>45726</v>
      </c>
      <c r="R144" s="17" t="s">
        <v>1663</v>
      </c>
      <c r="S144" s="17" t="s">
        <v>1479</v>
      </c>
      <c r="T144" s="17" t="s">
        <v>1479</v>
      </c>
      <c r="U144" s="17" t="s">
        <v>1498</v>
      </c>
      <c r="V144" s="17" t="s">
        <v>1477</v>
      </c>
      <c r="W144" s="17" t="s">
        <v>1472</v>
      </c>
      <c r="X144" s="17" t="s">
        <v>1477</v>
      </c>
      <c r="Y144" s="19">
        <v>192464.6</v>
      </c>
      <c r="Z144" s="19">
        <v>0</v>
      </c>
      <c r="AA144" s="19">
        <v>0</v>
      </c>
      <c r="AB144" s="19">
        <v>0</v>
      </c>
      <c r="AC144" s="19"/>
      <c r="AD144" s="19" t="s">
        <v>1479</v>
      </c>
      <c r="AE144" s="19" t="str">
        <f t="shared" si="7"/>
        <v>N/A</v>
      </c>
      <c r="AF144" s="19">
        <v>0</v>
      </c>
      <c r="AG144" s="19">
        <v>0</v>
      </c>
      <c r="AH144" s="19">
        <v>0</v>
      </c>
      <c r="AI144" s="19">
        <v>0</v>
      </c>
      <c r="AJ144" s="19">
        <v>0</v>
      </c>
      <c r="AK144" s="19">
        <f t="shared" si="6"/>
        <v>0</v>
      </c>
      <c r="AL144" s="19" t="s">
        <v>1477</v>
      </c>
      <c r="AM144" s="17" t="s">
        <v>1477</v>
      </c>
      <c r="AN144" s="19" t="s">
        <v>1479</v>
      </c>
      <c r="AO144" s="19" t="s">
        <v>1479</v>
      </c>
      <c r="AP144" s="19" t="s">
        <v>1479</v>
      </c>
    </row>
    <row r="145" spans="1:42" ht="90" x14ac:dyDescent="0.25">
      <c r="A145" s="17" t="s">
        <v>165</v>
      </c>
      <c r="B145" s="13" t="s">
        <v>414</v>
      </c>
      <c r="C145" s="17" t="s">
        <v>452</v>
      </c>
      <c r="D145" s="17" t="s">
        <v>492</v>
      </c>
      <c r="E145" s="17" t="s">
        <v>518</v>
      </c>
      <c r="F145" s="17" t="s">
        <v>562</v>
      </c>
      <c r="G145" s="17" t="s">
        <v>568</v>
      </c>
      <c r="H145" s="18">
        <v>45484</v>
      </c>
      <c r="I145" s="17" t="s">
        <v>571</v>
      </c>
      <c r="J145" s="13" t="s">
        <v>713</v>
      </c>
      <c r="K145" s="17" t="s">
        <v>1477</v>
      </c>
      <c r="L145" s="17" t="s">
        <v>1495</v>
      </c>
      <c r="M145" s="13" t="s">
        <v>973</v>
      </c>
      <c r="N145" s="17" t="s">
        <v>1173</v>
      </c>
      <c r="O145" s="13" t="s">
        <v>1988</v>
      </c>
      <c r="P145" s="17" t="s">
        <v>1430</v>
      </c>
      <c r="Q145" s="18">
        <v>45617</v>
      </c>
      <c r="R145" s="17" t="s">
        <v>1479</v>
      </c>
      <c r="S145" s="17" t="s">
        <v>1479</v>
      </c>
      <c r="T145" s="13" t="s">
        <v>1479</v>
      </c>
      <c r="U145" s="17" t="s">
        <v>1498</v>
      </c>
      <c r="V145" s="17" t="s">
        <v>1477</v>
      </c>
      <c r="W145" s="17" t="s">
        <v>1472</v>
      </c>
      <c r="X145" s="17" t="s">
        <v>1477</v>
      </c>
      <c r="Y145" s="19">
        <v>551729.26</v>
      </c>
      <c r="Z145" s="19">
        <v>0</v>
      </c>
      <c r="AA145" s="19">
        <v>0</v>
      </c>
      <c r="AB145" s="19">
        <v>0</v>
      </c>
      <c r="AC145" s="19"/>
      <c r="AD145" s="19" t="s">
        <v>1479</v>
      </c>
      <c r="AE145" s="19" t="str">
        <f t="shared" si="7"/>
        <v>N/A</v>
      </c>
      <c r="AF145" s="19">
        <v>0</v>
      </c>
      <c r="AG145" s="19">
        <v>0</v>
      </c>
      <c r="AH145" s="19">
        <v>0</v>
      </c>
      <c r="AI145" s="19">
        <v>0</v>
      </c>
      <c r="AJ145" s="19">
        <v>0</v>
      </c>
      <c r="AK145" s="19">
        <f t="shared" si="6"/>
        <v>0</v>
      </c>
      <c r="AL145" s="19" t="s">
        <v>1477</v>
      </c>
      <c r="AM145" s="17" t="s">
        <v>1477</v>
      </c>
      <c r="AN145" s="19" t="s">
        <v>1479</v>
      </c>
      <c r="AO145" s="19" t="s">
        <v>1479</v>
      </c>
      <c r="AP145" s="19" t="s">
        <v>1479</v>
      </c>
    </row>
    <row r="146" spans="1:42" ht="90" x14ac:dyDescent="0.25">
      <c r="A146" s="17" t="s">
        <v>166</v>
      </c>
      <c r="B146" s="13" t="s">
        <v>411</v>
      </c>
      <c r="C146" s="17" t="s">
        <v>427</v>
      </c>
      <c r="D146" s="17" t="s">
        <v>495</v>
      </c>
      <c r="E146" s="17" t="s">
        <v>536</v>
      </c>
      <c r="F146" s="17" t="s">
        <v>562</v>
      </c>
      <c r="G146" s="17" t="s">
        <v>568</v>
      </c>
      <c r="H146" s="18">
        <v>45498</v>
      </c>
      <c r="I146" s="17" t="s">
        <v>572</v>
      </c>
      <c r="J146" s="13" t="s">
        <v>714</v>
      </c>
      <c r="K146" s="17" t="s">
        <v>1477</v>
      </c>
      <c r="L146" s="17" t="s">
        <v>1495</v>
      </c>
      <c r="M146" s="13" t="s">
        <v>973</v>
      </c>
      <c r="N146" s="17" t="s">
        <v>1174</v>
      </c>
      <c r="O146" s="13" t="s">
        <v>1834</v>
      </c>
      <c r="P146" s="17" t="s">
        <v>1431</v>
      </c>
      <c r="Q146" s="18">
        <v>45827</v>
      </c>
      <c r="R146" s="17" t="s">
        <v>1479</v>
      </c>
      <c r="S146" s="17" t="s">
        <v>1479</v>
      </c>
      <c r="T146" s="13" t="s">
        <v>1617</v>
      </c>
      <c r="U146" s="17" t="s">
        <v>1480</v>
      </c>
      <c r="V146" s="17" t="s">
        <v>1481</v>
      </c>
      <c r="W146" s="17" t="s">
        <v>1473</v>
      </c>
      <c r="X146" s="17" t="s">
        <v>1477</v>
      </c>
      <c r="Y146" s="19">
        <v>369882.48</v>
      </c>
      <c r="Z146" s="19">
        <v>0</v>
      </c>
      <c r="AA146" s="19">
        <v>0</v>
      </c>
      <c r="AB146" s="19">
        <v>0</v>
      </c>
      <c r="AC146" s="19"/>
      <c r="AD146" s="19" t="s">
        <v>1479</v>
      </c>
      <c r="AE146" s="19" t="str">
        <f t="shared" si="7"/>
        <v>N/A</v>
      </c>
      <c r="AF146" s="19">
        <v>0</v>
      </c>
      <c r="AG146" s="19">
        <v>0</v>
      </c>
      <c r="AH146" s="19">
        <v>0</v>
      </c>
      <c r="AI146" s="19">
        <v>0</v>
      </c>
      <c r="AJ146" s="19">
        <v>0</v>
      </c>
      <c r="AK146" s="19">
        <f t="shared" si="6"/>
        <v>0</v>
      </c>
      <c r="AL146" s="19" t="s">
        <v>1477</v>
      </c>
      <c r="AM146" s="17" t="s">
        <v>1477</v>
      </c>
      <c r="AN146" s="19" t="s">
        <v>1479</v>
      </c>
      <c r="AO146" s="19" t="s">
        <v>1479</v>
      </c>
      <c r="AP146" s="17" t="s">
        <v>1479</v>
      </c>
    </row>
    <row r="147" spans="1:42" ht="45" x14ac:dyDescent="0.25">
      <c r="A147" s="17" t="s">
        <v>167</v>
      </c>
      <c r="B147" s="13" t="s">
        <v>405</v>
      </c>
      <c r="C147" s="17" t="s">
        <v>424</v>
      </c>
      <c r="D147" s="17" t="s">
        <v>492</v>
      </c>
      <c r="E147" s="17" t="s">
        <v>540</v>
      </c>
      <c r="F147" s="17" t="s">
        <v>562</v>
      </c>
      <c r="G147" s="17" t="s">
        <v>568</v>
      </c>
      <c r="H147" s="18">
        <v>45516</v>
      </c>
      <c r="I147" s="17" t="s">
        <v>572</v>
      </c>
      <c r="J147" s="13" t="s">
        <v>715</v>
      </c>
      <c r="K147" s="17" t="s">
        <v>1585</v>
      </c>
      <c r="L147" s="17" t="s">
        <v>1479</v>
      </c>
      <c r="M147" s="13" t="s">
        <v>1479</v>
      </c>
      <c r="N147" s="17" t="s">
        <v>1175</v>
      </c>
      <c r="O147" s="13" t="s">
        <v>1835</v>
      </c>
      <c r="P147" s="17" t="s">
        <v>1437</v>
      </c>
      <c r="Q147" s="18">
        <v>45833</v>
      </c>
      <c r="R147" s="17" t="s">
        <v>1479</v>
      </c>
      <c r="S147" s="17" t="s">
        <v>1479</v>
      </c>
      <c r="T147" s="13" t="s">
        <v>1680</v>
      </c>
      <c r="U147" s="17" t="s">
        <v>1480</v>
      </c>
      <c r="V147" s="17" t="s">
        <v>1481</v>
      </c>
      <c r="W147" s="17" t="s">
        <v>1473</v>
      </c>
      <c r="X147" s="17" t="s">
        <v>1481</v>
      </c>
      <c r="Y147" s="19">
        <v>135338.16</v>
      </c>
      <c r="Z147" s="19">
        <v>321601.25</v>
      </c>
      <c r="AA147" s="19">
        <v>125905.98</v>
      </c>
      <c r="AB147" s="19">
        <v>0</v>
      </c>
      <c r="AC147" s="19">
        <v>0</v>
      </c>
      <c r="AD147" s="17" t="s">
        <v>1479</v>
      </c>
      <c r="AE147" s="19" t="str">
        <f t="shared" si="7"/>
        <v>N/A</v>
      </c>
      <c r="AF147" s="19">
        <v>0</v>
      </c>
      <c r="AG147" s="19">
        <v>0</v>
      </c>
      <c r="AH147" s="19">
        <v>0</v>
      </c>
      <c r="AI147" s="19">
        <v>0</v>
      </c>
      <c r="AJ147" s="19">
        <v>0</v>
      </c>
      <c r="AK147" s="19">
        <f t="shared" si="6"/>
        <v>0</v>
      </c>
      <c r="AL147" s="19" t="s">
        <v>1477</v>
      </c>
      <c r="AM147" s="17" t="s">
        <v>1477</v>
      </c>
      <c r="AN147" s="19" t="s">
        <v>1479</v>
      </c>
      <c r="AO147" s="19">
        <v>75000</v>
      </c>
      <c r="AP147" s="19">
        <v>1500</v>
      </c>
    </row>
    <row r="148" spans="1:42" ht="180" x14ac:dyDescent="0.25">
      <c r="A148" s="17" t="s">
        <v>168</v>
      </c>
      <c r="B148" s="13" t="s">
        <v>415</v>
      </c>
      <c r="C148" s="17" t="s">
        <v>445</v>
      </c>
      <c r="D148" s="17" t="s">
        <v>500</v>
      </c>
      <c r="E148" s="17" t="s">
        <v>518</v>
      </c>
      <c r="F148" s="17" t="s">
        <v>562</v>
      </c>
      <c r="G148" s="17" t="s">
        <v>568</v>
      </c>
      <c r="H148" s="18">
        <v>45518</v>
      </c>
      <c r="I148" s="17" t="s">
        <v>571</v>
      </c>
      <c r="J148" s="13" t="s">
        <v>716</v>
      </c>
      <c r="K148" s="17" t="s">
        <v>1616</v>
      </c>
      <c r="L148" s="23" t="s">
        <v>1645</v>
      </c>
      <c r="M148" s="13" t="s">
        <v>1012</v>
      </c>
      <c r="N148" s="17" t="s">
        <v>1176</v>
      </c>
      <c r="O148" s="13" t="s">
        <v>1836</v>
      </c>
      <c r="P148" s="17" t="s">
        <v>1429</v>
      </c>
      <c r="Q148" s="18">
        <v>45783</v>
      </c>
      <c r="R148" s="17" t="s">
        <v>1588</v>
      </c>
      <c r="S148" s="17" t="s">
        <v>1479</v>
      </c>
      <c r="T148" s="13" t="s">
        <v>1681</v>
      </c>
      <c r="U148" s="17" t="s">
        <v>1546</v>
      </c>
      <c r="V148" s="17" t="s">
        <v>1616</v>
      </c>
      <c r="W148" s="17" t="s">
        <v>1472</v>
      </c>
      <c r="X148" s="17" t="s">
        <v>1616</v>
      </c>
      <c r="Y148" s="19">
        <v>22939.86</v>
      </c>
      <c r="Z148" s="19">
        <v>0</v>
      </c>
      <c r="AA148" s="19">
        <v>0</v>
      </c>
      <c r="AB148" s="19">
        <v>0</v>
      </c>
      <c r="AC148" s="19"/>
      <c r="AD148" s="19" t="s">
        <v>1479</v>
      </c>
      <c r="AE148" s="19" t="str">
        <f t="shared" si="7"/>
        <v>N/A</v>
      </c>
      <c r="AF148" s="19">
        <v>0</v>
      </c>
      <c r="AG148" s="19">
        <v>12000</v>
      </c>
      <c r="AH148" s="19">
        <v>0</v>
      </c>
      <c r="AI148" s="19">
        <v>0</v>
      </c>
      <c r="AJ148" s="19">
        <v>0</v>
      </c>
      <c r="AK148" s="19">
        <f t="shared" si="6"/>
        <v>12000</v>
      </c>
      <c r="AL148" s="19">
        <v>240</v>
      </c>
      <c r="AM148" s="17" t="s">
        <v>1477</v>
      </c>
      <c r="AN148" s="19" t="s">
        <v>1479</v>
      </c>
      <c r="AO148" s="19" t="s">
        <v>1479</v>
      </c>
      <c r="AP148" s="19" t="s">
        <v>1479</v>
      </c>
    </row>
    <row r="149" spans="1:42" ht="60" x14ac:dyDescent="0.25">
      <c r="A149" s="17" t="s">
        <v>169</v>
      </c>
      <c r="B149" s="13" t="s">
        <v>404</v>
      </c>
      <c r="C149" s="17" t="s">
        <v>451</v>
      </c>
      <c r="D149" s="17" t="s">
        <v>491</v>
      </c>
      <c r="E149" s="17" t="s">
        <v>508</v>
      </c>
      <c r="F149" s="17" t="s">
        <v>562</v>
      </c>
      <c r="G149" s="17" t="s">
        <v>568</v>
      </c>
      <c r="H149" s="18">
        <v>45504</v>
      </c>
      <c r="I149" s="17" t="s">
        <v>571</v>
      </c>
      <c r="J149" s="13" t="s">
        <v>717</v>
      </c>
      <c r="K149" s="17" t="s">
        <v>1477</v>
      </c>
      <c r="L149" s="17" t="s">
        <v>1495</v>
      </c>
      <c r="M149" s="13" t="s">
        <v>1011</v>
      </c>
      <c r="N149" s="17" t="s">
        <v>1177</v>
      </c>
      <c r="O149" s="13" t="s">
        <v>1989</v>
      </c>
      <c r="P149" s="17" t="s">
        <v>1430</v>
      </c>
      <c r="Q149" s="18">
        <v>45831</v>
      </c>
      <c r="R149" s="17" t="s">
        <v>1479</v>
      </c>
      <c r="S149" s="17" t="s">
        <v>1479</v>
      </c>
      <c r="T149" s="17" t="s">
        <v>1479</v>
      </c>
      <c r="U149" s="17" t="s">
        <v>1498</v>
      </c>
      <c r="V149" s="17" t="s">
        <v>1477</v>
      </c>
      <c r="W149" s="17" t="s">
        <v>1472</v>
      </c>
      <c r="X149" s="17" t="s">
        <v>1477</v>
      </c>
      <c r="Y149" s="19">
        <v>109284.78</v>
      </c>
      <c r="Z149" s="19">
        <v>0</v>
      </c>
      <c r="AA149" s="19">
        <v>0</v>
      </c>
      <c r="AB149" s="19">
        <v>0</v>
      </c>
      <c r="AC149" s="19"/>
      <c r="AD149" s="19" t="s">
        <v>1479</v>
      </c>
      <c r="AE149" s="19" t="str">
        <f t="shared" si="7"/>
        <v>N/A</v>
      </c>
      <c r="AF149" s="19">
        <v>0</v>
      </c>
      <c r="AG149" s="19">
        <v>0</v>
      </c>
      <c r="AH149" s="19">
        <v>0</v>
      </c>
      <c r="AI149" s="19">
        <v>0</v>
      </c>
      <c r="AJ149" s="19">
        <v>0</v>
      </c>
      <c r="AK149" s="19">
        <f t="shared" si="6"/>
        <v>0</v>
      </c>
      <c r="AL149" s="19" t="s">
        <v>1477</v>
      </c>
      <c r="AM149" s="17" t="s">
        <v>1477</v>
      </c>
      <c r="AN149" s="19" t="s">
        <v>1479</v>
      </c>
      <c r="AO149" s="19" t="s">
        <v>1479</v>
      </c>
      <c r="AP149" s="19" t="s">
        <v>1479</v>
      </c>
    </row>
    <row r="150" spans="1:42" ht="75" x14ac:dyDescent="0.25">
      <c r="A150" s="17" t="s">
        <v>170</v>
      </c>
      <c r="B150" s="13" t="s">
        <v>414</v>
      </c>
      <c r="C150" s="17" t="s">
        <v>453</v>
      </c>
      <c r="D150" s="17" t="s">
        <v>492</v>
      </c>
      <c r="E150" s="17" t="s">
        <v>510</v>
      </c>
      <c r="F150" s="17" t="s">
        <v>562</v>
      </c>
      <c r="G150" s="17" t="s">
        <v>568</v>
      </c>
      <c r="H150" s="18">
        <v>45393</v>
      </c>
      <c r="I150" s="17" t="s">
        <v>571</v>
      </c>
      <c r="J150" s="13" t="s">
        <v>718</v>
      </c>
      <c r="K150" s="17" t="s">
        <v>1477</v>
      </c>
      <c r="L150" s="17" t="s">
        <v>1495</v>
      </c>
      <c r="M150" s="13" t="s">
        <v>978</v>
      </c>
      <c r="N150" s="17" t="s">
        <v>1178</v>
      </c>
      <c r="O150" s="13" t="s">
        <v>1990</v>
      </c>
      <c r="P150" s="17" t="s">
        <v>1430</v>
      </c>
      <c r="Q150" s="18">
        <v>45594</v>
      </c>
      <c r="R150" s="17" t="s">
        <v>1479</v>
      </c>
      <c r="S150" s="17" t="s">
        <v>1479</v>
      </c>
      <c r="T150" s="13" t="s">
        <v>1479</v>
      </c>
      <c r="U150" s="17" t="s">
        <v>1498</v>
      </c>
      <c r="V150" s="17" t="s">
        <v>1477</v>
      </c>
      <c r="W150" s="17" t="s">
        <v>1472</v>
      </c>
      <c r="X150" s="17" t="s">
        <v>1477</v>
      </c>
      <c r="Y150" s="19">
        <v>207771.04</v>
      </c>
      <c r="Z150" s="19">
        <v>0</v>
      </c>
      <c r="AA150" s="19">
        <v>0</v>
      </c>
      <c r="AB150" s="19">
        <v>0</v>
      </c>
      <c r="AC150" s="19"/>
      <c r="AD150" s="19" t="s">
        <v>1479</v>
      </c>
      <c r="AE150" s="19" t="str">
        <f t="shared" si="7"/>
        <v>N/A</v>
      </c>
      <c r="AF150" s="19">
        <v>0</v>
      </c>
      <c r="AG150" s="19">
        <v>0</v>
      </c>
      <c r="AH150" s="19">
        <v>0</v>
      </c>
      <c r="AI150" s="19">
        <v>0</v>
      </c>
      <c r="AJ150" s="19">
        <v>0</v>
      </c>
      <c r="AK150" s="19">
        <f t="shared" si="6"/>
        <v>0</v>
      </c>
      <c r="AL150" s="19" t="s">
        <v>1477</v>
      </c>
      <c r="AM150" s="17" t="s">
        <v>1477</v>
      </c>
      <c r="AN150" s="19" t="s">
        <v>1479</v>
      </c>
      <c r="AO150" s="19" t="s">
        <v>1479</v>
      </c>
      <c r="AP150" s="19" t="s">
        <v>1479</v>
      </c>
    </row>
    <row r="151" spans="1:42" ht="390" x14ac:dyDescent="0.25">
      <c r="A151" s="17" t="s">
        <v>171</v>
      </c>
      <c r="B151" s="13" t="s">
        <v>405</v>
      </c>
      <c r="C151" s="17" t="s">
        <v>454</v>
      </c>
      <c r="D151" s="17" t="s">
        <v>492</v>
      </c>
      <c r="E151" s="17" t="s">
        <v>511</v>
      </c>
      <c r="F151" s="17" t="s">
        <v>562</v>
      </c>
      <c r="G151" s="17" t="s">
        <v>568</v>
      </c>
      <c r="H151" s="18">
        <v>45523</v>
      </c>
      <c r="I151" s="17" t="s">
        <v>572</v>
      </c>
      <c r="J151" s="13" t="s">
        <v>719</v>
      </c>
      <c r="K151" s="17" t="s">
        <v>1616</v>
      </c>
      <c r="L151" s="17" t="s">
        <v>1682</v>
      </c>
      <c r="M151" s="13" t="s">
        <v>1013</v>
      </c>
      <c r="N151" s="17" t="s">
        <v>1179</v>
      </c>
      <c r="O151" s="13" t="s">
        <v>1837</v>
      </c>
      <c r="P151" s="17" t="s">
        <v>1431</v>
      </c>
      <c r="Q151" s="18">
        <v>45821</v>
      </c>
      <c r="R151" s="17" t="s">
        <v>1479</v>
      </c>
      <c r="S151" s="17" t="s">
        <v>1479</v>
      </c>
      <c r="T151" s="13" t="s">
        <v>1683</v>
      </c>
      <c r="U151" s="17" t="s">
        <v>1513</v>
      </c>
      <c r="V151" s="17" t="s">
        <v>1481</v>
      </c>
      <c r="W151" s="17" t="s">
        <v>1473</v>
      </c>
      <c r="X151" s="17" t="s">
        <v>1477</v>
      </c>
      <c r="Y151" s="19">
        <v>57530.02</v>
      </c>
      <c r="Z151" s="19">
        <v>0</v>
      </c>
      <c r="AA151" s="19">
        <v>0</v>
      </c>
      <c r="AB151" s="19">
        <v>0</v>
      </c>
      <c r="AC151" s="19"/>
      <c r="AD151" s="19" t="s">
        <v>1479</v>
      </c>
      <c r="AE151" s="19" t="str">
        <f t="shared" si="7"/>
        <v>N/A</v>
      </c>
      <c r="AF151" s="19">
        <v>0</v>
      </c>
      <c r="AG151" s="19">
        <v>0</v>
      </c>
      <c r="AH151" s="19">
        <v>0</v>
      </c>
      <c r="AI151" s="19">
        <v>0</v>
      </c>
      <c r="AJ151" s="19">
        <v>0</v>
      </c>
      <c r="AK151" s="19">
        <f t="shared" si="6"/>
        <v>0</v>
      </c>
      <c r="AL151" s="19" t="s">
        <v>1477</v>
      </c>
      <c r="AM151" s="17" t="s">
        <v>1477</v>
      </c>
      <c r="AN151" s="19" t="s">
        <v>1479</v>
      </c>
      <c r="AO151" s="19" t="s">
        <v>1479</v>
      </c>
      <c r="AP151" s="19" t="s">
        <v>1479</v>
      </c>
    </row>
    <row r="152" spans="1:42" ht="90" x14ac:dyDescent="0.25">
      <c r="A152" s="17" t="s">
        <v>172</v>
      </c>
      <c r="B152" s="13" t="s">
        <v>402</v>
      </c>
      <c r="C152" s="17" t="s">
        <v>455</v>
      </c>
      <c r="D152" s="17" t="s">
        <v>490</v>
      </c>
      <c r="E152" s="17" t="s">
        <v>515</v>
      </c>
      <c r="F152" s="17" t="s">
        <v>562</v>
      </c>
      <c r="G152" s="17" t="s">
        <v>568</v>
      </c>
      <c r="H152" s="18">
        <v>45525</v>
      </c>
      <c r="I152" s="17" t="s">
        <v>572</v>
      </c>
      <c r="J152" s="13" t="s">
        <v>720</v>
      </c>
      <c r="K152" s="17" t="s">
        <v>1616</v>
      </c>
      <c r="L152" s="17" t="s">
        <v>1495</v>
      </c>
      <c r="M152" s="13" t="s">
        <v>1014</v>
      </c>
      <c r="N152" s="17" t="s">
        <v>1180</v>
      </c>
      <c r="O152" s="13" t="s">
        <v>1742</v>
      </c>
      <c r="P152" s="17" t="s">
        <v>1431</v>
      </c>
      <c r="Q152" s="18">
        <v>45681</v>
      </c>
      <c r="R152" s="17" t="s">
        <v>1479</v>
      </c>
      <c r="S152" s="17" t="s">
        <v>1479</v>
      </c>
      <c r="T152" s="13" t="s">
        <v>1617</v>
      </c>
      <c r="U152" s="22" t="s">
        <v>1480</v>
      </c>
      <c r="V152" s="17" t="s">
        <v>1481</v>
      </c>
      <c r="W152" s="17" t="s">
        <v>1473</v>
      </c>
      <c r="X152" s="17" t="s">
        <v>1477</v>
      </c>
      <c r="Y152" s="19">
        <v>306917.19</v>
      </c>
      <c r="Z152" s="19">
        <v>0</v>
      </c>
      <c r="AA152" s="19">
        <v>0</v>
      </c>
      <c r="AB152" s="19">
        <v>0</v>
      </c>
      <c r="AC152" s="19"/>
      <c r="AD152" s="19" t="s">
        <v>1479</v>
      </c>
      <c r="AE152" s="19" t="str">
        <f t="shared" si="7"/>
        <v>N/A</v>
      </c>
      <c r="AF152" s="19">
        <v>0</v>
      </c>
      <c r="AG152" s="19">
        <v>0</v>
      </c>
      <c r="AH152" s="19">
        <v>0</v>
      </c>
      <c r="AI152" s="19">
        <v>0</v>
      </c>
      <c r="AJ152" s="19">
        <v>0</v>
      </c>
      <c r="AK152" s="19">
        <f t="shared" si="6"/>
        <v>0</v>
      </c>
      <c r="AL152" s="19" t="s">
        <v>1477</v>
      </c>
      <c r="AM152" s="25" t="s">
        <v>1477</v>
      </c>
      <c r="AN152" s="19" t="s">
        <v>1479</v>
      </c>
      <c r="AO152" s="19" t="s">
        <v>1479</v>
      </c>
      <c r="AP152" s="25" t="s">
        <v>1479</v>
      </c>
    </row>
    <row r="153" spans="1:42" ht="45" x14ac:dyDescent="0.25">
      <c r="A153" s="17" t="s">
        <v>173</v>
      </c>
      <c r="B153" s="13" t="s">
        <v>405</v>
      </c>
      <c r="C153" s="17" t="s">
        <v>424</v>
      </c>
      <c r="D153" s="17" t="s">
        <v>492</v>
      </c>
      <c r="E153" s="17" t="s">
        <v>541</v>
      </c>
      <c r="F153" s="17" t="s">
        <v>562</v>
      </c>
      <c r="G153" s="17" t="s">
        <v>568</v>
      </c>
      <c r="H153" s="18">
        <v>45538</v>
      </c>
      <c r="I153" s="17" t="s">
        <v>571</v>
      </c>
      <c r="J153" s="13" t="s">
        <v>721</v>
      </c>
      <c r="K153" s="17" t="s">
        <v>1616</v>
      </c>
      <c r="L153" s="17" t="s">
        <v>1647</v>
      </c>
      <c r="M153" s="13" t="s">
        <v>1015</v>
      </c>
      <c r="N153" s="17" t="s">
        <v>1181</v>
      </c>
      <c r="O153" s="13" t="s">
        <v>1743</v>
      </c>
      <c r="P153" s="17" t="s">
        <v>1430</v>
      </c>
      <c r="Q153" s="18">
        <v>45813</v>
      </c>
      <c r="R153" s="17" t="s">
        <v>1479</v>
      </c>
      <c r="S153" s="17" t="s">
        <v>1479</v>
      </c>
      <c r="T153" s="13" t="s">
        <v>1479</v>
      </c>
      <c r="U153" s="17" t="s">
        <v>1498</v>
      </c>
      <c r="V153" s="17" t="s">
        <v>1477</v>
      </c>
      <c r="W153" s="17" t="s">
        <v>1472</v>
      </c>
      <c r="X153" s="17" t="s">
        <v>1477</v>
      </c>
      <c r="Y153" s="19">
        <v>352841.44</v>
      </c>
      <c r="Z153" s="19">
        <v>0</v>
      </c>
      <c r="AA153" s="19">
        <v>0</v>
      </c>
      <c r="AB153" s="19">
        <v>0</v>
      </c>
      <c r="AC153" s="19"/>
      <c r="AD153" s="19" t="s">
        <v>1479</v>
      </c>
      <c r="AE153" s="19" t="str">
        <f t="shared" si="7"/>
        <v>N/A</v>
      </c>
      <c r="AF153" s="19">
        <v>0</v>
      </c>
      <c r="AG153" s="19">
        <v>0</v>
      </c>
      <c r="AH153" s="19">
        <v>0</v>
      </c>
      <c r="AI153" s="19">
        <v>0</v>
      </c>
      <c r="AJ153" s="19">
        <v>0</v>
      </c>
      <c r="AK153" s="19">
        <f t="shared" si="6"/>
        <v>0</v>
      </c>
      <c r="AL153" s="19" t="s">
        <v>1477</v>
      </c>
      <c r="AM153" s="17" t="s">
        <v>1477</v>
      </c>
      <c r="AN153" s="19" t="s">
        <v>1479</v>
      </c>
      <c r="AO153" s="19" t="s">
        <v>1479</v>
      </c>
      <c r="AP153" s="19" t="s">
        <v>1479</v>
      </c>
    </row>
    <row r="154" spans="1:42" ht="60" x14ac:dyDescent="0.25">
      <c r="A154" s="17" t="s">
        <v>174</v>
      </c>
      <c r="B154" s="13" t="s">
        <v>402</v>
      </c>
      <c r="C154" s="17" t="s">
        <v>422</v>
      </c>
      <c r="D154" s="17" t="s">
        <v>490</v>
      </c>
      <c r="E154" s="17" t="s">
        <v>529</v>
      </c>
      <c r="F154" s="17" t="s">
        <v>562</v>
      </c>
      <c r="G154" s="17" t="s">
        <v>568</v>
      </c>
      <c r="H154" s="18">
        <v>45537</v>
      </c>
      <c r="I154" s="17" t="s">
        <v>571</v>
      </c>
      <c r="J154" s="13" t="s">
        <v>722</v>
      </c>
      <c r="K154" s="17" t="s">
        <v>1481</v>
      </c>
      <c r="L154" s="17" t="s">
        <v>1677</v>
      </c>
      <c r="M154" s="17" t="s">
        <v>1677</v>
      </c>
      <c r="N154" s="17" t="s">
        <v>1182</v>
      </c>
      <c r="O154" s="13" t="s">
        <v>1991</v>
      </c>
      <c r="P154" s="17" t="s">
        <v>1424</v>
      </c>
      <c r="Q154" s="18">
        <v>45747</v>
      </c>
      <c r="R154" s="17" t="s">
        <v>1479</v>
      </c>
      <c r="S154" s="17" t="s">
        <v>1581</v>
      </c>
      <c r="T154" s="13" t="s">
        <v>1467</v>
      </c>
      <c r="U154" s="17" t="s">
        <v>1546</v>
      </c>
      <c r="V154" s="17" t="s">
        <v>1477</v>
      </c>
      <c r="W154" s="17" t="s">
        <v>1471</v>
      </c>
      <c r="X154" s="17" t="s">
        <v>1477</v>
      </c>
      <c r="Y154" s="19">
        <v>41720.629999999997</v>
      </c>
      <c r="Z154" s="19">
        <v>41720.629999999997</v>
      </c>
      <c r="AA154" s="19">
        <v>0</v>
      </c>
      <c r="AB154" s="19">
        <v>0</v>
      </c>
      <c r="AC154" s="19">
        <v>0</v>
      </c>
      <c r="AD154" s="19" t="s">
        <v>1479</v>
      </c>
      <c r="AE154" s="19" t="str">
        <f t="shared" si="7"/>
        <v>N/A</v>
      </c>
      <c r="AF154" s="19">
        <v>0</v>
      </c>
      <c r="AG154" s="19">
        <v>0</v>
      </c>
      <c r="AH154" s="19">
        <v>15000</v>
      </c>
      <c r="AI154" s="19">
        <v>0</v>
      </c>
      <c r="AJ154" s="19">
        <v>0</v>
      </c>
      <c r="AK154" s="19">
        <f t="shared" si="6"/>
        <v>15000</v>
      </c>
      <c r="AL154" s="19">
        <v>300</v>
      </c>
      <c r="AM154" s="25" t="s">
        <v>1477</v>
      </c>
      <c r="AN154" s="19" t="s">
        <v>1479</v>
      </c>
      <c r="AO154" s="19" t="s">
        <v>1479</v>
      </c>
      <c r="AP154" s="25" t="s">
        <v>1479</v>
      </c>
    </row>
    <row r="155" spans="1:42" ht="150" x14ac:dyDescent="0.25">
      <c r="A155" s="17" t="s">
        <v>175</v>
      </c>
      <c r="B155" s="13" t="s">
        <v>402</v>
      </c>
      <c r="C155" s="17" t="s">
        <v>422</v>
      </c>
      <c r="D155" s="17" t="s">
        <v>490</v>
      </c>
      <c r="E155" s="17" t="s">
        <v>513</v>
      </c>
      <c r="F155" s="17" t="s">
        <v>562</v>
      </c>
      <c r="G155" s="17" t="s">
        <v>568</v>
      </c>
      <c r="H155" s="18">
        <v>45534</v>
      </c>
      <c r="I155" s="17" t="s">
        <v>571</v>
      </c>
      <c r="J155" s="13" t="s">
        <v>723</v>
      </c>
      <c r="K155" s="17" t="s">
        <v>1616</v>
      </c>
      <c r="L155" s="17" t="s">
        <v>1495</v>
      </c>
      <c r="M155" s="13" t="s">
        <v>986</v>
      </c>
      <c r="N155" s="17" t="s">
        <v>1183</v>
      </c>
      <c r="O155" s="13" t="s">
        <v>1992</v>
      </c>
      <c r="P155" s="17" t="s">
        <v>1424</v>
      </c>
      <c r="Q155" s="18">
        <v>45832</v>
      </c>
      <c r="R155" s="17" t="s">
        <v>1583</v>
      </c>
      <c r="S155" s="17" t="s">
        <v>1479</v>
      </c>
      <c r="T155" s="13" t="s">
        <v>1684</v>
      </c>
      <c r="U155" s="17" t="s">
        <v>1546</v>
      </c>
      <c r="V155" s="17" t="s">
        <v>1477</v>
      </c>
      <c r="W155" s="17" t="s">
        <v>1471</v>
      </c>
      <c r="X155" s="17" t="s">
        <v>1477</v>
      </c>
      <c r="Y155" s="19">
        <v>97038</v>
      </c>
      <c r="Z155" s="19">
        <v>0</v>
      </c>
      <c r="AA155" s="19">
        <v>0</v>
      </c>
      <c r="AB155" s="19">
        <v>0</v>
      </c>
      <c r="AC155" s="19"/>
      <c r="AD155" s="19" t="s">
        <v>1479</v>
      </c>
      <c r="AE155" s="19" t="str">
        <f t="shared" si="7"/>
        <v>N/A</v>
      </c>
      <c r="AF155" s="19">
        <v>0</v>
      </c>
      <c r="AG155" s="19">
        <v>0</v>
      </c>
      <c r="AH155" s="19">
        <v>26266.92</v>
      </c>
      <c r="AI155" s="19">
        <v>0</v>
      </c>
      <c r="AJ155" s="19">
        <v>0</v>
      </c>
      <c r="AK155" s="19">
        <f t="shared" si="6"/>
        <v>26266.92</v>
      </c>
      <c r="AL155" s="19">
        <v>600</v>
      </c>
      <c r="AM155" s="25" t="s">
        <v>1477</v>
      </c>
      <c r="AN155" s="19" t="s">
        <v>1479</v>
      </c>
      <c r="AO155" s="19" t="s">
        <v>1479</v>
      </c>
      <c r="AP155" s="25" t="s">
        <v>1479</v>
      </c>
    </row>
    <row r="156" spans="1:42" ht="75" x14ac:dyDescent="0.25">
      <c r="A156" s="17" t="s">
        <v>176</v>
      </c>
      <c r="B156" s="13" t="s">
        <v>417</v>
      </c>
      <c r="C156" s="17" t="s">
        <v>432</v>
      </c>
      <c r="D156" s="17" t="s">
        <v>496</v>
      </c>
      <c r="E156" s="17" t="s">
        <v>541</v>
      </c>
      <c r="F156" s="17" t="s">
        <v>562</v>
      </c>
      <c r="G156" s="17" t="s">
        <v>568</v>
      </c>
      <c r="H156" s="18">
        <v>45547</v>
      </c>
      <c r="I156" s="17" t="s">
        <v>571</v>
      </c>
      <c r="J156" s="13" t="s">
        <v>724</v>
      </c>
      <c r="K156" s="17" t="s">
        <v>1616</v>
      </c>
      <c r="L156" s="17" t="s">
        <v>1495</v>
      </c>
      <c r="M156" s="13" t="s">
        <v>973</v>
      </c>
      <c r="N156" s="17" t="s">
        <v>1184</v>
      </c>
      <c r="O156" s="13" t="s">
        <v>1993</v>
      </c>
      <c r="P156" s="17" t="s">
        <v>1430</v>
      </c>
      <c r="Q156" s="18">
        <v>45737</v>
      </c>
      <c r="R156" s="17" t="s">
        <v>1479</v>
      </c>
      <c r="S156" s="17" t="s">
        <v>1479</v>
      </c>
      <c r="T156" s="17" t="s">
        <v>1479</v>
      </c>
      <c r="U156" s="17" t="s">
        <v>1498</v>
      </c>
      <c r="V156" s="17" t="s">
        <v>1477</v>
      </c>
      <c r="W156" s="17" t="s">
        <v>1472</v>
      </c>
      <c r="X156" s="17" t="s">
        <v>1477</v>
      </c>
      <c r="Y156" s="19">
        <v>362163.47</v>
      </c>
      <c r="Z156" s="19">
        <v>0</v>
      </c>
      <c r="AA156" s="19">
        <v>0</v>
      </c>
      <c r="AB156" s="19">
        <v>0</v>
      </c>
      <c r="AC156" s="19"/>
      <c r="AD156" s="19" t="s">
        <v>1479</v>
      </c>
      <c r="AE156" s="19" t="str">
        <f t="shared" si="7"/>
        <v>N/A</v>
      </c>
      <c r="AF156" s="19">
        <v>0</v>
      </c>
      <c r="AG156" s="19">
        <v>0</v>
      </c>
      <c r="AH156" s="19">
        <v>0</v>
      </c>
      <c r="AI156" s="19">
        <v>0</v>
      </c>
      <c r="AJ156" s="19">
        <v>0</v>
      </c>
      <c r="AK156" s="19">
        <f t="shared" si="6"/>
        <v>0</v>
      </c>
      <c r="AL156" s="19" t="s">
        <v>1477</v>
      </c>
      <c r="AM156" s="17" t="s">
        <v>1477</v>
      </c>
      <c r="AN156" s="19" t="s">
        <v>1479</v>
      </c>
      <c r="AO156" s="19" t="s">
        <v>1479</v>
      </c>
      <c r="AP156" s="17" t="s">
        <v>1479</v>
      </c>
    </row>
    <row r="157" spans="1:42" ht="60" x14ac:dyDescent="0.25">
      <c r="A157" s="17" t="s">
        <v>177</v>
      </c>
      <c r="B157" s="13" t="s">
        <v>405</v>
      </c>
      <c r="C157" s="17" t="s">
        <v>424</v>
      </c>
      <c r="D157" s="17" t="s">
        <v>492</v>
      </c>
      <c r="E157" s="17" t="s">
        <v>542</v>
      </c>
      <c r="F157" s="17" t="s">
        <v>562</v>
      </c>
      <c r="G157" s="17" t="s">
        <v>568</v>
      </c>
      <c r="H157" s="18">
        <v>45545</v>
      </c>
      <c r="I157" s="17" t="s">
        <v>572</v>
      </c>
      <c r="J157" s="13" t="s">
        <v>725</v>
      </c>
      <c r="K157" s="17" t="s">
        <v>1616</v>
      </c>
      <c r="L157" s="17" t="s">
        <v>1685</v>
      </c>
      <c r="M157" s="13" t="s">
        <v>1016</v>
      </c>
      <c r="N157" s="17" t="s">
        <v>1185</v>
      </c>
      <c r="O157" s="13" t="s">
        <v>1838</v>
      </c>
      <c r="P157" s="17" t="s">
        <v>1431</v>
      </c>
      <c r="Q157" s="18">
        <v>45754</v>
      </c>
      <c r="R157" s="17" t="s">
        <v>1479</v>
      </c>
      <c r="S157" s="17" t="s">
        <v>1479</v>
      </c>
      <c r="T157" s="13" t="s">
        <v>1479</v>
      </c>
      <c r="U157" s="17" t="s">
        <v>1686</v>
      </c>
      <c r="V157" s="17" t="s">
        <v>1481</v>
      </c>
      <c r="W157" s="17" t="s">
        <v>1473</v>
      </c>
      <c r="X157" s="17" t="s">
        <v>1477</v>
      </c>
      <c r="Y157" s="19">
        <v>80000</v>
      </c>
      <c r="Z157" s="19">
        <v>0</v>
      </c>
      <c r="AA157" s="19">
        <v>0</v>
      </c>
      <c r="AB157" s="19">
        <v>0</v>
      </c>
      <c r="AC157" s="19"/>
      <c r="AD157" s="19" t="s">
        <v>1479</v>
      </c>
      <c r="AE157" s="19" t="str">
        <f t="shared" si="7"/>
        <v>N/A</v>
      </c>
      <c r="AF157" s="19">
        <v>0</v>
      </c>
      <c r="AG157" s="19">
        <v>0</v>
      </c>
      <c r="AH157" s="19">
        <v>0</v>
      </c>
      <c r="AI157" s="19">
        <v>0</v>
      </c>
      <c r="AJ157" s="19">
        <v>0</v>
      </c>
      <c r="AK157" s="19">
        <f t="shared" si="6"/>
        <v>0</v>
      </c>
      <c r="AL157" s="19" t="s">
        <v>1477</v>
      </c>
      <c r="AM157" s="17" t="s">
        <v>1477</v>
      </c>
      <c r="AN157" s="19" t="s">
        <v>1479</v>
      </c>
      <c r="AO157" s="19" t="s">
        <v>1479</v>
      </c>
      <c r="AP157" s="19" t="s">
        <v>1479</v>
      </c>
    </row>
    <row r="158" spans="1:42" ht="75" x14ac:dyDescent="0.25">
      <c r="A158" s="17" t="s">
        <v>178</v>
      </c>
      <c r="B158" s="13" t="s">
        <v>402</v>
      </c>
      <c r="C158" s="17" t="s">
        <v>422</v>
      </c>
      <c r="D158" s="17" t="s">
        <v>490</v>
      </c>
      <c r="E158" s="17" t="s">
        <v>543</v>
      </c>
      <c r="F158" s="17" t="s">
        <v>562</v>
      </c>
      <c r="G158" s="17" t="s">
        <v>568</v>
      </c>
      <c r="H158" s="18">
        <v>45546</v>
      </c>
      <c r="I158" s="17" t="s">
        <v>572</v>
      </c>
      <c r="J158" s="13" t="s">
        <v>726</v>
      </c>
      <c r="K158" s="17" t="s">
        <v>1481</v>
      </c>
      <c r="L158" s="17" t="s">
        <v>1677</v>
      </c>
      <c r="M158" s="17" t="s">
        <v>1677</v>
      </c>
      <c r="N158" s="17" t="s">
        <v>1186</v>
      </c>
      <c r="O158" s="13" t="s">
        <v>1744</v>
      </c>
      <c r="P158" s="17" t="s">
        <v>1431</v>
      </c>
      <c r="Q158" s="18">
        <v>45797</v>
      </c>
      <c r="R158" s="17" t="s">
        <v>1479</v>
      </c>
      <c r="S158" s="17" t="s">
        <v>1479</v>
      </c>
      <c r="T158" s="17" t="s">
        <v>1479</v>
      </c>
      <c r="U158" s="22" t="s">
        <v>1480</v>
      </c>
      <c r="V158" s="17" t="s">
        <v>1481</v>
      </c>
      <c r="W158" s="17" t="s">
        <v>1473</v>
      </c>
      <c r="X158" s="17" t="s">
        <v>1481</v>
      </c>
      <c r="Y158" s="19">
        <v>76697.009999999995</v>
      </c>
      <c r="Z158" s="19">
        <v>368227.87</v>
      </c>
      <c r="AA158" s="19">
        <v>234899.25</v>
      </c>
      <c r="AB158" s="19">
        <v>0</v>
      </c>
      <c r="AC158" s="19">
        <v>0</v>
      </c>
      <c r="AD158" s="19" t="s">
        <v>1479</v>
      </c>
      <c r="AE158" s="19" t="str">
        <f t="shared" si="7"/>
        <v>N/A</v>
      </c>
      <c r="AF158" s="19">
        <v>0</v>
      </c>
      <c r="AG158" s="19">
        <v>0</v>
      </c>
      <c r="AH158" s="19">
        <v>0</v>
      </c>
      <c r="AI158" s="19">
        <v>0</v>
      </c>
      <c r="AJ158" s="19">
        <v>0</v>
      </c>
      <c r="AK158" s="19">
        <f t="shared" si="6"/>
        <v>0</v>
      </c>
      <c r="AL158" s="19" t="s">
        <v>1477</v>
      </c>
      <c r="AM158" s="25" t="s">
        <v>1477</v>
      </c>
      <c r="AN158" s="19" t="s">
        <v>1479</v>
      </c>
      <c r="AO158" s="19">
        <v>75000</v>
      </c>
      <c r="AP158" s="25" t="s">
        <v>1479</v>
      </c>
    </row>
    <row r="159" spans="1:42" ht="30" x14ac:dyDescent="0.25">
      <c r="A159" s="17" t="s">
        <v>179</v>
      </c>
      <c r="B159" s="13" t="s">
        <v>402</v>
      </c>
      <c r="C159" s="17" t="s">
        <v>422</v>
      </c>
      <c r="D159" s="17" t="s">
        <v>490</v>
      </c>
      <c r="E159" s="17" t="s">
        <v>544</v>
      </c>
      <c r="F159" s="17" t="s">
        <v>562</v>
      </c>
      <c r="G159" s="17" t="s">
        <v>568</v>
      </c>
      <c r="H159" s="18">
        <v>45546</v>
      </c>
      <c r="I159" s="17" t="s">
        <v>571</v>
      </c>
      <c r="J159" s="13" t="s">
        <v>727</v>
      </c>
      <c r="K159" s="17" t="s">
        <v>1481</v>
      </c>
      <c r="L159" s="17" t="s">
        <v>1677</v>
      </c>
      <c r="M159" s="17" t="s">
        <v>1677</v>
      </c>
      <c r="N159" s="17" t="s">
        <v>1187</v>
      </c>
      <c r="O159" s="13" t="s">
        <v>1745</v>
      </c>
      <c r="P159" s="17" t="s">
        <v>1433</v>
      </c>
      <c r="Q159" s="18">
        <v>45749</v>
      </c>
      <c r="R159" s="17" t="s">
        <v>1479</v>
      </c>
      <c r="S159" s="17" t="s">
        <v>1479</v>
      </c>
      <c r="T159" s="17" t="s">
        <v>1479</v>
      </c>
      <c r="U159" s="17" t="s">
        <v>1498</v>
      </c>
      <c r="V159" s="17" t="s">
        <v>1477</v>
      </c>
      <c r="W159" s="17" t="s">
        <v>1472</v>
      </c>
      <c r="X159" s="17" t="s">
        <v>1477</v>
      </c>
      <c r="Y159" s="19">
        <v>126697.01</v>
      </c>
      <c r="Z159" s="19">
        <v>341408.5</v>
      </c>
      <c r="AA159" s="19">
        <v>0</v>
      </c>
      <c r="AB159" s="19">
        <v>0</v>
      </c>
      <c r="AC159" s="19">
        <v>0</v>
      </c>
      <c r="AD159" s="19" t="s">
        <v>1479</v>
      </c>
      <c r="AE159" s="19" t="str">
        <f t="shared" si="7"/>
        <v>N/A</v>
      </c>
      <c r="AF159" s="19">
        <v>0</v>
      </c>
      <c r="AG159" s="19">
        <v>0</v>
      </c>
      <c r="AH159" s="19">
        <v>0</v>
      </c>
      <c r="AI159" s="19">
        <v>0</v>
      </c>
      <c r="AJ159" s="19">
        <v>0</v>
      </c>
      <c r="AK159" s="19">
        <f t="shared" si="6"/>
        <v>0</v>
      </c>
      <c r="AL159" s="19" t="s">
        <v>1477</v>
      </c>
      <c r="AM159" s="25" t="s">
        <v>1477</v>
      </c>
      <c r="AN159" s="19" t="s">
        <v>1479</v>
      </c>
      <c r="AO159" s="19" t="s">
        <v>1479</v>
      </c>
      <c r="AP159" s="25" t="s">
        <v>1479</v>
      </c>
    </row>
    <row r="160" spans="1:42" ht="45" x14ac:dyDescent="0.25">
      <c r="A160" s="17" t="s">
        <v>180</v>
      </c>
      <c r="B160" s="13" t="s">
        <v>414</v>
      </c>
      <c r="C160" s="17" t="s">
        <v>456</v>
      </c>
      <c r="D160" s="17" t="s">
        <v>492</v>
      </c>
      <c r="E160" s="17" t="s">
        <v>515</v>
      </c>
      <c r="F160" s="17" t="s">
        <v>562</v>
      </c>
      <c r="G160" s="17" t="s">
        <v>568</v>
      </c>
      <c r="H160" s="18">
        <v>45546</v>
      </c>
      <c r="I160" s="17" t="s">
        <v>571</v>
      </c>
      <c r="J160" s="13" t="s">
        <v>728</v>
      </c>
      <c r="K160" s="17" t="s">
        <v>1477</v>
      </c>
      <c r="L160" s="17" t="s">
        <v>1495</v>
      </c>
      <c r="M160" s="13" t="s">
        <v>964</v>
      </c>
      <c r="N160" s="17" t="s">
        <v>1188</v>
      </c>
      <c r="O160" s="13" t="s">
        <v>1746</v>
      </c>
      <c r="P160" s="17" t="s">
        <v>1426</v>
      </c>
      <c r="Q160" s="18">
        <v>45714</v>
      </c>
      <c r="R160" s="17" t="s">
        <v>1479</v>
      </c>
      <c r="S160" s="17" t="s">
        <v>1479</v>
      </c>
      <c r="T160" s="13" t="s">
        <v>1687</v>
      </c>
      <c r="U160" s="17" t="s">
        <v>1480</v>
      </c>
      <c r="V160" s="17" t="s">
        <v>1477</v>
      </c>
      <c r="W160" s="17" t="s">
        <v>1472</v>
      </c>
      <c r="X160" s="17" t="s">
        <v>1477</v>
      </c>
      <c r="Y160" s="19">
        <v>314059.3</v>
      </c>
      <c r="Z160" s="19">
        <v>0</v>
      </c>
      <c r="AA160" s="19">
        <v>0</v>
      </c>
      <c r="AB160" s="19">
        <v>0</v>
      </c>
      <c r="AC160" s="19"/>
      <c r="AD160" s="19" t="s">
        <v>1479</v>
      </c>
      <c r="AE160" s="19" t="str">
        <f t="shared" si="7"/>
        <v>N/A</v>
      </c>
      <c r="AF160" s="19">
        <v>0</v>
      </c>
      <c r="AG160" s="19">
        <v>0</v>
      </c>
      <c r="AH160" s="19">
        <v>0</v>
      </c>
      <c r="AI160" s="19">
        <v>0</v>
      </c>
      <c r="AJ160" s="19">
        <v>0</v>
      </c>
      <c r="AK160" s="19">
        <f t="shared" si="6"/>
        <v>0</v>
      </c>
      <c r="AL160" s="19" t="s">
        <v>1477</v>
      </c>
      <c r="AM160" s="17" t="s">
        <v>1477</v>
      </c>
      <c r="AN160" s="19" t="s">
        <v>1479</v>
      </c>
      <c r="AO160" s="19" t="s">
        <v>1479</v>
      </c>
      <c r="AP160" s="19" t="s">
        <v>1479</v>
      </c>
    </row>
    <row r="161" spans="1:42" ht="75" x14ac:dyDescent="0.25">
      <c r="A161" s="17" t="s">
        <v>181</v>
      </c>
      <c r="B161" s="13" t="s">
        <v>414</v>
      </c>
      <c r="C161" s="17" t="s">
        <v>457</v>
      </c>
      <c r="D161" s="17" t="s">
        <v>492</v>
      </c>
      <c r="E161" s="17" t="s">
        <v>510</v>
      </c>
      <c r="F161" s="17" t="s">
        <v>562</v>
      </c>
      <c r="G161" s="17" t="s">
        <v>568</v>
      </c>
      <c r="H161" s="18">
        <v>45551</v>
      </c>
      <c r="I161" s="17" t="s">
        <v>571</v>
      </c>
      <c r="J161" s="13" t="s">
        <v>729</v>
      </c>
      <c r="K161" s="17" t="s">
        <v>1477</v>
      </c>
      <c r="L161" s="17" t="s">
        <v>1495</v>
      </c>
      <c r="M161" s="13" t="s">
        <v>973</v>
      </c>
      <c r="N161" s="17" t="s">
        <v>1189</v>
      </c>
      <c r="O161" s="13" t="s">
        <v>1984</v>
      </c>
      <c r="P161" s="17" t="s">
        <v>1426</v>
      </c>
      <c r="Q161" s="18">
        <v>45582</v>
      </c>
      <c r="R161" s="17" t="s">
        <v>1479</v>
      </c>
      <c r="S161" s="17" t="s">
        <v>1479</v>
      </c>
      <c r="T161" s="13" t="s">
        <v>1479</v>
      </c>
      <c r="U161" s="17" t="s">
        <v>1498</v>
      </c>
      <c r="V161" s="17" t="s">
        <v>1477</v>
      </c>
      <c r="W161" s="17" t="s">
        <v>1472</v>
      </c>
      <c r="X161" s="17" t="s">
        <v>1477</v>
      </c>
      <c r="Y161" s="19">
        <v>284410.65999999997</v>
      </c>
      <c r="Z161" s="19">
        <v>0</v>
      </c>
      <c r="AA161" s="19">
        <v>0</v>
      </c>
      <c r="AB161" s="19">
        <v>0</v>
      </c>
      <c r="AC161" s="19"/>
      <c r="AD161" s="19" t="s">
        <v>1479</v>
      </c>
      <c r="AE161" s="19" t="str">
        <f t="shared" si="7"/>
        <v>N/A</v>
      </c>
      <c r="AF161" s="19">
        <v>0</v>
      </c>
      <c r="AG161" s="19">
        <v>0</v>
      </c>
      <c r="AH161" s="19">
        <v>0</v>
      </c>
      <c r="AI161" s="19">
        <v>0</v>
      </c>
      <c r="AJ161" s="19">
        <v>0</v>
      </c>
      <c r="AK161" s="19">
        <f t="shared" si="6"/>
        <v>0</v>
      </c>
      <c r="AL161" s="19" t="s">
        <v>1477</v>
      </c>
      <c r="AM161" s="17" t="s">
        <v>1477</v>
      </c>
      <c r="AN161" s="19" t="s">
        <v>1479</v>
      </c>
      <c r="AO161" s="19" t="s">
        <v>1479</v>
      </c>
      <c r="AP161" s="19" t="s">
        <v>1479</v>
      </c>
    </row>
    <row r="162" spans="1:42" ht="60" x14ac:dyDescent="0.25">
      <c r="A162" s="17" t="s">
        <v>182</v>
      </c>
      <c r="B162" s="13" t="s">
        <v>405</v>
      </c>
      <c r="C162" s="17" t="s">
        <v>458</v>
      </c>
      <c r="D162" s="17" t="s">
        <v>492</v>
      </c>
      <c r="E162" s="17" t="s">
        <v>511</v>
      </c>
      <c r="F162" s="17" t="s">
        <v>562</v>
      </c>
      <c r="G162" s="17" t="s">
        <v>568</v>
      </c>
      <c r="H162" s="18">
        <v>45548</v>
      </c>
      <c r="I162" s="17" t="s">
        <v>571</v>
      </c>
      <c r="J162" s="13" t="s">
        <v>730</v>
      </c>
      <c r="K162" s="17" t="s">
        <v>1616</v>
      </c>
      <c r="L162" s="6" t="s">
        <v>1499</v>
      </c>
      <c r="M162" s="13" t="s">
        <v>1017</v>
      </c>
      <c r="N162" s="17" t="s">
        <v>1190</v>
      </c>
      <c r="O162" s="13" t="s">
        <v>1839</v>
      </c>
      <c r="P162" s="17" t="s">
        <v>1433</v>
      </c>
      <c r="Q162" s="18">
        <v>45810</v>
      </c>
      <c r="R162" s="17" t="s">
        <v>1479</v>
      </c>
      <c r="S162" s="17" t="s">
        <v>1479</v>
      </c>
      <c r="T162" s="13" t="s">
        <v>1479</v>
      </c>
      <c r="U162" s="17" t="s">
        <v>1498</v>
      </c>
      <c r="V162" s="17" t="s">
        <v>1477</v>
      </c>
      <c r="W162" s="17" t="s">
        <v>1472</v>
      </c>
      <c r="X162" s="17" t="s">
        <v>1477</v>
      </c>
      <c r="Y162" s="19">
        <v>47972.19</v>
      </c>
      <c r="Z162" s="19">
        <v>0</v>
      </c>
      <c r="AA162" s="19">
        <v>0</v>
      </c>
      <c r="AB162" s="19">
        <v>0</v>
      </c>
      <c r="AC162" s="19"/>
      <c r="AD162" s="19" t="s">
        <v>1479</v>
      </c>
      <c r="AE162" s="19" t="str">
        <f t="shared" si="7"/>
        <v>N/A</v>
      </c>
      <c r="AF162" s="19">
        <v>0</v>
      </c>
      <c r="AG162" s="19">
        <v>0</v>
      </c>
      <c r="AH162" s="19">
        <v>0</v>
      </c>
      <c r="AI162" s="19">
        <v>0</v>
      </c>
      <c r="AJ162" s="19">
        <v>0</v>
      </c>
      <c r="AK162" s="19">
        <f t="shared" si="6"/>
        <v>0</v>
      </c>
      <c r="AL162" s="19" t="s">
        <v>1477</v>
      </c>
      <c r="AM162" s="17" t="s">
        <v>1477</v>
      </c>
      <c r="AN162" s="19" t="s">
        <v>1479</v>
      </c>
      <c r="AO162" s="19" t="s">
        <v>1479</v>
      </c>
      <c r="AP162" s="19" t="s">
        <v>1479</v>
      </c>
    </row>
    <row r="163" spans="1:42" ht="45" x14ac:dyDescent="0.25">
      <c r="A163" s="17" t="s">
        <v>183</v>
      </c>
      <c r="B163" s="13" t="s">
        <v>402</v>
      </c>
      <c r="C163" s="17" t="s">
        <v>422</v>
      </c>
      <c r="D163" s="17" t="s">
        <v>490</v>
      </c>
      <c r="E163" s="17" t="s">
        <v>522</v>
      </c>
      <c r="F163" s="17" t="s">
        <v>562</v>
      </c>
      <c r="G163" s="17" t="s">
        <v>568</v>
      </c>
      <c r="H163" s="18">
        <v>45555</v>
      </c>
      <c r="I163" s="17" t="s">
        <v>571</v>
      </c>
      <c r="J163" s="13" t="s">
        <v>731</v>
      </c>
      <c r="K163" s="17" t="s">
        <v>1616</v>
      </c>
      <c r="L163" s="6" t="s">
        <v>1560</v>
      </c>
      <c r="M163" s="13" t="s">
        <v>1018</v>
      </c>
      <c r="N163" s="17" t="s">
        <v>1191</v>
      </c>
      <c r="O163" s="13" t="s">
        <v>1747</v>
      </c>
      <c r="P163" s="17" t="s">
        <v>1429</v>
      </c>
      <c r="Q163" s="18">
        <v>45818</v>
      </c>
      <c r="R163" s="17" t="s">
        <v>1582</v>
      </c>
      <c r="S163" s="17" t="s">
        <v>1479</v>
      </c>
      <c r="T163" s="23" t="s">
        <v>1688</v>
      </c>
      <c r="U163" s="17" t="s">
        <v>1546</v>
      </c>
      <c r="V163" s="17" t="s">
        <v>1477</v>
      </c>
      <c r="W163" s="17" t="s">
        <v>1472</v>
      </c>
      <c r="X163" s="17" t="s">
        <v>1477</v>
      </c>
      <c r="Y163" s="19">
        <v>28413.46</v>
      </c>
      <c r="Z163" s="19">
        <v>0</v>
      </c>
      <c r="AA163" s="19">
        <v>0</v>
      </c>
      <c r="AB163" s="19">
        <v>0</v>
      </c>
      <c r="AC163" s="19"/>
      <c r="AD163" s="19" t="s">
        <v>1479</v>
      </c>
      <c r="AE163" s="19" t="str">
        <f t="shared" si="7"/>
        <v>N/A</v>
      </c>
      <c r="AF163" s="19">
        <v>0</v>
      </c>
      <c r="AG163" s="19">
        <v>8000</v>
      </c>
      <c r="AH163" s="19">
        <v>0</v>
      </c>
      <c r="AI163" s="19">
        <v>0</v>
      </c>
      <c r="AJ163" s="19">
        <v>0</v>
      </c>
      <c r="AK163" s="19">
        <f t="shared" si="6"/>
        <v>8000</v>
      </c>
      <c r="AL163" s="19">
        <v>160</v>
      </c>
      <c r="AM163" s="25" t="s">
        <v>1477</v>
      </c>
      <c r="AN163" s="19" t="s">
        <v>1479</v>
      </c>
      <c r="AO163" s="19" t="s">
        <v>1479</v>
      </c>
      <c r="AP163" s="25" t="s">
        <v>1479</v>
      </c>
    </row>
    <row r="164" spans="1:42" ht="30" x14ac:dyDescent="0.25">
      <c r="A164" s="17" t="s">
        <v>184</v>
      </c>
      <c r="B164" s="13" t="s">
        <v>402</v>
      </c>
      <c r="C164" s="17" t="s">
        <v>422</v>
      </c>
      <c r="D164" s="17" t="s">
        <v>490</v>
      </c>
      <c r="E164" s="17" t="s">
        <v>545</v>
      </c>
      <c r="F164" s="17" t="s">
        <v>562</v>
      </c>
      <c r="G164" s="17" t="s">
        <v>568</v>
      </c>
      <c r="H164" s="18">
        <v>45555</v>
      </c>
      <c r="I164" s="17" t="s">
        <v>571</v>
      </c>
      <c r="J164" s="13" t="s">
        <v>732</v>
      </c>
      <c r="K164" s="17" t="s">
        <v>1481</v>
      </c>
      <c r="L164" s="17" t="s">
        <v>1677</v>
      </c>
      <c r="M164" s="17" t="s">
        <v>1677</v>
      </c>
      <c r="N164" s="17" t="s">
        <v>1192</v>
      </c>
      <c r="O164" s="13" t="s">
        <v>1748</v>
      </c>
      <c r="P164" s="17" t="s">
        <v>1430</v>
      </c>
      <c r="Q164" s="18">
        <v>45825</v>
      </c>
      <c r="R164" s="17" t="s">
        <v>1479</v>
      </c>
      <c r="S164" s="17" t="s">
        <v>1479</v>
      </c>
      <c r="T164" s="17" t="s">
        <v>1479</v>
      </c>
      <c r="U164" s="17" t="s">
        <v>1498</v>
      </c>
      <c r="V164" s="17" t="s">
        <v>1477</v>
      </c>
      <c r="W164" s="17" t="s">
        <v>1472</v>
      </c>
      <c r="X164" s="17" t="s">
        <v>1477</v>
      </c>
      <c r="Y164" s="19">
        <v>127000</v>
      </c>
      <c r="Z164" s="19">
        <v>717447.62</v>
      </c>
      <c r="AA164" s="19">
        <v>490700.98</v>
      </c>
      <c r="AB164" s="19">
        <v>0</v>
      </c>
      <c r="AC164" s="19">
        <v>0</v>
      </c>
      <c r="AD164" s="19" t="s">
        <v>1479</v>
      </c>
      <c r="AE164" s="19" t="str">
        <f t="shared" si="7"/>
        <v>N/A</v>
      </c>
      <c r="AF164" s="19">
        <v>0</v>
      </c>
      <c r="AG164" s="19">
        <v>0</v>
      </c>
      <c r="AH164" s="19">
        <v>0</v>
      </c>
      <c r="AI164" s="19">
        <v>0</v>
      </c>
      <c r="AJ164" s="19">
        <v>0</v>
      </c>
      <c r="AK164" s="19">
        <f t="shared" si="6"/>
        <v>0</v>
      </c>
      <c r="AL164" s="19" t="s">
        <v>1477</v>
      </c>
      <c r="AM164" s="25" t="s">
        <v>1477</v>
      </c>
      <c r="AN164" s="19" t="s">
        <v>1479</v>
      </c>
      <c r="AO164" s="19" t="s">
        <v>1479</v>
      </c>
      <c r="AP164" s="25" t="s">
        <v>1479</v>
      </c>
    </row>
    <row r="165" spans="1:42" ht="60" x14ac:dyDescent="0.25">
      <c r="A165" s="17" t="s">
        <v>185</v>
      </c>
      <c r="B165" s="13" t="s">
        <v>402</v>
      </c>
      <c r="C165" s="17" t="s">
        <v>459</v>
      </c>
      <c r="D165" s="17" t="s">
        <v>490</v>
      </c>
      <c r="E165" s="17" t="s">
        <v>515</v>
      </c>
      <c r="F165" s="17" t="s">
        <v>562</v>
      </c>
      <c r="G165" s="17" t="s">
        <v>568</v>
      </c>
      <c r="H165" s="18">
        <v>45556</v>
      </c>
      <c r="I165" s="17" t="s">
        <v>571</v>
      </c>
      <c r="J165" s="13" t="s">
        <v>733</v>
      </c>
      <c r="K165" s="17" t="s">
        <v>1481</v>
      </c>
      <c r="L165" s="17" t="s">
        <v>1677</v>
      </c>
      <c r="M165" s="17" t="s">
        <v>1677</v>
      </c>
      <c r="N165" s="17" t="s">
        <v>1193</v>
      </c>
      <c r="O165" s="13" t="s">
        <v>1994</v>
      </c>
      <c r="P165" s="17" t="s">
        <v>1433</v>
      </c>
      <c r="Q165" s="18">
        <v>45824</v>
      </c>
      <c r="R165" s="17" t="s">
        <v>1479</v>
      </c>
      <c r="S165" s="17" t="s">
        <v>1479</v>
      </c>
      <c r="T165" s="17" t="s">
        <v>1479</v>
      </c>
      <c r="U165" s="17" t="s">
        <v>1498</v>
      </c>
      <c r="V165" s="17" t="s">
        <v>1477</v>
      </c>
      <c r="W165" s="17" t="s">
        <v>1472</v>
      </c>
      <c r="X165" s="17" t="s">
        <v>1477</v>
      </c>
      <c r="Y165" s="19">
        <v>127000</v>
      </c>
      <c r="Z165" s="19">
        <v>391819.3</v>
      </c>
      <c r="AA165" s="19">
        <v>222087.4</v>
      </c>
      <c r="AB165" s="19">
        <v>0</v>
      </c>
      <c r="AC165" s="19">
        <v>0</v>
      </c>
      <c r="AD165" s="19" t="s">
        <v>1479</v>
      </c>
      <c r="AE165" s="19" t="str">
        <f t="shared" si="7"/>
        <v>N/A</v>
      </c>
      <c r="AF165" s="19">
        <v>0</v>
      </c>
      <c r="AG165" s="19">
        <v>0</v>
      </c>
      <c r="AH165" s="19">
        <v>0</v>
      </c>
      <c r="AI165" s="19">
        <v>0</v>
      </c>
      <c r="AJ165" s="19">
        <v>0</v>
      </c>
      <c r="AK165" s="19">
        <f t="shared" si="6"/>
        <v>0</v>
      </c>
      <c r="AL165" s="19" t="s">
        <v>1477</v>
      </c>
      <c r="AM165" s="25" t="s">
        <v>1477</v>
      </c>
      <c r="AN165" s="19" t="s">
        <v>1479</v>
      </c>
      <c r="AO165" s="19" t="s">
        <v>1479</v>
      </c>
      <c r="AP165" s="25" t="s">
        <v>1479</v>
      </c>
    </row>
    <row r="166" spans="1:42" ht="270" x14ac:dyDescent="0.25">
      <c r="A166" s="17" t="s">
        <v>186</v>
      </c>
      <c r="B166" s="13" t="s">
        <v>405</v>
      </c>
      <c r="C166" s="17" t="s">
        <v>424</v>
      </c>
      <c r="D166" s="17" t="s">
        <v>492</v>
      </c>
      <c r="E166" s="17" t="s">
        <v>545</v>
      </c>
      <c r="F166" s="17" t="s">
        <v>562</v>
      </c>
      <c r="G166" s="17" t="s">
        <v>568</v>
      </c>
      <c r="H166" s="18">
        <v>45555</v>
      </c>
      <c r="I166" s="17" t="s">
        <v>571</v>
      </c>
      <c r="J166" s="13" t="s">
        <v>734</v>
      </c>
      <c r="K166" s="17" t="s">
        <v>1616</v>
      </c>
      <c r="L166" s="6" t="s">
        <v>1499</v>
      </c>
      <c r="M166" s="13" t="s">
        <v>1019</v>
      </c>
      <c r="N166" s="17" t="s">
        <v>1194</v>
      </c>
      <c r="O166" s="13" t="s">
        <v>1749</v>
      </c>
      <c r="P166" s="17" t="s">
        <v>1425</v>
      </c>
      <c r="Q166" s="18">
        <v>45742</v>
      </c>
      <c r="R166" s="17" t="s">
        <v>1479</v>
      </c>
      <c r="S166" s="17" t="s">
        <v>1479</v>
      </c>
      <c r="T166" s="13" t="s">
        <v>1689</v>
      </c>
      <c r="U166" s="17" t="s">
        <v>1546</v>
      </c>
      <c r="V166" s="17" t="s">
        <v>1477</v>
      </c>
      <c r="W166" s="17" t="s">
        <v>1472</v>
      </c>
      <c r="X166" s="17" t="s">
        <v>1477</v>
      </c>
      <c r="Y166" s="19">
        <v>22086.880000000001</v>
      </c>
      <c r="Z166" s="19">
        <v>0</v>
      </c>
      <c r="AA166" s="19">
        <v>0</v>
      </c>
      <c r="AB166" s="19">
        <v>0</v>
      </c>
      <c r="AC166" s="19"/>
      <c r="AD166" s="19" t="s">
        <v>1479</v>
      </c>
      <c r="AE166" s="19" t="str">
        <f t="shared" si="7"/>
        <v>N/A</v>
      </c>
      <c r="AF166" s="19">
        <v>0</v>
      </c>
      <c r="AG166" s="19">
        <v>0</v>
      </c>
      <c r="AH166" s="19">
        <v>0</v>
      </c>
      <c r="AI166" s="19">
        <v>0</v>
      </c>
      <c r="AJ166" s="19">
        <v>0</v>
      </c>
      <c r="AK166" s="19">
        <f t="shared" si="6"/>
        <v>0</v>
      </c>
      <c r="AL166" s="19" t="s">
        <v>1477</v>
      </c>
      <c r="AM166" s="17" t="s">
        <v>1477</v>
      </c>
      <c r="AN166" s="19" t="s">
        <v>1479</v>
      </c>
      <c r="AO166" s="19" t="s">
        <v>1479</v>
      </c>
      <c r="AP166" s="19" t="s">
        <v>1479</v>
      </c>
    </row>
    <row r="167" spans="1:42" ht="90" x14ac:dyDescent="0.25">
      <c r="A167" s="17" t="s">
        <v>187</v>
      </c>
      <c r="B167" s="13" t="s">
        <v>405</v>
      </c>
      <c r="C167" s="17" t="s">
        <v>424</v>
      </c>
      <c r="D167" s="17" t="s">
        <v>492</v>
      </c>
      <c r="E167" s="17" t="s">
        <v>546</v>
      </c>
      <c r="F167" s="17" t="s">
        <v>562</v>
      </c>
      <c r="G167" s="17" t="s">
        <v>568</v>
      </c>
      <c r="H167" s="18">
        <v>45553</v>
      </c>
      <c r="I167" s="17" t="s">
        <v>572</v>
      </c>
      <c r="J167" s="13" t="s">
        <v>735</v>
      </c>
      <c r="K167" s="17" t="s">
        <v>1616</v>
      </c>
      <c r="L167" s="17" t="s">
        <v>1479</v>
      </c>
      <c r="M167" s="13" t="s">
        <v>1020</v>
      </c>
      <c r="N167" s="17" t="s">
        <v>1195</v>
      </c>
      <c r="O167" s="13" t="s">
        <v>1840</v>
      </c>
      <c r="P167" s="17" t="s">
        <v>1431</v>
      </c>
      <c r="Q167" s="18">
        <v>45695</v>
      </c>
      <c r="R167" s="17" t="s">
        <v>1479</v>
      </c>
      <c r="S167" s="17" t="s">
        <v>1479</v>
      </c>
      <c r="T167" s="13" t="s">
        <v>1468</v>
      </c>
      <c r="U167" s="17" t="s">
        <v>1690</v>
      </c>
      <c r="V167" s="17" t="s">
        <v>1481</v>
      </c>
      <c r="W167" s="17" t="s">
        <v>1473</v>
      </c>
      <c r="X167" s="17" t="s">
        <v>1477</v>
      </c>
      <c r="Y167" s="19">
        <v>128987.83</v>
      </c>
      <c r="Z167" s="19">
        <v>0</v>
      </c>
      <c r="AA167" s="19">
        <v>0</v>
      </c>
      <c r="AB167" s="19">
        <v>0</v>
      </c>
      <c r="AC167" s="19"/>
      <c r="AD167" s="19" t="s">
        <v>1479</v>
      </c>
      <c r="AE167" s="19" t="str">
        <f t="shared" si="7"/>
        <v>N/A</v>
      </c>
      <c r="AF167" s="19">
        <v>0</v>
      </c>
      <c r="AG167" s="19">
        <v>0</v>
      </c>
      <c r="AH167" s="19">
        <v>0</v>
      </c>
      <c r="AI167" s="19">
        <v>0</v>
      </c>
      <c r="AJ167" s="19">
        <v>0</v>
      </c>
      <c r="AK167" s="19">
        <f t="shared" si="6"/>
        <v>0</v>
      </c>
      <c r="AL167" s="19" t="s">
        <v>1477</v>
      </c>
      <c r="AM167" s="17" t="s">
        <v>1477</v>
      </c>
      <c r="AN167" s="19" t="s">
        <v>1479</v>
      </c>
      <c r="AO167" s="19" t="s">
        <v>1479</v>
      </c>
      <c r="AP167" s="19" t="s">
        <v>1479</v>
      </c>
    </row>
    <row r="168" spans="1:42" ht="409.5" x14ac:dyDescent="0.25">
      <c r="A168" s="17" t="s">
        <v>188</v>
      </c>
      <c r="B168" s="13" t="s">
        <v>404</v>
      </c>
      <c r="C168" s="17" t="s">
        <v>423</v>
      </c>
      <c r="D168" s="17" t="s">
        <v>491</v>
      </c>
      <c r="E168" s="17" t="s">
        <v>508</v>
      </c>
      <c r="F168" s="17" t="s">
        <v>562</v>
      </c>
      <c r="G168" s="17" t="s">
        <v>568</v>
      </c>
      <c r="H168" s="18">
        <v>45562</v>
      </c>
      <c r="I168" s="17" t="s">
        <v>571</v>
      </c>
      <c r="J168" s="13" t="s">
        <v>736</v>
      </c>
      <c r="K168" s="17" t="s">
        <v>1477</v>
      </c>
      <c r="L168" s="17" t="s">
        <v>1495</v>
      </c>
      <c r="M168" s="13" t="s">
        <v>971</v>
      </c>
      <c r="N168" s="17" t="s">
        <v>1196</v>
      </c>
      <c r="O168" s="13" t="s">
        <v>1995</v>
      </c>
      <c r="P168" s="17" t="s">
        <v>1429</v>
      </c>
      <c r="Q168" s="18">
        <v>45831</v>
      </c>
      <c r="R168" s="17" t="s">
        <v>1576</v>
      </c>
      <c r="S168" s="17" t="s">
        <v>1479</v>
      </c>
      <c r="T168" s="13" t="s">
        <v>1691</v>
      </c>
      <c r="U168" s="17" t="s">
        <v>1546</v>
      </c>
      <c r="V168" s="17" t="s">
        <v>1477</v>
      </c>
      <c r="W168" s="17" t="s">
        <v>1472</v>
      </c>
      <c r="X168" s="17" t="s">
        <v>1477</v>
      </c>
      <c r="Y168" s="19">
        <v>454997.99</v>
      </c>
      <c r="Z168" s="19">
        <v>0</v>
      </c>
      <c r="AA168" s="19">
        <v>0</v>
      </c>
      <c r="AB168" s="19">
        <v>0</v>
      </c>
      <c r="AC168" s="19"/>
      <c r="AD168" s="19" t="s">
        <v>1479</v>
      </c>
      <c r="AE168" s="19" t="str">
        <f t="shared" si="7"/>
        <v>N/A</v>
      </c>
      <c r="AF168" s="19">
        <v>0</v>
      </c>
      <c r="AG168" s="19">
        <v>13133.46</v>
      </c>
      <c r="AH168" s="19">
        <v>0</v>
      </c>
      <c r="AI168" s="19">
        <v>0</v>
      </c>
      <c r="AJ168" s="19">
        <v>0</v>
      </c>
      <c r="AK168" s="19">
        <f t="shared" si="6"/>
        <v>13133.46</v>
      </c>
      <c r="AL168" s="19">
        <v>6000</v>
      </c>
      <c r="AM168" s="17" t="s">
        <v>1477</v>
      </c>
      <c r="AN168" s="19" t="s">
        <v>1479</v>
      </c>
      <c r="AO168" s="19" t="s">
        <v>1479</v>
      </c>
      <c r="AP168" s="19" t="s">
        <v>1479</v>
      </c>
    </row>
    <row r="169" spans="1:42" ht="75" x14ac:dyDescent="0.25">
      <c r="A169" s="17" t="s">
        <v>189</v>
      </c>
      <c r="B169" s="13" t="s">
        <v>419</v>
      </c>
      <c r="C169" s="17" t="s">
        <v>421</v>
      </c>
      <c r="D169" s="17" t="s">
        <v>489</v>
      </c>
      <c r="E169" s="17" t="s">
        <v>527</v>
      </c>
      <c r="F169" s="17" t="s">
        <v>562</v>
      </c>
      <c r="G169" s="17" t="s">
        <v>568</v>
      </c>
      <c r="H169" s="18">
        <v>45568</v>
      </c>
      <c r="I169" s="17" t="s">
        <v>571</v>
      </c>
      <c r="J169" s="13" t="s">
        <v>737</v>
      </c>
      <c r="K169" s="17" t="s">
        <v>1616</v>
      </c>
      <c r="L169" s="17" t="s">
        <v>1495</v>
      </c>
      <c r="M169" s="13" t="s">
        <v>1692</v>
      </c>
      <c r="N169" s="17" t="s">
        <v>1197</v>
      </c>
      <c r="O169" s="13" t="s">
        <v>1996</v>
      </c>
      <c r="P169" s="17" t="s">
        <v>1430</v>
      </c>
      <c r="Q169" s="18">
        <v>45734</v>
      </c>
      <c r="R169" s="17" t="s">
        <v>1479</v>
      </c>
      <c r="S169" s="17" t="s">
        <v>1479</v>
      </c>
      <c r="T169" s="13" t="s">
        <v>1479</v>
      </c>
      <c r="U169" s="17" t="s">
        <v>1498</v>
      </c>
      <c r="V169" s="17" t="s">
        <v>1477</v>
      </c>
      <c r="W169" s="17" t="s">
        <v>1472</v>
      </c>
      <c r="X169" s="17" t="s">
        <v>1477</v>
      </c>
      <c r="Y169" s="19">
        <v>48926.559999999998</v>
      </c>
      <c r="Z169" s="19">
        <v>0</v>
      </c>
      <c r="AA169" s="19">
        <v>0</v>
      </c>
      <c r="AB169" s="19">
        <v>0</v>
      </c>
      <c r="AC169" s="19"/>
      <c r="AD169" s="19">
        <v>0</v>
      </c>
      <c r="AE169" s="19" t="str">
        <f t="shared" si="7"/>
        <v>N/A</v>
      </c>
      <c r="AF169" s="19">
        <v>0</v>
      </c>
      <c r="AG169" s="19">
        <v>0</v>
      </c>
      <c r="AH169" s="19" t="e">
        <f t="shared" ref="AH169:AK169" si="8">AE169-AF169</f>
        <v>#VALUE!</v>
      </c>
      <c r="AI169" s="19">
        <v>0</v>
      </c>
      <c r="AJ169" s="19">
        <v>0</v>
      </c>
      <c r="AK169" s="19" t="e">
        <f t="shared" si="8"/>
        <v>#VALUE!</v>
      </c>
      <c r="AL169" s="19" t="s">
        <v>1477</v>
      </c>
      <c r="AM169" s="17" t="s">
        <v>1477</v>
      </c>
      <c r="AN169" s="19" t="s">
        <v>1479</v>
      </c>
      <c r="AO169" s="19" t="s">
        <v>1479</v>
      </c>
      <c r="AP169" s="17" t="s">
        <v>1479</v>
      </c>
    </row>
    <row r="170" spans="1:42" ht="45" x14ac:dyDescent="0.25">
      <c r="A170" s="17" t="s">
        <v>190</v>
      </c>
      <c r="B170" s="13" t="s">
        <v>402</v>
      </c>
      <c r="C170" s="17" t="s">
        <v>459</v>
      </c>
      <c r="D170" s="17" t="s">
        <v>490</v>
      </c>
      <c r="E170" s="17" t="s">
        <v>518</v>
      </c>
      <c r="F170" s="17" t="s">
        <v>562</v>
      </c>
      <c r="G170" s="17" t="s">
        <v>568</v>
      </c>
      <c r="H170" s="18">
        <v>45568</v>
      </c>
      <c r="I170" s="17" t="s">
        <v>572</v>
      </c>
      <c r="J170" s="13" t="s">
        <v>738</v>
      </c>
      <c r="K170" s="17" t="s">
        <v>1616</v>
      </c>
      <c r="L170" s="17" t="s">
        <v>1482</v>
      </c>
      <c r="M170" s="13" t="s">
        <v>1021</v>
      </c>
      <c r="N170" s="17" t="s">
        <v>1198</v>
      </c>
      <c r="O170" s="13" t="s">
        <v>1841</v>
      </c>
      <c r="P170" s="17" t="s">
        <v>1431</v>
      </c>
      <c r="Q170" s="18">
        <v>45583</v>
      </c>
      <c r="R170" s="17" t="s">
        <v>1479</v>
      </c>
      <c r="S170" s="17" t="s">
        <v>1479</v>
      </c>
      <c r="T170" s="13" t="s">
        <v>1469</v>
      </c>
      <c r="U170" s="22" t="s">
        <v>1480</v>
      </c>
      <c r="V170" s="17" t="s">
        <v>1481</v>
      </c>
      <c r="W170" s="17" t="s">
        <v>1473</v>
      </c>
      <c r="X170" s="17" t="s">
        <v>1481</v>
      </c>
      <c r="Y170" s="19">
        <v>29228.78</v>
      </c>
      <c r="Z170" s="19">
        <v>0</v>
      </c>
      <c r="AA170" s="19">
        <v>0</v>
      </c>
      <c r="AB170" s="19">
        <v>0</v>
      </c>
      <c r="AC170" s="19"/>
      <c r="AD170" s="19" t="s">
        <v>1479</v>
      </c>
      <c r="AE170" s="19" t="str">
        <f t="shared" si="7"/>
        <v>N/A</v>
      </c>
      <c r="AF170" s="19">
        <v>0</v>
      </c>
      <c r="AG170" s="19">
        <v>0</v>
      </c>
      <c r="AH170" s="19">
        <v>0</v>
      </c>
      <c r="AI170" s="19">
        <v>0</v>
      </c>
      <c r="AJ170" s="19">
        <v>0</v>
      </c>
      <c r="AK170" s="19">
        <f t="shared" si="6"/>
        <v>0</v>
      </c>
      <c r="AL170" s="19" t="s">
        <v>1477</v>
      </c>
      <c r="AM170" s="25" t="s">
        <v>1477</v>
      </c>
      <c r="AN170" s="19" t="s">
        <v>1479</v>
      </c>
      <c r="AO170" s="19">
        <v>3000</v>
      </c>
      <c r="AP170" s="25" t="s">
        <v>1479</v>
      </c>
    </row>
    <row r="171" spans="1:42" ht="45" x14ac:dyDescent="0.25">
      <c r="A171" s="17" t="s">
        <v>191</v>
      </c>
      <c r="B171" s="13" t="s">
        <v>414</v>
      </c>
      <c r="C171" s="17" t="s">
        <v>437</v>
      </c>
      <c r="D171" s="17" t="s">
        <v>492</v>
      </c>
      <c r="E171" s="17" t="s">
        <v>508</v>
      </c>
      <c r="F171" s="17" t="s">
        <v>562</v>
      </c>
      <c r="G171" s="17" t="s">
        <v>568</v>
      </c>
      <c r="H171" s="18">
        <v>45568</v>
      </c>
      <c r="I171" s="17" t="s">
        <v>571</v>
      </c>
      <c r="J171" s="13" t="s">
        <v>739</v>
      </c>
      <c r="K171" s="17" t="s">
        <v>1616</v>
      </c>
      <c r="L171" s="17" t="s">
        <v>1495</v>
      </c>
      <c r="M171" s="13" t="s">
        <v>964</v>
      </c>
      <c r="N171" s="17" t="s">
        <v>1199</v>
      </c>
      <c r="O171" s="13" t="s">
        <v>1750</v>
      </c>
      <c r="P171" s="17" t="s">
        <v>1430</v>
      </c>
      <c r="Q171" s="18">
        <v>45618</v>
      </c>
      <c r="R171" s="17" t="s">
        <v>1479</v>
      </c>
      <c r="S171" s="17" t="s">
        <v>1479</v>
      </c>
      <c r="T171" s="17" t="s">
        <v>1479</v>
      </c>
      <c r="U171" s="17" t="s">
        <v>1498</v>
      </c>
      <c r="V171" s="17" t="s">
        <v>1477</v>
      </c>
      <c r="W171" s="17" t="s">
        <v>1472</v>
      </c>
      <c r="X171" s="17" t="s">
        <v>1477</v>
      </c>
      <c r="Y171" s="19">
        <v>93617.49</v>
      </c>
      <c r="Z171" s="19">
        <v>0</v>
      </c>
      <c r="AA171" s="19">
        <v>0</v>
      </c>
      <c r="AB171" s="19">
        <v>0</v>
      </c>
      <c r="AC171" s="19"/>
      <c r="AD171" s="17" t="s">
        <v>1479</v>
      </c>
      <c r="AE171" s="19" t="str">
        <f t="shared" si="7"/>
        <v>N/A</v>
      </c>
      <c r="AF171" s="19">
        <v>0</v>
      </c>
      <c r="AG171" s="19">
        <v>0</v>
      </c>
      <c r="AH171" s="19">
        <v>0</v>
      </c>
      <c r="AI171" s="19">
        <v>0</v>
      </c>
      <c r="AJ171" s="19">
        <v>0</v>
      </c>
      <c r="AK171" s="19">
        <f t="shared" si="6"/>
        <v>0</v>
      </c>
      <c r="AL171" s="19" t="s">
        <v>1477</v>
      </c>
      <c r="AM171" s="17" t="s">
        <v>1477</v>
      </c>
      <c r="AN171" s="19" t="s">
        <v>1479</v>
      </c>
      <c r="AO171" s="19" t="s">
        <v>1479</v>
      </c>
      <c r="AP171" s="17" t="s">
        <v>1479</v>
      </c>
    </row>
    <row r="172" spans="1:42" ht="60" x14ac:dyDescent="0.25">
      <c r="A172" s="17" t="s">
        <v>192</v>
      </c>
      <c r="B172" s="13" t="s">
        <v>414</v>
      </c>
      <c r="C172" s="17" t="s">
        <v>438</v>
      </c>
      <c r="D172" s="17" t="s">
        <v>492</v>
      </c>
      <c r="E172" s="17" t="s">
        <v>511</v>
      </c>
      <c r="F172" s="17" t="s">
        <v>562</v>
      </c>
      <c r="G172" s="17" t="s">
        <v>568</v>
      </c>
      <c r="H172" s="18">
        <v>45574</v>
      </c>
      <c r="I172" s="17" t="s">
        <v>571</v>
      </c>
      <c r="J172" s="13" t="s">
        <v>740</v>
      </c>
      <c r="K172" s="17" t="s">
        <v>1616</v>
      </c>
      <c r="L172" s="17" t="s">
        <v>1495</v>
      </c>
      <c r="M172" s="13" t="s">
        <v>1010</v>
      </c>
      <c r="N172" s="17" t="s">
        <v>1200</v>
      </c>
      <c r="O172" s="13" t="s">
        <v>1997</v>
      </c>
      <c r="P172" s="17" t="s">
        <v>1430</v>
      </c>
      <c r="Q172" s="18">
        <v>45692</v>
      </c>
      <c r="R172" s="17" t="s">
        <v>1479</v>
      </c>
      <c r="S172" s="17" t="s">
        <v>1479</v>
      </c>
      <c r="T172" s="17" t="s">
        <v>1479</v>
      </c>
      <c r="U172" s="17" t="s">
        <v>1498</v>
      </c>
      <c r="V172" s="17" t="s">
        <v>1477</v>
      </c>
      <c r="W172" s="17" t="s">
        <v>1472</v>
      </c>
      <c r="X172" s="17" t="s">
        <v>1477</v>
      </c>
      <c r="Y172" s="19">
        <v>38526.76</v>
      </c>
      <c r="Z172" s="19">
        <v>0</v>
      </c>
      <c r="AA172" s="19">
        <v>0</v>
      </c>
      <c r="AB172" s="19">
        <v>0</v>
      </c>
      <c r="AC172" s="19"/>
      <c r="AD172" s="17" t="s">
        <v>1479</v>
      </c>
      <c r="AE172" s="19" t="str">
        <f t="shared" si="7"/>
        <v>N/A</v>
      </c>
      <c r="AF172" s="19">
        <v>0</v>
      </c>
      <c r="AG172" s="19">
        <v>0</v>
      </c>
      <c r="AH172" s="19">
        <v>0</v>
      </c>
      <c r="AI172" s="19">
        <v>0</v>
      </c>
      <c r="AJ172" s="19">
        <v>0</v>
      </c>
      <c r="AK172" s="19">
        <f t="shared" si="6"/>
        <v>0</v>
      </c>
      <c r="AL172" s="19" t="s">
        <v>1477</v>
      </c>
      <c r="AM172" s="17" t="s">
        <v>1477</v>
      </c>
      <c r="AN172" s="19" t="s">
        <v>1479</v>
      </c>
      <c r="AO172" s="19" t="s">
        <v>1479</v>
      </c>
      <c r="AP172" s="17" t="s">
        <v>1479</v>
      </c>
    </row>
    <row r="173" spans="1:42" ht="210" x14ac:dyDescent="0.25">
      <c r="A173" s="17" t="s">
        <v>193</v>
      </c>
      <c r="B173" s="13" t="s">
        <v>402</v>
      </c>
      <c r="C173" s="17" t="s">
        <v>422</v>
      </c>
      <c r="D173" s="17" t="s">
        <v>490</v>
      </c>
      <c r="E173" s="17" t="s">
        <v>520</v>
      </c>
      <c r="F173" s="17" t="s">
        <v>562</v>
      </c>
      <c r="G173" s="17" t="s">
        <v>568</v>
      </c>
      <c r="H173" s="18">
        <v>45579</v>
      </c>
      <c r="I173" s="17" t="s">
        <v>571</v>
      </c>
      <c r="J173" s="13" t="s">
        <v>741</v>
      </c>
      <c r="K173" s="17" t="s">
        <v>1481</v>
      </c>
      <c r="L173" s="17" t="s">
        <v>1677</v>
      </c>
      <c r="M173" s="17" t="s">
        <v>1677</v>
      </c>
      <c r="N173" s="17" t="s">
        <v>1201</v>
      </c>
      <c r="O173" s="13" t="s">
        <v>1842</v>
      </c>
      <c r="P173" s="17" t="s">
        <v>1424</v>
      </c>
      <c r="Q173" s="18">
        <v>45811</v>
      </c>
      <c r="R173" s="17" t="s">
        <v>1608</v>
      </c>
      <c r="S173" s="17" t="s">
        <v>1479</v>
      </c>
      <c r="T173" s="13" t="s">
        <v>1693</v>
      </c>
      <c r="U173" s="17" t="s">
        <v>1546</v>
      </c>
      <c r="V173" s="17" t="s">
        <v>1477</v>
      </c>
      <c r="W173" s="17" t="s">
        <v>1472</v>
      </c>
      <c r="X173" s="17" t="s">
        <v>1477</v>
      </c>
      <c r="Y173" s="19">
        <v>380000</v>
      </c>
      <c r="Z173" s="19">
        <v>2048402.97</v>
      </c>
      <c r="AA173" s="19">
        <v>1121057.56</v>
      </c>
      <c r="AB173" s="19">
        <v>405734.57</v>
      </c>
      <c r="AC173" s="19">
        <v>0</v>
      </c>
      <c r="AD173" s="26">
        <v>45809</v>
      </c>
      <c r="AE173" s="19">
        <f t="shared" si="7"/>
        <v>1642668.4</v>
      </c>
      <c r="AF173" s="19">
        <v>0</v>
      </c>
      <c r="AG173" s="19">
        <v>13133.46</v>
      </c>
      <c r="AH173" s="19">
        <v>26266.92</v>
      </c>
      <c r="AI173" s="19">
        <v>0</v>
      </c>
      <c r="AJ173" s="19">
        <v>0</v>
      </c>
      <c r="AK173" s="19">
        <f t="shared" si="6"/>
        <v>39400.379999999997</v>
      </c>
      <c r="AL173" s="19" t="s">
        <v>1477</v>
      </c>
      <c r="AM173" s="25" t="s">
        <v>1477</v>
      </c>
      <c r="AN173" s="19" t="s">
        <v>1479</v>
      </c>
      <c r="AO173" s="19">
        <v>2000</v>
      </c>
      <c r="AP173" s="25" t="s">
        <v>1479</v>
      </c>
    </row>
    <row r="174" spans="1:42" ht="45" x14ac:dyDescent="0.25">
      <c r="A174" s="17" t="s">
        <v>194</v>
      </c>
      <c r="B174" s="13" t="s">
        <v>419</v>
      </c>
      <c r="C174" s="17" t="s">
        <v>421</v>
      </c>
      <c r="D174" s="17" t="s">
        <v>489</v>
      </c>
      <c r="E174" s="17" t="s">
        <v>535</v>
      </c>
      <c r="F174" s="17" t="s">
        <v>562</v>
      </c>
      <c r="G174" s="17" t="s">
        <v>568</v>
      </c>
      <c r="H174" s="18">
        <v>45580</v>
      </c>
      <c r="I174" s="17" t="s">
        <v>571</v>
      </c>
      <c r="J174" s="13" t="s">
        <v>742</v>
      </c>
      <c r="K174" s="17" t="s">
        <v>1616</v>
      </c>
      <c r="L174" s="17" t="s">
        <v>1495</v>
      </c>
      <c r="M174" s="13" t="s">
        <v>1694</v>
      </c>
      <c r="N174" s="17" t="s">
        <v>1202</v>
      </c>
      <c r="O174" s="13" t="s">
        <v>1843</v>
      </c>
      <c r="P174" s="17" t="s">
        <v>1433</v>
      </c>
      <c r="Q174" s="18">
        <v>45775</v>
      </c>
      <c r="R174" s="17" t="s">
        <v>1479</v>
      </c>
      <c r="S174" s="17" t="s">
        <v>1479</v>
      </c>
      <c r="T174" s="13" t="s">
        <v>1617</v>
      </c>
      <c r="U174" s="22" t="s">
        <v>1480</v>
      </c>
      <c r="V174" s="17" t="s">
        <v>1481</v>
      </c>
      <c r="W174" s="17" t="s">
        <v>1473</v>
      </c>
      <c r="X174" s="17" t="s">
        <v>1477</v>
      </c>
      <c r="Y174" s="19">
        <v>202704.42</v>
      </c>
      <c r="Z174" s="19">
        <v>0</v>
      </c>
      <c r="AA174" s="19">
        <v>0</v>
      </c>
      <c r="AB174" s="19">
        <v>0</v>
      </c>
      <c r="AC174" s="19"/>
      <c r="AD174" s="19">
        <v>0</v>
      </c>
      <c r="AE174" s="19" t="str">
        <f t="shared" si="7"/>
        <v>N/A</v>
      </c>
      <c r="AF174" s="19">
        <v>0</v>
      </c>
      <c r="AG174" s="19"/>
      <c r="AH174" s="19"/>
      <c r="AI174" s="19"/>
      <c r="AJ174" s="19"/>
      <c r="AK174" s="19">
        <f t="shared" si="6"/>
        <v>0</v>
      </c>
      <c r="AL174" s="19" t="s">
        <v>1477</v>
      </c>
      <c r="AM174" s="17" t="s">
        <v>1479</v>
      </c>
      <c r="AN174" s="19" t="s">
        <v>1479</v>
      </c>
      <c r="AO174" s="19" t="s">
        <v>1479</v>
      </c>
      <c r="AP174" s="25" t="s">
        <v>1479</v>
      </c>
    </row>
    <row r="175" spans="1:42" ht="45" x14ac:dyDescent="0.25">
      <c r="A175" s="17" t="s">
        <v>195</v>
      </c>
      <c r="B175" s="13" t="s">
        <v>417</v>
      </c>
      <c r="C175" s="17" t="s">
        <v>432</v>
      </c>
      <c r="D175" s="17" t="s">
        <v>496</v>
      </c>
      <c r="E175" s="17" t="s">
        <v>547</v>
      </c>
      <c r="F175" s="17" t="s">
        <v>562</v>
      </c>
      <c r="G175" s="17" t="s">
        <v>568</v>
      </c>
      <c r="H175" s="18">
        <v>45579</v>
      </c>
      <c r="I175" s="17" t="s">
        <v>572</v>
      </c>
      <c r="J175" s="13" t="s">
        <v>743</v>
      </c>
      <c r="K175" s="17" t="s">
        <v>1477</v>
      </c>
      <c r="L175" s="17" t="s">
        <v>1495</v>
      </c>
      <c r="M175" s="13" t="s">
        <v>973</v>
      </c>
      <c r="N175" s="17" t="s">
        <v>1203</v>
      </c>
      <c r="O175" s="13" t="s">
        <v>1844</v>
      </c>
      <c r="P175" s="17" t="s">
        <v>1430</v>
      </c>
      <c r="Q175" s="18">
        <v>45707</v>
      </c>
      <c r="R175" s="17" t="s">
        <v>1479</v>
      </c>
      <c r="S175" s="17" t="s">
        <v>1479</v>
      </c>
      <c r="T175" s="17" t="s">
        <v>1479</v>
      </c>
      <c r="U175" s="17" t="s">
        <v>1686</v>
      </c>
      <c r="V175" s="17" t="s">
        <v>1477</v>
      </c>
      <c r="W175" s="17" t="s">
        <v>1473</v>
      </c>
      <c r="X175" s="17" t="s">
        <v>1477</v>
      </c>
      <c r="Y175" s="19">
        <v>86915.27</v>
      </c>
      <c r="Z175" s="19">
        <v>0</v>
      </c>
      <c r="AA175" s="19">
        <v>0</v>
      </c>
      <c r="AB175" s="19">
        <v>0</v>
      </c>
      <c r="AC175" s="19"/>
      <c r="AD175" s="19" t="s">
        <v>1479</v>
      </c>
      <c r="AE175" s="19" t="str">
        <f t="shared" si="7"/>
        <v>N/A</v>
      </c>
      <c r="AF175" s="19">
        <v>0</v>
      </c>
      <c r="AG175" s="19">
        <v>0</v>
      </c>
      <c r="AH175" s="19">
        <v>0</v>
      </c>
      <c r="AI175" s="19">
        <v>0</v>
      </c>
      <c r="AJ175" s="19">
        <v>0</v>
      </c>
      <c r="AK175" s="19">
        <f t="shared" si="6"/>
        <v>0</v>
      </c>
      <c r="AL175" s="19" t="s">
        <v>1477</v>
      </c>
      <c r="AM175" s="17" t="s">
        <v>1477</v>
      </c>
      <c r="AN175" s="19" t="s">
        <v>1479</v>
      </c>
      <c r="AO175" s="19" t="s">
        <v>1479</v>
      </c>
      <c r="AP175" s="17" t="s">
        <v>1479</v>
      </c>
    </row>
    <row r="176" spans="1:42" ht="60" x14ac:dyDescent="0.25">
      <c r="A176" s="17" t="s">
        <v>196</v>
      </c>
      <c r="B176" s="13" t="s">
        <v>402</v>
      </c>
      <c r="C176" s="17" t="s">
        <v>459</v>
      </c>
      <c r="D176" s="17" t="s">
        <v>490</v>
      </c>
      <c r="E176" s="17" t="s">
        <v>508</v>
      </c>
      <c r="F176" s="17" t="s">
        <v>562</v>
      </c>
      <c r="G176" s="17" t="s">
        <v>568</v>
      </c>
      <c r="H176" s="18">
        <v>45586</v>
      </c>
      <c r="I176" s="17" t="s">
        <v>572</v>
      </c>
      <c r="J176" s="13" t="s">
        <v>744</v>
      </c>
      <c r="K176" s="17" t="s">
        <v>1616</v>
      </c>
      <c r="L176" s="17" t="s">
        <v>1482</v>
      </c>
      <c r="M176" s="13" t="s">
        <v>1022</v>
      </c>
      <c r="N176" s="17" t="s">
        <v>1204</v>
      </c>
      <c r="O176" s="13" t="s">
        <v>1751</v>
      </c>
      <c r="P176" s="17" t="s">
        <v>1431</v>
      </c>
      <c r="Q176" s="18">
        <v>45607</v>
      </c>
      <c r="R176" s="17" t="s">
        <v>1479</v>
      </c>
      <c r="S176" s="17" t="s">
        <v>1479</v>
      </c>
      <c r="T176" s="13" t="s">
        <v>1469</v>
      </c>
      <c r="U176" s="22" t="s">
        <v>1480</v>
      </c>
      <c r="V176" s="17" t="s">
        <v>1481</v>
      </c>
      <c r="W176" s="17" t="s">
        <v>1473</v>
      </c>
      <c r="X176" s="17" t="s">
        <v>1481</v>
      </c>
      <c r="Y176" s="19">
        <v>37675</v>
      </c>
      <c r="Z176" s="19">
        <v>0</v>
      </c>
      <c r="AA176" s="19">
        <v>0</v>
      </c>
      <c r="AB176" s="19">
        <v>0</v>
      </c>
      <c r="AC176" s="19"/>
      <c r="AD176" s="19" t="s">
        <v>1479</v>
      </c>
      <c r="AE176" s="19" t="str">
        <f t="shared" si="7"/>
        <v>N/A</v>
      </c>
      <c r="AF176" s="19">
        <v>0</v>
      </c>
      <c r="AG176" s="19">
        <v>0</v>
      </c>
      <c r="AH176" s="19">
        <v>0</v>
      </c>
      <c r="AI176" s="19">
        <v>0</v>
      </c>
      <c r="AJ176" s="19">
        <v>0</v>
      </c>
      <c r="AK176" s="19">
        <f t="shared" si="6"/>
        <v>0</v>
      </c>
      <c r="AL176" s="19" t="s">
        <v>1477</v>
      </c>
      <c r="AM176" s="25" t="s">
        <v>1477</v>
      </c>
      <c r="AN176" s="19" t="s">
        <v>1479</v>
      </c>
      <c r="AO176" s="19">
        <v>3000</v>
      </c>
      <c r="AP176" s="25" t="s">
        <v>1479</v>
      </c>
    </row>
    <row r="177" spans="1:42" ht="60" x14ac:dyDescent="0.25">
      <c r="A177" s="17" t="s">
        <v>197</v>
      </c>
      <c r="B177" s="13" t="s">
        <v>402</v>
      </c>
      <c r="C177" s="17" t="s">
        <v>459</v>
      </c>
      <c r="D177" s="17" t="s">
        <v>490</v>
      </c>
      <c r="E177" s="17" t="s">
        <v>511</v>
      </c>
      <c r="F177" s="17" t="s">
        <v>562</v>
      </c>
      <c r="G177" s="17" t="s">
        <v>568</v>
      </c>
      <c r="H177" s="18">
        <v>45586</v>
      </c>
      <c r="I177" s="17" t="s">
        <v>572</v>
      </c>
      <c r="J177" s="13" t="s">
        <v>745</v>
      </c>
      <c r="K177" s="17" t="s">
        <v>1616</v>
      </c>
      <c r="L177" s="17" t="s">
        <v>1482</v>
      </c>
      <c r="M177" s="13" t="s">
        <v>1022</v>
      </c>
      <c r="N177" s="17" t="s">
        <v>1205</v>
      </c>
      <c r="O177" s="13" t="s">
        <v>1752</v>
      </c>
      <c r="P177" s="17" t="s">
        <v>1431</v>
      </c>
      <c r="Q177" s="18">
        <v>45622</v>
      </c>
      <c r="R177" s="17" t="s">
        <v>1479</v>
      </c>
      <c r="S177" s="17" t="s">
        <v>1479</v>
      </c>
      <c r="T177" s="13" t="s">
        <v>1469</v>
      </c>
      <c r="U177" s="22" t="s">
        <v>1480</v>
      </c>
      <c r="V177" s="17" t="s">
        <v>1481</v>
      </c>
      <c r="W177" s="17" t="s">
        <v>1473</v>
      </c>
      <c r="X177" s="17" t="s">
        <v>1481</v>
      </c>
      <c r="Y177" s="19">
        <v>30646</v>
      </c>
      <c r="Z177" s="19">
        <v>0</v>
      </c>
      <c r="AA177" s="19">
        <v>0</v>
      </c>
      <c r="AB177" s="19">
        <v>0</v>
      </c>
      <c r="AC177" s="19"/>
      <c r="AD177" s="19" t="s">
        <v>1479</v>
      </c>
      <c r="AE177" s="19" t="str">
        <f t="shared" si="7"/>
        <v>N/A</v>
      </c>
      <c r="AF177" s="19">
        <v>0</v>
      </c>
      <c r="AG177" s="19">
        <v>0</v>
      </c>
      <c r="AH177" s="19">
        <v>0</v>
      </c>
      <c r="AI177" s="19">
        <v>0</v>
      </c>
      <c r="AJ177" s="19">
        <v>0</v>
      </c>
      <c r="AK177" s="19">
        <f t="shared" si="6"/>
        <v>0</v>
      </c>
      <c r="AL177" s="19" t="s">
        <v>1477</v>
      </c>
      <c r="AM177" s="25" t="s">
        <v>1477</v>
      </c>
      <c r="AN177" s="19" t="s">
        <v>1479</v>
      </c>
      <c r="AO177" s="19">
        <v>3000</v>
      </c>
      <c r="AP177" s="25" t="s">
        <v>1479</v>
      </c>
    </row>
    <row r="178" spans="1:42" ht="60" x14ac:dyDescent="0.25">
      <c r="A178" s="17" t="s">
        <v>198</v>
      </c>
      <c r="B178" s="13" t="s">
        <v>402</v>
      </c>
      <c r="C178" s="17" t="s">
        <v>459</v>
      </c>
      <c r="D178" s="17" t="s">
        <v>490</v>
      </c>
      <c r="E178" s="17" t="s">
        <v>518</v>
      </c>
      <c r="F178" s="17" t="s">
        <v>562</v>
      </c>
      <c r="G178" s="17" t="s">
        <v>568</v>
      </c>
      <c r="H178" s="18">
        <v>45586</v>
      </c>
      <c r="I178" s="17" t="s">
        <v>572</v>
      </c>
      <c r="J178" s="13" t="s">
        <v>746</v>
      </c>
      <c r="K178" s="17" t="s">
        <v>1616</v>
      </c>
      <c r="L178" s="17" t="s">
        <v>1482</v>
      </c>
      <c r="M178" s="13" t="s">
        <v>1022</v>
      </c>
      <c r="N178" s="17" t="s">
        <v>1206</v>
      </c>
      <c r="O178" s="13" t="s">
        <v>1752</v>
      </c>
      <c r="P178" s="17" t="s">
        <v>1431</v>
      </c>
      <c r="Q178" s="18">
        <v>45789</v>
      </c>
      <c r="R178" s="17" t="s">
        <v>1479</v>
      </c>
      <c r="S178" s="17" t="s">
        <v>1479</v>
      </c>
      <c r="T178" s="13" t="s">
        <v>1470</v>
      </c>
      <c r="U178" s="22" t="s">
        <v>1686</v>
      </c>
      <c r="V178" s="17" t="s">
        <v>1481</v>
      </c>
      <c r="W178" s="17" t="s">
        <v>1473</v>
      </c>
      <c r="X178" s="17" t="s">
        <v>1477</v>
      </c>
      <c r="Y178" s="19">
        <v>55385</v>
      </c>
      <c r="Z178" s="19">
        <v>0</v>
      </c>
      <c r="AA178" s="19">
        <v>0</v>
      </c>
      <c r="AB178" s="19">
        <v>0</v>
      </c>
      <c r="AC178" s="19"/>
      <c r="AD178" s="19" t="s">
        <v>1479</v>
      </c>
      <c r="AE178" s="19" t="str">
        <f t="shared" si="7"/>
        <v>N/A</v>
      </c>
      <c r="AF178" s="19">
        <v>0</v>
      </c>
      <c r="AG178" s="19">
        <v>0</v>
      </c>
      <c r="AH178" s="19">
        <v>0</v>
      </c>
      <c r="AI178" s="19">
        <v>0</v>
      </c>
      <c r="AJ178" s="19">
        <v>0</v>
      </c>
      <c r="AK178" s="19">
        <f t="shared" si="6"/>
        <v>0</v>
      </c>
      <c r="AL178" s="19" t="s">
        <v>1477</v>
      </c>
      <c r="AM178" s="25" t="s">
        <v>1477</v>
      </c>
      <c r="AN178" s="19" t="s">
        <v>1479</v>
      </c>
      <c r="AO178" s="19" t="s">
        <v>1479</v>
      </c>
      <c r="AP178" s="17" t="s">
        <v>1479</v>
      </c>
    </row>
    <row r="179" spans="1:42" ht="60" x14ac:dyDescent="0.25">
      <c r="A179" s="17" t="s">
        <v>199</v>
      </c>
      <c r="B179" s="13" t="s">
        <v>402</v>
      </c>
      <c r="C179" s="17" t="s">
        <v>459</v>
      </c>
      <c r="D179" s="17" t="s">
        <v>490</v>
      </c>
      <c r="E179" s="17" t="s">
        <v>508</v>
      </c>
      <c r="F179" s="17" t="s">
        <v>562</v>
      </c>
      <c r="G179" s="17" t="s">
        <v>568</v>
      </c>
      <c r="H179" s="18">
        <v>45586</v>
      </c>
      <c r="I179" s="17" t="s">
        <v>572</v>
      </c>
      <c r="J179" s="13" t="s">
        <v>747</v>
      </c>
      <c r="K179" s="17" t="s">
        <v>1616</v>
      </c>
      <c r="L179" s="17" t="s">
        <v>1482</v>
      </c>
      <c r="M179" s="13" t="s">
        <v>1023</v>
      </c>
      <c r="N179" s="17" t="s">
        <v>1207</v>
      </c>
      <c r="O179" s="13" t="s">
        <v>1753</v>
      </c>
      <c r="P179" s="17" t="s">
        <v>1431</v>
      </c>
      <c r="Q179" s="18">
        <v>45610</v>
      </c>
      <c r="R179" s="17" t="s">
        <v>1479</v>
      </c>
      <c r="S179" s="17" t="s">
        <v>1479</v>
      </c>
      <c r="T179" s="13" t="s">
        <v>1469</v>
      </c>
      <c r="U179" s="22" t="s">
        <v>1480</v>
      </c>
      <c r="V179" s="17" t="s">
        <v>1481</v>
      </c>
      <c r="W179" s="17" t="s">
        <v>1473</v>
      </c>
      <c r="X179" s="17" t="s">
        <v>1481</v>
      </c>
      <c r="Y179" s="19">
        <v>51672.5</v>
      </c>
      <c r="Z179" s="19">
        <v>0</v>
      </c>
      <c r="AA179" s="19">
        <v>0</v>
      </c>
      <c r="AB179" s="19">
        <v>0</v>
      </c>
      <c r="AC179" s="19"/>
      <c r="AD179" s="19" t="s">
        <v>1479</v>
      </c>
      <c r="AE179" s="19" t="str">
        <f t="shared" si="7"/>
        <v>N/A</v>
      </c>
      <c r="AF179" s="19">
        <v>0</v>
      </c>
      <c r="AG179" s="19">
        <v>0</v>
      </c>
      <c r="AH179" s="19">
        <v>0</v>
      </c>
      <c r="AI179" s="19">
        <v>0</v>
      </c>
      <c r="AJ179" s="19">
        <v>0</v>
      </c>
      <c r="AK179" s="19">
        <f t="shared" si="6"/>
        <v>0</v>
      </c>
      <c r="AL179" s="19" t="s">
        <v>1477</v>
      </c>
      <c r="AM179" s="25" t="s">
        <v>1477</v>
      </c>
      <c r="AN179" s="19" t="s">
        <v>1479</v>
      </c>
      <c r="AO179" s="19">
        <v>3000</v>
      </c>
      <c r="AP179" s="25" t="s">
        <v>1479</v>
      </c>
    </row>
    <row r="180" spans="1:42" ht="60" x14ac:dyDescent="0.25">
      <c r="A180" s="17" t="s">
        <v>200</v>
      </c>
      <c r="B180" s="13" t="s">
        <v>402</v>
      </c>
      <c r="C180" s="17" t="s">
        <v>459</v>
      </c>
      <c r="D180" s="17" t="s">
        <v>490</v>
      </c>
      <c r="E180" s="17" t="s">
        <v>511</v>
      </c>
      <c r="F180" s="17" t="s">
        <v>562</v>
      </c>
      <c r="G180" s="17" t="s">
        <v>568</v>
      </c>
      <c r="H180" s="18">
        <v>45586</v>
      </c>
      <c r="I180" s="17" t="s">
        <v>571</v>
      </c>
      <c r="J180" s="13" t="s">
        <v>748</v>
      </c>
      <c r="K180" s="17" t="s">
        <v>1616</v>
      </c>
      <c r="L180" s="17" t="s">
        <v>1482</v>
      </c>
      <c r="M180" s="13" t="s">
        <v>1022</v>
      </c>
      <c r="N180" s="17" t="s">
        <v>1208</v>
      </c>
      <c r="O180" s="13" t="s">
        <v>1754</v>
      </c>
      <c r="P180" s="17" t="s">
        <v>1431</v>
      </c>
      <c r="Q180" s="18">
        <v>45622</v>
      </c>
      <c r="R180" s="17" t="s">
        <v>1479</v>
      </c>
      <c r="S180" s="17" t="s">
        <v>1479</v>
      </c>
      <c r="T180" s="13" t="s">
        <v>1469</v>
      </c>
      <c r="U180" s="22" t="s">
        <v>1480</v>
      </c>
      <c r="V180" s="17" t="s">
        <v>1481</v>
      </c>
      <c r="W180" s="17" t="s">
        <v>1473</v>
      </c>
      <c r="X180" s="17" t="s">
        <v>1481</v>
      </c>
      <c r="Y180" s="19">
        <v>27692.5</v>
      </c>
      <c r="Z180" s="19">
        <v>0</v>
      </c>
      <c r="AA180" s="19">
        <v>0</v>
      </c>
      <c r="AB180" s="19">
        <v>0</v>
      </c>
      <c r="AC180" s="19"/>
      <c r="AD180" s="19" t="s">
        <v>1479</v>
      </c>
      <c r="AE180" s="19" t="str">
        <f t="shared" si="7"/>
        <v>N/A</v>
      </c>
      <c r="AF180" s="19">
        <v>0</v>
      </c>
      <c r="AG180" s="19">
        <v>0</v>
      </c>
      <c r="AH180" s="19">
        <v>0</v>
      </c>
      <c r="AI180" s="19">
        <v>0</v>
      </c>
      <c r="AJ180" s="19">
        <v>0</v>
      </c>
      <c r="AK180" s="19">
        <f t="shared" si="6"/>
        <v>0</v>
      </c>
      <c r="AL180" s="19" t="s">
        <v>1477</v>
      </c>
      <c r="AM180" s="25" t="s">
        <v>1477</v>
      </c>
      <c r="AN180" s="19" t="s">
        <v>1479</v>
      </c>
      <c r="AO180" s="19">
        <v>3000</v>
      </c>
      <c r="AP180" s="25" t="s">
        <v>1479</v>
      </c>
    </row>
    <row r="181" spans="1:42" ht="180" x14ac:dyDescent="0.25">
      <c r="A181" s="17" t="s">
        <v>201</v>
      </c>
      <c r="B181" s="13" t="s">
        <v>402</v>
      </c>
      <c r="C181" s="17" t="s">
        <v>422</v>
      </c>
      <c r="D181" s="17" t="s">
        <v>490</v>
      </c>
      <c r="E181" s="17" t="s">
        <v>520</v>
      </c>
      <c r="F181" s="17" t="s">
        <v>562</v>
      </c>
      <c r="G181" s="17" t="s">
        <v>568</v>
      </c>
      <c r="H181" s="18">
        <v>45587</v>
      </c>
      <c r="I181" s="17" t="s">
        <v>571</v>
      </c>
      <c r="J181" s="13" t="s">
        <v>749</v>
      </c>
      <c r="K181" s="17" t="s">
        <v>1616</v>
      </c>
      <c r="L181" s="6" t="s">
        <v>1560</v>
      </c>
      <c r="M181" s="13" t="s">
        <v>1024</v>
      </c>
      <c r="N181" s="17" t="s">
        <v>1209</v>
      </c>
      <c r="O181" s="13" t="s">
        <v>1755</v>
      </c>
      <c r="P181" s="17" t="s">
        <v>1429</v>
      </c>
      <c r="Q181" s="18">
        <v>45833</v>
      </c>
      <c r="R181" s="17" t="s">
        <v>1608</v>
      </c>
      <c r="S181" s="17" t="s">
        <v>1479</v>
      </c>
      <c r="T181" s="13" t="s">
        <v>1695</v>
      </c>
      <c r="U181" s="17" t="s">
        <v>1546</v>
      </c>
      <c r="V181" s="17" t="s">
        <v>1477</v>
      </c>
      <c r="W181" s="17" t="s">
        <v>1472</v>
      </c>
      <c r="X181" s="17" t="s">
        <v>1477</v>
      </c>
      <c r="Y181" s="19">
        <v>29849.08</v>
      </c>
      <c r="Z181" s="19">
        <v>0</v>
      </c>
      <c r="AA181" s="19">
        <v>0</v>
      </c>
      <c r="AB181" s="19">
        <v>0</v>
      </c>
      <c r="AC181" s="19"/>
      <c r="AD181" s="19" t="s">
        <v>1479</v>
      </c>
      <c r="AE181" s="19" t="str">
        <f t="shared" si="7"/>
        <v>N/A</v>
      </c>
      <c r="AF181" s="19">
        <v>0</v>
      </c>
      <c r="AG181" s="19">
        <v>2000</v>
      </c>
      <c r="AH181" s="19"/>
      <c r="AI181" s="19"/>
      <c r="AJ181" s="19"/>
      <c r="AK181" s="19">
        <f t="shared" si="6"/>
        <v>2000</v>
      </c>
      <c r="AL181" s="19">
        <v>40</v>
      </c>
      <c r="AM181" s="25" t="s">
        <v>1477</v>
      </c>
      <c r="AN181" s="19" t="s">
        <v>1479</v>
      </c>
      <c r="AO181" s="19" t="s">
        <v>1479</v>
      </c>
      <c r="AP181" s="17" t="s">
        <v>1479</v>
      </c>
    </row>
    <row r="182" spans="1:42" ht="60" x14ac:dyDescent="0.25">
      <c r="A182" s="17" t="s">
        <v>202</v>
      </c>
      <c r="B182" s="13" t="s">
        <v>402</v>
      </c>
      <c r="C182" s="17" t="s">
        <v>459</v>
      </c>
      <c r="D182" s="17" t="s">
        <v>490</v>
      </c>
      <c r="E182" s="17" t="s">
        <v>512</v>
      </c>
      <c r="F182" s="17" t="s">
        <v>562</v>
      </c>
      <c r="G182" s="17" t="s">
        <v>568</v>
      </c>
      <c r="H182" s="18">
        <v>45586</v>
      </c>
      <c r="I182" s="17" t="s">
        <v>572</v>
      </c>
      <c r="J182" s="13" t="s">
        <v>750</v>
      </c>
      <c r="K182" s="17" t="s">
        <v>1616</v>
      </c>
      <c r="L182" s="17" t="s">
        <v>1482</v>
      </c>
      <c r="M182" s="13" t="s">
        <v>1023</v>
      </c>
      <c r="N182" s="17" t="s">
        <v>1210</v>
      </c>
      <c r="O182" s="13" t="s">
        <v>1752</v>
      </c>
      <c r="P182" s="17" t="s">
        <v>1431</v>
      </c>
      <c r="Q182" s="18">
        <v>45608</v>
      </c>
      <c r="R182" s="17" t="s">
        <v>1479</v>
      </c>
      <c r="S182" s="17" t="s">
        <v>1479</v>
      </c>
      <c r="T182" s="13" t="s">
        <v>1469</v>
      </c>
      <c r="U182" s="22" t="s">
        <v>1480</v>
      </c>
      <c r="V182" s="17" t="s">
        <v>1481</v>
      </c>
      <c r="W182" s="17" t="s">
        <v>1473</v>
      </c>
      <c r="X182" s="17" t="s">
        <v>1481</v>
      </c>
      <c r="Y182" s="19">
        <v>55819.5</v>
      </c>
      <c r="Z182" s="19">
        <v>0</v>
      </c>
      <c r="AA182" s="19">
        <v>0</v>
      </c>
      <c r="AB182" s="19">
        <v>0</v>
      </c>
      <c r="AC182" s="19"/>
      <c r="AD182" s="19" t="s">
        <v>1479</v>
      </c>
      <c r="AE182" s="19" t="str">
        <f t="shared" si="7"/>
        <v>N/A</v>
      </c>
      <c r="AF182" s="19">
        <v>0</v>
      </c>
      <c r="AG182" s="19">
        <v>0</v>
      </c>
      <c r="AH182" s="19">
        <v>0</v>
      </c>
      <c r="AI182" s="19">
        <v>0</v>
      </c>
      <c r="AJ182" s="19">
        <v>0</v>
      </c>
      <c r="AK182" s="19">
        <f t="shared" si="6"/>
        <v>0</v>
      </c>
      <c r="AL182" s="19" t="s">
        <v>1477</v>
      </c>
      <c r="AM182" s="25" t="s">
        <v>1477</v>
      </c>
      <c r="AN182" s="19" t="s">
        <v>1479</v>
      </c>
      <c r="AO182" s="19">
        <v>3000</v>
      </c>
      <c r="AP182" s="25" t="s">
        <v>1479</v>
      </c>
    </row>
    <row r="183" spans="1:42" ht="60" x14ac:dyDescent="0.25">
      <c r="A183" s="17" t="s">
        <v>203</v>
      </c>
      <c r="B183" s="13" t="s">
        <v>402</v>
      </c>
      <c r="C183" s="17" t="s">
        <v>459</v>
      </c>
      <c r="D183" s="17" t="s">
        <v>490</v>
      </c>
      <c r="E183" s="17" t="s">
        <v>512</v>
      </c>
      <c r="F183" s="17" t="s">
        <v>562</v>
      </c>
      <c r="G183" s="17" t="s">
        <v>568</v>
      </c>
      <c r="H183" s="18">
        <v>45586</v>
      </c>
      <c r="I183" s="17" t="s">
        <v>572</v>
      </c>
      <c r="J183" s="13" t="s">
        <v>751</v>
      </c>
      <c r="K183" s="17" t="s">
        <v>1616</v>
      </c>
      <c r="L183" s="17" t="s">
        <v>1482</v>
      </c>
      <c r="M183" s="13" t="s">
        <v>1022</v>
      </c>
      <c r="N183" s="17" t="s">
        <v>1211</v>
      </c>
      <c r="O183" s="13" t="s">
        <v>1756</v>
      </c>
      <c r="P183" s="17" t="s">
        <v>1431</v>
      </c>
      <c r="Q183" s="18">
        <v>45608</v>
      </c>
      <c r="R183" s="17" t="s">
        <v>1479</v>
      </c>
      <c r="S183" s="17" t="s">
        <v>1479</v>
      </c>
      <c r="T183" s="13" t="s">
        <v>1469</v>
      </c>
      <c r="U183" s="22" t="s">
        <v>1480</v>
      </c>
      <c r="V183" s="17" t="s">
        <v>1481</v>
      </c>
      <c r="W183" s="17" t="s">
        <v>1473</v>
      </c>
      <c r="X183" s="17" t="s">
        <v>1481</v>
      </c>
      <c r="Y183" s="19">
        <v>53212.5</v>
      </c>
      <c r="Z183" s="19">
        <v>0</v>
      </c>
      <c r="AA183" s="19">
        <v>0</v>
      </c>
      <c r="AB183" s="19">
        <v>0</v>
      </c>
      <c r="AC183" s="19"/>
      <c r="AD183" s="19" t="s">
        <v>1479</v>
      </c>
      <c r="AE183" s="19" t="str">
        <f t="shared" si="7"/>
        <v>N/A</v>
      </c>
      <c r="AF183" s="19">
        <v>0</v>
      </c>
      <c r="AG183" s="19">
        <v>0</v>
      </c>
      <c r="AH183" s="19">
        <v>0</v>
      </c>
      <c r="AI183" s="19">
        <v>0</v>
      </c>
      <c r="AJ183" s="19">
        <v>0</v>
      </c>
      <c r="AK183" s="19">
        <f t="shared" si="6"/>
        <v>0</v>
      </c>
      <c r="AL183" s="19" t="s">
        <v>1477</v>
      </c>
      <c r="AM183" s="25" t="s">
        <v>1477</v>
      </c>
      <c r="AN183" s="19" t="s">
        <v>1479</v>
      </c>
      <c r="AO183" s="19">
        <v>3000</v>
      </c>
      <c r="AP183" s="25" t="s">
        <v>1479</v>
      </c>
    </row>
    <row r="184" spans="1:42" ht="60" x14ac:dyDescent="0.25">
      <c r="A184" s="17" t="s">
        <v>204</v>
      </c>
      <c r="B184" s="13" t="s">
        <v>402</v>
      </c>
      <c r="C184" s="17" t="s">
        <v>459</v>
      </c>
      <c r="D184" s="17" t="s">
        <v>490</v>
      </c>
      <c r="E184" s="17" t="s">
        <v>518</v>
      </c>
      <c r="F184" s="17" t="s">
        <v>562</v>
      </c>
      <c r="G184" s="17" t="s">
        <v>568</v>
      </c>
      <c r="H184" s="18">
        <v>45605</v>
      </c>
      <c r="I184" s="17" t="s">
        <v>572</v>
      </c>
      <c r="J184" s="13" t="s">
        <v>752</v>
      </c>
      <c r="K184" s="17" t="s">
        <v>1616</v>
      </c>
      <c r="L184" s="17" t="s">
        <v>1482</v>
      </c>
      <c r="M184" s="13" t="s">
        <v>1025</v>
      </c>
      <c r="N184" s="17" t="s">
        <v>1212</v>
      </c>
      <c r="O184" s="13" t="s">
        <v>1757</v>
      </c>
      <c r="P184" s="17" t="s">
        <v>1431</v>
      </c>
      <c r="Q184" s="18">
        <v>45624</v>
      </c>
      <c r="R184" s="17" t="s">
        <v>1479</v>
      </c>
      <c r="S184" s="17" t="s">
        <v>1479</v>
      </c>
      <c r="T184" s="13" t="s">
        <v>1469</v>
      </c>
      <c r="U184" s="22" t="s">
        <v>1480</v>
      </c>
      <c r="V184" s="17" t="s">
        <v>1481</v>
      </c>
      <c r="W184" s="17" t="s">
        <v>1473</v>
      </c>
      <c r="X184" s="17" t="s">
        <v>1481</v>
      </c>
      <c r="Y184" s="19">
        <v>33550</v>
      </c>
      <c r="Z184" s="19">
        <v>0</v>
      </c>
      <c r="AA184" s="19">
        <v>0</v>
      </c>
      <c r="AB184" s="19">
        <v>0</v>
      </c>
      <c r="AC184" s="19"/>
      <c r="AD184" s="19" t="s">
        <v>1479</v>
      </c>
      <c r="AE184" s="19" t="str">
        <f t="shared" si="7"/>
        <v>N/A</v>
      </c>
      <c r="AF184" s="19">
        <v>0</v>
      </c>
      <c r="AG184" s="19">
        <v>0</v>
      </c>
      <c r="AH184" s="19">
        <v>0</v>
      </c>
      <c r="AI184" s="19">
        <v>0</v>
      </c>
      <c r="AJ184" s="19">
        <v>0</v>
      </c>
      <c r="AK184" s="19">
        <f t="shared" si="6"/>
        <v>0</v>
      </c>
      <c r="AL184" s="19" t="s">
        <v>1477</v>
      </c>
      <c r="AM184" s="25" t="s">
        <v>1477</v>
      </c>
      <c r="AN184" s="19" t="s">
        <v>1479</v>
      </c>
      <c r="AO184" s="19">
        <v>3000</v>
      </c>
      <c r="AP184" s="25" t="s">
        <v>1479</v>
      </c>
    </row>
    <row r="185" spans="1:42" ht="60" x14ac:dyDescent="0.25">
      <c r="A185" s="17" t="s">
        <v>205</v>
      </c>
      <c r="B185" s="13" t="s">
        <v>405</v>
      </c>
      <c r="C185" s="17" t="s">
        <v>424</v>
      </c>
      <c r="D185" s="17" t="s">
        <v>492</v>
      </c>
      <c r="E185" s="17" t="s">
        <v>537</v>
      </c>
      <c r="F185" s="17" t="s">
        <v>562</v>
      </c>
      <c r="G185" s="17" t="s">
        <v>568</v>
      </c>
      <c r="H185" s="18">
        <v>45610</v>
      </c>
      <c r="I185" s="17" t="s">
        <v>571</v>
      </c>
      <c r="J185" s="13" t="s">
        <v>753</v>
      </c>
      <c r="K185" s="17" t="s">
        <v>1616</v>
      </c>
      <c r="L185" s="17" t="s">
        <v>1696</v>
      </c>
      <c r="M185" s="13" t="s">
        <v>1026</v>
      </c>
      <c r="N185" s="17" t="s">
        <v>1213</v>
      </c>
      <c r="O185" s="13" t="s">
        <v>1845</v>
      </c>
      <c r="P185" s="17" t="s">
        <v>1430</v>
      </c>
      <c r="Q185" s="18">
        <v>45876</v>
      </c>
      <c r="R185" s="17" t="s">
        <v>1479</v>
      </c>
      <c r="S185" s="17" t="s">
        <v>1479</v>
      </c>
      <c r="T185" s="13" t="s">
        <v>1479</v>
      </c>
      <c r="U185" s="17" t="s">
        <v>1498</v>
      </c>
      <c r="V185" s="17" t="s">
        <v>1477</v>
      </c>
      <c r="W185" s="17" t="s">
        <v>1472</v>
      </c>
      <c r="X185" s="17" t="s">
        <v>1477</v>
      </c>
      <c r="Y185" s="19">
        <v>64089.52</v>
      </c>
      <c r="Z185" s="19">
        <v>0</v>
      </c>
      <c r="AA185" s="19">
        <v>0</v>
      </c>
      <c r="AB185" s="19">
        <v>0</v>
      </c>
      <c r="AC185" s="19"/>
      <c r="AD185" s="19" t="s">
        <v>1479</v>
      </c>
      <c r="AE185" s="19" t="str">
        <f t="shared" si="7"/>
        <v>N/A</v>
      </c>
      <c r="AF185" s="19">
        <v>0</v>
      </c>
      <c r="AG185" s="19">
        <v>0</v>
      </c>
      <c r="AH185" s="19">
        <v>0</v>
      </c>
      <c r="AI185" s="19">
        <v>0</v>
      </c>
      <c r="AJ185" s="19">
        <v>0</v>
      </c>
      <c r="AK185" s="19">
        <f t="shared" si="6"/>
        <v>0</v>
      </c>
      <c r="AL185" s="19" t="s">
        <v>1477</v>
      </c>
      <c r="AM185" s="17" t="s">
        <v>1477</v>
      </c>
      <c r="AN185" s="19" t="s">
        <v>1479</v>
      </c>
      <c r="AO185" s="19" t="s">
        <v>1479</v>
      </c>
      <c r="AP185" s="19" t="s">
        <v>1479</v>
      </c>
    </row>
    <row r="186" spans="1:42" ht="75" x14ac:dyDescent="0.25">
      <c r="A186" s="17" t="s">
        <v>206</v>
      </c>
      <c r="B186" s="13" t="s">
        <v>404</v>
      </c>
      <c r="C186" s="17" t="s">
        <v>423</v>
      </c>
      <c r="D186" s="17" t="s">
        <v>491</v>
      </c>
      <c r="E186" s="17" t="s">
        <v>513</v>
      </c>
      <c r="F186" s="17" t="s">
        <v>562</v>
      </c>
      <c r="G186" s="17" t="s">
        <v>568</v>
      </c>
      <c r="H186" s="18">
        <v>45614</v>
      </c>
      <c r="I186" s="17" t="s">
        <v>571</v>
      </c>
      <c r="J186" s="13" t="s">
        <v>754</v>
      </c>
      <c r="K186" s="17" t="s">
        <v>1477</v>
      </c>
      <c r="L186" s="17" t="s">
        <v>1495</v>
      </c>
      <c r="M186" s="13" t="s">
        <v>1027</v>
      </c>
      <c r="N186" s="17" t="s">
        <v>1214</v>
      </c>
      <c r="O186" s="13" t="s">
        <v>1998</v>
      </c>
      <c r="P186" s="17" t="s">
        <v>1430</v>
      </c>
      <c r="Q186" s="18">
        <v>45810</v>
      </c>
      <c r="R186" s="17" t="s">
        <v>1479</v>
      </c>
      <c r="S186" s="17" t="s">
        <v>1479</v>
      </c>
      <c r="T186" s="17" t="s">
        <v>1479</v>
      </c>
      <c r="U186" s="17" t="s">
        <v>1498</v>
      </c>
      <c r="V186" s="17" t="s">
        <v>1477</v>
      </c>
      <c r="W186" s="17" t="s">
        <v>1472</v>
      </c>
      <c r="X186" s="17" t="s">
        <v>1477</v>
      </c>
      <c r="Y186" s="19">
        <v>473379.3</v>
      </c>
      <c r="Z186" s="19">
        <v>0</v>
      </c>
      <c r="AA186" s="19">
        <v>0</v>
      </c>
      <c r="AB186" s="19">
        <v>0</v>
      </c>
      <c r="AC186" s="19"/>
      <c r="AD186" s="19" t="s">
        <v>1479</v>
      </c>
      <c r="AE186" s="19" t="str">
        <f t="shared" si="7"/>
        <v>N/A</v>
      </c>
      <c r="AF186" s="19">
        <v>0</v>
      </c>
      <c r="AG186" s="19">
        <v>0</v>
      </c>
      <c r="AH186" s="19">
        <v>0</v>
      </c>
      <c r="AI186" s="19">
        <v>0</v>
      </c>
      <c r="AJ186" s="19">
        <v>0</v>
      </c>
      <c r="AK186" s="19">
        <f t="shared" si="6"/>
        <v>0</v>
      </c>
      <c r="AL186" s="19" t="s">
        <v>1477</v>
      </c>
      <c r="AM186" s="17" t="s">
        <v>1477</v>
      </c>
      <c r="AN186" s="19" t="s">
        <v>1479</v>
      </c>
      <c r="AO186" s="19" t="s">
        <v>1479</v>
      </c>
      <c r="AP186" s="19" t="s">
        <v>1479</v>
      </c>
    </row>
    <row r="187" spans="1:42" ht="60" x14ac:dyDescent="0.25">
      <c r="A187" s="17" t="s">
        <v>207</v>
      </c>
      <c r="B187" s="13" t="s">
        <v>402</v>
      </c>
      <c r="C187" s="17" t="s">
        <v>459</v>
      </c>
      <c r="D187" s="17" t="s">
        <v>490</v>
      </c>
      <c r="E187" s="17" t="s">
        <v>518</v>
      </c>
      <c r="F187" s="17" t="s">
        <v>562</v>
      </c>
      <c r="G187" s="17" t="s">
        <v>568</v>
      </c>
      <c r="H187" s="18">
        <v>45621</v>
      </c>
      <c r="I187" s="17" t="s">
        <v>572</v>
      </c>
      <c r="J187" s="13" t="s">
        <v>755</v>
      </c>
      <c r="K187" s="17" t="s">
        <v>1616</v>
      </c>
      <c r="L187" s="17" t="s">
        <v>1482</v>
      </c>
      <c r="M187" s="13" t="s">
        <v>1022</v>
      </c>
      <c r="N187" s="17" t="s">
        <v>1215</v>
      </c>
      <c r="O187" s="13" t="s">
        <v>1752</v>
      </c>
      <c r="P187" s="17" t="s">
        <v>1431</v>
      </c>
      <c r="Q187" s="18">
        <v>45636</v>
      </c>
      <c r="R187" s="17" t="s">
        <v>1479</v>
      </c>
      <c r="S187" s="17" t="s">
        <v>1479</v>
      </c>
      <c r="T187" s="13" t="s">
        <v>1469</v>
      </c>
      <c r="U187" s="22" t="s">
        <v>1480</v>
      </c>
      <c r="V187" s="17" t="s">
        <v>1481</v>
      </c>
      <c r="W187" s="17" t="s">
        <v>1473</v>
      </c>
      <c r="X187" s="17" t="s">
        <v>1481</v>
      </c>
      <c r="Y187" s="19">
        <v>67776.399999999994</v>
      </c>
      <c r="Z187" s="19">
        <v>0</v>
      </c>
      <c r="AA187" s="19">
        <v>0</v>
      </c>
      <c r="AB187" s="19">
        <v>0</v>
      </c>
      <c r="AC187" s="19"/>
      <c r="AD187" s="19" t="s">
        <v>1479</v>
      </c>
      <c r="AE187" s="19" t="str">
        <f t="shared" si="7"/>
        <v>N/A</v>
      </c>
      <c r="AF187" s="19">
        <v>0</v>
      </c>
      <c r="AG187" s="19">
        <v>0</v>
      </c>
      <c r="AH187" s="19">
        <v>0</v>
      </c>
      <c r="AI187" s="19">
        <v>0</v>
      </c>
      <c r="AJ187" s="19">
        <v>0</v>
      </c>
      <c r="AK187" s="19">
        <f t="shared" si="6"/>
        <v>0</v>
      </c>
      <c r="AL187" s="19" t="s">
        <v>1477</v>
      </c>
      <c r="AM187" s="25" t="s">
        <v>1477</v>
      </c>
      <c r="AN187" s="19" t="s">
        <v>1479</v>
      </c>
      <c r="AO187" s="19">
        <v>3000</v>
      </c>
      <c r="AP187" s="25" t="s">
        <v>1479</v>
      </c>
    </row>
    <row r="188" spans="1:42" ht="60" x14ac:dyDescent="0.25">
      <c r="A188" s="17" t="s">
        <v>208</v>
      </c>
      <c r="B188" s="13" t="s">
        <v>402</v>
      </c>
      <c r="C188" s="17" t="s">
        <v>459</v>
      </c>
      <c r="D188" s="17" t="s">
        <v>490</v>
      </c>
      <c r="E188" s="17" t="s">
        <v>511</v>
      </c>
      <c r="F188" s="17" t="s">
        <v>562</v>
      </c>
      <c r="G188" s="17" t="s">
        <v>568</v>
      </c>
      <c r="H188" s="18">
        <v>45621</v>
      </c>
      <c r="I188" s="17" t="s">
        <v>572</v>
      </c>
      <c r="J188" s="13" t="s">
        <v>756</v>
      </c>
      <c r="K188" s="17" t="s">
        <v>1616</v>
      </c>
      <c r="L188" s="17" t="s">
        <v>1482</v>
      </c>
      <c r="M188" s="13" t="s">
        <v>1022</v>
      </c>
      <c r="N188" s="17" t="s">
        <v>1216</v>
      </c>
      <c r="O188" s="13" t="s">
        <v>1752</v>
      </c>
      <c r="P188" s="17" t="s">
        <v>1431</v>
      </c>
      <c r="Q188" s="18">
        <v>45643</v>
      </c>
      <c r="R188" s="17" t="s">
        <v>1479</v>
      </c>
      <c r="S188" s="17" t="s">
        <v>1479</v>
      </c>
      <c r="T188" s="13" t="s">
        <v>1469</v>
      </c>
      <c r="U188" s="22" t="s">
        <v>1480</v>
      </c>
      <c r="V188" s="17" t="s">
        <v>1481</v>
      </c>
      <c r="W188" s="17" t="s">
        <v>1473</v>
      </c>
      <c r="X188" s="17"/>
      <c r="Y188" s="19">
        <v>50878.3</v>
      </c>
      <c r="Z188" s="19">
        <v>0</v>
      </c>
      <c r="AA188" s="19">
        <v>0</v>
      </c>
      <c r="AB188" s="19">
        <v>0</v>
      </c>
      <c r="AC188" s="19"/>
      <c r="AD188" s="19" t="s">
        <v>1479</v>
      </c>
      <c r="AE188" s="19" t="str">
        <f t="shared" si="7"/>
        <v>N/A</v>
      </c>
      <c r="AF188" s="19">
        <v>0</v>
      </c>
      <c r="AG188" s="19"/>
      <c r="AH188" s="19"/>
      <c r="AI188" s="19"/>
      <c r="AJ188" s="19"/>
      <c r="AK188" s="19">
        <f t="shared" si="6"/>
        <v>0</v>
      </c>
      <c r="AL188" s="19" t="s">
        <v>1477</v>
      </c>
      <c r="AM188" s="25" t="s">
        <v>1477</v>
      </c>
      <c r="AN188" s="19" t="s">
        <v>1479</v>
      </c>
      <c r="AO188" s="19">
        <v>3000</v>
      </c>
      <c r="AP188" s="19"/>
    </row>
    <row r="189" spans="1:42" ht="60" x14ac:dyDescent="0.25">
      <c r="A189" s="17" t="s">
        <v>209</v>
      </c>
      <c r="B189" s="13" t="s">
        <v>402</v>
      </c>
      <c r="C189" s="17" t="s">
        <v>459</v>
      </c>
      <c r="D189" s="17" t="s">
        <v>490</v>
      </c>
      <c r="E189" s="17" t="s">
        <v>508</v>
      </c>
      <c r="F189" s="17" t="s">
        <v>562</v>
      </c>
      <c r="G189" s="17" t="s">
        <v>568</v>
      </c>
      <c r="H189" s="18">
        <v>45621</v>
      </c>
      <c r="I189" s="17" t="s">
        <v>572</v>
      </c>
      <c r="J189" s="13" t="s">
        <v>757</v>
      </c>
      <c r="K189" s="17" t="s">
        <v>1616</v>
      </c>
      <c r="L189" s="17" t="s">
        <v>1482</v>
      </c>
      <c r="M189" s="13" t="s">
        <v>1022</v>
      </c>
      <c r="N189" s="17" t="s">
        <v>1217</v>
      </c>
      <c r="O189" s="13" t="s">
        <v>1754</v>
      </c>
      <c r="P189" s="17" t="s">
        <v>1431</v>
      </c>
      <c r="Q189" s="18">
        <v>45636</v>
      </c>
      <c r="R189" s="17" t="s">
        <v>1479</v>
      </c>
      <c r="S189" s="17" t="s">
        <v>1479</v>
      </c>
      <c r="T189" s="13" t="s">
        <v>1469</v>
      </c>
      <c r="U189" s="22" t="s">
        <v>1480</v>
      </c>
      <c r="V189" s="17" t="s">
        <v>1481</v>
      </c>
      <c r="W189" s="17" t="s">
        <v>1473</v>
      </c>
      <c r="X189" s="17" t="s">
        <v>1481</v>
      </c>
      <c r="Y189" s="19">
        <v>55956.13</v>
      </c>
      <c r="Z189" s="19">
        <v>0</v>
      </c>
      <c r="AA189" s="19">
        <v>0</v>
      </c>
      <c r="AB189" s="19">
        <v>0</v>
      </c>
      <c r="AC189" s="19"/>
      <c r="AD189" s="19" t="s">
        <v>1479</v>
      </c>
      <c r="AE189" s="19" t="str">
        <f t="shared" si="7"/>
        <v>N/A</v>
      </c>
      <c r="AF189" s="19">
        <v>0</v>
      </c>
      <c r="AG189" s="19">
        <v>0</v>
      </c>
      <c r="AH189" s="19">
        <v>0</v>
      </c>
      <c r="AI189" s="19">
        <v>0</v>
      </c>
      <c r="AJ189" s="19">
        <v>0</v>
      </c>
      <c r="AK189" s="19">
        <f t="shared" si="6"/>
        <v>0</v>
      </c>
      <c r="AL189" s="19" t="s">
        <v>1477</v>
      </c>
      <c r="AM189" s="25" t="s">
        <v>1477</v>
      </c>
      <c r="AN189" s="19" t="s">
        <v>1479</v>
      </c>
      <c r="AO189" s="19">
        <v>3000</v>
      </c>
      <c r="AP189" s="25" t="s">
        <v>1479</v>
      </c>
    </row>
    <row r="190" spans="1:42" ht="60" x14ac:dyDescent="0.25">
      <c r="A190" s="17" t="s">
        <v>210</v>
      </c>
      <c r="B190" s="13" t="s">
        <v>402</v>
      </c>
      <c r="C190" s="17" t="s">
        <v>459</v>
      </c>
      <c r="D190" s="17" t="s">
        <v>490</v>
      </c>
      <c r="E190" s="17" t="s">
        <v>508</v>
      </c>
      <c r="F190" s="17" t="s">
        <v>562</v>
      </c>
      <c r="G190" s="17" t="s">
        <v>568</v>
      </c>
      <c r="H190" s="18">
        <v>45618</v>
      </c>
      <c r="I190" s="17" t="s">
        <v>572</v>
      </c>
      <c r="J190" s="13" t="s">
        <v>758</v>
      </c>
      <c r="K190" s="17" t="s">
        <v>1616</v>
      </c>
      <c r="L190" s="17" t="s">
        <v>1482</v>
      </c>
      <c r="M190" s="13" t="s">
        <v>1022</v>
      </c>
      <c r="N190" s="17" t="s">
        <v>1218</v>
      </c>
      <c r="O190" s="13" t="s">
        <v>1752</v>
      </c>
      <c r="P190" s="17" t="s">
        <v>1431</v>
      </c>
      <c r="Q190" s="18">
        <v>45636</v>
      </c>
      <c r="R190" s="17" t="s">
        <v>1479</v>
      </c>
      <c r="S190" s="17" t="s">
        <v>1479</v>
      </c>
      <c r="T190" s="13" t="s">
        <v>1469</v>
      </c>
      <c r="U190" s="22" t="s">
        <v>1480</v>
      </c>
      <c r="V190" s="17" t="s">
        <v>1481</v>
      </c>
      <c r="W190" s="17" t="s">
        <v>1473</v>
      </c>
      <c r="X190" s="17" t="s">
        <v>1481</v>
      </c>
      <c r="Y190" s="19">
        <v>55880</v>
      </c>
      <c r="Z190" s="19">
        <v>0</v>
      </c>
      <c r="AA190" s="19">
        <v>0</v>
      </c>
      <c r="AB190" s="19">
        <v>0</v>
      </c>
      <c r="AC190" s="19"/>
      <c r="AD190" s="19" t="s">
        <v>1479</v>
      </c>
      <c r="AE190" s="19" t="str">
        <f t="shared" si="7"/>
        <v>N/A</v>
      </c>
      <c r="AF190" s="19">
        <v>0</v>
      </c>
      <c r="AG190" s="19">
        <v>0</v>
      </c>
      <c r="AH190" s="19">
        <v>0</v>
      </c>
      <c r="AI190" s="19">
        <v>0</v>
      </c>
      <c r="AJ190" s="19">
        <v>0</v>
      </c>
      <c r="AK190" s="19">
        <f t="shared" si="6"/>
        <v>0</v>
      </c>
      <c r="AL190" s="19" t="s">
        <v>1477</v>
      </c>
      <c r="AM190" s="25" t="s">
        <v>1477</v>
      </c>
      <c r="AN190" s="19" t="s">
        <v>1479</v>
      </c>
      <c r="AO190" s="19">
        <v>3000</v>
      </c>
      <c r="AP190" s="25" t="s">
        <v>1479</v>
      </c>
    </row>
    <row r="191" spans="1:42" ht="60" x14ac:dyDescent="0.25">
      <c r="A191" s="17" t="s">
        <v>211</v>
      </c>
      <c r="B191" s="13" t="s">
        <v>402</v>
      </c>
      <c r="C191" s="17" t="s">
        <v>459</v>
      </c>
      <c r="D191" s="17" t="s">
        <v>490</v>
      </c>
      <c r="E191" s="17" t="s">
        <v>512</v>
      </c>
      <c r="F191" s="17" t="s">
        <v>562</v>
      </c>
      <c r="G191" s="17" t="s">
        <v>568</v>
      </c>
      <c r="H191" s="18">
        <v>45621</v>
      </c>
      <c r="I191" s="17" t="s">
        <v>571</v>
      </c>
      <c r="J191" s="13" t="s">
        <v>759</v>
      </c>
      <c r="K191" s="17" t="s">
        <v>1616</v>
      </c>
      <c r="L191" s="17" t="s">
        <v>1482</v>
      </c>
      <c r="M191" s="13" t="s">
        <v>1022</v>
      </c>
      <c r="N191" s="17" t="s">
        <v>1219</v>
      </c>
      <c r="O191" s="13" t="s">
        <v>1753</v>
      </c>
      <c r="P191" s="17" t="s">
        <v>1431</v>
      </c>
      <c r="Q191" s="18">
        <v>45645</v>
      </c>
      <c r="R191" s="17" t="s">
        <v>1479</v>
      </c>
      <c r="S191" s="17" t="s">
        <v>1479</v>
      </c>
      <c r="T191" s="13" t="s">
        <v>1469</v>
      </c>
      <c r="U191" s="22" t="s">
        <v>1480</v>
      </c>
      <c r="V191" s="17" t="s">
        <v>1481</v>
      </c>
      <c r="W191" s="17" t="s">
        <v>1473</v>
      </c>
      <c r="X191" s="17" t="s">
        <v>1481</v>
      </c>
      <c r="Y191" s="19">
        <v>47510.53</v>
      </c>
      <c r="Z191" s="19">
        <v>0</v>
      </c>
      <c r="AA191" s="19">
        <v>0</v>
      </c>
      <c r="AB191" s="19">
        <v>0</v>
      </c>
      <c r="AC191" s="19"/>
      <c r="AD191" s="19" t="s">
        <v>1479</v>
      </c>
      <c r="AE191" s="19" t="str">
        <f t="shared" si="7"/>
        <v>N/A</v>
      </c>
      <c r="AF191" s="19">
        <v>0</v>
      </c>
      <c r="AG191" s="19">
        <v>0</v>
      </c>
      <c r="AH191" s="19">
        <v>0</v>
      </c>
      <c r="AI191" s="19">
        <v>0</v>
      </c>
      <c r="AJ191" s="19">
        <v>0</v>
      </c>
      <c r="AK191" s="19">
        <f t="shared" si="6"/>
        <v>0</v>
      </c>
      <c r="AL191" s="19" t="s">
        <v>1477</v>
      </c>
      <c r="AM191" s="25" t="s">
        <v>1477</v>
      </c>
      <c r="AN191" s="19" t="s">
        <v>1479</v>
      </c>
      <c r="AO191" s="19">
        <v>3000</v>
      </c>
      <c r="AP191" s="25" t="s">
        <v>1479</v>
      </c>
    </row>
    <row r="192" spans="1:42" ht="60" x14ac:dyDescent="0.25">
      <c r="A192" s="17" t="s">
        <v>212</v>
      </c>
      <c r="B192" s="13" t="s">
        <v>402</v>
      </c>
      <c r="C192" s="17" t="s">
        <v>459</v>
      </c>
      <c r="D192" s="17" t="s">
        <v>490</v>
      </c>
      <c r="E192" s="17" t="s">
        <v>511</v>
      </c>
      <c r="F192" s="17" t="s">
        <v>562</v>
      </c>
      <c r="G192" s="17" t="s">
        <v>568</v>
      </c>
      <c r="H192" s="18">
        <v>45621</v>
      </c>
      <c r="I192" s="17" t="s">
        <v>572</v>
      </c>
      <c r="J192" s="13" t="s">
        <v>760</v>
      </c>
      <c r="K192" s="17" t="s">
        <v>1616</v>
      </c>
      <c r="L192" s="17" t="s">
        <v>1482</v>
      </c>
      <c r="M192" s="13" t="s">
        <v>1022</v>
      </c>
      <c r="N192" s="17" t="s">
        <v>1220</v>
      </c>
      <c r="O192" s="13" t="s">
        <v>1752</v>
      </c>
      <c r="P192" s="17" t="s">
        <v>1431</v>
      </c>
      <c r="Q192" s="18">
        <v>45645</v>
      </c>
      <c r="R192" s="17" t="s">
        <v>1479</v>
      </c>
      <c r="S192" s="17" t="s">
        <v>1479</v>
      </c>
      <c r="T192" s="13" t="s">
        <v>1469</v>
      </c>
      <c r="U192" s="22" t="s">
        <v>1480</v>
      </c>
      <c r="V192" s="17" t="s">
        <v>1481</v>
      </c>
      <c r="W192" s="17" t="s">
        <v>1473</v>
      </c>
      <c r="X192" s="17" t="s">
        <v>1481</v>
      </c>
      <c r="Y192" s="19">
        <v>52327.55</v>
      </c>
      <c r="Z192" s="19">
        <v>0</v>
      </c>
      <c r="AA192" s="19">
        <v>0</v>
      </c>
      <c r="AB192" s="19">
        <v>0</v>
      </c>
      <c r="AC192" s="19"/>
      <c r="AD192" s="19" t="s">
        <v>1479</v>
      </c>
      <c r="AE192" s="19" t="str">
        <f t="shared" si="7"/>
        <v>N/A</v>
      </c>
      <c r="AF192" s="19">
        <v>0</v>
      </c>
      <c r="AG192" s="19">
        <v>0</v>
      </c>
      <c r="AH192" s="19">
        <v>0</v>
      </c>
      <c r="AI192" s="19">
        <v>0</v>
      </c>
      <c r="AJ192" s="19">
        <v>0</v>
      </c>
      <c r="AK192" s="19">
        <f t="shared" si="6"/>
        <v>0</v>
      </c>
      <c r="AL192" s="19" t="s">
        <v>1477</v>
      </c>
      <c r="AM192" s="25" t="s">
        <v>1477</v>
      </c>
      <c r="AN192" s="19" t="s">
        <v>1479</v>
      </c>
      <c r="AO192" s="19">
        <v>3000</v>
      </c>
      <c r="AP192" s="25" t="s">
        <v>1479</v>
      </c>
    </row>
    <row r="193" spans="1:42" ht="60" x14ac:dyDescent="0.25">
      <c r="A193" s="17" t="s">
        <v>213</v>
      </c>
      <c r="B193" s="13" t="s">
        <v>402</v>
      </c>
      <c r="C193" s="17" t="s">
        <v>459</v>
      </c>
      <c r="D193" s="17" t="s">
        <v>490</v>
      </c>
      <c r="E193" s="17" t="s">
        <v>515</v>
      </c>
      <c r="F193" s="17" t="s">
        <v>562</v>
      </c>
      <c r="G193" s="17" t="s">
        <v>568</v>
      </c>
      <c r="H193" s="18">
        <v>45621</v>
      </c>
      <c r="I193" s="17" t="s">
        <v>572</v>
      </c>
      <c r="J193" s="13" t="s">
        <v>761</v>
      </c>
      <c r="K193" s="17" t="s">
        <v>1616</v>
      </c>
      <c r="L193" s="17" t="s">
        <v>1482</v>
      </c>
      <c r="M193" s="13" t="s">
        <v>1022</v>
      </c>
      <c r="N193" s="17" t="s">
        <v>1221</v>
      </c>
      <c r="O193" s="13" t="s">
        <v>1752</v>
      </c>
      <c r="P193" s="17" t="s">
        <v>1431</v>
      </c>
      <c r="Q193" s="18">
        <v>45645</v>
      </c>
      <c r="R193" s="17" t="s">
        <v>1479</v>
      </c>
      <c r="S193" s="17" t="s">
        <v>1479</v>
      </c>
      <c r="T193" s="13" t="s">
        <v>1469</v>
      </c>
      <c r="U193" s="22" t="s">
        <v>1480</v>
      </c>
      <c r="V193" s="17" t="s">
        <v>1481</v>
      </c>
      <c r="W193" s="17" t="s">
        <v>1473</v>
      </c>
      <c r="X193" s="17" t="s">
        <v>1481</v>
      </c>
      <c r="Y193" s="19">
        <v>67488.899999999994</v>
      </c>
      <c r="Z193" s="19">
        <v>0</v>
      </c>
      <c r="AA193" s="19">
        <v>0</v>
      </c>
      <c r="AB193" s="19">
        <v>0</v>
      </c>
      <c r="AC193" s="19"/>
      <c r="AD193" s="19" t="s">
        <v>1479</v>
      </c>
      <c r="AE193" s="19" t="str">
        <f t="shared" si="7"/>
        <v>N/A</v>
      </c>
      <c r="AF193" s="19">
        <v>0</v>
      </c>
      <c r="AG193" s="19">
        <v>0</v>
      </c>
      <c r="AH193" s="19">
        <v>0</v>
      </c>
      <c r="AI193" s="19">
        <v>0</v>
      </c>
      <c r="AJ193" s="19">
        <v>0</v>
      </c>
      <c r="AK193" s="19">
        <f t="shared" si="6"/>
        <v>0</v>
      </c>
      <c r="AL193" s="19" t="s">
        <v>1477</v>
      </c>
      <c r="AM193" s="25" t="s">
        <v>1477</v>
      </c>
      <c r="AN193" s="19" t="s">
        <v>1479</v>
      </c>
      <c r="AO193" s="19">
        <v>3000</v>
      </c>
      <c r="AP193" s="25" t="s">
        <v>1479</v>
      </c>
    </row>
    <row r="194" spans="1:42" ht="45" x14ac:dyDescent="0.25">
      <c r="A194" s="17" t="s">
        <v>214</v>
      </c>
      <c r="B194" s="13" t="s">
        <v>402</v>
      </c>
      <c r="C194" s="17" t="s">
        <v>459</v>
      </c>
      <c r="D194" s="17" t="s">
        <v>490</v>
      </c>
      <c r="E194" s="17" t="s">
        <v>512</v>
      </c>
      <c r="F194" s="17" t="s">
        <v>562</v>
      </c>
      <c r="G194" s="17" t="s">
        <v>568</v>
      </c>
      <c r="H194" s="18">
        <v>45621</v>
      </c>
      <c r="I194" s="17" t="s">
        <v>572</v>
      </c>
      <c r="J194" s="13" t="s">
        <v>762</v>
      </c>
      <c r="K194" s="17" t="s">
        <v>1616</v>
      </c>
      <c r="L194" s="17" t="s">
        <v>1482</v>
      </c>
      <c r="M194" s="13" t="s">
        <v>1022</v>
      </c>
      <c r="N194" s="17" t="s">
        <v>1222</v>
      </c>
      <c r="O194" s="13" t="s">
        <v>1758</v>
      </c>
      <c r="P194" s="17" t="s">
        <v>1431</v>
      </c>
      <c r="Q194" s="18">
        <v>45645</v>
      </c>
      <c r="R194" s="17" t="s">
        <v>1479</v>
      </c>
      <c r="S194" s="17" t="s">
        <v>1479</v>
      </c>
      <c r="T194" s="13" t="s">
        <v>1469</v>
      </c>
      <c r="U194" s="22" t="s">
        <v>1480</v>
      </c>
      <c r="V194" s="17" t="s">
        <v>1481</v>
      </c>
      <c r="W194" s="17" t="s">
        <v>1473</v>
      </c>
      <c r="X194" s="17" t="s">
        <v>1481</v>
      </c>
      <c r="Y194" s="19">
        <v>39279.980000000003</v>
      </c>
      <c r="Z194" s="19">
        <v>0</v>
      </c>
      <c r="AA194" s="19">
        <v>0</v>
      </c>
      <c r="AB194" s="19">
        <v>0</v>
      </c>
      <c r="AC194" s="19"/>
      <c r="AD194" s="19" t="s">
        <v>1479</v>
      </c>
      <c r="AE194" s="19" t="str">
        <f t="shared" si="7"/>
        <v>N/A</v>
      </c>
      <c r="AF194" s="19">
        <v>0</v>
      </c>
      <c r="AG194" s="19">
        <v>0</v>
      </c>
      <c r="AH194" s="19">
        <v>0</v>
      </c>
      <c r="AI194" s="19">
        <v>0</v>
      </c>
      <c r="AJ194" s="19">
        <v>0</v>
      </c>
      <c r="AK194" s="19">
        <f t="shared" si="6"/>
        <v>0</v>
      </c>
      <c r="AL194" s="19" t="s">
        <v>1477</v>
      </c>
      <c r="AM194" s="25" t="s">
        <v>1477</v>
      </c>
      <c r="AN194" s="19" t="s">
        <v>1479</v>
      </c>
      <c r="AO194" s="19">
        <v>3000</v>
      </c>
      <c r="AP194" s="25" t="s">
        <v>1479</v>
      </c>
    </row>
    <row r="195" spans="1:42" ht="60" x14ac:dyDescent="0.25">
      <c r="A195" s="17" t="s">
        <v>215</v>
      </c>
      <c r="B195" s="13" t="s">
        <v>420</v>
      </c>
      <c r="C195" s="17" t="s">
        <v>460</v>
      </c>
      <c r="D195" s="17" t="s">
        <v>501</v>
      </c>
      <c r="E195" s="17" t="s">
        <v>512</v>
      </c>
      <c r="F195" s="17" t="s">
        <v>562</v>
      </c>
      <c r="G195" s="17" t="s">
        <v>568</v>
      </c>
      <c r="H195" s="18">
        <v>45618</v>
      </c>
      <c r="I195" s="17" t="s">
        <v>572</v>
      </c>
      <c r="J195" s="13" t="s">
        <v>763</v>
      </c>
      <c r="K195" s="17" t="s">
        <v>1477</v>
      </c>
      <c r="L195" s="5" t="s">
        <v>1482</v>
      </c>
      <c r="M195" s="13" t="s">
        <v>1022</v>
      </c>
      <c r="N195" s="17" t="s">
        <v>1223</v>
      </c>
      <c r="O195" s="13" t="s">
        <v>1756</v>
      </c>
      <c r="P195" s="17" t="s">
        <v>1431</v>
      </c>
      <c r="Q195" s="18">
        <v>45698</v>
      </c>
      <c r="R195" s="17" t="s">
        <v>1479</v>
      </c>
      <c r="S195" s="17" t="s">
        <v>1479</v>
      </c>
      <c r="T195" s="13" t="s">
        <v>1697</v>
      </c>
      <c r="U195" s="17" t="s">
        <v>1480</v>
      </c>
      <c r="V195" s="17" t="s">
        <v>1698</v>
      </c>
      <c r="W195" s="17" t="s">
        <v>1473</v>
      </c>
      <c r="X195" s="17" t="s">
        <v>1698</v>
      </c>
      <c r="Y195" s="19">
        <v>36822.5</v>
      </c>
      <c r="Z195" s="19">
        <v>0</v>
      </c>
      <c r="AA195" s="19">
        <v>0</v>
      </c>
      <c r="AB195" s="19">
        <v>0</v>
      </c>
      <c r="AC195" s="19"/>
      <c r="AD195" s="19" t="s">
        <v>1479</v>
      </c>
      <c r="AE195" s="19" t="str">
        <f t="shared" si="7"/>
        <v>N/A</v>
      </c>
      <c r="AF195" s="19">
        <v>0</v>
      </c>
      <c r="AG195" s="19">
        <v>0</v>
      </c>
      <c r="AH195" s="19">
        <v>0</v>
      </c>
      <c r="AI195" s="19">
        <v>0</v>
      </c>
      <c r="AJ195" s="19">
        <v>0</v>
      </c>
      <c r="AK195" s="19">
        <f t="shared" ref="AK195:AK206" si="9">AG195+AH195+AI195+AJ195</f>
        <v>0</v>
      </c>
      <c r="AL195" s="19" t="s">
        <v>1477</v>
      </c>
      <c r="AM195" s="17" t="s">
        <v>1616</v>
      </c>
      <c r="AN195" s="19" t="s">
        <v>1616</v>
      </c>
      <c r="AO195" s="19">
        <v>3000</v>
      </c>
      <c r="AP195" s="19" t="s">
        <v>1479</v>
      </c>
    </row>
    <row r="196" spans="1:42" ht="60" x14ac:dyDescent="0.25">
      <c r="A196" s="17" t="s">
        <v>216</v>
      </c>
      <c r="B196" s="13" t="s">
        <v>415</v>
      </c>
      <c r="C196" s="17" t="s">
        <v>461</v>
      </c>
      <c r="D196" s="17" t="s">
        <v>500</v>
      </c>
      <c r="E196" s="17" t="s">
        <v>515</v>
      </c>
      <c r="F196" s="17" t="s">
        <v>562</v>
      </c>
      <c r="G196" s="17" t="s">
        <v>568</v>
      </c>
      <c r="H196" s="18">
        <v>45622</v>
      </c>
      <c r="I196" s="17" t="s">
        <v>571</v>
      </c>
      <c r="J196" s="13" t="s">
        <v>764</v>
      </c>
      <c r="K196" s="17" t="s">
        <v>1585</v>
      </c>
      <c r="L196" s="17" t="s">
        <v>1479</v>
      </c>
      <c r="M196" s="17" t="s">
        <v>1479</v>
      </c>
      <c r="N196" s="17" t="s">
        <v>1224</v>
      </c>
      <c r="O196" s="13" t="s">
        <v>1999</v>
      </c>
      <c r="P196" s="17" t="s">
        <v>1430</v>
      </c>
      <c r="Q196" s="18">
        <v>45740</v>
      </c>
      <c r="R196" s="17" t="s">
        <v>1479</v>
      </c>
      <c r="S196" s="17" t="s">
        <v>1479</v>
      </c>
      <c r="T196" s="13" t="s">
        <v>1479</v>
      </c>
      <c r="U196" s="17" t="s">
        <v>1498</v>
      </c>
      <c r="V196" s="17" t="s">
        <v>1616</v>
      </c>
      <c r="W196" s="17" t="s">
        <v>1472</v>
      </c>
      <c r="X196" s="17" t="s">
        <v>1616</v>
      </c>
      <c r="Y196" s="19">
        <v>228000</v>
      </c>
      <c r="Z196" s="19">
        <v>771577.56</v>
      </c>
      <c r="AA196" s="19">
        <v>0</v>
      </c>
      <c r="AB196" s="19">
        <v>0</v>
      </c>
      <c r="AC196" s="19">
        <v>0</v>
      </c>
      <c r="AD196" s="19" t="s">
        <v>1479</v>
      </c>
      <c r="AE196" s="19" t="str">
        <f t="shared" si="7"/>
        <v>N/A</v>
      </c>
      <c r="AF196" s="19">
        <v>0</v>
      </c>
      <c r="AG196" s="19">
        <v>0</v>
      </c>
      <c r="AH196" s="19">
        <v>0</v>
      </c>
      <c r="AI196" s="19">
        <v>0</v>
      </c>
      <c r="AJ196" s="19">
        <v>0</v>
      </c>
      <c r="AK196" s="19">
        <f t="shared" si="9"/>
        <v>0</v>
      </c>
      <c r="AL196" s="19" t="s">
        <v>1477</v>
      </c>
      <c r="AM196" s="17" t="s">
        <v>1477</v>
      </c>
      <c r="AN196" s="19" t="s">
        <v>1479</v>
      </c>
      <c r="AO196" s="19" t="s">
        <v>1479</v>
      </c>
      <c r="AP196" s="19" t="s">
        <v>1479</v>
      </c>
    </row>
    <row r="197" spans="1:42" ht="60" x14ac:dyDescent="0.25">
      <c r="A197" s="17" t="s">
        <v>217</v>
      </c>
      <c r="B197" s="13" t="s">
        <v>402</v>
      </c>
      <c r="C197" s="17" t="s">
        <v>459</v>
      </c>
      <c r="D197" s="17" t="s">
        <v>490</v>
      </c>
      <c r="E197" s="17" t="s">
        <v>518</v>
      </c>
      <c r="F197" s="17" t="s">
        <v>562</v>
      </c>
      <c r="G197" s="17" t="s">
        <v>568</v>
      </c>
      <c r="H197" s="18">
        <v>45625</v>
      </c>
      <c r="I197" s="17" t="s">
        <v>572</v>
      </c>
      <c r="J197" s="13" t="s">
        <v>765</v>
      </c>
      <c r="K197" s="17" t="s">
        <v>1616</v>
      </c>
      <c r="L197" s="17" t="s">
        <v>1482</v>
      </c>
      <c r="M197" s="13" t="s">
        <v>1022</v>
      </c>
      <c r="N197" s="17" t="s">
        <v>1225</v>
      </c>
      <c r="O197" s="13" t="s">
        <v>1754</v>
      </c>
      <c r="P197" s="17" t="s">
        <v>1431</v>
      </c>
      <c r="Q197" s="18">
        <v>45642</v>
      </c>
      <c r="R197" s="17" t="s">
        <v>1479</v>
      </c>
      <c r="S197" s="17" t="s">
        <v>1479</v>
      </c>
      <c r="T197" s="13" t="s">
        <v>1469</v>
      </c>
      <c r="U197" s="22" t="s">
        <v>1480</v>
      </c>
      <c r="V197" s="17" t="s">
        <v>1481</v>
      </c>
      <c r="W197" s="17" t="s">
        <v>1473</v>
      </c>
      <c r="X197" s="17" t="s">
        <v>1481</v>
      </c>
      <c r="Y197" s="19">
        <v>28490</v>
      </c>
      <c r="Z197" s="19">
        <v>0</v>
      </c>
      <c r="AA197" s="19">
        <v>0</v>
      </c>
      <c r="AB197" s="19">
        <v>0</v>
      </c>
      <c r="AC197" s="19"/>
      <c r="AD197" s="19" t="s">
        <v>1479</v>
      </c>
      <c r="AE197" s="19" t="str">
        <f t="shared" si="7"/>
        <v>N/A</v>
      </c>
      <c r="AF197" s="19">
        <v>0</v>
      </c>
      <c r="AG197" s="19">
        <v>0</v>
      </c>
      <c r="AH197" s="19">
        <v>0</v>
      </c>
      <c r="AI197" s="19">
        <v>0</v>
      </c>
      <c r="AJ197" s="19">
        <v>0</v>
      </c>
      <c r="AK197" s="19">
        <f t="shared" si="9"/>
        <v>0</v>
      </c>
      <c r="AL197" s="19" t="s">
        <v>1477</v>
      </c>
      <c r="AM197" s="25" t="s">
        <v>1477</v>
      </c>
      <c r="AN197" s="19" t="s">
        <v>1479</v>
      </c>
      <c r="AO197" s="19">
        <v>3000</v>
      </c>
      <c r="AP197" s="25" t="s">
        <v>1479</v>
      </c>
    </row>
    <row r="198" spans="1:42" ht="75" x14ac:dyDescent="0.25">
      <c r="A198" s="17" t="s">
        <v>218</v>
      </c>
      <c r="B198" s="13" t="s">
        <v>402</v>
      </c>
      <c r="C198" s="17" t="s">
        <v>462</v>
      </c>
      <c r="D198" s="17" t="s">
        <v>490</v>
      </c>
      <c r="E198" s="17" t="s">
        <v>508</v>
      </c>
      <c r="F198" s="17" t="s">
        <v>562</v>
      </c>
      <c r="G198" s="17" t="s">
        <v>568</v>
      </c>
      <c r="H198" s="18">
        <v>45626</v>
      </c>
      <c r="I198" s="17" t="s">
        <v>571</v>
      </c>
      <c r="J198" s="13" t="s">
        <v>766</v>
      </c>
      <c r="K198" s="17" t="s">
        <v>1616</v>
      </c>
      <c r="L198" s="17" t="s">
        <v>1495</v>
      </c>
      <c r="M198" s="13" t="s">
        <v>1007</v>
      </c>
      <c r="N198" s="17" t="s">
        <v>1226</v>
      </c>
      <c r="O198" s="13" t="s">
        <v>2000</v>
      </c>
      <c r="P198" s="17" t="s">
        <v>1433</v>
      </c>
      <c r="Q198" s="18">
        <v>45832</v>
      </c>
      <c r="R198" s="17" t="s">
        <v>1479</v>
      </c>
      <c r="S198" s="17" t="s">
        <v>1479</v>
      </c>
      <c r="T198" s="13" t="s">
        <v>1479</v>
      </c>
      <c r="U198" s="17" t="s">
        <v>1498</v>
      </c>
      <c r="V198" s="17" t="s">
        <v>1477</v>
      </c>
      <c r="W198" s="17" t="s">
        <v>1472</v>
      </c>
      <c r="X198" s="17" t="s">
        <v>1477</v>
      </c>
      <c r="Y198" s="19">
        <v>161352</v>
      </c>
      <c r="Z198" s="19">
        <v>0</v>
      </c>
      <c r="AA198" s="19">
        <v>0</v>
      </c>
      <c r="AB198" s="19">
        <v>0</v>
      </c>
      <c r="AC198" s="19"/>
      <c r="AD198" s="19" t="s">
        <v>1479</v>
      </c>
      <c r="AE198" s="19" t="str">
        <f t="shared" si="7"/>
        <v>N/A</v>
      </c>
      <c r="AF198" s="19">
        <v>0</v>
      </c>
      <c r="AG198" s="19">
        <v>0</v>
      </c>
      <c r="AH198" s="19">
        <v>0</v>
      </c>
      <c r="AI198" s="19">
        <v>0</v>
      </c>
      <c r="AJ198" s="19">
        <v>0</v>
      </c>
      <c r="AK198" s="19">
        <f t="shared" si="9"/>
        <v>0</v>
      </c>
      <c r="AL198" s="19" t="s">
        <v>1477</v>
      </c>
      <c r="AM198" s="17" t="s">
        <v>1477</v>
      </c>
      <c r="AN198" s="19" t="s">
        <v>1479</v>
      </c>
      <c r="AO198" s="19" t="s">
        <v>1479</v>
      </c>
      <c r="AP198" s="19" t="s">
        <v>1479</v>
      </c>
    </row>
    <row r="199" spans="1:42" ht="60" x14ac:dyDescent="0.25">
      <c r="A199" s="17" t="s">
        <v>219</v>
      </c>
      <c r="B199" s="13" t="s">
        <v>402</v>
      </c>
      <c r="C199" s="17" t="s">
        <v>459</v>
      </c>
      <c r="D199" s="17" t="s">
        <v>490</v>
      </c>
      <c r="E199" s="17" t="s">
        <v>511</v>
      </c>
      <c r="F199" s="17" t="s">
        <v>562</v>
      </c>
      <c r="G199" s="17" t="s">
        <v>568</v>
      </c>
      <c r="H199" s="18">
        <v>45625</v>
      </c>
      <c r="I199" s="17" t="s">
        <v>572</v>
      </c>
      <c r="J199" s="13" t="s">
        <v>767</v>
      </c>
      <c r="K199" s="17" t="s">
        <v>1616</v>
      </c>
      <c r="L199" s="17" t="s">
        <v>1482</v>
      </c>
      <c r="M199" s="13" t="s">
        <v>1022</v>
      </c>
      <c r="N199" s="17" t="s">
        <v>1227</v>
      </c>
      <c r="O199" s="13" t="s">
        <v>1752</v>
      </c>
      <c r="P199" s="17" t="s">
        <v>1431</v>
      </c>
      <c r="Q199" s="18">
        <v>45643</v>
      </c>
      <c r="R199" s="17" t="s">
        <v>1479</v>
      </c>
      <c r="S199" s="17" t="s">
        <v>1479</v>
      </c>
      <c r="T199" s="13" t="s">
        <v>1469</v>
      </c>
      <c r="U199" s="22" t="s">
        <v>1480</v>
      </c>
      <c r="V199" s="17" t="s">
        <v>1481</v>
      </c>
      <c r="W199" s="17" t="s">
        <v>1473</v>
      </c>
      <c r="X199" s="17" t="s">
        <v>1481</v>
      </c>
      <c r="Y199" s="19">
        <v>28847.5</v>
      </c>
      <c r="Z199" s="19">
        <v>0</v>
      </c>
      <c r="AA199" s="19">
        <v>0</v>
      </c>
      <c r="AB199" s="19">
        <v>0</v>
      </c>
      <c r="AC199" s="19"/>
      <c r="AD199" s="19" t="s">
        <v>1479</v>
      </c>
      <c r="AE199" s="19" t="str">
        <f t="shared" si="7"/>
        <v>N/A</v>
      </c>
      <c r="AF199" s="19">
        <v>0</v>
      </c>
      <c r="AG199" s="19">
        <v>0</v>
      </c>
      <c r="AH199" s="19">
        <v>0</v>
      </c>
      <c r="AI199" s="19">
        <v>0</v>
      </c>
      <c r="AJ199" s="19">
        <v>0</v>
      </c>
      <c r="AK199" s="19">
        <f t="shared" si="9"/>
        <v>0</v>
      </c>
      <c r="AL199" s="19" t="s">
        <v>1477</v>
      </c>
      <c r="AM199" s="25" t="s">
        <v>1477</v>
      </c>
      <c r="AN199" s="19" t="s">
        <v>1479</v>
      </c>
      <c r="AO199" s="19">
        <v>3000</v>
      </c>
      <c r="AP199" s="25" t="s">
        <v>1479</v>
      </c>
    </row>
    <row r="200" spans="1:42" ht="60" x14ac:dyDescent="0.25">
      <c r="A200" s="17" t="s">
        <v>220</v>
      </c>
      <c r="B200" s="13" t="s">
        <v>405</v>
      </c>
      <c r="C200" s="17" t="s">
        <v>463</v>
      </c>
      <c r="D200" s="17" t="s">
        <v>492</v>
      </c>
      <c r="E200" s="17" t="s">
        <v>512</v>
      </c>
      <c r="F200" s="17" t="s">
        <v>562</v>
      </c>
      <c r="G200" s="17" t="s">
        <v>568</v>
      </c>
      <c r="H200" s="18">
        <v>45630</v>
      </c>
      <c r="I200" s="17" t="s">
        <v>571</v>
      </c>
      <c r="J200" s="13" t="s">
        <v>768</v>
      </c>
      <c r="K200" s="17" t="s">
        <v>1477</v>
      </c>
      <c r="L200" s="17" t="s">
        <v>1495</v>
      </c>
      <c r="M200" s="13" t="s">
        <v>1010</v>
      </c>
      <c r="N200" s="17" t="s">
        <v>1228</v>
      </c>
      <c r="O200" s="13" t="s">
        <v>1997</v>
      </c>
      <c r="P200" s="17" t="s">
        <v>1426</v>
      </c>
      <c r="Q200" s="18">
        <v>45761</v>
      </c>
      <c r="R200" s="17" t="s">
        <v>1479</v>
      </c>
      <c r="S200" s="17" t="s">
        <v>1479</v>
      </c>
      <c r="T200" s="13" t="s">
        <v>1479</v>
      </c>
      <c r="U200" s="17" t="s">
        <v>1498</v>
      </c>
      <c r="V200" s="17" t="s">
        <v>1477</v>
      </c>
      <c r="W200" s="17" t="s">
        <v>1472</v>
      </c>
      <c r="X200" s="17" t="s">
        <v>1477</v>
      </c>
      <c r="Y200" s="19">
        <v>100543.51</v>
      </c>
      <c r="Z200" s="19">
        <v>0</v>
      </c>
      <c r="AA200" s="19">
        <v>0</v>
      </c>
      <c r="AB200" s="19">
        <v>0</v>
      </c>
      <c r="AC200" s="19"/>
      <c r="AD200" s="19" t="s">
        <v>1479</v>
      </c>
      <c r="AE200" s="19" t="str">
        <f t="shared" ref="AE200:AE263" si="10">IF(AB200&gt;0, Z200-AB200, "N/A")</f>
        <v>N/A</v>
      </c>
      <c r="AF200" s="19">
        <v>0</v>
      </c>
      <c r="AG200" s="19">
        <v>0</v>
      </c>
      <c r="AH200" s="19">
        <v>0</v>
      </c>
      <c r="AI200" s="19">
        <v>0</v>
      </c>
      <c r="AJ200" s="19">
        <v>0</v>
      </c>
      <c r="AK200" s="19">
        <f t="shared" si="9"/>
        <v>0</v>
      </c>
      <c r="AL200" s="19" t="s">
        <v>1477</v>
      </c>
      <c r="AM200" s="17" t="s">
        <v>1477</v>
      </c>
      <c r="AN200" s="19" t="s">
        <v>1479</v>
      </c>
      <c r="AO200" s="19" t="s">
        <v>1479</v>
      </c>
      <c r="AP200" s="19" t="s">
        <v>1479</v>
      </c>
    </row>
    <row r="201" spans="1:42" ht="60" x14ac:dyDescent="0.25">
      <c r="A201" s="17" t="s">
        <v>221</v>
      </c>
      <c r="B201" s="13" t="s">
        <v>420</v>
      </c>
      <c r="C201" s="17" t="s">
        <v>460</v>
      </c>
      <c r="D201" s="17" t="s">
        <v>501</v>
      </c>
      <c r="E201" s="17" t="s">
        <v>508</v>
      </c>
      <c r="F201" s="17" t="s">
        <v>562</v>
      </c>
      <c r="G201" s="17" t="s">
        <v>568</v>
      </c>
      <c r="H201" s="18">
        <v>45641</v>
      </c>
      <c r="I201" s="17" t="s">
        <v>572</v>
      </c>
      <c r="J201" s="13" t="s">
        <v>769</v>
      </c>
      <c r="K201" s="17" t="s">
        <v>1477</v>
      </c>
      <c r="L201" s="5" t="s">
        <v>1482</v>
      </c>
      <c r="M201" s="13" t="s">
        <v>1022</v>
      </c>
      <c r="N201" s="17" t="s">
        <v>1229</v>
      </c>
      <c r="O201" s="13" t="s">
        <v>1754</v>
      </c>
      <c r="P201" s="17" t="s">
        <v>1431</v>
      </c>
      <c r="Q201" s="18">
        <v>45727</v>
      </c>
      <c r="R201" s="17" t="s">
        <v>1479</v>
      </c>
      <c r="S201" s="17" t="s">
        <v>1479</v>
      </c>
      <c r="T201" s="13" t="s">
        <v>1697</v>
      </c>
      <c r="U201" s="17" t="s">
        <v>1480</v>
      </c>
      <c r="V201" s="17" t="s">
        <v>1698</v>
      </c>
      <c r="W201" s="17" t="s">
        <v>1473</v>
      </c>
      <c r="X201" s="17" t="s">
        <v>1698</v>
      </c>
      <c r="Y201" s="19">
        <v>38684.25</v>
      </c>
      <c r="Z201" s="19">
        <v>0</v>
      </c>
      <c r="AA201" s="19">
        <v>0</v>
      </c>
      <c r="AB201" s="19">
        <v>0</v>
      </c>
      <c r="AC201" s="19"/>
      <c r="AD201" s="19" t="s">
        <v>1479</v>
      </c>
      <c r="AE201" s="19" t="str">
        <f t="shared" si="10"/>
        <v>N/A</v>
      </c>
      <c r="AF201" s="19">
        <v>0</v>
      </c>
      <c r="AG201" s="19">
        <v>0</v>
      </c>
      <c r="AH201" s="19">
        <v>0</v>
      </c>
      <c r="AI201" s="19">
        <v>0</v>
      </c>
      <c r="AJ201" s="19">
        <v>0</v>
      </c>
      <c r="AK201" s="19">
        <f t="shared" si="9"/>
        <v>0</v>
      </c>
      <c r="AL201" s="19" t="s">
        <v>1477</v>
      </c>
      <c r="AM201" s="17" t="s">
        <v>1616</v>
      </c>
      <c r="AN201" s="19" t="s">
        <v>1616</v>
      </c>
      <c r="AO201" s="19">
        <v>3000</v>
      </c>
      <c r="AP201" s="19" t="s">
        <v>1479</v>
      </c>
    </row>
    <row r="202" spans="1:42" ht="60" x14ac:dyDescent="0.25">
      <c r="A202" s="17" t="s">
        <v>222</v>
      </c>
      <c r="B202" s="13" t="s">
        <v>420</v>
      </c>
      <c r="C202" s="17" t="s">
        <v>460</v>
      </c>
      <c r="D202" s="17" t="s">
        <v>501</v>
      </c>
      <c r="E202" s="17" t="s">
        <v>508</v>
      </c>
      <c r="F202" s="17" t="s">
        <v>562</v>
      </c>
      <c r="G202" s="17" t="s">
        <v>568</v>
      </c>
      <c r="H202" s="18">
        <v>45641</v>
      </c>
      <c r="I202" s="17" t="s">
        <v>572</v>
      </c>
      <c r="J202" s="13" t="s">
        <v>770</v>
      </c>
      <c r="K202" s="17" t="s">
        <v>1477</v>
      </c>
      <c r="L202" s="5" t="s">
        <v>1482</v>
      </c>
      <c r="M202" s="13" t="s">
        <v>1022</v>
      </c>
      <c r="N202" s="17" t="s">
        <v>1230</v>
      </c>
      <c r="O202" s="13" t="s">
        <v>1754</v>
      </c>
      <c r="P202" s="17" t="s">
        <v>1431</v>
      </c>
      <c r="Q202" s="18">
        <v>45727</v>
      </c>
      <c r="R202" s="17" t="s">
        <v>1479</v>
      </c>
      <c r="S202" s="17" t="s">
        <v>1479</v>
      </c>
      <c r="T202" s="13" t="s">
        <v>1697</v>
      </c>
      <c r="U202" s="17" t="s">
        <v>1480</v>
      </c>
      <c r="V202" s="17" t="s">
        <v>1698</v>
      </c>
      <c r="W202" s="17" t="s">
        <v>1473</v>
      </c>
      <c r="X202" s="17" t="s">
        <v>1698</v>
      </c>
      <c r="Y202" s="19">
        <v>25737.25</v>
      </c>
      <c r="Z202" s="19">
        <v>0</v>
      </c>
      <c r="AA202" s="19">
        <v>0</v>
      </c>
      <c r="AB202" s="19">
        <v>0</v>
      </c>
      <c r="AC202" s="19"/>
      <c r="AD202" s="19" t="s">
        <v>1479</v>
      </c>
      <c r="AE202" s="19" t="str">
        <f t="shared" si="10"/>
        <v>N/A</v>
      </c>
      <c r="AF202" s="19">
        <v>0</v>
      </c>
      <c r="AG202" s="19">
        <v>0</v>
      </c>
      <c r="AH202" s="19">
        <v>0</v>
      </c>
      <c r="AI202" s="19">
        <v>0</v>
      </c>
      <c r="AJ202" s="19">
        <v>0</v>
      </c>
      <c r="AK202" s="19">
        <f t="shared" si="9"/>
        <v>0</v>
      </c>
      <c r="AL202" s="19" t="s">
        <v>1477</v>
      </c>
      <c r="AM202" s="17" t="s">
        <v>1616</v>
      </c>
      <c r="AN202" s="19" t="s">
        <v>1616</v>
      </c>
      <c r="AO202" s="19">
        <v>3000</v>
      </c>
      <c r="AP202" s="19" t="s">
        <v>1479</v>
      </c>
    </row>
    <row r="203" spans="1:42" ht="60" x14ac:dyDescent="0.25">
      <c r="A203" s="17" t="s">
        <v>223</v>
      </c>
      <c r="B203" s="13" t="s">
        <v>402</v>
      </c>
      <c r="C203" s="17" t="s">
        <v>422</v>
      </c>
      <c r="D203" s="17" t="s">
        <v>490</v>
      </c>
      <c r="E203" s="17" t="s">
        <v>520</v>
      </c>
      <c r="F203" s="17" t="s">
        <v>562</v>
      </c>
      <c r="G203" s="17" t="s">
        <v>568</v>
      </c>
      <c r="H203" s="18">
        <v>45640</v>
      </c>
      <c r="I203" s="17" t="s">
        <v>571</v>
      </c>
      <c r="J203" s="13" t="s">
        <v>771</v>
      </c>
      <c r="K203" s="17" t="s">
        <v>1616</v>
      </c>
      <c r="L203" s="6" t="s">
        <v>1560</v>
      </c>
      <c r="M203" s="13" t="s">
        <v>1024</v>
      </c>
      <c r="N203" s="17" t="s">
        <v>1231</v>
      </c>
      <c r="O203" s="13" t="s">
        <v>1846</v>
      </c>
      <c r="P203" s="17" t="s">
        <v>1427</v>
      </c>
      <c r="Q203" s="18">
        <v>45817</v>
      </c>
      <c r="R203" s="17" t="s">
        <v>1608</v>
      </c>
      <c r="S203" s="17" t="s">
        <v>1479</v>
      </c>
      <c r="T203" s="13" t="s">
        <v>1653</v>
      </c>
      <c r="U203" s="17" t="s">
        <v>1507</v>
      </c>
      <c r="V203" s="17" t="s">
        <v>1477</v>
      </c>
      <c r="W203" s="17" t="s">
        <v>1473</v>
      </c>
      <c r="X203" s="17" t="s">
        <v>1477</v>
      </c>
      <c r="Y203" s="19">
        <v>64010.85</v>
      </c>
      <c r="Z203" s="19">
        <v>0</v>
      </c>
      <c r="AA203" s="19">
        <v>0</v>
      </c>
      <c r="AB203" s="19">
        <v>0</v>
      </c>
      <c r="AC203" s="19"/>
      <c r="AD203" s="19" t="s">
        <v>1479</v>
      </c>
      <c r="AE203" s="19" t="str">
        <f t="shared" si="10"/>
        <v>N/A</v>
      </c>
      <c r="AF203" s="19">
        <v>0</v>
      </c>
      <c r="AG203" s="19">
        <v>0</v>
      </c>
      <c r="AH203" s="19">
        <v>0</v>
      </c>
      <c r="AI203" s="19">
        <v>0</v>
      </c>
      <c r="AJ203" s="19">
        <v>0</v>
      </c>
      <c r="AK203" s="19">
        <f t="shared" si="9"/>
        <v>0</v>
      </c>
      <c r="AL203" s="19" t="s">
        <v>1477</v>
      </c>
      <c r="AM203" s="25" t="s">
        <v>1477</v>
      </c>
      <c r="AN203" s="19" t="s">
        <v>1479</v>
      </c>
      <c r="AO203" s="19" t="s">
        <v>1479</v>
      </c>
      <c r="AP203" s="25" t="s">
        <v>1479</v>
      </c>
    </row>
    <row r="204" spans="1:42" ht="60" x14ac:dyDescent="0.25">
      <c r="A204" s="17" t="s">
        <v>224</v>
      </c>
      <c r="B204" s="13" t="s">
        <v>417</v>
      </c>
      <c r="C204" s="17" t="s">
        <v>432</v>
      </c>
      <c r="D204" s="17" t="s">
        <v>496</v>
      </c>
      <c r="E204" s="17" t="s">
        <v>548</v>
      </c>
      <c r="F204" s="17" t="s">
        <v>562</v>
      </c>
      <c r="G204" s="17" t="s">
        <v>568</v>
      </c>
      <c r="H204" s="18">
        <v>45639</v>
      </c>
      <c r="I204" s="17" t="s">
        <v>571</v>
      </c>
      <c r="J204" s="13" t="s">
        <v>772</v>
      </c>
      <c r="K204" s="17" t="s">
        <v>1477</v>
      </c>
      <c r="L204" s="17" t="s">
        <v>1495</v>
      </c>
      <c r="M204" s="13" t="s">
        <v>1028</v>
      </c>
      <c r="N204" s="17" t="s">
        <v>1232</v>
      </c>
      <c r="O204" s="13" t="s">
        <v>1997</v>
      </c>
      <c r="P204" s="17" t="s">
        <v>1430</v>
      </c>
      <c r="Q204" s="18">
        <v>45722</v>
      </c>
      <c r="R204" s="17" t="s">
        <v>1479</v>
      </c>
      <c r="S204" s="17" t="s">
        <v>1479</v>
      </c>
      <c r="T204" s="17" t="s">
        <v>1479</v>
      </c>
      <c r="U204" s="17" t="s">
        <v>1498</v>
      </c>
      <c r="V204" s="17" t="s">
        <v>1477</v>
      </c>
      <c r="W204" s="17" t="s">
        <v>1472</v>
      </c>
      <c r="X204" s="17" t="s">
        <v>1477</v>
      </c>
      <c r="Y204" s="19">
        <v>160166.26</v>
      </c>
      <c r="Z204" s="19">
        <v>0</v>
      </c>
      <c r="AA204" s="19">
        <v>0</v>
      </c>
      <c r="AB204" s="19">
        <v>0</v>
      </c>
      <c r="AC204" s="19"/>
      <c r="AD204" s="19" t="s">
        <v>1479</v>
      </c>
      <c r="AE204" s="19" t="str">
        <f t="shared" si="10"/>
        <v>N/A</v>
      </c>
      <c r="AF204" s="19">
        <v>0</v>
      </c>
      <c r="AG204" s="19">
        <v>0</v>
      </c>
      <c r="AH204" s="19">
        <v>0</v>
      </c>
      <c r="AI204" s="19">
        <v>0</v>
      </c>
      <c r="AJ204" s="19">
        <v>0</v>
      </c>
      <c r="AK204" s="19">
        <f t="shared" si="9"/>
        <v>0</v>
      </c>
      <c r="AL204" s="19" t="s">
        <v>1477</v>
      </c>
      <c r="AM204" s="17" t="s">
        <v>1477</v>
      </c>
      <c r="AN204" s="19" t="s">
        <v>1479</v>
      </c>
      <c r="AO204" s="19" t="s">
        <v>1479</v>
      </c>
      <c r="AP204" s="17" t="s">
        <v>1479</v>
      </c>
    </row>
    <row r="205" spans="1:42" ht="60" x14ac:dyDescent="0.25">
      <c r="A205" s="17" t="s">
        <v>225</v>
      </c>
      <c r="B205" s="13" t="s">
        <v>402</v>
      </c>
      <c r="C205" s="17" t="s">
        <v>422</v>
      </c>
      <c r="D205" s="17" t="s">
        <v>490</v>
      </c>
      <c r="E205" s="17" t="s">
        <v>520</v>
      </c>
      <c r="F205" s="17" t="s">
        <v>562</v>
      </c>
      <c r="G205" s="17" t="s">
        <v>568</v>
      </c>
      <c r="H205" s="18">
        <v>45638</v>
      </c>
      <c r="I205" s="17" t="s">
        <v>571</v>
      </c>
      <c r="J205" s="13" t="s">
        <v>773</v>
      </c>
      <c r="K205" s="17" t="s">
        <v>1481</v>
      </c>
      <c r="L205" s="17" t="s">
        <v>1479</v>
      </c>
      <c r="M205" s="13" t="s">
        <v>1479</v>
      </c>
      <c r="N205" s="17" t="s">
        <v>1233</v>
      </c>
      <c r="O205" s="13" t="s">
        <v>2001</v>
      </c>
      <c r="P205" s="17" t="s">
        <v>1430</v>
      </c>
      <c r="Q205" s="18">
        <v>45792</v>
      </c>
      <c r="R205" s="17" t="s">
        <v>1479</v>
      </c>
      <c r="S205" s="17" t="s">
        <v>1479</v>
      </c>
      <c r="T205" s="13" t="s">
        <v>1479</v>
      </c>
      <c r="U205" s="17" t="s">
        <v>1498</v>
      </c>
      <c r="V205" s="17" t="s">
        <v>1477</v>
      </c>
      <c r="W205" s="17" t="s">
        <v>1472</v>
      </c>
      <c r="X205" s="17" t="s">
        <v>1477</v>
      </c>
      <c r="Y205" s="19">
        <v>119181.09</v>
      </c>
      <c r="Z205" s="19">
        <v>1244203.6100000001</v>
      </c>
      <c r="AA205" s="19">
        <v>0</v>
      </c>
      <c r="AB205" s="19">
        <v>0</v>
      </c>
      <c r="AC205" s="19">
        <v>0</v>
      </c>
      <c r="AD205" s="19" t="s">
        <v>1479</v>
      </c>
      <c r="AE205" s="19" t="str">
        <f t="shared" si="10"/>
        <v>N/A</v>
      </c>
      <c r="AF205" s="19">
        <v>0</v>
      </c>
      <c r="AG205" s="19">
        <v>0</v>
      </c>
      <c r="AH205" s="19">
        <v>0</v>
      </c>
      <c r="AI205" s="19">
        <v>0</v>
      </c>
      <c r="AJ205" s="19">
        <v>0</v>
      </c>
      <c r="AK205" s="19">
        <f t="shared" si="9"/>
        <v>0</v>
      </c>
      <c r="AL205" s="19" t="s">
        <v>1477</v>
      </c>
      <c r="AM205" s="17" t="s">
        <v>1477</v>
      </c>
      <c r="AN205" s="19" t="s">
        <v>1479</v>
      </c>
      <c r="AO205" s="19" t="s">
        <v>1479</v>
      </c>
      <c r="AP205" s="19" t="s">
        <v>1479</v>
      </c>
    </row>
    <row r="206" spans="1:42" ht="45" x14ac:dyDescent="0.25">
      <c r="A206" s="17" t="s">
        <v>226</v>
      </c>
      <c r="B206" s="13" t="s">
        <v>420</v>
      </c>
      <c r="C206" s="17" t="s">
        <v>460</v>
      </c>
      <c r="D206" s="17" t="s">
        <v>501</v>
      </c>
      <c r="E206" s="17" t="s">
        <v>520</v>
      </c>
      <c r="F206" s="17" t="s">
        <v>562</v>
      </c>
      <c r="G206" s="17" t="s">
        <v>568</v>
      </c>
      <c r="H206" s="18">
        <v>45641</v>
      </c>
      <c r="I206" s="17" t="s">
        <v>572</v>
      </c>
      <c r="J206" s="13" t="s">
        <v>774</v>
      </c>
      <c r="K206" s="17" t="s">
        <v>1477</v>
      </c>
      <c r="L206" s="5" t="s">
        <v>1482</v>
      </c>
      <c r="M206" s="13" t="s">
        <v>1029</v>
      </c>
      <c r="N206" s="17" t="s">
        <v>1234</v>
      </c>
      <c r="O206" s="13" t="s">
        <v>1759</v>
      </c>
      <c r="P206" s="17" t="s">
        <v>1431</v>
      </c>
      <c r="Q206" s="18">
        <v>45762</v>
      </c>
      <c r="R206" s="17" t="s">
        <v>1479</v>
      </c>
      <c r="S206" s="17" t="s">
        <v>1479</v>
      </c>
      <c r="T206" s="13" t="s">
        <v>1699</v>
      </c>
      <c r="U206" s="17" t="s">
        <v>1686</v>
      </c>
      <c r="V206" s="17" t="s">
        <v>1698</v>
      </c>
      <c r="W206" s="17" t="s">
        <v>1473</v>
      </c>
      <c r="X206" s="17" t="s">
        <v>1477</v>
      </c>
      <c r="Y206" s="19">
        <v>22583</v>
      </c>
      <c r="Z206" s="19">
        <v>0</v>
      </c>
      <c r="AA206" s="19">
        <v>0</v>
      </c>
      <c r="AB206" s="19">
        <v>0</v>
      </c>
      <c r="AC206" s="19"/>
      <c r="AD206" s="19" t="s">
        <v>1479</v>
      </c>
      <c r="AE206" s="19" t="str">
        <f t="shared" si="10"/>
        <v>N/A</v>
      </c>
      <c r="AF206" s="19">
        <v>0</v>
      </c>
      <c r="AG206" s="19">
        <v>0</v>
      </c>
      <c r="AH206" s="19">
        <v>0</v>
      </c>
      <c r="AI206" s="19">
        <v>0</v>
      </c>
      <c r="AJ206" s="19">
        <v>0</v>
      </c>
      <c r="AK206" s="19">
        <f t="shared" si="9"/>
        <v>0</v>
      </c>
      <c r="AL206" s="19" t="s">
        <v>1477</v>
      </c>
      <c r="AM206" s="17" t="s">
        <v>1616</v>
      </c>
      <c r="AN206" s="19" t="s">
        <v>1616</v>
      </c>
      <c r="AO206" s="19" t="s">
        <v>1479</v>
      </c>
      <c r="AP206" s="19" t="s">
        <v>1479</v>
      </c>
    </row>
    <row r="207" spans="1:42" ht="90" x14ac:dyDescent="0.25">
      <c r="A207" s="5" t="s">
        <v>227</v>
      </c>
      <c r="B207" s="6" t="s">
        <v>405</v>
      </c>
      <c r="C207" s="5" t="s">
        <v>424</v>
      </c>
      <c r="D207" s="5" t="s">
        <v>492</v>
      </c>
      <c r="E207" s="5" t="s">
        <v>520</v>
      </c>
      <c r="F207" s="5" t="s">
        <v>562</v>
      </c>
      <c r="G207" s="5" t="s">
        <v>568</v>
      </c>
      <c r="H207" s="10">
        <v>45644</v>
      </c>
      <c r="I207" s="5" t="s">
        <v>572</v>
      </c>
      <c r="J207" s="6" t="s">
        <v>775</v>
      </c>
      <c r="K207" s="5" t="s">
        <v>1477</v>
      </c>
      <c r="L207" s="6" t="s">
        <v>1478</v>
      </c>
      <c r="M207" s="5" t="s">
        <v>1478</v>
      </c>
      <c r="N207" s="5" t="s">
        <v>1235</v>
      </c>
      <c r="O207" s="6" t="s">
        <v>1847</v>
      </c>
      <c r="P207" s="5" t="s">
        <v>1431</v>
      </c>
      <c r="Q207" s="10">
        <v>45791</v>
      </c>
      <c r="R207" s="5" t="s">
        <v>1479</v>
      </c>
      <c r="S207" s="5" t="s">
        <v>1479</v>
      </c>
      <c r="T207" s="6" t="s">
        <v>1445</v>
      </c>
      <c r="U207" s="6" t="s">
        <v>1480</v>
      </c>
      <c r="V207" s="5" t="s">
        <v>1481</v>
      </c>
      <c r="W207" s="5" t="s">
        <v>1473</v>
      </c>
      <c r="X207" s="5" t="s">
        <v>1477</v>
      </c>
      <c r="Y207" s="4">
        <v>34275.18</v>
      </c>
      <c r="Z207" s="19">
        <v>0</v>
      </c>
      <c r="AA207" s="19">
        <v>0</v>
      </c>
      <c r="AB207" s="19">
        <v>0</v>
      </c>
      <c r="AC207" s="19"/>
      <c r="AD207" s="4" t="s">
        <v>1479</v>
      </c>
      <c r="AE207" s="19" t="str">
        <f t="shared" si="10"/>
        <v>N/A</v>
      </c>
      <c r="AF207" s="19">
        <v>0</v>
      </c>
      <c r="AG207" s="19">
        <v>0</v>
      </c>
      <c r="AH207" s="19">
        <v>0</v>
      </c>
      <c r="AI207" s="19">
        <v>0</v>
      </c>
      <c r="AJ207" s="19">
        <v>0</v>
      </c>
      <c r="AK207" s="19">
        <v>0</v>
      </c>
      <c r="AL207" s="19">
        <v>0</v>
      </c>
      <c r="AM207" s="4" t="s">
        <v>1479</v>
      </c>
      <c r="AN207" s="19" t="s">
        <v>1479</v>
      </c>
      <c r="AO207" s="4" t="s">
        <v>1479</v>
      </c>
      <c r="AP207" s="4" t="s">
        <v>1479</v>
      </c>
    </row>
    <row r="208" spans="1:42" ht="90" x14ac:dyDescent="0.25">
      <c r="A208" s="5" t="s">
        <v>228</v>
      </c>
      <c r="B208" s="6" t="s">
        <v>402</v>
      </c>
      <c r="C208" s="5" t="s">
        <v>459</v>
      </c>
      <c r="D208" s="5" t="s">
        <v>490</v>
      </c>
      <c r="E208" s="5" t="s">
        <v>512</v>
      </c>
      <c r="F208" s="5" t="s">
        <v>562</v>
      </c>
      <c r="G208" s="5" t="s">
        <v>568</v>
      </c>
      <c r="H208" s="10">
        <v>45644</v>
      </c>
      <c r="I208" s="5" t="s">
        <v>572</v>
      </c>
      <c r="J208" s="6" t="s">
        <v>776</v>
      </c>
      <c r="K208" s="5" t="s">
        <v>1477</v>
      </c>
      <c r="L208" s="5" t="s">
        <v>1482</v>
      </c>
      <c r="M208" s="5" t="s">
        <v>1482</v>
      </c>
      <c r="N208" s="5" t="s">
        <v>1236</v>
      </c>
      <c r="O208" s="6" t="s">
        <v>1760</v>
      </c>
      <c r="P208" s="5" t="s">
        <v>1431</v>
      </c>
      <c r="Q208" s="10">
        <v>45737</v>
      </c>
      <c r="R208" s="5" t="s">
        <v>1479</v>
      </c>
      <c r="S208" s="5" t="s">
        <v>1479</v>
      </c>
      <c r="T208" s="6" t="s">
        <v>1445</v>
      </c>
      <c r="U208" s="6" t="s">
        <v>1480</v>
      </c>
      <c r="V208" s="5" t="s">
        <v>1481</v>
      </c>
      <c r="W208" s="5" t="s">
        <v>1471</v>
      </c>
      <c r="X208" s="5" t="s">
        <v>1481</v>
      </c>
      <c r="Y208" s="4">
        <v>64521.599999999999</v>
      </c>
      <c r="Z208" s="19">
        <v>0</v>
      </c>
      <c r="AA208" s="19">
        <v>0</v>
      </c>
      <c r="AB208" s="19">
        <v>0</v>
      </c>
      <c r="AC208" s="19"/>
      <c r="AD208" s="4" t="s">
        <v>1479</v>
      </c>
      <c r="AE208" s="19" t="str">
        <f t="shared" si="10"/>
        <v>N/A</v>
      </c>
      <c r="AF208" s="19">
        <f t="shared" ref="AF208:AF214" si="11">Y208-AO208</f>
        <v>61521.599999999999</v>
      </c>
      <c r="AG208" s="19">
        <v>0</v>
      </c>
      <c r="AH208" s="19">
        <v>0</v>
      </c>
      <c r="AI208" s="19">
        <v>0</v>
      </c>
      <c r="AJ208" s="19">
        <v>0</v>
      </c>
      <c r="AK208" s="19">
        <v>0</v>
      </c>
      <c r="AL208" s="19">
        <v>0</v>
      </c>
      <c r="AM208" s="4" t="s">
        <v>1479</v>
      </c>
      <c r="AN208" s="19" t="s">
        <v>1479</v>
      </c>
      <c r="AO208" s="11">
        <v>3000</v>
      </c>
      <c r="AP208" s="4" t="s">
        <v>1479</v>
      </c>
    </row>
    <row r="209" spans="1:42" ht="90" x14ac:dyDescent="0.25">
      <c r="A209" s="5" t="s">
        <v>229</v>
      </c>
      <c r="B209" s="6" t="s">
        <v>402</v>
      </c>
      <c r="C209" s="5" t="s">
        <v>459</v>
      </c>
      <c r="D209" s="5" t="s">
        <v>490</v>
      </c>
      <c r="E209" s="5" t="s">
        <v>515</v>
      </c>
      <c r="F209" s="5" t="s">
        <v>562</v>
      </c>
      <c r="G209" s="5" t="s">
        <v>568</v>
      </c>
      <c r="H209" s="10">
        <v>45651</v>
      </c>
      <c r="I209" s="5" t="s">
        <v>572</v>
      </c>
      <c r="J209" s="6" t="s">
        <v>777</v>
      </c>
      <c r="K209" s="5" t="s">
        <v>1477</v>
      </c>
      <c r="L209" s="5" t="s">
        <v>1482</v>
      </c>
      <c r="M209" s="5" t="s">
        <v>1482</v>
      </c>
      <c r="N209" s="5" t="s">
        <v>1237</v>
      </c>
      <c r="O209" s="6" t="s">
        <v>1760</v>
      </c>
      <c r="P209" s="5" t="s">
        <v>1431</v>
      </c>
      <c r="Q209" s="10">
        <v>45712</v>
      </c>
      <c r="R209" s="5" t="s">
        <v>1479</v>
      </c>
      <c r="S209" s="5" t="s">
        <v>1479</v>
      </c>
      <c r="T209" s="6" t="s">
        <v>1445</v>
      </c>
      <c r="U209" s="6" t="s">
        <v>1480</v>
      </c>
      <c r="V209" s="5" t="s">
        <v>1481</v>
      </c>
      <c r="W209" s="5" t="s">
        <v>1471</v>
      </c>
      <c r="X209" s="5" t="s">
        <v>1481</v>
      </c>
      <c r="Y209" s="4">
        <v>77812.350000000006</v>
      </c>
      <c r="Z209" s="19">
        <v>0</v>
      </c>
      <c r="AA209" s="19">
        <v>0</v>
      </c>
      <c r="AB209" s="19">
        <v>0</v>
      </c>
      <c r="AC209" s="19"/>
      <c r="AD209" s="4" t="s">
        <v>1479</v>
      </c>
      <c r="AE209" s="19" t="str">
        <f t="shared" si="10"/>
        <v>N/A</v>
      </c>
      <c r="AF209" s="19">
        <f t="shared" si="11"/>
        <v>74812.350000000006</v>
      </c>
      <c r="AG209" s="19">
        <v>0</v>
      </c>
      <c r="AH209" s="19">
        <v>0</v>
      </c>
      <c r="AI209" s="19">
        <v>0</v>
      </c>
      <c r="AJ209" s="19">
        <v>0</v>
      </c>
      <c r="AK209" s="19">
        <v>0</v>
      </c>
      <c r="AL209" s="19">
        <v>0</v>
      </c>
      <c r="AM209" s="4" t="s">
        <v>1479</v>
      </c>
      <c r="AN209" s="19" t="s">
        <v>1479</v>
      </c>
      <c r="AO209" s="11">
        <v>3000</v>
      </c>
      <c r="AP209" s="4" t="s">
        <v>1479</v>
      </c>
    </row>
    <row r="210" spans="1:42" ht="90" x14ac:dyDescent="0.25">
      <c r="A210" s="5" t="s">
        <v>230</v>
      </c>
      <c r="B210" s="6" t="s">
        <v>402</v>
      </c>
      <c r="C210" s="5" t="s">
        <v>459</v>
      </c>
      <c r="D210" s="5" t="s">
        <v>490</v>
      </c>
      <c r="E210" s="5" t="s">
        <v>508</v>
      </c>
      <c r="F210" s="5" t="s">
        <v>562</v>
      </c>
      <c r="G210" s="5" t="s">
        <v>568</v>
      </c>
      <c r="H210" s="10">
        <v>45650</v>
      </c>
      <c r="I210" s="5" t="s">
        <v>571</v>
      </c>
      <c r="J210" s="6" t="s">
        <v>778</v>
      </c>
      <c r="K210" s="5" t="s">
        <v>1477</v>
      </c>
      <c r="L210" s="5" t="s">
        <v>1482</v>
      </c>
      <c r="M210" s="5" t="s">
        <v>1482</v>
      </c>
      <c r="N210" s="5" t="s">
        <v>1238</v>
      </c>
      <c r="O210" s="6" t="s">
        <v>1760</v>
      </c>
      <c r="P210" s="5" t="s">
        <v>1431</v>
      </c>
      <c r="Q210" s="10">
        <v>45715</v>
      </c>
      <c r="R210" s="5" t="s">
        <v>1479</v>
      </c>
      <c r="S210" s="5" t="s">
        <v>1479</v>
      </c>
      <c r="T210" s="6" t="s">
        <v>1445</v>
      </c>
      <c r="U210" s="6" t="s">
        <v>1480</v>
      </c>
      <c r="V210" s="5" t="s">
        <v>1481</v>
      </c>
      <c r="W210" s="5" t="s">
        <v>1471</v>
      </c>
      <c r="X210" s="5" t="s">
        <v>1481</v>
      </c>
      <c r="Y210" s="4">
        <v>56153.9</v>
      </c>
      <c r="Z210" s="19">
        <v>0</v>
      </c>
      <c r="AA210" s="19">
        <v>0</v>
      </c>
      <c r="AB210" s="19">
        <v>0</v>
      </c>
      <c r="AC210" s="19"/>
      <c r="AD210" s="4" t="s">
        <v>1479</v>
      </c>
      <c r="AE210" s="19" t="str">
        <f t="shared" si="10"/>
        <v>N/A</v>
      </c>
      <c r="AF210" s="19">
        <f t="shared" si="11"/>
        <v>53153.9</v>
      </c>
      <c r="AG210" s="19">
        <v>0</v>
      </c>
      <c r="AH210" s="19">
        <v>0</v>
      </c>
      <c r="AI210" s="19">
        <v>0</v>
      </c>
      <c r="AJ210" s="19">
        <v>0</v>
      </c>
      <c r="AK210" s="19">
        <v>0</v>
      </c>
      <c r="AL210" s="19">
        <v>0</v>
      </c>
      <c r="AM210" s="4" t="s">
        <v>1479</v>
      </c>
      <c r="AN210" s="19" t="s">
        <v>1479</v>
      </c>
      <c r="AO210" s="11">
        <v>3000</v>
      </c>
      <c r="AP210" s="4" t="s">
        <v>1479</v>
      </c>
    </row>
    <row r="211" spans="1:42" ht="90" x14ac:dyDescent="0.25">
      <c r="A211" s="5" t="s">
        <v>231</v>
      </c>
      <c r="B211" s="6" t="s">
        <v>402</v>
      </c>
      <c r="C211" s="5" t="s">
        <v>459</v>
      </c>
      <c r="D211" s="5" t="s">
        <v>490</v>
      </c>
      <c r="E211" s="5" t="s">
        <v>511</v>
      </c>
      <c r="F211" s="5" t="s">
        <v>562</v>
      </c>
      <c r="G211" s="5" t="s">
        <v>568</v>
      </c>
      <c r="H211" s="10">
        <v>45651</v>
      </c>
      <c r="I211" s="5" t="s">
        <v>572</v>
      </c>
      <c r="J211" s="6" t="s">
        <v>779</v>
      </c>
      <c r="K211" s="5" t="s">
        <v>1477</v>
      </c>
      <c r="L211" s="5" t="s">
        <v>1482</v>
      </c>
      <c r="M211" s="5" t="s">
        <v>1482</v>
      </c>
      <c r="N211" s="5" t="s">
        <v>1239</v>
      </c>
      <c r="O211" s="6" t="s">
        <v>1760</v>
      </c>
      <c r="P211" s="5" t="s">
        <v>1431</v>
      </c>
      <c r="Q211" s="10">
        <v>45707</v>
      </c>
      <c r="R211" s="5" t="s">
        <v>1479</v>
      </c>
      <c r="S211" s="5" t="s">
        <v>1479</v>
      </c>
      <c r="T211" s="6" t="s">
        <v>1445</v>
      </c>
      <c r="U211" s="6" t="s">
        <v>1480</v>
      </c>
      <c r="V211" s="5" t="s">
        <v>1481</v>
      </c>
      <c r="W211" s="5" t="s">
        <v>1471</v>
      </c>
      <c r="X211" s="5" t="s">
        <v>1481</v>
      </c>
      <c r="Y211" s="4">
        <v>73351.3</v>
      </c>
      <c r="Z211" s="19">
        <v>0</v>
      </c>
      <c r="AA211" s="19">
        <v>0</v>
      </c>
      <c r="AB211" s="19">
        <v>0</v>
      </c>
      <c r="AC211" s="19"/>
      <c r="AD211" s="4" t="s">
        <v>1479</v>
      </c>
      <c r="AE211" s="19" t="str">
        <f t="shared" si="10"/>
        <v>N/A</v>
      </c>
      <c r="AF211" s="19">
        <f t="shared" si="11"/>
        <v>70351.3</v>
      </c>
      <c r="AG211" s="19">
        <v>0</v>
      </c>
      <c r="AH211" s="19">
        <v>0</v>
      </c>
      <c r="AI211" s="19">
        <v>0</v>
      </c>
      <c r="AJ211" s="19">
        <v>0</v>
      </c>
      <c r="AK211" s="19">
        <v>0</v>
      </c>
      <c r="AL211" s="19">
        <v>0</v>
      </c>
      <c r="AM211" s="4" t="s">
        <v>1479</v>
      </c>
      <c r="AN211" s="19" t="s">
        <v>1479</v>
      </c>
      <c r="AO211" s="11">
        <v>3000</v>
      </c>
      <c r="AP211" s="4" t="s">
        <v>1479</v>
      </c>
    </row>
    <row r="212" spans="1:42" ht="90" x14ac:dyDescent="0.25">
      <c r="A212" s="5" t="s">
        <v>232</v>
      </c>
      <c r="B212" s="6" t="s">
        <v>402</v>
      </c>
      <c r="C212" s="5" t="s">
        <v>459</v>
      </c>
      <c r="D212" s="5" t="s">
        <v>490</v>
      </c>
      <c r="E212" s="5" t="s">
        <v>518</v>
      </c>
      <c r="F212" s="5" t="s">
        <v>562</v>
      </c>
      <c r="G212" s="5" t="s">
        <v>568</v>
      </c>
      <c r="H212" s="10">
        <v>45651</v>
      </c>
      <c r="I212" s="5" t="s">
        <v>572</v>
      </c>
      <c r="J212" s="6" t="s">
        <v>780</v>
      </c>
      <c r="K212" s="5" t="s">
        <v>1477</v>
      </c>
      <c r="L212" s="5" t="s">
        <v>1482</v>
      </c>
      <c r="M212" s="5" t="s">
        <v>1482</v>
      </c>
      <c r="N212" s="5" t="s">
        <v>1240</v>
      </c>
      <c r="O212" s="6" t="s">
        <v>1760</v>
      </c>
      <c r="P212" s="5" t="s">
        <v>1431</v>
      </c>
      <c r="Q212" s="10">
        <v>45723</v>
      </c>
      <c r="R212" s="5" t="s">
        <v>1479</v>
      </c>
      <c r="S212" s="5" t="s">
        <v>1479</v>
      </c>
      <c r="T212" s="6" t="s">
        <v>1445</v>
      </c>
      <c r="U212" s="6" t="s">
        <v>1480</v>
      </c>
      <c r="V212" s="5" t="s">
        <v>1481</v>
      </c>
      <c r="W212" s="5" t="s">
        <v>1471</v>
      </c>
      <c r="X212" s="5" t="s">
        <v>1481</v>
      </c>
      <c r="Y212" s="4">
        <v>60189.25</v>
      </c>
      <c r="Z212" s="19">
        <v>0</v>
      </c>
      <c r="AA212" s="19">
        <v>0</v>
      </c>
      <c r="AB212" s="19">
        <v>0</v>
      </c>
      <c r="AC212" s="19"/>
      <c r="AD212" s="4" t="s">
        <v>1479</v>
      </c>
      <c r="AE212" s="19" t="str">
        <f t="shared" si="10"/>
        <v>N/A</v>
      </c>
      <c r="AF212" s="19">
        <f t="shared" si="11"/>
        <v>57189.25</v>
      </c>
      <c r="AG212" s="19">
        <v>0</v>
      </c>
      <c r="AH212" s="19">
        <v>0</v>
      </c>
      <c r="AI212" s="19">
        <v>0</v>
      </c>
      <c r="AJ212" s="19">
        <v>0</v>
      </c>
      <c r="AK212" s="19">
        <v>0</v>
      </c>
      <c r="AL212" s="19">
        <v>0</v>
      </c>
      <c r="AM212" s="4" t="s">
        <v>1479</v>
      </c>
      <c r="AN212" s="19" t="s">
        <v>1479</v>
      </c>
      <c r="AO212" s="11">
        <v>3000</v>
      </c>
      <c r="AP212" s="4" t="s">
        <v>1479</v>
      </c>
    </row>
    <row r="213" spans="1:42" ht="90" x14ac:dyDescent="0.25">
      <c r="A213" s="5" t="s">
        <v>233</v>
      </c>
      <c r="B213" s="6" t="s">
        <v>402</v>
      </c>
      <c r="C213" s="5" t="s">
        <v>459</v>
      </c>
      <c r="D213" s="5" t="s">
        <v>490</v>
      </c>
      <c r="E213" s="5" t="s">
        <v>511</v>
      </c>
      <c r="F213" s="5" t="s">
        <v>562</v>
      </c>
      <c r="G213" s="5" t="s">
        <v>568</v>
      </c>
      <c r="H213" s="10">
        <v>45651</v>
      </c>
      <c r="I213" s="5" t="s">
        <v>571</v>
      </c>
      <c r="J213" s="6" t="s">
        <v>781</v>
      </c>
      <c r="K213" s="5" t="s">
        <v>1477</v>
      </c>
      <c r="L213" s="5" t="s">
        <v>1482</v>
      </c>
      <c r="M213" s="5" t="s">
        <v>1482</v>
      </c>
      <c r="N213" s="5" t="s">
        <v>1241</v>
      </c>
      <c r="O213" s="6" t="s">
        <v>1760</v>
      </c>
      <c r="P213" s="5" t="s">
        <v>1436</v>
      </c>
      <c r="Q213" s="10">
        <v>45707</v>
      </c>
      <c r="R213" s="5" t="s">
        <v>1479</v>
      </c>
      <c r="S213" s="5" t="s">
        <v>1479</v>
      </c>
      <c r="T213" s="6" t="s">
        <v>1445</v>
      </c>
      <c r="U213" s="6" t="s">
        <v>1480</v>
      </c>
      <c r="V213" s="5" t="s">
        <v>1481</v>
      </c>
      <c r="W213" s="5" t="s">
        <v>1471</v>
      </c>
      <c r="X213" s="5" t="s">
        <v>1481</v>
      </c>
      <c r="Y213" s="4">
        <v>40848.5</v>
      </c>
      <c r="Z213" s="19">
        <v>0</v>
      </c>
      <c r="AA213" s="19">
        <v>0</v>
      </c>
      <c r="AB213" s="19">
        <v>0</v>
      </c>
      <c r="AC213" s="19"/>
      <c r="AD213" s="4" t="s">
        <v>1479</v>
      </c>
      <c r="AE213" s="19" t="str">
        <f t="shared" si="10"/>
        <v>N/A</v>
      </c>
      <c r="AF213" s="19">
        <f t="shared" si="11"/>
        <v>37848.5</v>
      </c>
      <c r="AG213" s="19">
        <v>0</v>
      </c>
      <c r="AH213" s="19">
        <v>0</v>
      </c>
      <c r="AI213" s="19">
        <v>0</v>
      </c>
      <c r="AJ213" s="19">
        <v>0</v>
      </c>
      <c r="AK213" s="19">
        <v>0</v>
      </c>
      <c r="AL213" s="19">
        <v>0</v>
      </c>
      <c r="AM213" s="4" t="s">
        <v>1479</v>
      </c>
      <c r="AN213" s="19" t="s">
        <v>1479</v>
      </c>
      <c r="AO213" s="11">
        <v>3000</v>
      </c>
      <c r="AP213" s="4" t="s">
        <v>1479</v>
      </c>
    </row>
    <row r="214" spans="1:42" ht="90" x14ac:dyDescent="0.25">
      <c r="A214" s="5" t="s">
        <v>234</v>
      </c>
      <c r="B214" s="6" t="s">
        <v>402</v>
      </c>
      <c r="C214" s="5" t="s">
        <v>459</v>
      </c>
      <c r="D214" s="5" t="s">
        <v>490</v>
      </c>
      <c r="E214" s="5" t="s">
        <v>518</v>
      </c>
      <c r="F214" s="5" t="s">
        <v>562</v>
      </c>
      <c r="G214" s="5" t="s">
        <v>568</v>
      </c>
      <c r="H214" s="10">
        <v>45651</v>
      </c>
      <c r="I214" s="5" t="s">
        <v>572</v>
      </c>
      <c r="J214" s="6" t="s">
        <v>782</v>
      </c>
      <c r="K214" s="5" t="s">
        <v>1477</v>
      </c>
      <c r="L214" s="5" t="s">
        <v>1482</v>
      </c>
      <c r="M214" s="5" t="s">
        <v>1482</v>
      </c>
      <c r="N214" s="5" t="s">
        <v>1242</v>
      </c>
      <c r="O214" s="6" t="s">
        <v>1760</v>
      </c>
      <c r="P214" s="5" t="s">
        <v>1431</v>
      </c>
      <c r="Q214" s="10">
        <v>45722</v>
      </c>
      <c r="R214" s="5" t="s">
        <v>1479</v>
      </c>
      <c r="S214" s="5" t="s">
        <v>1479</v>
      </c>
      <c r="T214" s="6" t="s">
        <v>1445</v>
      </c>
      <c r="U214" s="6" t="s">
        <v>1480</v>
      </c>
      <c r="V214" s="5" t="s">
        <v>1481</v>
      </c>
      <c r="W214" s="5" t="s">
        <v>1471</v>
      </c>
      <c r="X214" s="5" t="s">
        <v>1481</v>
      </c>
      <c r="Y214" s="4">
        <v>63322.6</v>
      </c>
      <c r="Z214" s="19">
        <v>0</v>
      </c>
      <c r="AA214" s="19">
        <v>0</v>
      </c>
      <c r="AB214" s="19">
        <v>0</v>
      </c>
      <c r="AC214" s="19"/>
      <c r="AD214" s="4" t="s">
        <v>1479</v>
      </c>
      <c r="AE214" s="19" t="str">
        <f t="shared" si="10"/>
        <v>N/A</v>
      </c>
      <c r="AF214" s="19">
        <f t="shared" si="11"/>
        <v>60322.6</v>
      </c>
      <c r="AG214" s="19">
        <v>0</v>
      </c>
      <c r="AH214" s="19">
        <v>0</v>
      </c>
      <c r="AI214" s="19">
        <v>0</v>
      </c>
      <c r="AJ214" s="19">
        <v>0</v>
      </c>
      <c r="AK214" s="19">
        <v>0</v>
      </c>
      <c r="AL214" s="19">
        <v>0</v>
      </c>
      <c r="AM214" s="4" t="s">
        <v>1479</v>
      </c>
      <c r="AN214" s="19" t="s">
        <v>1479</v>
      </c>
      <c r="AO214" s="11">
        <v>3000</v>
      </c>
      <c r="AP214" s="4" t="s">
        <v>1479</v>
      </c>
    </row>
    <row r="215" spans="1:42" ht="30" x14ac:dyDescent="0.25">
      <c r="A215" s="5" t="s">
        <v>235</v>
      </c>
      <c r="B215" s="6" t="s">
        <v>415</v>
      </c>
      <c r="C215" s="5" t="s">
        <v>445</v>
      </c>
      <c r="D215" s="5" t="s">
        <v>500</v>
      </c>
      <c r="E215" s="5" t="s">
        <v>508</v>
      </c>
      <c r="F215" s="5" t="s">
        <v>562</v>
      </c>
      <c r="G215" s="5" t="s">
        <v>568</v>
      </c>
      <c r="H215" s="10">
        <v>45702</v>
      </c>
      <c r="I215" s="5" t="s">
        <v>572</v>
      </c>
      <c r="J215" s="6" t="s">
        <v>783</v>
      </c>
      <c r="K215" s="5" t="s">
        <v>1481</v>
      </c>
      <c r="L215" s="6" t="s">
        <v>1479</v>
      </c>
      <c r="M215" s="5" t="s">
        <v>1479</v>
      </c>
      <c r="N215" s="5" t="s">
        <v>1243</v>
      </c>
      <c r="O215" s="6" t="s">
        <v>1761</v>
      </c>
      <c r="P215" s="5" t="s">
        <v>1431</v>
      </c>
      <c r="Q215" s="10">
        <v>45790</v>
      </c>
      <c r="R215" s="5" t="s">
        <v>1479</v>
      </c>
      <c r="S215" s="5" t="s">
        <v>1479</v>
      </c>
      <c r="T215" s="6" t="s">
        <v>1493</v>
      </c>
      <c r="U215" s="6" t="s">
        <v>1494</v>
      </c>
      <c r="V215" s="5" t="s">
        <v>1481</v>
      </c>
      <c r="W215" s="5" t="s">
        <v>1473</v>
      </c>
      <c r="X215" s="5" t="s">
        <v>1477</v>
      </c>
      <c r="Y215" s="4">
        <v>70000</v>
      </c>
      <c r="Z215" s="4">
        <v>70000</v>
      </c>
      <c r="AA215" s="19">
        <v>0</v>
      </c>
      <c r="AB215" s="19">
        <v>0</v>
      </c>
      <c r="AC215" s="19">
        <v>0</v>
      </c>
      <c r="AD215" s="4" t="s">
        <v>1479</v>
      </c>
      <c r="AE215" s="19" t="str">
        <f t="shared" si="10"/>
        <v>N/A</v>
      </c>
      <c r="AF215" s="19">
        <v>0</v>
      </c>
      <c r="AG215" s="19">
        <v>0</v>
      </c>
      <c r="AH215" s="19">
        <v>0</v>
      </c>
      <c r="AI215" s="19">
        <v>0</v>
      </c>
      <c r="AJ215" s="19">
        <v>0</v>
      </c>
      <c r="AK215" s="19">
        <v>0</v>
      </c>
      <c r="AL215" s="19">
        <v>0</v>
      </c>
      <c r="AM215" s="4" t="s">
        <v>1479</v>
      </c>
      <c r="AN215" s="19" t="s">
        <v>1479</v>
      </c>
      <c r="AO215" s="4" t="s">
        <v>1479</v>
      </c>
      <c r="AP215" s="4" t="s">
        <v>1479</v>
      </c>
    </row>
    <row r="216" spans="1:42" ht="30" x14ac:dyDescent="0.25">
      <c r="A216" s="5" t="s">
        <v>236</v>
      </c>
      <c r="B216" s="6" t="s">
        <v>402</v>
      </c>
      <c r="C216" s="5" t="s">
        <v>422</v>
      </c>
      <c r="D216" s="5" t="s">
        <v>490</v>
      </c>
      <c r="E216" s="5" t="s">
        <v>515</v>
      </c>
      <c r="F216" s="5" t="s">
        <v>562</v>
      </c>
      <c r="G216" s="5" t="s">
        <v>568</v>
      </c>
      <c r="H216" s="10">
        <v>45645</v>
      </c>
      <c r="I216" s="5" t="s">
        <v>571</v>
      </c>
      <c r="J216" s="6" t="s">
        <v>784</v>
      </c>
      <c r="K216" s="5" t="s">
        <v>1481</v>
      </c>
      <c r="L216" s="6" t="s">
        <v>1479</v>
      </c>
      <c r="M216" s="5" t="s">
        <v>1479</v>
      </c>
      <c r="N216" s="5" t="s">
        <v>1244</v>
      </c>
      <c r="O216" s="6" t="s">
        <v>1762</v>
      </c>
      <c r="P216" s="5" t="s">
        <v>1436</v>
      </c>
      <c r="Q216" s="10">
        <v>45821</v>
      </c>
      <c r="R216" s="5" t="s">
        <v>1479</v>
      </c>
      <c r="S216" s="5" t="s">
        <v>1479</v>
      </c>
      <c r="T216" s="6" t="s">
        <v>1445</v>
      </c>
      <c r="U216" s="6" t="s">
        <v>1480</v>
      </c>
      <c r="V216" s="5" t="s">
        <v>1477</v>
      </c>
      <c r="W216" s="5" t="s">
        <v>1471</v>
      </c>
      <c r="X216" s="5" t="s">
        <v>1481</v>
      </c>
      <c r="Y216" s="4">
        <v>147000</v>
      </c>
      <c r="Z216" s="19">
        <v>818614.75</v>
      </c>
      <c r="AA216" s="19">
        <v>0</v>
      </c>
      <c r="AB216" s="19">
        <v>0</v>
      </c>
      <c r="AC216" s="19">
        <v>0</v>
      </c>
      <c r="AD216" s="4" t="s">
        <v>1479</v>
      </c>
      <c r="AE216" s="19" t="str">
        <f t="shared" si="10"/>
        <v>N/A</v>
      </c>
      <c r="AF216" s="19">
        <f>Z216-AO216-AP216</f>
        <v>766814.75</v>
      </c>
      <c r="AG216" s="19">
        <v>0</v>
      </c>
      <c r="AH216" s="19">
        <v>0</v>
      </c>
      <c r="AI216" s="19">
        <v>0</v>
      </c>
      <c r="AJ216" s="19">
        <v>0</v>
      </c>
      <c r="AK216" s="19">
        <v>0</v>
      </c>
      <c r="AL216" s="19">
        <v>0</v>
      </c>
      <c r="AM216" s="4" t="s">
        <v>1479</v>
      </c>
      <c r="AN216" s="19" t="s">
        <v>1479</v>
      </c>
      <c r="AO216" s="4">
        <v>50000</v>
      </c>
      <c r="AP216" s="4">
        <v>1800</v>
      </c>
    </row>
    <row r="217" spans="1:42" ht="60" x14ac:dyDescent="0.25">
      <c r="A217" s="5" t="s">
        <v>237</v>
      </c>
      <c r="B217" s="6" t="s">
        <v>414</v>
      </c>
      <c r="C217" s="5" t="s">
        <v>464</v>
      </c>
      <c r="D217" s="5" t="s">
        <v>492</v>
      </c>
      <c r="E217" s="5" t="s">
        <v>510</v>
      </c>
      <c r="F217" s="5" t="s">
        <v>562</v>
      </c>
      <c r="G217" s="5" t="s">
        <v>568</v>
      </c>
      <c r="H217" s="10">
        <v>45635</v>
      </c>
      <c r="I217" s="5" t="s">
        <v>571</v>
      </c>
      <c r="J217" s="6" t="s">
        <v>785</v>
      </c>
      <c r="K217" s="5" t="s">
        <v>1477</v>
      </c>
      <c r="L217" s="6" t="s">
        <v>1495</v>
      </c>
      <c r="M217" s="6" t="s">
        <v>1496</v>
      </c>
      <c r="N217" s="5" t="s">
        <v>1245</v>
      </c>
      <c r="O217" s="6" t="s">
        <v>1912</v>
      </c>
      <c r="P217" s="5" t="s">
        <v>1430</v>
      </c>
      <c r="Q217" s="10">
        <v>45713</v>
      </c>
      <c r="R217" s="5" t="s">
        <v>1479</v>
      </c>
      <c r="S217" s="5" t="s">
        <v>1479</v>
      </c>
      <c r="T217" s="6" t="s">
        <v>1479</v>
      </c>
      <c r="U217" s="6" t="s">
        <v>1498</v>
      </c>
      <c r="V217" s="5" t="s">
        <v>1477</v>
      </c>
      <c r="W217" s="5" t="s">
        <v>1472</v>
      </c>
      <c r="X217" s="5" t="s">
        <v>1477</v>
      </c>
      <c r="Y217" s="4">
        <v>408454.1</v>
      </c>
      <c r="Z217" s="19">
        <v>0</v>
      </c>
      <c r="AA217" s="19">
        <v>0</v>
      </c>
      <c r="AB217" s="19">
        <v>0</v>
      </c>
      <c r="AC217" s="19"/>
      <c r="AD217" s="4" t="s">
        <v>1479</v>
      </c>
      <c r="AE217" s="19" t="str">
        <f t="shared" si="10"/>
        <v>N/A</v>
      </c>
      <c r="AF217" s="19">
        <v>0</v>
      </c>
      <c r="AG217" s="19">
        <v>0</v>
      </c>
      <c r="AH217" s="19">
        <v>0</v>
      </c>
      <c r="AI217" s="19">
        <v>0</v>
      </c>
      <c r="AJ217" s="19">
        <v>0</v>
      </c>
      <c r="AK217" s="19">
        <v>0</v>
      </c>
      <c r="AL217" s="19">
        <v>0</v>
      </c>
      <c r="AM217" s="4" t="s">
        <v>1479</v>
      </c>
      <c r="AN217" s="19" t="s">
        <v>1479</v>
      </c>
      <c r="AO217" s="4" t="s">
        <v>1479</v>
      </c>
      <c r="AP217" s="4" t="s">
        <v>1479</v>
      </c>
    </row>
    <row r="218" spans="1:42" ht="60" x14ac:dyDescent="0.25">
      <c r="A218" s="5" t="s">
        <v>238</v>
      </c>
      <c r="B218" s="6" t="s">
        <v>405</v>
      </c>
      <c r="C218" s="5" t="s">
        <v>458</v>
      </c>
      <c r="D218" s="5" t="s">
        <v>492</v>
      </c>
      <c r="E218" s="5" t="s">
        <v>508</v>
      </c>
      <c r="F218" s="5" t="s">
        <v>562</v>
      </c>
      <c r="G218" s="5" t="s">
        <v>568</v>
      </c>
      <c r="H218" s="10">
        <v>45638</v>
      </c>
      <c r="I218" s="5" t="s">
        <v>571</v>
      </c>
      <c r="J218" s="6" t="s">
        <v>786</v>
      </c>
      <c r="K218" s="5" t="s">
        <v>1477</v>
      </c>
      <c r="L218" s="6" t="s">
        <v>1499</v>
      </c>
      <c r="M218" s="5" t="s">
        <v>1499</v>
      </c>
      <c r="N218" s="5" t="s">
        <v>1246</v>
      </c>
      <c r="O218" s="6" t="s">
        <v>1848</v>
      </c>
      <c r="P218" s="5" t="s">
        <v>1430</v>
      </c>
      <c r="Q218" s="10">
        <v>45777</v>
      </c>
      <c r="R218" s="5" t="s">
        <v>1479</v>
      </c>
      <c r="S218" s="5" t="s">
        <v>1479</v>
      </c>
      <c r="T218" s="6" t="s">
        <v>1479</v>
      </c>
      <c r="U218" s="6" t="s">
        <v>1498</v>
      </c>
      <c r="V218" s="5" t="s">
        <v>1477</v>
      </c>
      <c r="W218" s="5" t="s">
        <v>1472</v>
      </c>
      <c r="X218" s="5" t="s">
        <v>1477</v>
      </c>
      <c r="Y218" s="4">
        <v>42423.48</v>
      </c>
      <c r="Z218" s="19">
        <v>0</v>
      </c>
      <c r="AA218" s="19">
        <v>0</v>
      </c>
      <c r="AB218" s="19">
        <v>0</v>
      </c>
      <c r="AC218" s="19"/>
      <c r="AD218" s="4" t="s">
        <v>1479</v>
      </c>
      <c r="AE218" s="19" t="str">
        <f t="shared" si="10"/>
        <v>N/A</v>
      </c>
      <c r="AF218" s="19">
        <v>0</v>
      </c>
      <c r="AG218" s="19">
        <v>0</v>
      </c>
      <c r="AH218" s="19">
        <v>0</v>
      </c>
      <c r="AI218" s="19">
        <v>0</v>
      </c>
      <c r="AJ218" s="19">
        <v>0</v>
      </c>
      <c r="AK218" s="19">
        <v>0</v>
      </c>
      <c r="AL218" s="19">
        <v>0</v>
      </c>
      <c r="AM218" s="4" t="s">
        <v>1479</v>
      </c>
      <c r="AN218" s="19" t="s">
        <v>1479</v>
      </c>
      <c r="AO218" s="4" t="s">
        <v>1479</v>
      </c>
      <c r="AP218" s="4" t="s">
        <v>1479</v>
      </c>
    </row>
    <row r="219" spans="1:42" ht="30" x14ac:dyDescent="0.25">
      <c r="A219" s="5" t="s">
        <v>239</v>
      </c>
      <c r="B219" s="6" t="s">
        <v>420</v>
      </c>
      <c r="C219" s="5" t="s">
        <v>460</v>
      </c>
      <c r="D219" s="5" t="s">
        <v>501</v>
      </c>
      <c r="E219" s="5" t="s">
        <v>515</v>
      </c>
      <c r="F219" s="5" t="s">
        <v>562</v>
      </c>
      <c r="G219" s="5" t="s">
        <v>568</v>
      </c>
      <c r="H219" s="10">
        <v>45641</v>
      </c>
      <c r="I219" s="5" t="s">
        <v>572</v>
      </c>
      <c r="J219" s="6" t="s">
        <v>787</v>
      </c>
      <c r="K219" s="5" t="s">
        <v>1477</v>
      </c>
      <c r="L219" s="5" t="s">
        <v>1482</v>
      </c>
      <c r="M219" s="5" t="s">
        <v>1482</v>
      </c>
      <c r="N219" s="5" t="s">
        <v>1247</v>
      </c>
      <c r="O219" s="6" t="s">
        <v>1763</v>
      </c>
      <c r="P219" s="5" t="s">
        <v>1431</v>
      </c>
      <c r="Q219" s="10">
        <v>45735</v>
      </c>
      <c r="R219" s="5" t="s">
        <v>1479</v>
      </c>
      <c r="S219" s="5" t="s">
        <v>1479</v>
      </c>
      <c r="T219" s="6" t="s">
        <v>1445</v>
      </c>
      <c r="U219" s="6" t="s">
        <v>1480</v>
      </c>
      <c r="V219" s="5" t="s">
        <v>1481</v>
      </c>
      <c r="W219" s="5" t="s">
        <v>1471</v>
      </c>
      <c r="X219" s="5" t="s">
        <v>1481</v>
      </c>
      <c r="Y219" s="4">
        <v>42526</v>
      </c>
      <c r="Z219" s="19">
        <v>0</v>
      </c>
      <c r="AA219" s="19">
        <v>0</v>
      </c>
      <c r="AB219" s="19">
        <v>0</v>
      </c>
      <c r="AC219" s="19"/>
      <c r="AD219" s="4" t="s">
        <v>1479</v>
      </c>
      <c r="AE219" s="19" t="str">
        <f t="shared" si="10"/>
        <v>N/A</v>
      </c>
      <c r="AF219" s="19">
        <f>Y219-AO219</f>
        <v>39526</v>
      </c>
      <c r="AG219" s="19">
        <v>0</v>
      </c>
      <c r="AH219" s="19">
        <v>0</v>
      </c>
      <c r="AI219" s="19">
        <v>0</v>
      </c>
      <c r="AJ219" s="19">
        <v>0</v>
      </c>
      <c r="AK219" s="19">
        <v>0</v>
      </c>
      <c r="AL219" s="19">
        <v>0</v>
      </c>
      <c r="AM219" s="4" t="s">
        <v>1479</v>
      </c>
      <c r="AN219" s="19" t="s">
        <v>1479</v>
      </c>
      <c r="AO219" s="11">
        <v>3000</v>
      </c>
      <c r="AP219" s="4" t="s">
        <v>1479</v>
      </c>
    </row>
    <row r="220" spans="1:42" ht="30" x14ac:dyDescent="0.25">
      <c r="A220" s="5" t="s">
        <v>240</v>
      </c>
      <c r="B220" s="6" t="s">
        <v>408</v>
      </c>
      <c r="C220" s="5" t="s">
        <v>426</v>
      </c>
      <c r="D220" s="5" t="s">
        <v>494</v>
      </c>
      <c r="E220" s="5" t="s">
        <v>527</v>
      </c>
      <c r="F220" s="5" t="s">
        <v>562</v>
      </c>
      <c r="G220" s="5" t="s">
        <v>568</v>
      </c>
      <c r="H220" s="10">
        <v>45641</v>
      </c>
      <c r="I220" s="5" t="s">
        <v>571</v>
      </c>
      <c r="J220" s="6" t="s">
        <v>788</v>
      </c>
      <c r="K220" s="5" t="s">
        <v>1477</v>
      </c>
      <c r="L220" s="6" t="s">
        <v>1495</v>
      </c>
      <c r="M220" s="6" t="s">
        <v>1495</v>
      </c>
      <c r="N220" s="5" t="s">
        <v>1248</v>
      </c>
      <c r="O220" s="6" t="s">
        <v>1764</v>
      </c>
      <c r="P220" s="5" t="s">
        <v>1430</v>
      </c>
      <c r="Q220" s="10">
        <v>45789</v>
      </c>
      <c r="R220" s="5" t="s">
        <v>1479</v>
      </c>
      <c r="S220" s="5" t="s">
        <v>1479</v>
      </c>
      <c r="T220" s="6" t="s">
        <v>1500</v>
      </c>
      <c r="U220" s="6" t="s">
        <v>1501</v>
      </c>
      <c r="V220" s="5" t="s">
        <v>1481</v>
      </c>
      <c r="W220" s="5" t="s">
        <v>1473</v>
      </c>
      <c r="X220" s="5" t="s">
        <v>1477</v>
      </c>
      <c r="Y220" s="4">
        <v>38724.660000000003</v>
      </c>
      <c r="Z220" s="19">
        <v>0</v>
      </c>
      <c r="AA220" s="19">
        <v>0</v>
      </c>
      <c r="AB220" s="19">
        <v>0</v>
      </c>
      <c r="AC220" s="19"/>
      <c r="AD220" s="4" t="s">
        <v>1479</v>
      </c>
      <c r="AE220" s="19" t="str">
        <f t="shared" si="10"/>
        <v>N/A</v>
      </c>
      <c r="AF220" s="19">
        <v>0</v>
      </c>
      <c r="AG220" s="19">
        <v>0</v>
      </c>
      <c r="AH220" s="19">
        <v>0</v>
      </c>
      <c r="AI220" s="19">
        <v>0</v>
      </c>
      <c r="AJ220" s="19">
        <v>0</v>
      </c>
      <c r="AK220" s="19">
        <v>0</v>
      </c>
      <c r="AL220" s="19">
        <v>0</v>
      </c>
      <c r="AM220" s="4" t="s">
        <v>1479</v>
      </c>
      <c r="AN220" s="19" t="s">
        <v>1479</v>
      </c>
      <c r="AO220" s="4" t="s">
        <v>1479</v>
      </c>
      <c r="AP220" s="4" t="s">
        <v>1479</v>
      </c>
    </row>
    <row r="221" spans="1:42" ht="45" x14ac:dyDescent="0.25">
      <c r="A221" s="5" t="s">
        <v>241</v>
      </c>
      <c r="B221" s="6" t="s">
        <v>415</v>
      </c>
      <c r="C221" s="5" t="s">
        <v>465</v>
      </c>
      <c r="D221" s="5" t="s">
        <v>500</v>
      </c>
      <c r="E221" s="5" t="s">
        <v>508</v>
      </c>
      <c r="F221" s="5" t="s">
        <v>562</v>
      </c>
      <c r="G221" s="5" t="s">
        <v>568</v>
      </c>
      <c r="H221" s="10">
        <v>45671</v>
      </c>
      <c r="I221" s="5" t="s">
        <v>571</v>
      </c>
      <c r="J221" s="6" t="s">
        <v>789</v>
      </c>
      <c r="K221" s="5" t="s">
        <v>1477</v>
      </c>
      <c r="L221" s="6" t="s">
        <v>1495</v>
      </c>
      <c r="M221" s="6" t="s">
        <v>1495</v>
      </c>
      <c r="N221" s="5" t="s">
        <v>1249</v>
      </c>
      <c r="O221" s="6" t="s">
        <v>1913</v>
      </c>
      <c r="P221" s="5" t="s">
        <v>1430</v>
      </c>
      <c r="Q221" s="10">
        <v>45750</v>
      </c>
      <c r="R221" s="5" t="s">
        <v>1479</v>
      </c>
      <c r="S221" s="5" t="s">
        <v>1479</v>
      </c>
      <c r="T221" s="6" t="s">
        <v>1479</v>
      </c>
      <c r="U221" s="6" t="s">
        <v>1498</v>
      </c>
      <c r="V221" s="5" t="s">
        <v>1477</v>
      </c>
      <c r="W221" s="5" t="s">
        <v>1472</v>
      </c>
      <c r="X221" s="5" t="s">
        <v>1477</v>
      </c>
      <c r="Y221" s="4">
        <v>845311.87</v>
      </c>
      <c r="Z221" s="19">
        <v>0</v>
      </c>
      <c r="AA221" s="19">
        <v>0</v>
      </c>
      <c r="AB221" s="19">
        <v>0</v>
      </c>
      <c r="AC221" s="19"/>
      <c r="AD221" s="4" t="s">
        <v>1479</v>
      </c>
      <c r="AE221" s="19" t="str">
        <f t="shared" si="10"/>
        <v>N/A</v>
      </c>
      <c r="AF221" s="19">
        <v>0</v>
      </c>
      <c r="AG221" s="19">
        <v>0</v>
      </c>
      <c r="AH221" s="19">
        <v>0</v>
      </c>
      <c r="AI221" s="19">
        <v>0</v>
      </c>
      <c r="AJ221" s="19">
        <v>0</v>
      </c>
      <c r="AK221" s="19">
        <v>0</v>
      </c>
      <c r="AL221" s="19">
        <v>0</v>
      </c>
      <c r="AM221" s="4" t="s">
        <v>1479</v>
      </c>
      <c r="AN221" s="19" t="s">
        <v>1479</v>
      </c>
      <c r="AO221" s="4" t="s">
        <v>1479</v>
      </c>
      <c r="AP221" s="4" t="s">
        <v>1479</v>
      </c>
    </row>
    <row r="222" spans="1:42" ht="60" x14ac:dyDescent="0.25">
      <c r="A222" s="5" t="s">
        <v>242</v>
      </c>
      <c r="B222" s="6" t="s">
        <v>418</v>
      </c>
      <c r="C222" s="5" t="s">
        <v>443</v>
      </c>
      <c r="D222" s="5" t="s">
        <v>499</v>
      </c>
      <c r="E222" s="5" t="s">
        <v>515</v>
      </c>
      <c r="F222" s="5" t="s">
        <v>562</v>
      </c>
      <c r="G222" s="5" t="s">
        <v>568</v>
      </c>
      <c r="H222" s="10">
        <v>45680</v>
      </c>
      <c r="I222" s="5" t="s">
        <v>571</v>
      </c>
      <c r="J222" s="6" t="s">
        <v>790</v>
      </c>
      <c r="K222" s="5" t="s">
        <v>1477</v>
      </c>
      <c r="L222" s="6" t="s">
        <v>1495</v>
      </c>
      <c r="M222" s="6" t="s">
        <v>1496</v>
      </c>
      <c r="N222" s="5" t="s">
        <v>1250</v>
      </c>
      <c r="O222" s="6" t="s">
        <v>1914</v>
      </c>
      <c r="P222" s="5" t="s">
        <v>1430</v>
      </c>
      <c r="Q222" s="10">
        <v>45729</v>
      </c>
      <c r="R222" s="5" t="s">
        <v>1479</v>
      </c>
      <c r="S222" s="5" t="s">
        <v>1479</v>
      </c>
      <c r="T222" s="6" t="s">
        <v>1479</v>
      </c>
      <c r="U222" s="6" t="s">
        <v>1498</v>
      </c>
      <c r="V222" s="5" t="s">
        <v>1477</v>
      </c>
      <c r="W222" s="5" t="s">
        <v>1472</v>
      </c>
      <c r="X222" s="5" t="s">
        <v>1477</v>
      </c>
      <c r="Y222" s="4">
        <v>319556.47999999998</v>
      </c>
      <c r="Z222" s="19">
        <v>0</v>
      </c>
      <c r="AA222" s="19">
        <v>0</v>
      </c>
      <c r="AB222" s="19">
        <v>0</v>
      </c>
      <c r="AC222" s="19"/>
      <c r="AD222" s="4" t="s">
        <v>1479</v>
      </c>
      <c r="AE222" s="19" t="str">
        <f t="shared" si="10"/>
        <v>N/A</v>
      </c>
      <c r="AF222" s="19">
        <v>0</v>
      </c>
      <c r="AG222" s="19">
        <v>0</v>
      </c>
      <c r="AH222" s="19">
        <v>0</v>
      </c>
      <c r="AI222" s="19">
        <v>0</v>
      </c>
      <c r="AJ222" s="19">
        <v>0</v>
      </c>
      <c r="AK222" s="19">
        <v>0</v>
      </c>
      <c r="AL222" s="19">
        <v>0</v>
      </c>
      <c r="AM222" s="4" t="s">
        <v>1479</v>
      </c>
      <c r="AN222" s="19" t="s">
        <v>1479</v>
      </c>
      <c r="AO222" s="4" t="s">
        <v>1479</v>
      </c>
      <c r="AP222" s="4" t="s">
        <v>1479</v>
      </c>
    </row>
    <row r="223" spans="1:42" ht="30" x14ac:dyDescent="0.25">
      <c r="A223" s="5" t="s">
        <v>243</v>
      </c>
      <c r="B223" s="6" t="s">
        <v>411</v>
      </c>
      <c r="C223" s="5" t="s">
        <v>466</v>
      </c>
      <c r="D223" s="5" t="s">
        <v>495</v>
      </c>
      <c r="E223" s="5" t="s">
        <v>510</v>
      </c>
      <c r="F223" s="5" t="s">
        <v>562</v>
      </c>
      <c r="G223" s="5" t="s">
        <v>568</v>
      </c>
      <c r="H223" s="10">
        <v>45685</v>
      </c>
      <c r="I223" s="5" t="s">
        <v>571</v>
      </c>
      <c r="J223" s="6" t="s">
        <v>791</v>
      </c>
      <c r="K223" s="5" t="s">
        <v>1477</v>
      </c>
      <c r="L223" s="6" t="s">
        <v>1495</v>
      </c>
      <c r="M223" s="6" t="s">
        <v>1495</v>
      </c>
      <c r="N223" s="5" t="s">
        <v>1251</v>
      </c>
      <c r="O223" s="6" t="s">
        <v>1765</v>
      </c>
      <c r="P223" s="5" t="s">
        <v>1430</v>
      </c>
      <c r="Q223" s="10">
        <v>45775</v>
      </c>
      <c r="R223" s="5" t="s">
        <v>1479</v>
      </c>
      <c r="S223" s="5" t="s">
        <v>1479</v>
      </c>
      <c r="T223" s="6" t="s">
        <v>1479</v>
      </c>
      <c r="U223" s="6" t="s">
        <v>1498</v>
      </c>
      <c r="V223" s="5" t="s">
        <v>1477</v>
      </c>
      <c r="W223" s="5" t="s">
        <v>1472</v>
      </c>
      <c r="X223" s="5" t="s">
        <v>1477</v>
      </c>
      <c r="Y223" s="4">
        <v>144358.01999999999</v>
      </c>
      <c r="Z223" s="19">
        <v>0</v>
      </c>
      <c r="AA223" s="19">
        <v>0</v>
      </c>
      <c r="AB223" s="19">
        <v>0</v>
      </c>
      <c r="AC223" s="19"/>
      <c r="AD223" s="4" t="s">
        <v>1479</v>
      </c>
      <c r="AE223" s="19" t="str">
        <f t="shared" si="10"/>
        <v>N/A</v>
      </c>
      <c r="AF223" s="19">
        <v>0</v>
      </c>
      <c r="AG223" s="19">
        <v>0</v>
      </c>
      <c r="AH223" s="19">
        <v>0</v>
      </c>
      <c r="AI223" s="19">
        <v>0</v>
      </c>
      <c r="AJ223" s="19">
        <v>0</v>
      </c>
      <c r="AK223" s="19">
        <v>0</v>
      </c>
      <c r="AL223" s="19">
        <v>0</v>
      </c>
      <c r="AM223" s="4" t="s">
        <v>1479</v>
      </c>
      <c r="AN223" s="19" t="s">
        <v>1479</v>
      </c>
      <c r="AO223" s="4" t="s">
        <v>1479</v>
      </c>
      <c r="AP223" s="4" t="s">
        <v>1479</v>
      </c>
    </row>
    <row r="224" spans="1:42" ht="30" x14ac:dyDescent="0.25">
      <c r="A224" s="5" t="s">
        <v>244</v>
      </c>
      <c r="B224" s="6" t="s">
        <v>414</v>
      </c>
      <c r="C224" s="5" t="s">
        <v>441</v>
      </c>
      <c r="D224" s="5" t="s">
        <v>492</v>
      </c>
      <c r="E224" s="5" t="s">
        <v>520</v>
      </c>
      <c r="F224" s="5" t="s">
        <v>562</v>
      </c>
      <c r="G224" s="5" t="s">
        <v>568</v>
      </c>
      <c r="H224" s="10">
        <v>45686</v>
      </c>
      <c r="I224" s="5" t="s">
        <v>571</v>
      </c>
      <c r="J224" s="6" t="s">
        <v>792</v>
      </c>
      <c r="K224" s="5" t="s">
        <v>1477</v>
      </c>
      <c r="L224" s="6" t="s">
        <v>1495</v>
      </c>
      <c r="M224" s="6" t="s">
        <v>1495</v>
      </c>
      <c r="N224" s="5" t="s">
        <v>1252</v>
      </c>
      <c r="O224" s="6" t="s">
        <v>1915</v>
      </c>
      <c r="P224" s="5" t="s">
        <v>1430</v>
      </c>
      <c r="Q224" s="10">
        <v>45792</v>
      </c>
      <c r="R224" s="5" t="s">
        <v>1479</v>
      </c>
      <c r="S224" s="5" t="s">
        <v>1479</v>
      </c>
      <c r="T224" s="6" t="s">
        <v>1479</v>
      </c>
      <c r="U224" s="6" t="s">
        <v>1498</v>
      </c>
      <c r="V224" s="5" t="s">
        <v>1477</v>
      </c>
      <c r="W224" s="5" t="s">
        <v>1472</v>
      </c>
      <c r="X224" s="5" t="s">
        <v>1477</v>
      </c>
      <c r="Y224" s="4">
        <v>61583.03</v>
      </c>
      <c r="Z224" s="19">
        <v>0</v>
      </c>
      <c r="AA224" s="19">
        <v>0</v>
      </c>
      <c r="AB224" s="19">
        <v>0</v>
      </c>
      <c r="AC224" s="19"/>
      <c r="AD224" s="4" t="s">
        <v>1479</v>
      </c>
      <c r="AE224" s="19" t="str">
        <f t="shared" si="10"/>
        <v>N/A</v>
      </c>
      <c r="AF224" s="19">
        <v>0</v>
      </c>
      <c r="AG224" s="19">
        <v>0</v>
      </c>
      <c r="AH224" s="19">
        <v>0</v>
      </c>
      <c r="AI224" s="19">
        <v>0</v>
      </c>
      <c r="AJ224" s="19">
        <v>0</v>
      </c>
      <c r="AK224" s="19">
        <v>0</v>
      </c>
      <c r="AL224" s="19">
        <v>0</v>
      </c>
      <c r="AM224" s="4" t="s">
        <v>1479</v>
      </c>
      <c r="AN224" s="19" t="s">
        <v>1479</v>
      </c>
      <c r="AO224" s="4" t="s">
        <v>1479</v>
      </c>
      <c r="AP224" s="4" t="s">
        <v>1479</v>
      </c>
    </row>
    <row r="225" spans="1:42" ht="30" x14ac:dyDescent="0.25">
      <c r="A225" s="5" t="s">
        <v>245</v>
      </c>
      <c r="B225" s="6" t="s">
        <v>405</v>
      </c>
      <c r="C225" s="5" t="s">
        <v>463</v>
      </c>
      <c r="D225" s="5" t="s">
        <v>492</v>
      </c>
      <c r="E225" s="5" t="s">
        <v>508</v>
      </c>
      <c r="F225" s="5" t="s">
        <v>562</v>
      </c>
      <c r="G225" s="5" t="s">
        <v>568</v>
      </c>
      <c r="H225" s="10">
        <v>45692</v>
      </c>
      <c r="I225" s="5" t="s">
        <v>571</v>
      </c>
      <c r="J225" s="6" t="s">
        <v>793</v>
      </c>
      <c r="K225" s="5" t="s">
        <v>1477</v>
      </c>
      <c r="L225" s="6" t="s">
        <v>1495</v>
      </c>
      <c r="M225" s="6" t="s">
        <v>1503</v>
      </c>
      <c r="N225" s="5" t="s">
        <v>1253</v>
      </c>
      <c r="O225" s="6" t="s">
        <v>1916</v>
      </c>
      <c r="P225" s="5" t="s">
        <v>1426</v>
      </c>
      <c r="Q225" s="10">
        <v>45807</v>
      </c>
      <c r="R225" s="5" t="s">
        <v>1479</v>
      </c>
      <c r="S225" s="5" t="s">
        <v>1479</v>
      </c>
      <c r="T225" s="6" t="s">
        <v>1479</v>
      </c>
      <c r="U225" s="6" t="s">
        <v>1498</v>
      </c>
      <c r="V225" s="5" t="s">
        <v>1477</v>
      </c>
      <c r="W225" s="5" t="s">
        <v>1472</v>
      </c>
      <c r="X225" s="5" t="s">
        <v>1477</v>
      </c>
      <c r="Y225" s="4">
        <v>88908.27</v>
      </c>
      <c r="Z225" s="19">
        <v>0</v>
      </c>
      <c r="AA225" s="19">
        <v>0</v>
      </c>
      <c r="AB225" s="19">
        <v>0</v>
      </c>
      <c r="AC225" s="19"/>
      <c r="AD225" s="4" t="s">
        <v>1479</v>
      </c>
      <c r="AE225" s="19" t="str">
        <f t="shared" si="10"/>
        <v>N/A</v>
      </c>
      <c r="AF225" s="19">
        <v>0</v>
      </c>
      <c r="AG225" s="19">
        <v>0</v>
      </c>
      <c r="AH225" s="19">
        <v>0</v>
      </c>
      <c r="AI225" s="19">
        <v>0</v>
      </c>
      <c r="AJ225" s="19">
        <v>0</v>
      </c>
      <c r="AK225" s="19">
        <v>0</v>
      </c>
      <c r="AL225" s="19">
        <v>0</v>
      </c>
      <c r="AM225" s="4" t="s">
        <v>1479</v>
      </c>
      <c r="AN225" s="19" t="s">
        <v>1479</v>
      </c>
      <c r="AO225" s="4" t="s">
        <v>1479</v>
      </c>
      <c r="AP225" s="4" t="s">
        <v>1479</v>
      </c>
    </row>
    <row r="226" spans="1:42" ht="30" x14ac:dyDescent="0.25">
      <c r="A226" s="5" t="s">
        <v>246</v>
      </c>
      <c r="B226" s="6" t="s">
        <v>414</v>
      </c>
      <c r="C226" s="5" t="s">
        <v>467</v>
      </c>
      <c r="D226" s="5" t="s">
        <v>492</v>
      </c>
      <c r="E226" s="5" t="s">
        <v>511</v>
      </c>
      <c r="F226" s="5" t="s">
        <v>562</v>
      </c>
      <c r="G226" s="5" t="s">
        <v>568</v>
      </c>
      <c r="H226" s="10">
        <v>45692</v>
      </c>
      <c r="I226" s="5" t="s">
        <v>571</v>
      </c>
      <c r="J226" s="6" t="s">
        <v>794</v>
      </c>
      <c r="K226" s="5" t="s">
        <v>1477</v>
      </c>
      <c r="L226" s="6" t="s">
        <v>1495</v>
      </c>
      <c r="M226" s="6" t="s">
        <v>1496</v>
      </c>
      <c r="N226" s="5" t="s">
        <v>1254</v>
      </c>
      <c r="O226" s="6" t="s">
        <v>1766</v>
      </c>
      <c r="P226" s="5" t="s">
        <v>1426</v>
      </c>
      <c r="Q226" s="10">
        <v>45723</v>
      </c>
      <c r="R226" s="5" t="s">
        <v>1479</v>
      </c>
      <c r="S226" s="5" t="s">
        <v>1479</v>
      </c>
      <c r="T226" s="6" t="s">
        <v>1479</v>
      </c>
      <c r="U226" s="6" t="s">
        <v>1498</v>
      </c>
      <c r="V226" s="5" t="s">
        <v>1477</v>
      </c>
      <c r="W226" s="5" t="s">
        <v>1472</v>
      </c>
      <c r="X226" s="5" t="s">
        <v>1477</v>
      </c>
      <c r="Y226" s="4">
        <v>120421.27</v>
      </c>
      <c r="Z226" s="19">
        <v>0</v>
      </c>
      <c r="AA226" s="19">
        <v>0</v>
      </c>
      <c r="AB226" s="19">
        <v>0</v>
      </c>
      <c r="AC226" s="19"/>
      <c r="AD226" s="4" t="s">
        <v>1479</v>
      </c>
      <c r="AE226" s="19" t="str">
        <f t="shared" si="10"/>
        <v>N/A</v>
      </c>
      <c r="AF226" s="19">
        <v>0</v>
      </c>
      <c r="AG226" s="19">
        <v>0</v>
      </c>
      <c r="AH226" s="19">
        <v>0</v>
      </c>
      <c r="AI226" s="19">
        <v>0</v>
      </c>
      <c r="AJ226" s="19">
        <v>0</v>
      </c>
      <c r="AK226" s="19">
        <v>0</v>
      </c>
      <c r="AL226" s="19">
        <v>0</v>
      </c>
      <c r="AM226" s="4" t="s">
        <v>1479</v>
      </c>
      <c r="AN226" s="19" t="s">
        <v>1479</v>
      </c>
      <c r="AO226" s="4" t="s">
        <v>1479</v>
      </c>
      <c r="AP226" s="4" t="s">
        <v>1479</v>
      </c>
    </row>
    <row r="227" spans="1:42" ht="30" x14ac:dyDescent="0.25">
      <c r="A227" s="5" t="s">
        <v>247</v>
      </c>
      <c r="B227" s="6" t="s">
        <v>417</v>
      </c>
      <c r="C227" s="5" t="s">
        <v>432</v>
      </c>
      <c r="D227" s="5" t="s">
        <v>496</v>
      </c>
      <c r="E227" s="5" t="s">
        <v>539</v>
      </c>
      <c r="F227" s="5" t="s">
        <v>562</v>
      </c>
      <c r="G227" s="5" t="s">
        <v>568</v>
      </c>
      <c r="H227" s="10">
        <v>45698</v>
      </c>
      <c r="I227" s="5" t="s">
        <v>571</v>
      </c>
      <c r="J227" s="6" t="s">
        <v>795</v>
      </c>
      <c r="K227" s="5" t="s">
        <v>1477</v>
      </c>
      <c r="L227" s="6" t="s">
        <v>1504</v>
      </c>
      <c r="M227" s="6" t="s">
        <v>1504</v>
      </c>
      <c r="N227" s="5" t="s">
        <v>1255</v>
      </c>
      <c r="O227" s="6" t="s">
        <v>1767</v>
      </c>
      <c r="P227" s="5" t="s">
        <v>1426</v>
      </c>
      <c r="Q227" s="10">
        <v>45810</v>
      </c>
      <c r="R227" s="5" t="s">
        <v>1479</v>
      </c>
      <c r="S227" s="5" t="s">
        <v>1479</v>
      </c>
      <c r="T227" s="6" t="s">
        <v>1479</v>
      </c>
      <c r="U227" s="6" t="s">
        <v>1498</v>
      </c>
      <c r="V227" s="5" t="s">
        <v>1477</v>
      </c>
      <c r="W227" s="5" t="s">
        <v>1472</v>
      </c>
      <c r="X227" s="5" t="s">
        <v>1477</v>
      </c>
      <c r="Y227" s="4">
        <v>188563.27</v>
      </c>
      <c r="Z227" s="19">
        <v>0</v>
      </c>
      <c r="AA227" s="19">
        <v>0</v>
      </c>
      <c r="AB227" s="19">
        <v>0</v>
      </c>
      <c r="AC227" s="19"/>
      <c r="AD227" s="4" t="s">
        <v>1479</v>
      </c>
      <c r="AE227" s="19" t="str">
        <f t="shared" si="10"/>
        <v>N/A</v>
      </c>
      <c r="AF227" s="19">
        <v>0</v>
      </c>
      <c r="AG227" s="19">
        <v>0</v>
      </c>
      <c r="AH227" s="19">
        <v>0</v>
      </c>
      <c r="AI227" s="19">
        <v>0</v>
      </c>
      <c r="AJ227" s="19">
        <v>0</v>
      </c>
      <c r="AK227" s="19">
        <v>0</v>
      </c>
      <c r="AL227" s="19">
        <v>0</v>
      </c>
      <c r="AM227" s="4" t="s">
        <v>1479</v>
      </c>
      <c r="AN227" s="19" t="s">
        <v>1479</v>
      </c>
      <c r="AO227" s="4" t="s">
        <v>1479</v>
      </c>
      <c r="AP227" s="4" t="s">
        <v>1479</v>
      </c>
    </row>
    <row r="228" spans="1:42" ht="75" x14ac:dyDescent="0.25">
      <c r="A228" s="5" t="s">
        <v>248</v>
      </c>
      <c r="B228" s="6" t="s">
        <v>1502</v>
      </c>
      <c r="C228" s="5" t="s">
        <v>468</v>
      </c>
      <c r="D228" s="5" t="s">
        <v>503</v>
      </c>
      <c r="E228" s="5" t="s">
        <v>511</v>
      </c>
      <c r="F228" s="5" t="s">
        <v>562</v>
      </c>
      <c r="G228" s="5" t="s">
        <v>568</v>
      </c>
      <c r="H228" s="10">
        <v>45699</v>
      </c>
      <c r="I228" s="5" t="s">
        <v>571</v>
      </c>
      <c r="J228" s="6" t="s">
        <v>796</v>
      </c>
      <c r="K228" s="5" t="s">
        <v>1477</v>
      </c>
      <c r="L228" s="6" t="s">
        <v>1505</v>
      </c>
      <c r="M228" s="5" t="s">
        <v>1505</v>
      </c>
      <c r="N228" s="5" t="s">
        <v>1256</v>
      </c>
      <c r="O228" s="6" t="s">
        <v>1849</v>
      </c>
      <c r="P228" s="5" t="s">
        <v>1425</v>
      </c>
      <c r="Q228" s="10">
        <v>45825</v>
      </c>
      <c r="R228" s="5" t="s">
        <v>1479</v>
      </c>
      <c r="S228" s="5" t="s">
        <v>1479</v>
      </c>
      <c r="T228" s="6" t="s">
        <v>1506</v>
      </c>
      <c r="U228" s="17" t="s">
        <v>1507</v>
      </c>
      <c r="V228" s="5" t="s">
        <v>1477</v>
      </c>
      <c r="W228" s="5" t="s">
        <v>1473</v>
      </c>
      <c r="X228" s="5" t="s">
        <v>1477</v>
      </c>
      <c r="Y228" s="4">
        <v>83763.17</v>
      </c>
      <c r="Z228" s="19">
        <v>0</v>
      </c>
      <c r="AA228" s="19">
        <v>0</v>
      </c>
      <c r="AB228" s="19">
        <v>0</v>
      </c>
      <c r="AC228" s="19"/>
      <c r="AD228" s="4" t="s">
        <v>1479</v>
      </c>
      <c r="AE228" s="19" t="str">
        <f t="shared" si="10"/>
        <v>N/A</v>
      </c>
      <c r="AF228" s="19">
        <v>0</v>
      </c>
      <c r="AG228" s="19">
        <v>0</v>
      </c>
      <c r="AH228" s="19">
        <v>0</v>
      </c>
      <c r="AI228" s="19">
        <v>0</v>
      </c>
      <c r="AJ228" s="19">
        <v>0</v>
      </c>
      <c r="AK228" s="19">
        <v>0</v>
      </c>
      <c r="AL228" s="19">
        <v>0</v>
      </c>
      <c r="AM228" s="4" t="s">
        <v>1479</v>
      </c>
      <c r="AN228" s="19" t="s">
        <v>1479</v>
      </c>
      <c r="AO228" s="4" t="s">
        <v>1479</v>
      </c>
      <c r="AP228" s="4" t="s">
        <v>1479</v>
      </c>
    </row>
    <row r="229" spans="1:42" ht="30" x14ac:dyDescent="0.25">
      <c r="A229" s="5" t="s">
        <v>249</v>
      </c>
      <c r="B229" s="6" t="s">
        <v>419</v>
      </c>
      <c r="C229" s="5" t="s">
        <v>469</v>
      </c>
      <c r="D229" s="5" t="s">
        <v>502</v>
      </c>
      <c r="E229" s="5" t="s">
        <v>508</v>
      </c>
      <c r="F229" s="5" t="s">
        <v>562</v>
      </c>
      <c r="G229" s="5" t="s">
        <v>568</v>
      </c>
      <c r="H229" s="10">
        <v>45699</v>
      </c>
      <c r="I229" s="5" t="s">
        <v>571</v>
      </c>
      <c r="J229" s="6" t="s">
        <v>797</v>
      </c>
      <c r="K229" s="5" t="s">
        <v>1477</v>
      </c>
      <c r="L229" s="6" t="s">
        <v>1495</v>
      </c>
      <c r="M229" s="6" t="s">
        <v>1495</v>
      </c>
      <c r="N229" s="5" t="s">
        <v>1257</v>
      </c>
      <c r="O229" s="6" t="s">
        <v>1768</v>
      </c>
      <c r="P229" s="5" t="s">
        <v>1430</v>
      </c>
      <c r="Q229" s="10">
        <v>45748</v>
      </c>
      <c r="R229" s="5" t="s">
        <v>1479</v>
      </c>
      <c r="S229" s="5" t="s">
        <v>1479</v>
      </c>
      <c r="T229" s="6" t="s">
        <v>1479</v>
      </c>
      <c r="U229" s="6" t="s">
        <v>1498</v>
      </c>
      <c r="V229" s="5" t="s">
        <v>1477</v>
      </c>
      <c r="W229" s="5" t="s">
        <v>1472</v>
      </c>
      <c r="X229" s="5" t="s">
        <v>1477</v>
      </c>
      <c r="Y229" s="4">
        <v>105293.15</v>
      </c>
      <c r="Z229" s="19">
        <v>0</v>
      </c>
      <c r="AA229" s="19">
        <v>0</v>
      </c>
      <c r="AB229" s="19">
        <v>0</v>
      </c>
      <c r="AC229" s="19"/>
      <c r="AD229" s="4" t="s">
        <v>1479</v>
      </c>
      <c r="AE229" s="19" t="str">
        <f t="shared" si="10"/>
        <v>N/A</v>
      </c>
      <c r="AF229" s="19">
        <v>0</v>
      </c>
      <c r="AG229" s="19">
        <v>0</v>
      </c>
      <c r="AH229" s="19">
        <v>0</v>
      </c>
      <c r="AI229" s="19">
        <v>0</v>
      </c>
      <c r="AJ229" s="19">
        <v>0</v>
      </c>
      <c r="AK229" s="19">
        <v>0</v>
      </c>
      <c r="AL229" s="19">
        <v>0</v>
      </c>
      <c r="AM229" s="4" t="s">
        <v>1479</v>
      </c>
      <c r="AN229" s="19" t="s">
        <v>1479</v>
      </c>
      <c r="AO229" s="4" t="s">
        <v>1479</v>
      </c>
      <c r="AP229" s="4" t="s">
        <v>1479</v>
      </c>
    </row>
    <row r="230" spans="1:42" ht="30" x14ac:dyDescent="0.25">
      <c r="A230" s="5" t="s">
        <v>250</v>
      </c>
      <c r="B230" s="6" t="s">
        <v>402</v>
      </c>
      <c r="C230" s="5" t="s">
        <v>422</v>
      </c>
      <c r="D230" s="5" t="s">
        <v>490</v>
      </c>
      <c r="E230" s="5" t="s">
        <v>532</v>
      </c>
      <c r="F230" s="5" t="s">
        <v>562</v>
      </c>
      <c r="G230" s="5" t="s">
        <v>568</v>
      </c>
      <c r="H230" s="10">
        <v>45701</v>
      </c>
      <c r="I230" s="5" t="s">
        <v>572</v>
      </c>
      <c r="J230" s="6" t="s">
        <v>798</v>
      </c>
      <c r="K230" s="5" t="s">
        <v>1481</v>
      </c>
      <c r="L230" s="6" t="s">
        <v>1479</v>
      </c>
      <c r="M230" s="6" t="s">
        <v>1479</v>
      </c>
      <c r="N230" s="5" t="s">
        <v>1258</v>
      </c>
      <c r="O230" s="6" t="s">
        <v>1769</v>
      </c>
      <c r="P230" s="5" t="s">
        <v>1431</v>
      </c>
      <c r="Q230" s="10">
        <v>45750</v>
      </c>
      <c r="R230" s="5" t="s">
        <v>1479</v>
      </c>
      <c r="S230" s="5" t="s">
        <v>1479</v>
      </c>
      <c r="T230" s="6" t="s">
        <v>1445</v>
      </c>
      <c r="U230" s="6" t="s">
        <v>1480</v>
      </c>
      <c r="V230" s="5" t="s">
        <v>1481</v>
      </c>
      <c r="W230" s="5" t="s">
        <v>1471</v>
      </c>
      <c r="X230" s="5" t="s">
        <v>1481</v>
      </c>
      <c r="Y230" s="4">
        <v>157000</v>
      </c>
      <c r="Z230" s="19">
        <v>157000</v>
      </c>
      <c r="AA230" s="19">
        <v>0</v>
      </c>
      <c r="AB230" s="19">
        <v>0</v>
      </c>
      <c r="AC230" s="19">
        <v>0</v>
      </c>
      <c r="AD230" s="4" t="s">
        <v>1479</v>
      </c>
      <c r="AE230" s="19" t="str">
        <f t="shared" si="10"/>
        <v>N/A</v>
      </c>
      <c r="AF230" s="19">
        <f>Z230-AO230</f>
        <v>127000</v>
      </c>
      <c r="AG230" s="19">
        <v>0</v>
      </c>
      <c r="AH230" s="19">
        <v>0</v>
      </c>
      <c r="AI230" s="19">
        <v>0</v>
      </c>
      <c r="AJ230" s="19">
        <v>0</v>
      </c>
      <c r="AK230" s="19">
        <v>0</v>
      </c>
      <c r="AL230" s="19">
        <v>0</v>
      </c>
      <c r="AM230" s="4" t="s">
        <v>1479</v>
      </c>
      <c r="AN230" s="19" t="s">
        <v>1479</v>
      </c>
      <c r="AO230" s="4">
        <v>30000</v>
      </c>
      <c r="AP230" s="4" t="s">
        <v>1479</v>
      </c>
    </row>
    <row r="231" spans="1:42" ht="45" x14ac:dyDescent="0.25">
      <c r="A231" s="5" t="s">
        <v>251</v>
      </c>
      <c r="B231" s="6" t="s">
        <v>403</v>
      </c>
      <c r="C231" s="5" t="s">
        <v>422</v>
      </c>
      <c r="D231" s="5" t="s">
        <v>490</v>
      </c>
      <c r="E231" s="5" t="s">
        <v>510</v>
      </c>
      <c r="F231" s="5" t="s">
        <v>1508</v>
      </c>
      <c r="G231" s="5" t="s">
        <v>568</v>
      </c>
      <c r="H231" s="10">
        <v>45042</v>
      </c>
      <c r="I231" s="5" t="s">
        <v>572</v>
      </c>
      <c r="J231" s="6" t="s">
        <v>576</v>
      </c>
      <c r="K231" s="5" t="s">
        <v>1481</v>
      </c>
      <c r="L231" s="6" t="s">
        <v>1479</v>
      </c>
      <c r="M231" s="6" t="s">
        <v>1479</v>
      </c>
      <c r="N231" s="5" t="s">
        <v>1259</v>
      </c>
      <c r="O231" s="6" t="s">
        <v>1509</v>
      </c>
      <c r="P231" s="5" t="s">
        <v>1431</v>
      </c>
      <c r="Q231" s="10">
        <v>45358</v>
      </c>
      <c r="R231" s="5" t="s">
        <v>1479</v>
      </c>
      <c r="S231" s="5" t="s">
        <v>1479</v>
      </c>
      <c r="T231" s="6" t="s">
        <v>1510</v>
      </c>
      <c r="U231" s="17" t="s">
        <v>1507</v>
      </c>
      <c r="V231" s="5" t="s">
        <v>1481</v>
      </c>
      <c r="W231" s="5" t="s">
        <v>1473</v>
      </c>
      <c r="X231" s="5" t="s">
        <v>1477</v>
      </c>
      <c r="Y231" s="4">
        <v>0</v>
      </c>
      <c r="Z231" s="19">
        <v>0</v>
      </c>
      <c r="AA231" s="19">
        <v>0</v>
      </c>
      <c r="AB231" s="19">
        <v>0</v>
      </c>
      <c r="AC231" s="19">
        <v>0</v>
      </c>
      <c r="AD231" s="4" t="s">
        <v>1479</v>
      </c>
      <c r="AE231" s="19" t="str">
        <f t="shared" si="10"/>
        <v>N/A</v>
      </c>
      <c r="AF231" s="19">
        <v>0</v>
      </c>
      <c r="AG231" s="19">
        <v>0</v>
      </c>
      <c r="AH231" s="19">
        <v>0</v>
      </c>
      <c r="AI231" s="19">
        <v>0</v>
      </c>
      <c r="AJ231" s="19">
        <v>0</v>
      </c>
      <c r="AK231" s="19">
        <v>0</v>
      </c>
      <c r="AL231" s="19">
        <v>0</v>
      </c>
      <c r="AM231" s="4" t="s">
        <v>1479</v>
      </c>
      <c r="AN231" s="19" t="s">
        <v>1479</v>
      </c>
      <c r="AO231" s="4" t="s">
        <v>1479</v>
      </c>
      <c r="AP231" s="4" t="s">
        <v>1479</v>
      </c>
    </row>
    <row r="232" spans="1:42" ht="30" x14ac:dyDescent="0.25">
      <c r="A232" s="5" t="s">
        <v>252</v>
      </c>
      <c r="B232" s="6" t="s">
        <v>405</v>
      </c>
      <c r="C232" s="5" t="s">
        <v>424</v>
      </c>
      <c r="D232" s="5" t="s">
        <v>492</v>
      </c>
      <c r="E232" s="5" t="s">
        <v>518</v>
      </c>
      <c r="F232" s="5" t="s">
        <v>562</v>
      </c>
      <c r="G232" s="5" t="s">
        <v>568</v>
      </c>
      <c r="H232" s="10">
        <v>44761</v>
      </c>
      <c r="I232" s="5" t="s">
        <v>572</v>
      </c>
      <c r="J232" s="6" t="s">
        <v>799</v>
      </c>
      <c r="K232" s="5" t="s">
        <v>1481</v>
      </c>
      <c r="L232" s="6" t="s">
        <v>1479</v>
      </c>
      <c r="M232" s="6" t="s">
        <v>1479</v>
      </c>
      <c r="N232" s="5" t="s">
        <v>1260</v>
      </c>
      <c r="O232" s="6" t="s">
        <v>1770</v>
      </c>
      <c r="P232" s="5" t="s">
        <v>1431</v>
      </c>
      <c r="Q232" s="10">
        <v>44883</v>
      </c>
      <c r="R232" s="5" t="s">
        <v>1479</v>
      </c>
      <c r="S232" s="5" t="s">
        <v>1479</v>
      </c>
      <c r="T232" s="6" t="s">
        <v>1511</v>
      </c>
      <c r="U232" s="6" t="s">
        <v>1512</v>
      </c>
      <c r="V232" s="5" t="s">
        <v>1481</v>
      </c>
      <c r="W232" s="5" t="s">
        <v>1473</v>
      </c>
      <c r="X232" s="5" t="s">
        <v>1477</v>
      </c>
      <c r="Y232" s="4">
        <v>58613.1</v>
      </c>
      <c r="Z232" s="19">
        <v>68963.679999999993</v>
      </c>
      <c r="AA232" s="19">
        <v>0</v>
      </c>
      <c r="AB232" s="19">
        <v>0</v>
      </c>
      <c r="AC232" s="19">
        <v>0</v>
      </c>
      <c r="AD232" s="4" t="s">
        <v>1479</v>
      </c>
      <c r="AE232" s="19" t="str">
        <f t="shared" si="10"/>
        <v>N/A</v>
      </c>
      <c r="AF232" s="19">
        <v>0</v>
      </c>
      <c r="AG232" s="19">
        <v>0</v>
      </c>
      <c r="AH232" s="19">
        <v>0</v>
      </c>
      <c r="AI232" s="19">
        <v>0</v>
      </c>
      <c r="AJ232" s="19">
        <v>0</v>
      </c>
      <c r="AK232" s="19">
        <v>0</v>
      </c>
      <c r="AL232" s="19">
        <v>0</v>
      </c>
      <c r="AM232" s="4" t="s">
        <v>1479</v>
      </c>
      <c r="AN232" s="19" t="s">
        <v>1479</v>
      </c>
      <c r="AO232" s="4" t="s">
        <v>1479</v>
      </c>
      <c r="AP232" s="4" t="s">
        <v>1479</v>
      </c>
    </row>
    <row r="233" spans="1:42" ht="30" x14ac:dyDescent="0.25">
      <c r="A233" s="5" t="s">
        <v>253</v>
      </c>
      <c r="B233" s="6" t="s">
        <v>405</v>
      </c>
      <c r="C233" s="5" t="s">
        <v>424</v>
      </c>
      <c r="D233" s="5" t="s">
        <v>492</v>
      </c>
      <c r="E233" s="5" t="s">
        <v>518</v>
      </c>
      <c r="F233" s="5" t="s">
        <v>562</v>
      </c>
      <c r="G233" s="5" t="s">
        <v>568</v>
      </c>
      <c r="H233" s="10">
        <v>44824</v>
      </c>
      <c r="I233" s="5" t="s">
        <v>572</v>
      </c>
      <c r="J233" s="6" t="s">
        <v>799</v>
      </c>
      <c r="K233" s="5" t="s">
        <v>1481</v>
      </c>
      <c r="L233" s="6" t="s">
        <v>1479</v>
      </c>
      <c r="M233" s="6" t="s">
        <v>1479</v>
      </c>
      <c r="N233" s="5" t="s">
        <v>1261</v>
      </c>
      <c r="O233" s="6" t="s">
        <v>1770</v>
      </c>
      <c r="P233" s="5" t="s">
        <v>1431</v>
      </c>
      <c r="Q233" s="10">
        <v>44897</v>
      </c>
      <c r="R233" s="5" t="s">
        <v>1479</v>
      </c>
      <c r="S233" s="5" t="s">
        <v>1479</v>
      </c>
      <c r="T233" s="6" t="s">
        <v>1445</v>
      </c>
      <c r="U233" s="6" t="s">
        <v>1480</v>
      </c>
      <c r="V233" s="5" t="s">
        <v>1481</v>
      </c>
      <c r="W233" s="5" t="s">
        <v>1471</v>
      </c>
      <c r="X233" s="5" t="s">
        <v>1481</v>
      </c>
      <c r="Y233" s="4">
        <v>158011.07</v>
      </c>
      <c r="Z233" s="19">
        <v>166198.24</v>
      </c>
      <c r="AA233" s="19">
        <v>0</v>
      </c>
      <c r="AB233" s="19">
        <v>0</v>
      </c>
      <c r="AC233" s="19">
        <v>0</v>
      </c>
      <c r="AD233" s="4" t="s">
        <v>1479</v>
      </c>
      <c r="AE233" s="19" t="str">
        <f t="shared" si="10"/>
        <v>N/A</v>
      </c>
      <c r="AF233" s="19">
        <f>Z233-AO233</f>
        <v>156198.24</v>
      </c>
      <c r="AG233" s="19">
        <v>0</v>
      </c>
      <c r="AH233" s="19">
        <v>0</v>
      </c>
      <c r="AI233" s="19">
        <v>0</v>
      </c>
      <c r="AJ233" s="19">
        <v>0</v>
      </c>
      <c r="AK233" s="19">
        <v>0</v>
      </c>
      <c r="AL233" s="19">
        <v>0</v>
      </c>
      <c r="AM233" s="4" t="s">
        <v>1479</v>
      </c>
      <c r="AN233" s="19" t="s">
        <v>1479</v>
      </c>
      <c r="AO233" s="4">
        <v>10000</v>
      </c>
      <c r="AP233" s="4" t="s">
        <v>1479</v>
      </c>
    </row>
    <row r="234" spans="1:42" ht="30" x14ac:dyDescent="0.25">
      <c r="A234" s="5" t="s">
        <v>29</v>
      </c>
      <c r="B234" s="6" t="s">
        <v>404</v>
      </c>
      <c r="C234" s="5" t="s">
        <v>423</v>
      </c>
      <c r="D234" s="5" t="s">
        <v>491</v>
      </c>
      <c r="E234" s="5" t="s">
        <v>531</v>
      </c>
      <c r="F234" s="5" t="s">
        <v>564</v>
      </c>
      <c r="G234" s="5" t="s">
        <v>568</v>
      </c>
      <c r="H234" s="10">
        <v>45806</v>
      </c>
      <c r="I234" s="5" t="s">
        <v>571</v>
      </c>
      <c r="J234" s="6" t="s">
        <v>578</v>
      </c>
      <c r="K234" s="5" t="s">
        <v>1477</v>
      </c>
      <c r="L234" s="6" t="s">
        <v>1495</v>
      </c>
      <c r="M234" s="6" t="s">
        <v>1496</v>
      </c>
      <c r="N234" s="5" t="s">
        <v>1262</v>
      </c>
      <c r="O234" s="13"/>
      <c r="P234" s="5" t="s">
        <v>1428</v>
      </c>
      <c r="Q234" s="10">
        <v>45814</v>
      </c>
      <c r="R234" s="5" t="s">
        <v>1479</v>
      </c>
      <c r="S234" s="5" t="s">
        <v>1479</v>
      </c>
      <c r="T234" s="6" t="s">
        <v>1479</v>
      </c>
      <c r="U234" s="6" t="s">
        <v>1513</v>
      </c>
      <c r="V234" s="5" t="s">
        <v>1477</v>
      </c>
      <c r="W234" s="5" t="s">
        <v>1471</v>
      </c>
      <c r="X234" s="5" t="s">
        <v>1477</v>
      </c>
      <c r="Y234" s="4">
        <v>0.01</v>
      </c>
      <c r="Z234" s="19">
        <v>0</v>
      </c>
      <c r="AA234" s="19">
        <v>0</v>
      </c>
      <c r="AB234" s="19">
        <v>0</v>
      </c>
      <c r="AC234" s="19"/>
      <c r="AD234" s="4" t="s">
        <v>1479</v>
      </c>
      <c r="AE234" s="19" t="str">
        <f t="shared" si="10"/>
        <v>N/A</v>
      </c>
      <c r="AF234" s="19">
        <v>0</v>
      </c>
      <c r="AG234" s="19">
        <v>0</v>
      </c>
      <c r="AH234" s="19">
        <v>0</v>
      </c>
      <c r="AI234" s="19">
        <v>0</v>
      </c>
      <c r="AJ234" s="19">
        <v>0</v>
      </c>
      <c r="AK234" s="19">
        <v>0</v>
      </c>
      <c r="AL234" s="19">
        <v>0</v>
      </c>
      <c r="AM234" s="4" t="s">
        <v>1479</v>
      </c>
      <c r="AN234" s="19" t="s">
        <v>1479</v>
      </c>
      <c r="AO234" s="4" t="s">
        <v>1479</v>
      </c>
      <c r="AP234" s="4" t="s">
        <v>1479</v>
      </c>
    </row>
    <row r="235" spans="1:42" ht="60" x14ac:dyDescent="0.25">
      <c r="A235" s="5" t="s">
        <v>254</v>
      </c>
      <c r="B235" s="6" t="s">
        <v>405</v>
      </c>
      <c r="C235" s="5" t="s">
        <v>424</v>
      </c>
      <c r="D235" s="5" t="s">
        <v>492</v>
      </c>
      <c r="E235" s="5" t="s">
        <v>549</v>
      </c>
      <c r="F235" s="5" t="s">
        <v>562</v>
      </c>
      <c r="G235" s="5" t="s">
        <v>568</v>
      </c>
      <c r="H235" s="10">
        <v>44818</v>
      </c>
      <c r="I235" s="5" t="s">
        <v>572</v>
      </c>
      <c r="J235" s="6" t="s">
        <v>800</v>
      </c>
      <c r="K235" s="5" t="s">
        <v>1477</v>
      </c>
      <c r="L235" s="6" t="s">
        <v>1514</v>
      </c>
      <c r="M235" s="6" t="s">
        <v>1514</v>
      </c>
      <c r="N235" s="5" t="s">
        <v>1263</v>
      </c>
      <c r="O235" s="6" t="s">
        <v>1850</v>
      </c>
      <c r="P235" s="5" t="s">
        <v>1431</v>
      </c>
      <c r="Q235" s="10">
        <v>45174</v>
      </c>
      <c r="R235" s="5" t="s">
        <v>1479</v>
      </c>
      <c r="S235" s="5" t="s">
        <v>1479</v>
      </c>
      <c r="T235" s="6" t="s">
        <v>1515</v>
      </c>
      <c r="U235" s="6" t="s">
        <v>1501</v>
      </c>
      <c r="V235" s="5" t="s">
        <v>1481</v>
      </c>
      <c r="W235" s="5" t="s">
        <v>1473</v>
      </c>
      <c r="X235" s="5" t="s">
        <v>1477</v>
      </c>
      <c r="Y235" s="4">
        <v>92854.07</v>
      </c>
      <c r="Z235" s="19">
        <v>0</v>
      </c>
      <c r="AA235" s="19">
        <v>0</v>
      </c>
      <c r="AB235" s="19">
        <v>0</v>
      </c>
      <c r="AC235" s="19"/>
      <c r="AD235" s="4" t="s">
        <v>1479</v>
      </c>
      <c r="AE235" s="19" t="str">
        <f t="shared" si="10"/>
        <v>N/A</v>
      </c>
      <c r="AF235" s="19">
        <v>0</v>
      </c>
      <c r="AG235" s="19">
        <v>0</v>
      </c>
      <c r="AH235" s="19">
        <v>0</v>
      </c>
      <c r="AI235" s="19">
        <v>0</v>
      </c>
      <c r="AJ235" s="19">
        <v>0</v>
      </c>
      <c r="AK235" s="19">
        <v>0</v>
      </c>
      <c r="AL235" s="19">
        <v>0</v>
      </c>
      <c r="AM235" s="4" t="s">
        <v>1479</v>
      </c>
      <c r="AN235" s="19" t="s">
        <v>1479</v>
      </c>
      <c r="AO235" s="4" t="s">
        <v>1479</v>
      </c>
      <c r="AP235" s="4" t="s">
        <v>1479</v>
      </c>
    </row>
    <row r="236" spans="1:42" ht="90" x14ac:dyDescent="0.25">
      <c r="A236" s="5" t="s">
        <v>255</v>
      </c>
      <c r="B236" s="6" t="s">
        <v>414</v>
      </c>
      <c r="C236" s="5" t="s">
        <v>428</v>
      </c>
      <c r="D236" s="5" t="s">
        <v>492</v>
      </c>
      <c r="E236" s="5" t="s">
        <v>511</v>
      </c>
      <c r="F236" s="5" t="s">
        <v>562</v>
      </c>
      <c r="G236" s="5" t="s">
        <v>568</v>
      </c>
      <c r="H236" s="10">
        <v>44777</v>
      </c>
      <c r="I236" s="5" t="s">
        <v>572</v>
      </c>
      <c r="J236" s="6" t="s">
        <v>801</v>
      </c>
      <c r="K236" s="5" t="s">
        <v>1477</v>
      </c>
      <c r="L236" s="6" t="s">
        <v>1495</v>
      </c>
      <c r="M236" s="6" t="s">
        <v>1496</v>
      </c>
      <c r="N236" s="5" t="s">
        <v>1264</v>
      </c>
      <c r="O236" s="6" t="s">
        <v>1851</v>
      </c>
      <c r="P236" s="5" t="s">
        <v>1431</v>
      </c>
      <c r="Q236" s="10">
        <v>45636</v>
      </c>
      <c r="R236" s="5" t="s">
        <v>1479</v>
      </c>
      <c r="S236" s="5" t="s">
        <v>1479</v>
      </c>
      <c r="T236" s="5"/>
      <c r="U236" s="6"/>
      <c r="V236" s="5" t="s">
        <v>1481</v>
      </c>
      <c r="W236" s="5" t="s">
        <v>1473</v>
      </c>
      <c r="X236" s="5" t="s">
        <v>1477</v>
      </c>
      <c r="Y236" s="4">
        <v>592538.13</v>
      </c>
      <c r="Z236" s="19">
        <v>0</v>
      </c>
      <c r="AA236" s="19">
        <v>0</v>
      </c>
      <c r="AB236" s="19">
        <v>0</v>
      </c>
      <c r="AC236" s="19"/>
      <c r="AD236" s="4" t="s">
        <v>1479</v>
      </c>
      <c r="AE236" s="19" t="str">
        <f t="shared" si="10"/>
        <v>N/A</v>
      </c>
      <c r="AF236" s="19">
        <v>0</v>
      </c>
      <c r="AG236" s="19">
        <v>0</v>
      </c>
      <c r="AH236" s="19">
        <v>0</v>
      </c>
      <c r="AI236" s="19">
        <v>0</v>
      </c>
      <c r="AJ236" s="19">
        <v>0</v>
      </c>
      <c r="AK236" s="19">
        <v>0</v>
      </c>
      <c r="AL236" s="19">
        <v>0</v>
      </c>
      <c r="AM236" s="4" t="s">
        <v>1479</v>
      </c>
      <c r="AN236" s="19" t="s">
        <v>1479</v>
      </c>
      <c r="AO236" s="4" t="s">
        <v>1479</v>
      </c>
      <c r="AP236" s="4" t="s">
        <v>1479</v>
      </c>
    </row>
    <row r="237" spans="1:42" ht="30" x14ac:dyDescent="0.25">
      <c r="A237" s="5" t="s">
        <v>256</v>
      </c>
      <c r="B237" s="6" t="s">
        <v>412</v>
      </c>
      <c r="C237" s="5" t="s">
        <v>433</v>
      </c>
      <c r="D237" s="5" t="s">
        <v>497</v>
      </c>
      <c r="E237" s="5" t="s">
        <v>518</v>
      </c>
      <c r="F237" s="5" t="s">
        <v>562</v>
      </c>
      <c r="G237" s="5" t="s">
        <v>568</v>
      </c>
      <c r="H237" s="10">
        <v>44851</v>
      </c>
      <c r="I237" s="5" t="s">
        <v>572</v>
      </c>
      <c r="J237" s="6" t="s">
        <v>802</v>
      </c>
      <c r="K237" s="5" t="s">
        <v>1481</v>
      </c>
      <c r="L237" s="6" t="s">
        <v>1479</v>
      </c>
      <c r="M237" s="6" t="s">
        <v>1479</v>
      </c>
      <c r="N237" s="5" t="s">
        <v>1265</v>
      </c>
      <c r="O237" s="6" t="s">
        <v>1771</v>
      </c>
      <c r="P237" s="5" t="s">
        <v>1431</v>
      </c>
      <c r="Q237" s="10">
        <v>44742</v>
      </c>
      <c r="R237" s="5" t="s">
        <v>1479</v>
      </c>
      <c r="S237" s="5" t="s">
        <v>1479</v>
      </c>
      <c r="T237" s="6" t="s">
        <v>1445</v>
      </c>
      <c r="U237" s="6" t="s">
        <v>1480</v>
      </c>
      <c r="V237" s="5" t="s">
        <v>1481</v>
      </c>
      <c r="W237" s="5" t="s">
        <v>1471</v>
      </c>
      <c r="X237" s="5" t="s">
        <v>1481</v>
      </c>
      <c r="Y237" s="4">
        <v>46594.69</v>
      </c>
      <c r="Z237" s="19">
        <v>84431.65</v>
      </c>
      <c r="AA237" s="19">
        <v>0</v>
      </c>
      <c r="AB237" s="19">
        <v>0</v>
      </c>
      <c r="AC237" s="19">
        <v>0</v>
      </c>
      <c r="AD237" s="4" t="s">
        <v>1479</v>
      </c>
      <c r="AE237" s="19" t="str">
        <f t="shared" si="10"/>
        <v>N/A</v>
      </c>
      <c r="AF237" s="19">
        <f>Z237-AO237</f>
        <v>71431.649999999994</v>
      </c>
      <c r="AG237" s="19">
        <v>0</v>
      </c>
      <c r="AH237" s="19">
        <v>0</v>
      </c>
      <c r="AI237" s="19">
        <v>0</v>
      </c>
      <c r="AJ237" s="19">
        <v>0</v>
      </c>
      <c r="AK237" s="19">
        <v>0</v>
      </c>
      <c r="AL237" s="19">
        <v>0</v>
      </c>
      <c r="AM237" s="4" t="s">
        <v>1479</v>
      </c>
      <c r="AN237" s="19" t="s">
        <v>1479</v>
      </c>
      <c r="AO237" s="4">
        <v>13000</v>
      </c>
      <c r="AP237" s="4" t="s">
        <v>1479</v>
      </c>
    </row>
    <row r="238" spans="1:42" ht="30" x14ac:dyDescent="0.25">
      <c r="A238" s="5" t="s">
        <v>257</v>
      </c>
      <c r="B238" s="6" t="s">
        <v>405</v>
      </c>
      <c r="C238" s="5" t="s">
        <v>424</v>
      </c>
      <c r="D238" s="5" t="s">
        <v>492</v>
      </c>
      <c r="E238" s="5" t="s">
        <v>511</v>
      </c>
      <c r="F238" s="5" t="s">
        <v>562</v>
      </c>
      <c r="G238" s="5" t="s">
        <v>568</v>
      </c>
      <c r="H238" s="10">
        <v>44887</v>
      </c>
      <c r="I238" s="5" t="s">
        <v>572</v>
      </c>
      <c r="J238" s="6" t="s">
        <v>803</v>
      </c>
      <c r="K238" s="5" t="s">
        <v>1481</v>
      </c>
      <c r="L238" s="6" t="s">
        <v>1479</v>
      </c>
      <c r="M238" s="6" t="s">
        <v>1479</v>
      </c>
      <c r="N238" s="5" t="s">
        <v>1266</v>
      </c>
      <c r="O238" s="6" t="s">
        <v>1820</v>
      </c>
      <c r="P238" s="5" t="s">
        <v>1431</v>
      </c>
      <c r="Q238" s="10">
        <v>45186</v>
      </c>
      <c r="R238" s="5" t="s">
        <v>1479</v>
      </c>
      <c r="S238" s="5" t="s">
        <v>1479</v>
      </c>
      <c r="T238" s="6" t="s">
        <v>1445</v>
      </c>
      <c r="U238" s="6" t="s">
        <v>1480</v>
      </c>
      <c r="V238" s="5" t="s">
        <v>1481</v>
      </c>
      <c r="W238" s="5" t="s">
        <v>1471</v>
      </c>
      <c r="X238" s="5" t="s">
        <v>1481</v>
      </c>
      <c r="Y238" s="4">
        <v>261965</v>
      </c>
      <c r="Z238" s="19">
        <v>637788.46</v>
      </c>
      <c r="AA238" s="19">
        <v>0</v>
      </c>
      <c r="AB238" s="19">
        <v>0</v>
      </c>
      <c r="AC238" s="19">
        <v>0</v>
      </c>
      <c r="AD238" s="4" t="s">
        <v>1479</v>
      </c>
      <c r="AE238" s="19" t="str">
        <f t="shared" si="10"/>
        <v>N/A</v>
      </c>
      <c r="AF238" s="19">
        <f>Z238-AO238</f>
        <v>587788.46</v>
      </c>
      <c r="AG238" s="19">
        <v>0</v>
      </c>
      <c r="AH238" s="19">
        <v>0</v>
      </c>
      <c r="AI238" s="19">
        <v>0</v>
      </c>
      <c r="AJ238" s="19">
        <v>0</v>
      </c>
      <c r="AK238" s="19">
        <v>0</v>
      </c>
      <c r="AL238" s="19">
        <v>0</v>
      </c>
      <c r="AM238" s="4" t="s">
        <v>1479</v>
      </c>
      <c r="AN238" s="19" t="s">
        <v>1479</v>
      </c>
      <c r="AO238" s="4">
        <v>50000</v>
      </c>
      <c r="AP238" s="4" t="s">
        <v>1479</v>
      </c>
    </row>
    <row r="239" spans="1:42" ht="30" x14ac:dyDescent="0.25">
      <c r="A239" s="5" t="s">
        <v>258</v>
      </c>
      <c r="B239" s="6" t="s">
        <v>417</v>
      </c>
      <c r="C239" s="5" t="s">
        <v>432</v>
      </c>
      <c r="D239" s="5" t="s">
        <v>496</v>
      </c>
      <c r="E239" s="5" t="s">
        <v>550</v>
      </c>
      <c r="F239" s="5" t="s">
        <v>562</v>
      </c>
      <c r="G239" s="5" t="s">
        <v>568</v>
      </c>
      <c r="H239" s="10">
        <v>44911</v>
      </c>
      <c r="I239" s="5" t="s">
        <v>572</v>
      </c>
      <c r="J239" s="6" t="s">
        <v>804</v>
      </c>
      <c r="K239" s="5" t="s">
        <v>1481</v>
      </c>
      <c r="L239" s="6" t="s">
        <v>1479</v>
      </c>
      <c r="M239" s="6" t="s">
        <v>1479</v>
      </c>
      <c r="N239" s="5" t="s">
        <v>1267</v>
      </c>
      <c r="O239" s="6" t="s">
        <v>1852</v>
      </c>
      <c r="P239" s="5" t="s">
        <v>1431</v>
      </c>
      <c r="Q239" s="10">
        <v>45279</v>
      </c>
      <c r="R239" s="5" t="s">
        <v>1479</v>
      </c>
      <c r="S239" s="5" t="s">
        <v>1479</v>
      </c>
      <c r="T239" s="6" t="s">
        <v>1445</v>
      </c>
      <c r="U239" s="6" t="s">
        <v>1480</v>
      </c>
      <c r="V239" s="5" t="s">
        <v>1481</v>
      </c>
      <c r="W239" s="5" t="s">
        <v>1471</v>
      </c>
      <c r="X239" s="5" t="s">
        <v>1481</v>
      </c>
      <c r="Y239" s="4">
        <v>253000</v>
      </c>
      <c r="Z239" s="19">
        <v>1027967.24</v>
      </c>
      <c r="AA239" s="19">
        <v>0</v>
      </c>
      <c r="AB239" s="19">
        <v>0</v>
      </c>
      <c r="AC239" s="19">
        <v>0</v>
      </c>
      <c r="AD239" s="4" t="s">
        <v>1479</v>
      </c>
      <c r="AE239" s="19" t="str">
        <f t="shared" si="10"/>
        <v>N/A</v>
      </c>
      <c r="AF239" s="19">
        <f>Z239-AO239</f>
        <v>937967.24</v>
      </c>
      <c r="AG239" s="19">
        <v>0</v>
      </c>
      <c r="AH239" s="19">
        <v>0</v>
      </c>
      <c r="AI239" s="19">
        <v>0</v>
      </c>
      <c r="AJ239" s="19">
        <v>0</v>
      </c>
      <c r="AK239" s="19">
        <v>0</v>
      </c>
      <c r="AL239" s="19">
        <v>0</v>
      </c>
      <c r="AM239" s="4" t="s">
        <v>1479</v>
      </c>
      <c r="AN239" s="19" t="s">
        <v>1479</v>
      </c>
      <c r="AO239" s="4">
        <v>90000</v>
      </c>
      <c r="AP239" s="4" t="s">
        <v>1479</v>
      </c>
    </row>
    <row r="240" spans="1:42" ht="75" x14ac:dyDescent="0.25">
      <c r="A240" s="5" t="s">
        <v>259</v>
      </c>
      <c r="B240" s="6" t="s">
        <v>407</v>
      </c>
      <c r="C240" s="5" t="s">
        <v>425</v>
      </c>
      <c r="D240" s="5" t="s">
        <v>493</v>
      </c>
      <c r="E240" s="5" t="s">
        <v>512</v>
      </c>
      <c r="F240" s="5" t="s">
        <v>562</v>
      </c>
      <c r="G240" s="5" t="s">
        <v>568</v>
      </c>
      <c r="H240" s="10">
        <v>44914</v>
      </c>
      <c r="I240" s="5" t="s">
        <v>572</v>
      </c>
      <c r="J240" s="6" t="s">
        <v>592</v>
      </c>
      <c r="K240" s="5" t="s">
        <v>1481</v>
      </c>
      <c r="L240" s="6" t="s">
        <v>1479</v>
      </c>
      <c r="M240" s="6" t="s">
        <v>1479</v>
      </c>
      <c r="N240" s="5" t="s">
        <v>1268</v>
      </c>
      <c r="O240" s="6" t="s">
        <v>1853</v>
      </c>
      <c r="P240" s="5" t="s">
        <v>1431</v>
      </c>
      <c r="Q240" s="10">
        <v>45751</v>
      </c>
      <c r="R240" s="5" t="s">
        <v>1479</v>
      </c>
      <c r="S240" s="5" t="s">
        <v>1479</v>
      </c>
      <c r="T240" s="6" t="s">
        <v>1445</v>
      </c>
      <c r="U240" s="6" t="s">
        <v>1480</v>
      </c>
      <c r="V240" s="5" t="s">
        <v>1481</v>
      </c>
      <c r="W240" s="5" t="s">
        <v>1471</v>
      </c>
      <c r="X240" s="5" t="s">
        <v>1481</v>
      </c>
      <c r="Y240" s="4">
        <v>183768.92</v>
      </c>
      <c r="Z240" s="19">
        <v>159799</v>
      </c>
      <c r="AA240" s="19">
        <v>0</v>
      </c>
      <c r="AB240" s="19">
        <v>0</v>
      </c>
      <c r="AC240" s="19">
        <v>0</v>
      </c>
      <c r="AD240" s="4" t="s">
        <v>1479</v>
      </c>
      <c r="AE240" s="19" t="str">
        <f t="shared" si="10"/>
        <v>N/A</v>
      </c>
      <c r="AF240" s="19">
        <f>Z240-AO240-AL240-AP240</f>
        <v>87399</v>
      </c>
      <c r="AG240" s="19">
        <v>0</v>
      </c>
      <c r="AH240" s="19">
        <v>0</v>
      </c>
      <c r="AI240" s="19">
        <v>0</v>
      </c>
      <c r="AJ240" s="19">
        <v>0</v>
      </c>
      <c r="AK240" s="19">
        <v>0</v>
      </c>
      <c r="AL240" s="19">
        <v>1400</v>
      </c>
      <c r="AM240" s="4" t="s">
        <v>1479</v>
      </c>
      <c r="AN240" s="19" t="s">
        <v>1479</v>
      </c>
      <c r="AO240" s="4">
        <v>70000</v>
      </c>
      <c r="AP240" s="4">
        <v>1000</v>
      </c>
    </row>
    <row r="241" spans="1:42" ht="30" x14ac:dyDescent="0.25">
      <c r="A241" s="5" t="s">
        <v>260</v>
      </c>
      <c r="B241" s="6" t="s">
        <v>402</v>
      </c>
      <c r="C241" s="5" t="s">
        <v>422</v>
      </c>
      <c r="D241" s="5" t="s">
        <v>490</v>
      </c>
      <c r="E241" s="5" t="s">
        <v>551</v>
      </c>
      <c r="F241" s="5" t="s">
        <v>1516</v>
      </c>
      <c r="G241" s="5" t="s">
        <v>568</v>
      </c>
      <c r="H241" s="10">
        <v>44980</v>
      </c>
      <c r="I241" s="5" t="s">
        <v>572</v>
      </c>
      <c r="J241" s="6" t="s">
        <v>594</v>
      </c>
      <c r="K241" s="5" t="s">
        <v>1481</v>
      </c>
      <c r="L241" s="6" t="s">
        <v>1479</v>
      </c>
      <c r="M241" s="6" t="s">
        <v>1479</v>
      </c>
      <c r="N241" s="5" t="s">
        <v>1269</v>
      </c>
      <c r="O241" s="6"/>
      <c r="P241" s="5" t="s">
        <v>1431</v>
      </c>
      <c r="Q241" s="10">
        <v>45019</v>
      </c>
      <c r="R241" s="5" t="s">
        <v>1479</v>
      </c>
      <c r="S241" s="5" t="s">
        <v>1479</v>
      </c>
      <c r="T241" s="6" t="s">
        <v>1445</v>
      </c>
      <c r="U241" s="6" t="s">
        <v>1480</v>
      </c>
      <c r="V241" s="5" t="s">
        <v>1481</v>
      </c>
      <c r="W241" s="5" t="s">
        <v>1471</v>
      </c>
      <c r="X241" s="5" t="s">
        <v>1481</v>
      </c>
      <c r="Y241" s="4">
        <v>36866.07</v>
      </c>
      <c r="Z241" s="4">
        <v>36866.07</v>
      </c>
      <c r="AA241" s="19">
        <v>0</v>
      </c>
      <c r="AB241" s="19">
        <v>0</v>
      </c>
      <c r="AC241" s="19">
        <v>0</v>
      </c>
      <c r="AD241" s="4" t="s">
        <v>1479</v>
      </c>
      <c r="AE241" s="19" t="str">
        <f t="shared" si="10"/>
        <v>N/A</v>
      </c>
      <c r="AF241" s="19">
        <v>0</v>
      </c>
      <c r="AG241" s="19">
        <v>0</v>
      </c>
      <c r="AH241" s="19">
        <v>0</v>
      </c>
      <c r="AI241" s="19">
        <v>0</v>
      </c>
      <c r="AJ241" s="19">
        <v>0</v>
      </c>
      <c r="AK241" s="19">
        <v>0</v>
      </c>
      <c r="AL241" s="19">
        <v>0</v>
      </c>
      <c r="AM241" s="4" t="s">
        <v>1479</v>
      </c>
      <c r="AN241" s="19" t="s">
        <v>1479</v>
      </c>
      <c r="AO241" s="4" t="s">
        <v>1479</v>
      </c>
      <c r="AP241" s="4" t="s">
        <v>1479</v>
      </c>
    </row>
    <row r="242" spans="1:42" ht="45" x14ac:dyDescent="0.25">
      <c r="A242" s="5" t="s">
        <v>261</v>
      </c>
      <c r="B242" s="6" t="s">
        <v>402</v>
      </c>
      <c r="C242" s="5" t="s">
        <v>422</v>
      </c>
      <c r="D242" s="5" t="s">
        <v>490</v>
      </c>
      <c r="E242" s="5" t="s">
        <v>521</v>
      </c>
      <c r="F242" s="5" t="s">
        <v>562</v>
      </c>
      <c r="G242" s="5" t="s">
        <v>568</v>
      </c>
      <c r="H242" s="10">
        <v>44972</v>
      </c>
      <c r="I242" s="5" t="s">
        <v>572</v>
      </c>
      <c r="J242" s="6" t="s">
        <v>805</v>
      </c>
      <c r="K242" s="5" t="s">
        <v>1481</v>
      </c>
      <c r="L242" s="6" t="s">
        <v>1479</v>
      </c>
      <c r="M242" s="6" t="s">
        <v>1479</v>
      </c>
      <c r="N242" s="5" t="s">
        <v>1270</v>
      </c>
      <c r="O242" s="6" t="s">
        <v>1854</v>
      </c>
      <c r="P242" s="5" t="s">
        <v>1431</v>
      </c>
      <c r="Q242" s="10">
        <v>45068</v>
      </c>
      <c r="R242" s="5" t="s">
        <v>1479</v>
      </c>
      <c r="S242" s="5" t="s">
        <v>1479</v>
      </c>
      <c r="T242" s="6" t="s">
        <v>1445</v>
      </c>
      <c r="U242" s="6" t="s">
        <v>1480</v>
      </c>
      <c r="V242" s="5" t="s">
        <v>1481</v>
      </c>
      <c r="W242" s="5" t="s">
        <v>1471</v>
      </c>
      <c r="X242" s="5" t="s">
        <v>1481</v>
      </c>
      <c r="Y242" s="4">
        <v>320000</v>
      </c>
      <c r="Z242" s="19">
        <v>213632.63</v>
      </c>
      <c r="AA242" s="19">
        <v>0</v>
      </c>
      <c r="AB242" s="19">
        <v>0</v>
      </c>
      <c r="AC242" s="19">
        <v>0</v>
      </c>
      <c r="AD242" s="4" t="s">
        <v>1479</v>
      </c>
      <c r="AE242" s="19" t="str">
        <f t="shared" si="10"/>
        <v>N/A</v>
      </c>
      <c r="AF242" s="19">
        <f>Z242-AO242</f>
        <v>173632.63</v>
      </c>
      <c r="AG242" s="19">
        <v>0</v>
      </c>
      <c r="AH242" s="19">
        <v>0</v>
      </c>
      <c r="AI242" s="19">
        <v>0</v>
      </c>
      <c r="AJ242" s="19">
        <v>0</v>
      </c>
      <c r="AK242" s="19">
        <v>0</v>
      </c>
      <c r="AL242" s="19">
        <v>0</v>
      </c>
      <c r="AM242" s="4" t="s">
        <v>1479</v>
      </c>
      <c r="AN242" s="19" t="s">
        <v>1479</v>
      </c>
      <c r="AO242" s="4">
        <v>40000</v>
      </c>
      <c r="AP242" s="4" t="s">
        <v>1479</v>
      </c>
    </row>
    <row r="243" spans="1:42" ht="45" x14ac:dyDescent="0.25">
      <c r="A243" s="5" t="s">
        <v>262</v>
      </c>
      <c r="B243" s="6" t="s">
        <v>405</v>
      </c>
      <c r="C243" s="5" t="s">
        <v>424</v>
      </c>
      <c r="D243" s="5" t="s">
        <v>492</v>
      </c>
      <c r="E243" s="5" t="s">
        <v>552</v>
      </c>
      <c r="F243" s="5" t="s">
        <v>562</v>
      </c>
      <c r="G243" s="5" t="s">
        <v>568</v>
      </c>
      <c r="H243" s="10">
        <v>45001</v>
      </c>
      <c r="I243" s="5" t="s">
        <v>572</v>
      </c>
      <c r="J243" s="6" t="s">
        <v>806</v>
      </c>
      <c r="K243" s="5" t="s">
        <v>1481</v>
      </c>
      <c r="L243" s="6" t="s">
        <v>1479</v>
      </c>
      <c r="M243" s="6" t="s">
        <v>1479</v>
      </c>
      <c r="N243" s="5" t="s">
        <v>1271</v>
      </c>
      <c r="O243" s="6" t="s">
        <v>1855</v>
      </c>
      <c r="P243" s="5" t="s">
        <v>1431</v>
      </c>
      <c r="Q243" s="10">
        <v>45474</v>
      </c>
      <c r="R243" s="5" t="s">
        <v>1479</v>
      </c>
      <c r="S243" s="5" t="s">
        <v>1479</v>
      </c>
      <c r="T243" s="6" t="s">
        <v>1445</v>
      </c>
      <c r="U243" s="6" t="s">
        <v>1480</v>
      </c>
      <c r="V243" s="5" t="s">
        <v>1481</v>
      </c>
      <c r="W243" s="5" t="s">
        <v>1471</v>
      </c>
      <c r="X243" s="5" t="s">
        <v>1481</v>
      </c>
      <c r="Y243" s="4">
        <v>578251.68000000005</v>
      </c>
      <c r="Z243" s="19">
        <v>603205.15</v>
      </c>
      <c r="AA243" s="19">
        <v>0</v>
      </c>
      <c r="AB243" s="19">
        <v>0</v>
      </c>
      <c r="AC243" s="19">
        <v>0</v>
      </c>
      <c r="AD243" s="4" t="s">
        <v>1479</v>
      </c>
      <c r="AE243" s="19" t="str">
        <f t="shared" si="10"/>
        <v>N/A</v>
      </c>
      <c r="AF243" s="19">
        <f>Z243-AO243</f>
        <v>528205.15</v>
      </c>
      <c r="AG243" s="19">
        <v>0</v>
      </c>
      <c r="AH243" s="19">
        <v>0</v>
      </c>
      <c r="AI243" s="19">
        <v>0</v>
      </c>
      <c r="AJ243" s="19">
        <v>0</v>
      </c>
      <c r="AK243" s="19">
        <v>0</v>
      </c>
      <c r="AL243" s="19">
        <v>0</v>
      </c>
      <c r="AM243" s="4" t="s">
        <v>1479</v>
      </c>
      <c r="AN243" s="19" t="s">
        <v>1479</v>
      </c>
      <c r="AO243" s="4">
        <v>75000</v>
      </c>
      <c r="AP243" s="4" t="s">
        <v>1479</v>
      </c>
    </row>
    <row r="244" spans="1:42" ht="30" x14ac:dyDescent="0.25">
      <c r="A244" s="5" t="s">
        <v>263</v>
      </c>
      <c r="B244" s="6" t="s">
        <v>407</v>
      </c>
      <c r="C244" s="5" t="s">
        <v>425</v>
      </c>
      <c r="D244" s="5" t="s">
        <v>493</v>
      </c>
      <c r="E244" s="5" t="s">
        <v>519</v>
      </c>
      <c r="F244" s="5" t="s">
        <v>562</v>
      </c>
      <c r="G244" s="5" t="s">
        <v>568</v>
      </c>
      <c r="H244" s="10">
        <v>44775</v>
      </c>
      <c r="I244" s="5" t="s">
        <v>572</v>
      </c>
      <c r="J244" s="6" t="s">
        <v>807</v>
      </c>
      <c r="K244" s="5" t="s">
        <v>1477</v>
      </c>
      <c r="L244" s="6" t="s">
        <v>1495</v>
      </c>
      <c r="M244" s="6" t="s">
        <v>1496</v>
      </c>
      <c r="N244" s="5" t="s">
        <v>1272</v>
      </c>
      <c r="O244" s="6" t="s">
        <v>1772</v>
      </c>
      <c r="P244" s="5" t="s">
        <v>1431</v>
      </c>
      <c r="Q244" s="10">
        <v>45054</v>
      </c>
      <c r="R244" s="5" t="s">
        <v>1479</v>
      </c>
      <c r="S244" s="5" t="s">
        <v>1479</v>
      </c>
      <c r="T244" s="6" t="s">
        <v>1500</v>
      </c>
      <c r="U244" s="6" t="s">
        <v>1501</v>
      </c>
      <c r="V244" s="5" t="s">
        <v>1481</v>
      </c>
      <c r="W244" s="5" t="s">
        <v>1473</v>
      </c>
      <c r="X244" s="5" t="s">
        <v>1477</v>
      </c>
      <c r="Y244" s="4">
        <v>20389.27</v>
      </c>
      <c r="Z244" s="19">
        <v>0</v>
      </c>
      <c r="AA244" s="19">
        <v>0</v>
      </c>
      <c r="AB244" s="19">
        <v>0</v>
      </c>
      <c r="AC244" s="19"/>
      <c r="AD244" s="4" t="s">
        <v>1479</v>
      </c>
      <c r="AE244" s="19" t="str">
        <f t="shared" si="10"/>
        <v>N/A</v>
      </c>
      <c r="AF244" s="19">
        <v>0</v>
      </c>
      <c r="AG244" s="19">
        <v>0</v>
      </c>
      <c r="AH244" s="19">
        <v>0</v>
      </c>
      <c r="AI244" s="19">
        <v>0</v>
      </c>
      <c r="AJ244" s="19">
        <v>0</v>
      </c>
      <c r="AK244" s="19">
        <v>0</v>
      </c>
      <c r="AL244" s="19">
        <v>0</v>
      </c>
      <c r="AM244" s="4" t="s">
        <v>1479</v>
      </c>
      <c r="AN244" s="19" t="s">
        <v>1479</v>
      </c>
      <c r="AO244" s="4" t="s">
        <v>1479</v>
      </c>
      <c r="AP244" s="4" t="s">
        <v>1479</v>
      </c>
    </row>
    <row r="245" spans="1:42" ht="30" x14ac:dyDescent="0.25">
      <c r="A245" s="5" t="s">
        <v>264</v>
      </c>
      <c r="B245" s="6" t="s">
        <v>1502</v>
      </c>
      <c r="C245" s="5" t="s">
        <v>470</v>
      </c>
      <c r="D245" s="5" t="s">
        <v>503</v>
      </c>
      <c r="E245" s="5" t="s">
        <v>518</v>
      </c>
      <c r="F245" s="5" t="s">
        <v>562</v>
      </c>
      <c r="G245" s="5" t="s">
        <v>568</v>
      </c>
      <c r="H245" s="10">
        <v>45022</v>
      </c>
      <c r="I245" s="5" t="s">
        <v>572</v>
      </c>
      <c r="J245" s="6" t="s">
        <v>808</v>
      </c>
      <c r="K245" s="5" t="s">
        <v>1481</v>
      </c>
      <c r="L245" s="6" t="s">
        <v>1479</v>
      </c>
      <c r="M245" s="6" t="s">
        <v>1479</v>
      </c>
      <c r="N245" s="5" t="s">
        <v>1273</v>
      </c>
      <c r="O245" s="6" t="s">
        <v>1856</v>
      </c>
      <c r="P245" s="5" t="s">
        <v>1431</v>
      </c>
      <c r="Q245" s="10">
        <v>45128</v>
      </c>
      <c r="R245" s="5" t="s">
        <v>1479</v>
      </c>
      <c r="S245" s="5" t="s">
        <v>1479</v>
      </c>
      <c r="T245" s="6" t="s">
        <v>1445</v>
      </c>
      <c r="U245" s="6" t="s">
        <v>1480</v>
      </c>
      <c r="V245" s="5" t="s">
        <v>1481</v>
      </c>
      <c r="W245" s="5" t="s">
        <v>1471</v>
      </c>
      <c r="X245" s="5" t="s">
        <v>1481</v>
      </c>
      <c r="Y245" s="4">
        <v>677192.12</v>
      </c>
      <c r="Z245" s="19">
        <v>1159670.74</v>
      </c>
      <c r="AA245" s="19">
        <v>0</v>
      </c>
      <c r="AB245" s="19">
        <v>0</v>
      </c>
      <c r="AC245" s="19">
        <v>0</v>
      </c>
      <c r="AD245" s="4" t="s">
        <v>1479</v>
      </c>
      <c r="AE245" s="19" t="str">
        <f t="shared" si="10"/>
        <v>N/A</v>
      </c>
      <c r="AF245" s="19">
        <f>Z245-AO245-AL245</f>
        <v>1037270.74</v>
      </c>
      <c r="AG245" s="19">
        <v>0</v>
      </c>
      <c r="AH245" s="19">
        <v>0</v>
      </c>
      <c r="AI245" s="19">
        <v>0</v>
      </c>
      <c r="AJ245" s="19">
        <v>0</v>
      </c>
      <c r="AK245" s="19">
        <v>0</v>
      </c>
      <c r="AL245" s="19">
        <v>2400</v>
      </c>
      <c r="AM245" s="4" t="s">
        <v>1479</v>
      </c>
      <c r="AN245" s="19" t="s">
        <v>1479</v>
      </c>
      <c r="AO245" s="4">
        <v>120000</v>
      </c>
      <c r="AP245" s="4" t="s">
        <v>1479</v>
      </c>
    </row>
    <row r="246" spans="1:42" ht="45" x14ac:dyDescent="0.25">
      <c r="A246" s="5" t="s">
        <v>265</v>
      </c>
      <c r="B246" s="6" t="s">
        <v>412</v>
      </c>
      <c r="C246" s="5" t="s">
        <v>433</v>
      </c>
      <c r="D246" s="5" t="s">
        <v>497</v>
      </c>
      <c r="E246" s="5" t="s">
        <v>508</v>
      </c>
      <c r="F246" s="5" t="s">
        <v>562</v>
      </c>
      <c r="G246" s="5" t="s">
        <v>568</v>
      </c>
      <c r="H246" s="10">
        <v>45021</v>
      </c>
      <c r="I246" s="5" t="s">
        <v>572</v>
      </c>
      <c r="J246" s="6" t="s">
        <v>601</v>
      </c>
      <c r="K246" s="5" t="s">
        <v>1481</v>
      </c>
      <c r="L246" s="6" t="s">
        <v>1479</v>
      </c>
      <c r="M246" s="6" t="s">
        <v>1479</v>
      </c>
      <c r="N246" s="5" t="s">
        <v>1274</v>
      </c>
      <c r="O246" s="6" t="s">
        <v>1857</v>
      </c>
      <c r="P246" s="5" t="s">
        <v>1431</v>
      </c>
      <c r="Q246" s="10">
        <v>45519</v>
      </c>
      <c r="R246" s="5" t="s">
        <v>1517</v>
      </c>
      <c r="S246" s="5" t="s">
        <v>1479</v>
      </c>
      <c r="T246" s="6" t="s">
        <v>1518</v>
      </c>
      <c r="U246" s="17" t="s">
        <v>1507</v>
      </c>
      <c r="V246" s="5" t="s">
        <v>1481</v>
      </c>
      <c r="W246" s="5" t="s">
        <v>1473</v>
      </c>
      <c r="X246" s="5" t="s">
        <v>1477</v>
      </c>
      <c r="Y246" s="4">
        <v>55500</v>
      </c>
      <c r="Z246" s="19">
        <v>55500</v>
      </c>
      <c r="AA246" s="19">
        <v>0</v>
      </c>
      <c r="AB246" s="19">
        <v>0</v>
      </c>
      <c r="AC246" s="19">
        <v>0</v>
      </c>
      <c r="AD246" s="4" t="s">
        <v>1479</v>
      </c>
      <c r="AE246" s="19" t="str">
        <f t="shared" si="10"/>
        <v>N/A</v>
      </c>
      <c r="AF246" s="19">
        <f>Z246</f>
        <v>55500</v>
      </c>
      <c r="AG246" s="19">
        <v>0</v>
      </c>
      <c r="AH246" s="19">
        <v>0</v>
      </c>
      <c r="AI246" s="19">
        <v>0</v>
      </c>
      <c r="AJ246" s="19">
        <v>0</v>
      </c>
      <c r="AK246" s="19">
        <v>0</v>
      </c>
      <c r="AL246" s="19">
        <v>2400</v>
      </c>
      <c r="AM246" s="4" t="s">
        <v>1479</v>
      </c>
      <c r="AN246" s="19" t="s">
        <v>1479</v>
      </c>
      <c r="AO246" s="4">
        <v>120000</v>
      </c>
      <c r="AP246" s="4" t="s">
        <v>1479</v>
      </c>
    </row>
    <row r="247" spans="1:42" ht="30" x14ac:dyDescent="0.25">
      <c r="A247" s="5" t="s">
        <v>266</v>
      </c>
      <c r="B247" s="6" t="s">
        <v>1502</v>
      </c>
      <c r="C247" s="5" t="s">
        <v>470</v>
      </c>
      <c r="D247" s="5" t="s">
        <v>503</v>
      </c>
      <c r="E247" s="5" t="s">
        <v>512</v>
      </c>
      <c r="F247" s="5" t="s">
        <v>562</v>
      </c>
      <c r="G247" s="5" t="s">
        <v>568</v>
      </c>
      <c r="H247" s="10">
        <v>45043</v>
      </c>
      <c r="I247" s="5" t="s">
        <v>572</v>
      </c>
      <c r="J247" s="6" t="s">
        <v>809</v>
      </c>
      <c r="K247" s="5" t="s">
        <v>1481</v>
      </c>
      <c r="L247" s="6" t="s">
        <v>1479</v>
      </c>
      <c r="M247" s="6" t="s">
        <v>1479</v>
      </c>
      <c r="N247" s="5" t="s">
        <v>1275</v>
      </c>
      <c r="O247" s="6" t="s">
        <v>1773</v>
      </c>
      <c r="P247" s="5" t="s">
        <v>1431</v>
      </c>
      <c r="Q247" s="10">
        <v>45140</v>
      </c>
      <c r="R247" s="5" t="s">
        <v>1479</v>
      </c>
      <c r="S247" s="5" t="s">
        <v>1479</v>
      </c>
      <c r="T247" s="6" t="s">
        <v>1445</v>
      </c>
      <c r="U247" s="6" t="s">
        <v>1480</v>
      </c>
      <c r="V247" s="5" t="s">
        <v>1481</v>
      </c>
      <c r="W247" s="5" t="s">
        <v>1471</v>
      </c>
      <c r="X247" s="5" t="s">
        <v>1481</v>
      </c>
      <c r="Y247" s="4">
        <v>358832.4</v>
      </c>
      <c r="Z247" s="19">
        <v>358832.4</v>
      </c>
      <c r="AA247" s="19">
        <v>0</v>
      </c>
      <c r="AB247" s="19">
        <v>0</v>
      </c>
      <c r="AC247" s="19">
        <v>0</v>
      </c>
      <c r="AD247" s="4" t="s">
        <v>1479</v>
      </c>
      <c r="AE247" s="19" t="str">
        <f t="shared" si="10"/>
        <v>N/A</v>
      </c>
      <c r="AF247" s="19">
        <f>Z247</f>
        <v>358832.4</v>
      </c>
      <c r="AG247" s="19">
        <v>0</v>
      </c>
      <c r="AH247" s="19">
        <v>0</v>
      </c>
      <c r="AI247" s="19">
        <v>0</v>
      </c>
      <c r="AJ247" s="19">
        <v>0</v>
      </c>
      <c r="AK247" s="19">
        <v>0</v>
      </c>
      <c r="AL247" s="19">
        <v>0</v>
      </c>
      <c r="AM247" s="4" t="s">
        <v>1479</v>
      </c>
      <c r="AN247" s="19" t="s">
        <v>1479</v>
      </c>
      <c r="AO247" s="4">
        <v>50000</v>
      </c>
      <c r="AP247" s="4" t="s">
        <v>1479</v>
      </c>
    </row>
    <row r="248" spans="1:42" ht="30" x14ac:dyDescent="0.25">
      <c r="A248" s="5" t="s">
        <v>267</v>
      </c>
      <c r="B248" s="6" t="s">
        <v>402</v>
      </c>
      <c r="C248" s="5" t="s">
        <v>422</v>
      </c>
      <c r="D248" s="5" t="s">
        <v>490</v>
      </c>
      <c r="E248" s="5" t="s">
        <v>527</v>
      </c>
      <c r="F248" s="5" t="s">
        <v>562</v>
      </c>
      <c r="G248" s="5" t="s">
        <v>568</v>
      </c>
      <c r="H248" s="10">
        <v>45069</v>
      </c>
      <c r="I248" s="5" t="s">
        <v>572</v>
      </c>
      <c r="J248" s="6" t="s">
        <v>810</v>
      </c>
      <c r="K248" s="5" t="s">
        <v>1481</v>
      </c>
      <c r="L248" s="6" t="s">
        <v>1479</v>
      </c>
      <c r="M248" s="6" t="s">
        <v>1479</v>
      </c>
      <c r="N248" s="5" t="s">
        <v>1276</v>
      </c>
      <c r="O248" s="6" t="s">
        <v>1762</v>
      </c>
      <c r="P248" s="5" t="s">
        <v>1431</v>
      </c>
      <c r="Q248" s="10">
        <v>45351</v>
      </c>
      <c r="R248" s="5" t="s">
        <v>1479</v>
      </c>
      <c r="S248" s="5" t="s">
        <v>1479</v>
      </c>
      <c r="T248" s="6" t="s">
        <v>1445</v>
      </c>
      <c r="U248" s="6" t="s">
        <v>1480</v>
      </c>
      <c r="V248" s="5" t="s">
        <v>1481</v>
      </c>
      <c r="W248" s="5" t="s">
        <v>1471</v>
      </c>
      <c r="X248" s="5" t="s">
        <v>1481</v>
      </c>
      <c r="Y248" s="4">
        <v>380000</v>
      </c>
      <c r="Z248" s="19">
        <v>1115845.8400000001</v>
      </c>
      <c r="AA248" s="19">
        <v>0</v>
      </c>
      <c r="AB248" s="19">
        <v>0</v>
      </c>
      <c r="AC248" s="19">
        <v>0</v>
      </c>
      <c r="AD248" s="4" t="s">
        <v>1479</v>
      </c>
      <c r="AE248" s="19" t="str">
        <f t="shared" si="10"/>
        <v>N/A</v>
      </c>
      <c r="AF248" s="19">
        <f>Z248-AL248-AO248</f>
        <v>890447.67000000016</v>
      </c>
      <c r="AG248" s="19">
        <v>0</v>
      </c>
      <c r="AH248" s="19">
        <v>0</v>
      </c>
      <c r="AI248" s="19">
        <v>0</v>
      </c>
      <c r="AJ248" s="19">
        <v>0</v>
      </c>
      <c r="AK248" s="19">
        <v>0</v>
      </c>
      <c r="AL248" s="19">
        <v>2000</v>
      </c>
      <c r="AM248" s="4" t="s">
        <v>1479</v>
      </c>
      <c r="AN248" s="19" t="s">
        <v>1479</v>
      </c>
      <c r="AO248" s="4">
        <f>200000+23398.17</f>
        <v>223398.16999999998</v>
      </c>
      <c r="AP248" s="4" t="s">
        <v>1479</v>
      </c>
    </row>
    <row r="249" spans="1:42" ht="30" x14ac:dyDescent="0.25">
      <c r="A249" s="5" t="s">
        <v>268</v>
      </c>
      <c r="B249" s="6" t="s">
        <v>405</v>
      </c>
      <c r="C249" s="5" t="s">
        <v>424</v>
      </c>
      <c r="D249" s="5" t="s">
        <v>492</v>
      </c>
      <c r="E249" s="5" t="s">
        <v>553</v>
      </c>
      <c r="F249" s="5" t="s">
        <v>562</v>
      </c>
      <c r="G249" s="5" t="s">
        <v>568</v>
      </c>
      <c r="H249" s="10">
        <v>45075</v>
      </c>
      <c r="I249" s="5" t="s">
        <v>572</v>
      </c>
      <c r="J249" s="6" t="s">
        <v>811</v>
      </c>
      <c r="K249" s="5" t="s">
        <v>1481</v>
      </c>
      <c r="L249" s="6" t="s">
        <v>1479</v>
      </c>
      <c r="M249" s="6" t="s">
        <v>1479</v>
      </c>
      <c r="N249" s="5" t="s">
        <v>1277</v>
      </c>
      <c r="O249" s="6" t="s">
        <v>1858</v>
      </c>
      <c r="P249" s="5" t="s">
        <v>1431</v>
      </c>
      <c r="Q249" s="10">
        <v>45246</v>
      </c>
      <c r="R249" s="5" t="s">
        <v>1479</v>
      </c>
      <c r="S249" s="5" t="s">
        <v>1479</v>
      </c>
      <c r="T249" s="6" t="s">
        <v>1445</v>
      </c>
      <c r="U249" s="6" t="s">
        <v>1480</v>
      </c>
      <c r="V249" s="5" t="s">
        <v>1481</v>
      </c>
      <c r="W249" s="5" t="s">
        <v>1471</v>
      </c>
      <c r="X249" s="5" t="s">
        <v>1481</v>
      </c>
      <c r="Y249" s="4">
        <v>637210.56999999995</v>
      </c>
      <c r="Z249" s="19">
        <v>715600.96</v>
      </c>
      <c r="AA249" s="19">
        <v>0</v>
      </c>
      <c r="AB249" s="19">
        <v>0</v>
      </c>
      <c r="AC249" s="19">
        <v>0</v>
      </c>
      <c r="AD249" s="4" t="s">
        <v>1479</v>
      </c>
      <c r="AE249" s="19" t="str">
        <f t="shared" si="10"/>
        <v>N/A</v>
      </c>
      <c r="AF249" s="19">
        <f>Z249-AO249</f>
        <v>615600.96</v>
      </c>
      <c r="AG249" s="19">
        <v>0</v>
      </c>
      <c r="AH249" s="19">
        <v>0</v>
      </c>
      <c r="AI249" s="19">
        <v>0</v>
      </c>
      <c r="AJ249" s="19">
        <v>0</v>
      </c>
      <c r="AK249" s="19">
        <v>0</v>
      </c>
      <c r="AL249" s="19">
        <v>0</v>
      </c>
      <c r="AM249" s="4" t="s">
        <v>1479</v>
      </c>
      <c r="AN249" s="19" t="s">
        <v>1479</v>
      </c>
      <c r="AO249" s="4">
        <v>100000</v>
      </c>
      <c r="AP249" s="4" t="s">
        <v>1479</v>
      </c>
    </row>
    <row r="250" spans="1:42" ht="30" x14ac:dyDescent="0.25">
      <c r="A250" s="5" t="s">
        <v>54</v>
      </c>
      <c r="B250" s="6" t="s">
        <v>405</v>
      </c>
      <c r="C250" s="5" t="s">
        <v>424</v>
      </c>
      <c r="D250" s="5" t="s">
        <v>492</v>
      </c>
      <c r="E250" s="5" t="s">
        <v>507</v>
      </c>
      <c r="F250" s="5" t="s">
        <v>564</v>
      </c>
      <c r="G250" s="5" t="s">
        <v>568</v>
      </c>
      <c r="H250" s="10">
        <v>45737</v>
      </c>
      <c r="I250" s="5" t="s">
        <v>571</v>
      </c>
      <c r="J250" s="6" t="s">
        <v>603</v>
      </c>
      <c r="K250" s="5" t="s">
        <v>1481</v>
      </c>
      <c r="L250" s="6" t="s">
        <v>1479</v>
      </c>
      <c r="M250" s="6" t="s">
        <v>1479</v>
      </c>
      <c r="N250" s="5" t="s">
        <v>1278</v>
      </c>
      <c r="O250" s="6"/>
      <c r="P250" s="5" t="s">
        <v>1428</v>
      </c>
      <c r="Q250" s="10">
        <v>45811</v>
      </c>
      <c r="R250" s="5" t="s">
        <v>1479</v>
      </c>
      <c r="S250" s="5" t="s">
        <v>1479</v>
      </c>
      <c r="T250" s="6" t="s">
        <v>1479</v>
      </c>
      <c r="U250" s="6" t="s">
        <v>1513</v>
      </c>
      <c r="V250" s="5" t="s">
        <v>1477</v>
      </c>
      <c r="W250" s="5" t="s">
        <v>1471</v>
      </c>
      <c r="X250" s="5" t="s">
        <v>1477</v>
      </c>
      <c r="Y250" s="4">
        <v>0.01</v>
      </c>
      <c r="Z250" s="19">
        <v>0</v>
      </c>
      <c r="AA250" s="19">
        <v>0</v>
      </c>
      <c r="AB250" s="19">
        <v>0</v>
      </c>
      <c r="AC250" s="19">
        <v>0</v>
      </c>
      <c r="AD250" s="4" t="s">
        <v>1479</v>
      </c>
      <c r="AE250" s="19" t="str">
        <f t="shared" si="10"/>
        <v>N/A</v>
      </c>
      <c r="AF250" s="19">
        <v>0</v>
      </c>
      <c r="AG250" s="19">
        <v>0</v>
      </c>
      <c r="AH250" s="19">
        <v>0</v>
      </c>
      <c r="AI250" s="19">
        <v>0</v>
      </c>
      <c r="AJ250" s="19">
        <v>0</v>
      </c>
      <c r="AK250" s="19">
        <v>0</v>
      </c>
      <c r="AL250" s="19">
        <v>0</v>
      </c>
      <c r="AM250" s="4" t="s">
        <v>1479</v>
      </c>
      <c r="AN250" s="19" t="s">
        <v>1479</v>
      </c>
      <c r="AO250" s="4" t="s">
        <v>1479</v>
      </c>
      <c r="AP250" s="4" t="s">
        <v>1479</v>
      </c>
    </row>
    <row r="251" spans="1:42" ht="30" x14ac:dyDescent="0.25">
      <c r="A251" s="5" t="s">
        <v>269</v>
      </c>
      <c r="B251" s="6" t="s">
        <v>402</v>
      </c>
      <c r="C251" s="5" t="s">
        <v>422</v>
      </c>
      <c r="D251" s="5" t="s">
        <v>490</v>
      </c>
      <c r="E251" s="5" t="s">
        <v>554</v>
      </c>
      <c r="F251" s="5" t="s">
        <v>562</v>
      </c>
      <c r="G251" s="5" t="s">
        <v>568</v>
      </c>
      <c r="H251" s="10">
        <v>45089</v>
      </c>
      <c r="I251" s="5" t="s">
        <v>572</v>
      </c>
      <c r="J251" s="6" t="s">
        <v>812</v>
      </c>
      <c r="K251" s="5" t="s">
        <v>1481</v>
      </c>
      <c r="L251" s="6" t="s">
        <v>1479</v>
      </c>
      <c r="M251" s="6" t="s">
        <v>1479</v>
      </c>
      <c r="N251" s="5" t="s">
        <v>1279</v>
      </c>
      <c r="O251" s="6" t="s">
        <v>1774</v>
      </c>
      <c r="P251" s="5" t="s">
        <v>1425</v>
      </c>
      <c r="Q251" s="10">
        <v>45693</v>
      </c>
      <c r="R251" s="5" t="s">
        <v>1479</v>
      </c>
      <c r="S251" s="5" t="s">
        <v>1479</v>
      </c>
      <c r="T251" s="6" t="s">
        <v>1445</v>
      </c>
      <c r="U251" s="6" t="s">
        <v>1480</v>
      </c>
      <c r="V251" s="5" t="s">
        <v>1481</v>
      </c>
      <c r="W251" s="5" t="s">
        <v>1471</v>
      </c>
      <c r="X251" s="5" t="s">
        <v>1481</v>
      </c>
      <c r="Y251" s="4">
        <v>217962.02</v>
      </c>
      <c r="Z251" s="19">
        <v>460399.75</v>
      </c>
      <c r="AA251" s="19">
        <v>0</v>
      </c>
      <c r="AB251" s="19">
        <v>0</v>
      </c>
      <c r="AC251" s="19">
        <v>0</v>
      </c>
      <c r="AD251" s="4" t="s">
        <v>1479</v>
      </c>
      <c r="AE251" s="19" t="str">
        <f t="shared" si="10"/>
        <v>N/A</v>
      </c>
      <c r="AF251" s="19">
        <f>Z251-AO251-AL251</f>
        <v>359399.75</v>
      </c>
      <c r="AG251" s="19">
        <v>0</v>
      </c>
      <c r="AH251" s="19">
        <v>0</v>
      </c>
      <c r="AI251" s="19">
        <v>0</v>
      </c>
      <c r="AJ251" s="19">
        <v>0</v>
      </c>
      <c r="AK251" s="19">
        <v>0</v>
      </c>
      <c r="AL251" s="19">
        <v>1000</v>
      </c>
      <c r="AM251" s="4" t="s">
        <v>1479</v>
      </c>
      <c r="AN251" s="19" t="s">
        <v>1479</v>
      </c>
      <c r="AO251" s="4">
        <v>100000</v>
      </c>
      <c r="AP251" s="4" t="s">
        <v>1479</v>
      </c>
    </row>
    <row r="252" spans="1:42" ht="30" x14ac:dyDescent="0.25">
      <c r="A252" s="5" t="s">
        <v>270</v>
      </c>
      <c r="B252" s="6" t="s">
        <v>415</v>
      </c>
      <c r="C252" s="5" t="s">
        <v>445</v>
      </c>
      <c r="D252" s="5" t="s">
        <v>500</v>
      </c>
      <c r="E252" s="5" t="s">
        <v>508</v>
      </c>
      <c r="F252" s="5" t="s">
        <v>562</v>
      </c>
      <c r="G252" s="5" t="s">
        <v>568</v>
      </c>
      <c r="H252" s="10">
        <v>45084</v>
      </c>
      <c r="I252" s="5" t="s">
        <v>572</v>
      </c>
      <c r="J252" s="6" t="s">
        <v>783</v>
      </c>
      <c r="K252" s="5" t="s">
        <v>1481</v>
      </c>
      <c r="L252" s="6" t="s">
        <v>1479</v>
      </c>
      <c r="M252" s="6" t="s">
        <v>1479</v>
      </c>
      <c r="N252" s="5" t="s">
        <v>1280</v>
      </c>
      <c r="O252" s="6" t="s">
        <v>1775</v>
      </c>
      <c r="P252" s="5" t="s">
        <v>1431</v>
      </c>
      <c r="Q252" s="10">
        <v>45398</v>
      </c>
      <c r="R252" s="5" t="s">
        <v>1479</v>
      </c>
      <c r="S252" s="5" t="s">
        <v>1479</v>
      </c>
      <c r="T252" s="6" t="s">
        <v>1445</v>
      </c>
      <c r="U252" s="6" t="s">
        <v>1480</v>
      </c>
      <c r="V252" s="5" t="s">
        <v>1481</v>
      </c>
      <c r="W252" s="5" t="s">
        <v>1471</v>
      </c>
      <c r="X252" s="5" t="s">
        <v>1481</v>
      </c>
      <c r="Y252" s="4">
        <v>82395.490000000005</v>
      </c>
      <c r="Z252" s="19">
        <v>82395.490000000005</v>
      </c>
      <c r="AA252" s="19">
        <v>0</v>
      </c>
      <c r="AB252" s="19">
        <v>0</v>
      </c>
      <c r="AC252" s="19">
        <v>0</v>
      </c>
      <c r="AD252" s="4" t="s">
        <v>1479</v>
      </c>
      <c r="AE252" s="19" t="str">
        <f t="shared" si="10"/>
        <v>N/A</v>
      </c>
      <c r="AF252" s="19">
        <f>Z252-AO252-AL252</f>
        <v>69645.490000000005</v>
      </c>
      <c r="AG252" s="19">
        <v>0</v>
      </c>
      <c r="AH252" s="19">
        <v>0</v>
      </c>
      <c r="AI252" s="19">
        <v>0</v>
      </c>
      <c r="AJ252" s="19">
        <v>0</v>
      </c>
      <c r="AK252" s="19">
        <v>0</v>
      </c>
      <c r="AL252" s="19">
        <v>250</v>
      </c>
      <c r="AM252" s="4" t="s">
        <v>1479</v>
      </c>
      <c r="AN252" s="19" t="s">
        <v>1479</v>
      </c>
      <c r="AO252" s="4">
        <v>12500</v>
      </c>
      <c r="AP252" s="4" t="s">
        <v>1479</v>
      </c>
    </row>
    <row r="253" spans="1:42" ht="30" x14ac:dyDescent="0.25">
      <c r="A253" s="5" t="s">
        <v>271</v>
      </c>
      <c r="B253" s="6" t="s">
        <v>415</v>
      </c>
      <c r="C253" s="5" t="s">
        <v>445</v>
      </c>
      <c r="D253" s="5" t="s">
        <v>500</v>
      </c>
      <c r="E253" s="5" t="s">
        <v>518</v>
      </c>
      <c r="F253" s="5" t="s">
        <v>562</v>
      </c>
      <c r="G253" s="5" t="s">
        <v>568</v>
      </c>
      <c r="H253" s="10">
        <v>45084</v>
      </c>
      <c r="I253" s="5" t="s">
        <v>572</v>
      </c>
      <c r="J253" s="6" t="s">
        <v>813</v>
      </c>
      <c r="K253" s="5" t="s">
        <v>1481</v>
      </c>
      <c r="L253" s="6" t="s">
        <v>1479</v>
      </c>
      <c r="M253" s="6" t="s">
        <v>1479</v>
      </c>
      <c r="N253" s="5" t="s">
        <v>1281</v>
      </c>
      <c r="O253" s="6" t="s">
        <v>1858</v>
      </c>
      <c r="P253" s="5" t="s">
        <v>1431</v>
      </c>
      <c r="Q253" s="10">
        <v>45259</v>
      </c>
      <c r="R253" s="5" t="s">
        <v>1479</v>
      </c>
      <c r="S253" s="5" t="s">
        <v>1479</v>
      </c>
      <c r="T253" s="6" t="s">
        <v>1445</v>
      </c>
      <c r="U253" s="6" t="s">
        <v>1480</v>
      </c>
      <c r="V253" s="5" t="s">
        <v>1481</v>
      </c>
      <c r="W253" s="5" t="s">
        <v>1471</v>
      </c>
      <c r="X253" s="5" t="s">
        <v>1481</v>
      </c>
      <c r="Y253" s="4">
        <v>126440.65</v>
      </c>
      <c r="Z253" s="19">
        <v>157056.46</v>
      </c>
      <c r="AA253" s="19">
        <v>0</v>
      </c>
      <c r="AB253" s="19">
        <v>0</v>
      </c>
      <c r="AC253" s="19">
        <v>0</v>
      </c>
      <c r="AD253" s="4" t="s">
        <v>1479</v>
      </c>
      <c r="AE253" s="19" t="str">
        <f t="shared" si="10"/>
        <v>N/A</v>
      </c>
      <c r="AF253" s="19">
        <f>Z253-AO253</f>
        <v>129556.45999999999</v>
      </c>
      <c r="AG253" s="19">
        <v>0</v>
      </c>
      <c r="AH253" s="19">
        <v>0</v>
      </c>
      <c r="AI253" s="19">
        <v>0</v>
      </c>
      <c r="AJ253" s="19">
        <v>0</v>
      </c>
      <c r="AK253" s="19">
        <v>0</v>
      </c>
      <c r="AL253" s="19">
        <v>0</v>
      </c>
      <c r="AM253" s="4" t="s">
        <v>1479</v>
      </c>
      <c r="AN253" s="19" t="s">
        <v>1479</v>
      </c>
      <c r="AO253" s="4">
        <v>27500</v>
      </c>
      <c r="AP253" s="4" t="s">
        <v>1479</v>
      </c>
    </row>
    <row r="254" spans="1:42" ht="45" x14ac:dyDescent="0.25">
      <c r="A254" s="5" t="s">
        <v>272</v>
      </c>
      <c r="B254" s="6" t="s">
        <v>405</v>
      </c>
      <c r="C254" s="5" t="s">
        <v>424</v>
      </c>
      <c r="D254" s="5" t="s">
        <v>492</v>
      </c>
      <c r="E254" s="5" t="s">
        <v>520</v>
      </c>
      <c r="F254" s="5" t="s">
        <v>562</v>
      </c>
      <c r="G254" s="5" t="s">
        <v>568</v>
      </c>
      <c r="H254" s="10">
        <v>45099</v>
      </c>
      <c r="I254" s="5" t="s">
        <v>572</v>
      </c>
      <c r="J254" s="6" t="s">
        <v>814</v>
      </c>
      <c r="K254" s="5" t="s">
        <v>1481</v>
      </c>
      <c r="L254" s="6" t="s">
        <v>1479</v>
      </c>
      <c r="M254" s="6" t="s">
        <v>1479</v>
      </c>
      <c r="N254" s="5" t="s">
        <v>1282</v>
      </c>
      <c r="O254" s="6" t="s">
        <v>1859</v>
      </c>
      <c r="P254" s="5" t="s">
        <v>1431</v>
      </c>
      <c r="Q254" s="10">
        <v>45350</v>
      </c>
      <c r="R254" s="5" t="s">
        <v>1479</v>
      </c>
      <c r="S254" s="5" t="s">
        <v>1479</v>
      </c>
      <c r="T254" s="6" t="s">
        <v>1445</v>
      </c>
      <c r="U254" s="6" t="s">
        <v>1480</v>
      </c>
      <c r="V254" s="5" t="s">
        <v>1481</v>
      </c>
      <c r="W254" s="5" t="s">
        <v>1471</v>
      </c>
      <c r="X254" s="5" t="s">
        <v>1481</v>
      </c>
      <c r="Y254" s="4">
        <v>605092.73</v>
      </c>
      <c r="Z254" s="19">
        <v>605092.73</v>
      </c>
      <c r="AA254" s="19">
        <v>0</v>
      </c>
      <c r="AB254" s="19">
        <v>0</v>
      </c>
      <c r="AC254" s="19">
        <v>0</v>
      </c>
      <c r="AD254" s="4" t="s">
        <v>1479</v>
      </c>
      <c r="AE254" s="19" t="str">
        <f t="shared" si="10"/>
        <v>N/A</v>
      </c>
      <c r="AF254" s="19">
        <f>Z254-AO254</f>
        <v>505092.73</v>
      </c>
      <c r="AG254" s="19">
        <v>0</v>
      </c>
      <c r="AH254" s="19">
        <v>0</v>
      </c>
      <c r="AI254" s="19">
        <v>0</v>
      </c>
      <c r="AJ254" s="19">
        <v>0</v>
      </c>
      <c r="AK254" s="19">
        <v>0</v>
      </c>
      <c r="AL254" s="19">
        <v>0</v>
      </c>
      <c r="AM254" s="4" t="s">
        <v>1479</v>
      </c>
      <c r="AN254" s="19" t="s">
        <v>1479</v>
      </c>
      <c r="AO254" s="4">
        <v>100000</v>
      </c>
      <c r="AP254" s="4" t="s">
        <v>1479</v>
      </c>
    </row>
    <row r="255" spans="1:42" ht="45" x14ac:dyDescent="0.25">
      <c r="A255" s="5" t="s">
        <v>273</v>
      </c>
      <c r="B255" s="6" t="s">
        <v>417</v>
      </c>
      <c r="C255" s="5" t="s">
        <v>446</v>
      </c>
      <c r="D255" s="5" t="s">
        <v>496</v>
      </c>
      <c r="E255" s="5" t="s">
        <v>520</v>
      </c>
      <c r="F255" s="5" t="s">
        <v>562</v>
      </c>
      <c r="G255" s="5" t="s">
        <v>568</v>
      </c>
      <c r="H255" s="10">
        <v>44777</v>
      </c>
      <c r="I255" s="5" t="s">
        <v>572</v>
      </c>
      <c r="J255" s="6" t="s">
        <v>815</v>
      </c>
      <c r="K255" s="5" t="s">
        <v>1477</v>
      </c>
      <c r="L255" s="6" t="s">
        <v>1519</v>
      </c>
      <c r="M255" s="6" t="s">
        <v>1519</v>
      </c>
      <c r="N255" s="5" t="s">
        <v>1283</v>
      </c>
      <c r="O255" s="6" t="s">
        <v>1776</v>
      </c>
      <c r="P255" s="5" t="s">
        <v>1431</v>
      </c>
      <c r="Q255" s="10">
        <v>45581</v>
      </c>
      <c r="R255" s="5" t="s">
        <v>1479</v>
      </c>
      <c r="S255" s="5" t="s">
        <v>1479</v>
      </c>
      <c r="T255" s="6" t="s">
        <v>1457</v>
      </c>
      <c r="U255" s="17" t="s">
        <v>1507</v>
      </c>
      <c r="V255" s="5" t="s">
        <v>1481</v>
      </c>
      <c r="W255" s="5" t="s">
        <v>1473</v>
      </c>
      <c r="X255" s="5" t="s">
        <v>1477</v>
      </c>
      <c r="Y255" s="4">
        <v>27696.560000000001</v>
      </c>
      <c r="Z255" s="19">
        <v>0</v>
      </c>
      <c r="AA255" s="19">
        <v>0</v>
      </c>
      <c r="AB255" s="19">
        <v>0</v>
      </c>
      <c r="AC255" s="19"/>
      <c r="AD255" s="4" t="s">
        <v>1479</v>
      </c>
      <c r="AE255" s="19" t="str">
        <f t="shared" si="10"/>
        <v>N/A</v>
      </c>
      <c r="AF255" s="19">
        <f>Y255</f>
        <v>27696.560000000001</v>
      </c>
      <c r="AG255" s="19">
        <v>0</v>
      </c>
      <c r="AH255" s="19">
        <v>0</v>
      </c>
      <c r="AI255" s="19">
        <v>0</v>
      </c>
      <c r="AJ255" s="19">
        <v>0</v>
      </c>
      <c r="AK255" s="19">
        <v>0</v>
      </c>
      <c r="AL255" s="19">
        <v>0</v>
      </c>
      <c r="AM255" s="4" t="s">
        <v>1479</v>
      </c>
      <c r="AN255" s="19" t="s">
        <v>1479</v>
      </c>
      <c r="AO255" s="4" t="s">
        <v>1479</v>
      </c>
      <c r="AP255" s="4" t="s">
        <v>1479</v>
      </c>
    </row>
    <row r="256" spans="1:42" ht="30" x14ac:dyDescent="0.25">
      <c r="A256" s="5" t="s">
        <v>274</v>
      </c>
      <c r="B256" s="6" t="s">
        <v>402</v>
      </c>
      <c r="C256" s="5" t="s">
        <v>422</v>
      </c>
      <c r="D256" s="5" t="s">
        <v>490</v>
      </c>
      <c r="E256" s="5" t="s">
        <v>555</v>
      </c>
      <c r="F256" s="5" t="s">
        <v>562</v>
      </c>
      <c r="G256" s="5" t="s">
        <v>568</v>
      </c>
      <c r="H256" s="10">
        <v>45120</v>
      </c>
      <c r="I256" s="5" t="s">
        <v>572</v>
      </c>
      <c r="J256" s="6" t="s">
        <v>816</v>
      </c>
      <c r="K256" s="5" t="s">
        <v>1481</v>
      </c>
      <c r="L256" s="6" t="s">
        <v>1479</v>
      </c>
      <c r="M256" s="6" t="s">
        <v>1479</v>
      </c>
      <c r="N256" s="5" t="s">
        <v>1284</v>
      </c>
      <c r="O256" s="6" t="s">
        <v>1860</v>
      </c>
      <c r="P256" s="5" t="s">
        <v>1431</v>
      </c>
      <c r="Q256" s="10">
        <v>45351</v>
      </c>
      <c r="R256" s="5" t="s">
        <v>1479</v>
      </c>
      <c r="S256" s="5" t="s">
        <v>1479</v>
      </c>
      <c r="T256" s="6" t="s">
        <v>1445</v>
      </c>
      <c r="U256" s="6" t="s">
        <v>1480</v>
      </c>
      <c r="V256" s="5" t="s">
        <v>1481</v>
      </c>
      <c r="W256" s="5" t="s">
        <v>1471</v>
      </c>
      <c r="X256" s="5" t="s">
        <v>1481</v>
      </c>
      <c r="Y256" s="4">
        <v>463910</v>
      </c>
      <c r="Z256" s="19">
        <v>121630.26</v>
      </c>
      <c r="AA256" s="19">
        <v>0</v>
      </c>
      <c r="AB256" s="19">
        <v>0</v>
      </c>
      <c r="AC256" s="19">
        <v>0</v>
      </c>
      <c r="AD256" s="4" t="s">
        <v>1479</v>
      </c>
      <c r="AE256" s="19" t="str">
        <f t="shared" si="10"/>
        <v>N/A</v>
      </c>
      <c r="AF256" s="19">
        <f>Z256-AO256</f>
        <v>41630.259999999995</v>
      </c>
      <c r="AG256" s="19">
        <v>0</v>
      </c>
      <c r="AH256" s="19">
        <v>0</v>
      </c>
      <c r="AI256" s="19">
        <v>0</v>
      </c>
      <c r="AJ256" s="19">
        <v>0</v>
      </c>
      <c r="AK256" s="19">
        <v>0</v>
      </c>
      <c r="AL256" s="19">
        <v>0</v>
      </c>
      <c r="AM256" s="4" t="s">
        <v>1479</v>
      </c>
      <c r="AN256" s="19" t="s">
        <v>1479</v>
      </c>
      <c r="AO256" s="4">
        <v>80000</v>
      </c>
      <c r="AP256" s="4" t="s">
        <v>1479</v>
      </c>
    </row>
    <row r="257" spans="1:42" ht="60" x14ac:dyDescent="0.25">
      <c r="A257" s="5" t="s">
        <v>275</v>
      </c>
      <c r="B257" s="6" t="s">
        <v>402</v>
      </c>
      <c r="C257" s="5" t="s">
        <v>422</v>
      </c>
      <c r="D257" s="5" t="s">
        <v>490</v>
      </c>
      <c r="E257" s="5" t="s">
        <v>537</v>
      </c>
      <c r="F257" s="5" t="s">
        <v>562</v>
      </c>
      <c r="G257" s="5" t="s">
        <v>568</v>
      </c>
      <c r="H257" s="10">
        <v>45127</v>
      </c>
      <c r="I257" s="5" t="s">
        <v>572</v>
      </c>
      <c r="J257" s="6" t="s">
        <v>817</v>
      </c>
      <c r="K257" s="5" t="s">
        <v>1481</v>
      </c>
      <c r="L257" s="6" t="s">
        <v>1479</v>
      </c>
      <c r="M257" s="6" t="s">
        <v>1479</v>
      </c>
      <c r="N257" s="5" t="s">
        <v>1285</v>
      </c>
      <c r="O257" s="6" t="s">
        <v>1861</v>
      </c>
      <c r="P257" s="5" t="s">
        <v>1431</v>
      </c>
      <c r="Q257" s="10">
        <v>45191</v>
      </c>
      <c r="R257" s="5" t="s">
        <v>1479</v>
      </c>
      <c r="S257" s="5" t="s">
        <v>1479</v>
      </c>
      <c r="T257" s="6" t="s">
        <v>1445</v>
      </c>
      <c r="U257" s="6" t="s">
        <v>1480</v>
      </c>
      <c r="V257" s="5" t="s">
        <v>1481</v>
      </c>
      <c r="W257" s="5" t="s">
        <v>1471</v>
      </c>
      <c r="X257" s="5" t="s">
        <v>1481</v>
      </c>
      <c r="Y257" s="4">
        <v>484520.2</v>
      </c>
      <c r="Z257" s="19">
        <v>741797.47</v>
      </c>
      <c r="AA257" s="19">
        <v>0</v>
      </c>
      <c r="AB257" s="19">
        <v>0</v>
      </c>
      <c r="AC257" s="19">
        <v>0</v>
      </c>
      <c r="AD257" s="4" t="s">
        <v>1479</v>
      </c>
      <c r="AE257" s="19" t="str">
        <f t="shared" si="10"/>
        <v>N/A</v>
      </c>
      <c r="AF257" s="19">
        <f>Z257-AO257</f>
        <v>686797.47</v>
      </c>
      <c r="AG257" s="19">
        <v>0</v>
      </c>
      <c r="AH257" s="19">
        <v>0</v>
      </c>
      <c r="AI257" s="19">
        <v>0</v>
      </c>
      <c r="AJ257" s="19">
        <v>0</v>
      </c>
      <c r="AK257" s="19">
        <v>0</v>
      </c>
      <c r="AL257" s="19">
        <v>0</v>
      </c>
      <c r="AM257" s="4" t="s">
        <v>1479</v>
      </c>
      <c r="AN257" s="19" t="s">
        <v>1479</v>
      </c>
      <c r="AO257" s="4">
        <v>55000</v>
      </c>
      <c r="AP257" s="4" t="s">
        <v>1479</v>
      </c>
    </row>
    <row r="258" spans="1:42" ht="30" x14ac:dyDescent="0.25">
      <c r="A258" s="5" t="s">
        <v>276</v>
      </c>
      <c r="B258" s="6" t="s">
        <v>402</v>
      </c>
      <c r="C258" s="5" t="s">
        <v>422</v>
      </c>
      <c r="D258" s="5" t="s">
        <v>490</v>
      </c>
      <c r="E258" s="5" t="s">
        <v>512</v>
      </c>
      <c r="F258" s="5" t="s">
        <v>562</v>
      </c>
      <c r="G258" s="5" t="s">
        <v>568</v>
      </c>
      <c r="H258" s="10">
        <v>45133</v>
      </c>
      <c r="I258" s="5" t="s">
        <v>572</v>
      </c>
      <c r="J258" s="6" t="s">
        <v>818</v>
      </c>
      <c r="K258" s="5" t="s">
        <v>1481</v>
      </c>
      <c r="L258" s="6" t="s">
        <v>1479</v>
      </c>
      <c r="M258" s="6" t="s">
        <v>1479</v>
      </c>
      <c r="N258" s="5" t="s">
        <v>1286</v>
      </c>
      <c r="O258" s="6" t="s">
        <v>1777</v>
      </c>
      <c r="P258" s="5" t="s">
        <v>1431</v>
      </c>
      <c r="Q258" s="10">
        <v>45032</v>
      </c>
      <c r="R258" s="5" t="s">
        <v>1479</v>
      </c>
      <c r="S258" s="5" t="s">
        <v>1479</v>
      </c>
      <c r="T258" s="6" t="s">
        <v>1445</v>
      </c>
      <c r="U258" s="6" t="s">
        <v>1480</v>
      </c>
      <c r="V258" s="5" t="s">
        <v>1481</v>
      </c>
      <c r="W258" s="5" t="s">
        <v>1471</v>
      </c>
      <c r="X258" s="5" t="s">
        <v>1481</v>
      </c>
      <c r="Y258" s="4">
        <v>220000</v>
      </c>
      <c r="Z258" s="19">
        <v>220000</v>
      </c>
      <c r="AA258" s="19">
        <v>0</v>
      </c>
      <c r="AB258" s="19">
        <v>0</v>
      </c>
      <c r="AC258" s="19">
        <v>0</v>
      </c>
      <c r="AD258" s="4" t="s">
        <v>1479</v>
      </c>
      <c r="AE258" s="19" t="str">
        <f t="shared" si="10"/>
        <v>N/A</v>
      </c>
      <c r="AF258" s="19">
        <f>Z258-AO258-AL258</f>
        <v>139200</v>
      </c>
      <c r="AG258" s="19">
        <v>0</v>
      </c>
      <c r="AH258" s="19">
        <v>0</v>
      </c>
      <c r="AI258" s="19">
        <v>0</v>
      </c>
      <c r="AJ258" s="19">
        <v>0</v>
      </c>
      <c r="AK258" s="19">
        <v>0</v>
      </c>
      <c r="AL258" s="19">
        <v>800</v>
      </c>
      <c r="AM258" s="4" t="s">
        <v>1479</v>
      </c>
      <c r="AN258" s="19" t="s">
        <v>1479</v>
      </c>
      <c r="AO258" s="4">
        <v>80000</v>
      </c>
      <c r="AP258" s="4" t="s">
        <v>1479</v>
      </c>
    </row>
    <row r="259" spans="1:42" ht="30" x14ac:dyDescent="0.25">
      <c r="A259" s="5" t="s">
        <v>277</v>
      </c>
      <c r="B259" s="6" t="s">
        <v>419</v>
      </c>
      <c r="C259" s="5" t="s">
        <v>421</v>
      </c>
      <c r="D259" s="5" t="s">
        <v>489</v>
      </c>
      <c r="E259" s="5" t="s">
        <v>507</v>
      </c>
      <c r="F259" s="5" t="s">
        <v>562</v>
      </c>
      <c r="G259" s="5" t="s">
        <v>568</v>
      </c>
      <c r="H259" s="10">
        <v>45093</v>
      </c>
      <c r="I259" s="5" t="s">
        <v>572</v>
      </c>
      <c r="J259" s="6" t="s">
        <v>819</v>
      </c>
      <c r="K259" s="5" t="s">
        <v>1481</v>
      </c>
      <c r="L259" s="6" t="s">
        <v>1479</v>
      </c>
      <c r="M259" s="6" t="s">
        <v>1479</v>
      </c>
      <c r="N259" s="5" t="s">
        <v>1287</v>
      </c>
      <c r="O259" s="6" t="s">
        <v>1778</v>
      </c>
      <c r="P259" s="5" t="s">
        <v>1436</v>
      </c>
      <c r="Q259" s="10">
        <v>45370</v>
      </c>
      <c r="R259" s="5" t="s">
        <v>1479</v>
      </c>
      <c r="S259" s="5" t="s">
        <v>1479</v>
      </c>
      <c r="T259" s="6" t="s">
        <v>1445</v>
      </c>
      <c r="U259" s="6" t="s">
        <v>1480</v>
      </c>
      <c r="V259" s="5" t="s">
        <v>1481</v>
      </c>
      <c r="W259" s="5" t="s">
        <v>1471</v>
      </c>
      <c r="X259" s="5" t="s">
        <v>1481</v>
      </c>
      <c r="Y259" s="4">
        <v>465014.55</v>
      </c>
      <c r="Z259" s="19">
        <v>354566.19</v>
      </c>
      <c r="AA259" s="19">
        <v>0</v>
      </c>
      <c r="AB259" s="19">
        <v>0</v>
      </c>
      <c r="AC259" s="19">
        <v>0</v>
      </c>
      <c r="AD259" s="4" t="s">
        <v>1479</v>
      </c>
      <c r="AE259" s="19" t="str">
        <f t="shared" si="10"/>
        <v>N/A</v>
      </c>
      <c r="AF259" s="19">
        <f>Z259-AO259</f>
        <v>264566.19</v>
      </c>
      <c r="AG259" s="19">
        <v>0</v>
      </c>
      <c r="AH259" s="19">
        <v>0</v>
      </c>
      <c r="AI259" s="19">
        <v>0</v>
      </c>
      <c r="AJ259" s="19">
        <v>0</v>
      </c>
      <c r="AK259" s="19">
        <v>0</v>
      </c>
      <c r="AL259" s="19">
        <v>0</v>
      </c>
      <c r="AM259" s="4" t="s">
        <v>1479</v>
      </c>
      <c r="AN259" s="19" t="s">
        <v>1479</v>
      </c>
      <c r="AO259" s="4">
        <v>90000</v>
      </c>
      <c r="AP259" s="4" t="s">
        <v>1479</v>
      </c>
    </row>
    <row r="260" spans="1:42" ht="30" x14ac:dyDescent="0.25">
      <c r="A260" s="5" t="s">
        <v>278</v>
      </c>
      <c r="B260" s="6" t="s">
        <v>402</v>
      </c>
      <c r="C260" s="5" t="s">
        <v>422</v>
      </c>
      <c r="D260" s="5" t="s">
        <v>490</v>
      </c>
      <c r="E260" s="5" t="s">
        <v>556</v>
      </c>
      <c r="F260" s="5" t="s">
        <v>562</v>
      </c>
      <c r="G260" s="5" t="s">
        <v>568</v>
      </c>
      <c r="H260" s="10">
        <v>45139</v>
      </c>
      <c r="I260" s="5" t="s">
        <v>572</v>
      </c>
      <c r="J260" s="6" t="s">
        <v>820</v>
      </c>
      <c r="K260" s="5" t="s">
        <v>1481</v>
      </c>
      <c r="L260" s="6" t="s">
        <v>1479</v>
      </c>
      <c r="M260" s="6" t="s">
        <v>1479</v>
      </c>
      <c r="N260" s="5" t="s">
        <v>1288</v>
      </c>
      <c r="O260" s="6" t="s">
        <v>1779</v>
      </c>
      <c r="P260" s="5" t="s">
        <v>1431</v>
      </c>
      <c r="Q260" s="10">
        <v>45474</v>
      </c>
      <c r="R260" s="5" t="s">
        <v>1479</v>
      </c>
      <c r="S260" s="5" t="s">
        <v>1479</v>
      </c>
      <c r="T260" s="6" t="s">
        <v>1445</v>
      </c>
      <c r="U260" s="6" t="s">
        <v>1480</v>
      </c>
      <c r="V260" s="5" t="s">
        <v>1481</v>
      </c>
      <c r="W260" s="5" t="s">
        <v>1471</v>
      </c>
      <c r="X260" s="5" t="s">
        <v>1481</v>
      </c>
      <c r="Y260" s="4">
        <v>365780.4</v>
      </c>
      <c r="Z260" s="19">
        <v>789952.98</v>
      </c>
      <c r="AA260" s="19">
        <v>529508.06000000006</v>
      </c>
      <c r="AB260" s="19">
        <v>0</v>
      </c>
      <c r="AC260" s="19">
        <v>0</v>
      </c>
      <c r="AD260" s="4" t="s">
        <v>1479</v>
      </c>
      <c r="AE260" s="19" t="str">
        <f t="shared" si="10"/>
        <v>N/A</v>
      </c>
      <c r="AF260" s="19">
        <f>Z260-AO260-AP260</f>
        <v>738352.98</v>
      </c>
      <c r="AG260" s="19">
        <v>0</v>
      </c>
      <c r="AH260" s="19">
        <v>0</v>
      </c>
      <c r="AI260" s="19">
        <v>0</v>
      </c>
      <c r="AJ260" s="19">
        <v>0</v>
      </c>
      <c r="AK260" s="19">
        <v>0</v>
      </c>
      <c r="AL260" s="19">
        <v>0</v>
      </c>
      <c r="AM260" s="4" t="s">
        <v>1479</v>
      </c>
      <c r="AN260" s="19" t="s">
        <v>1479</v>
      </c>
      <c r="AO260" s="4">
        <v>50000</v>
      </c>
      <c r="AP260" s="4">
        <v>1600</v>
      </c>
    </row>
    <row r="261" spans="1:42" ht="30" x14ac:dyDescent="0.25">
      <c r="A261" s="5" t="s">
        <v>279</v>
      </c>
      <c r="B261" s="6" t="s">
        <v>402</v>
      </c>
      <c r="C261" s="5" t="s">
        <v>422</v>
      </c>
      <c r="D261" s="5" t="s">
        <v>490</v>
      </c>
      <c r="E261" s="5" t="s">
        <v>532</v>
      </c>
      <c r="F261" s="5" t="s">
        <v>562</v>
      </c>
      <c r="G261" s="5" t="s">
        <v>568</v>
      </c>
      <c r="H261" s="10">
        <v>45163</v>
      </c>
      <c r="I261" s="5" t="s">
        <v>572</v>
      </c>
      <c r="J261" s="6" t="s">
        <v>821</v>
      </c>
      <c r="K261" s="5" t="s">
        <v>1481</v>
      </c>
      <c r="L261" s="6" t="s">
        <v>1479</v>
      </c>
      <c r="M261" s="6" t="s">
        <v>1479</v>
      </c>
      <c r="N261" s="5" t="s">
        <v>1289</v>
      </c>
      <c r="O261" s="6" t="s">
        <v>1862</v>
      </c>
      <c r="P261" s="5" t="s">
        <v>1431</v>
      </c>
      <c r="Q261" s="10">
        <v>45485</v>
      </c>
      <c r="R261" s="5" t="s">
        <v>1479</v>
      </c>
      <c r="S261" s="5" t="s">
        <v>1479</v>
      </c>
      <c r="T261" s="6" t="s">
        <v>1457</v>
      </c>
      <c r="U261" s="17" t="s">
        <v>1507</v>
      </c>
      <c r="V261" s="5" t="s">
        <v>1481</v>
      </c>
      <c r="W261" s="5" t="s">
        <v>1473</v>
      </c>
      <c r="X261" s="5" t="s">
        <v>1477</v>
      </c>
      <c r="Y261" s="4">
        <v>30802.26</v>
      </c>
      <c r="Z261" s="19">
        <v>30802.26</v>
      </c>
      <c r="AA261" s="19">
        <v>0</v>
      </c>
      <c r="AB261" s="19">
        <v>0</v>
      </c>
      <c r="AC261" s="19">
        <v>0</v>
      </c>
      <c r="AD261" s="4" t="s">
        <v>1479</v>
      </c>
      <c r="AE261" s="19" t="str">
        <f t="shared" si="10"/>
        <v>N/A</v>
      </c>
      <c r="AF261" s="19">
        <f>Y261</f>
        <v>30802.26</v>
      </c>
      <c r="AG261" s="19">
        <v>0</v>
      </c>
      <c r="AH261" s="19">
        <v>0</v>
      </c>
      <c r="AI261" s="19">
        <v>0</v>
      </c>
      <c r="AJ261" s="19">
        <v>0</v>
      </c>
      <c r="AK261" s="19">
        <v>0</v>
      </c>
      <c r="AL261" s="19">
        <v>0</v>
      </c>
      <c r="AM261" s="4" t="s">
        <v>1479</v>
      </c>
      <c r="AN261" s="19" t="s">
        <v>1479</v>
      </c>
      <c r="AO261" s="4" t="s">
        <v>1479</v>
      </c>
      <c r="AP261" s="4" t="s">
        <v>1479</v>
      </c>
    </row>
    <row r="262" spans="1:42" ht="30" x14ac:dyDescent="0.25">
      <c r="A262" s="5" t="s">
        <v>280</v>
      </c>
      <c r="B262" s="6" t="s">
        <v>405</v>
      </c>
      <c r="C262" s="5" t="s">
        <v>424</v>
      </c>
      <c r="D262" s="5" t="s">
        <v>492</v>
      </c>
      <c r="E262" s="5" t="s">
        <v>552</v>
      </c>
      <c r="F262" s="5" t="s">
        <v>562</v>
      </c>
      <c r="G262" s="5" t="s">
        <v>568</v>
      </c>
      <c r="H262" s="10">
        <v>45508</v>
      </c>
      <c r="I262" s="5" t="s">
        <v>572</v>
      </c>
      <c r="J262" s="6" t="s">
        <v>806</v>
      </c>
      <c r="K262" s="5" t="s">
        <v>1481</v>
      </c>
      <c r="L262" s="6" t="s">
        <v>1479</v>
      </c>
      <c r="M262" s="6" t="s">
        <v>1479</v>
      </c>
      <c r="N262" s="5" t="s">
        <v>1290</v>
      </c>
      <c r="O262" s="6" t="s">
        <v>1765</v>
      </c>
      <c r="P262" s="5" t="s">
        <v>1431</v>
      </c>
      <c r="Q262" s="10">
        <v>45391</v>
      </c>
      <c r="R262" s="5" t="s">
        <v>1479</v>
      </c>
      <c r="S262" s="5" t="s">
        <v>1479</v>
      </c>
      <c r="T262" s="6" t="s">
        <v>1524</v>
      </c>
      <c r="U262" s="6" t="s">
        <v>1525</v>
      </c>
      <c r="V262" s="5" t="s">
        <v>1481</v>
      </c>
      <c r="W262" s="5" t="s">
        <v>1473</v>
      </c>
      <c r="X262" s="5" t="s">
        <v>1477</v>
      </c>
      <c r="Y262" s="4">
        <v>714724.7</v>
      </c>
      <c r="Z262" s="4">
        <v>714724.7</v>
      </c>
      <c r="AA262" s="19">
        <v>0</v>
      </c>
      <c r="AB262" s="19">
        <v>0</v>
      </c>
      <c r="AC262" s="19">
        <v>0</v>
      </c>
      <c r="AD262" s="4" t="s">
        <v>1479</v>
      </c>
      <c r="AE262" s="19" t="str">
        <f t="shared" si="10"/>
        <v>N/A</v>
      </c>
      <c r="AF262" s="19">
        <v>0</v>
      </c>
      <c r="AG262" s="19">
        <v>0</v>
      </c>
      <c r="AH262" s="19">
        <v>0</v>
      </c>
      <c r="AI262" s="19">
        <v>0</v>
      </c>
      <c r="AJ262" s="19">
        <v>0</v>
      </c>
      <c r="AK262" s="19">
        <v>0</v>
      </c>
      <c r="AL262" s="19">
        <v>0</v>
      </c>
      <c r="AM262" s="4" t="s">
        <v>1479</v>
      </c>
      <c r="AN262" s="19" t="s">
        <v>1479</v>
      </c>
      <c r="AO262" s="4" t="s">
        <v>1479</v>
      </c>
      <c r="AP262" s="4" t="s">
        <v>1479</v>
      </c>
    </row>
    <row r="263" spans="1:42" ht="30" x14ac:dyDescent="0.25">
      <c r="A263" s="5" t="s">
        <v>281</v>
      </c>
      <c r="B263" s="6" t="s">
        <v>407</v>
      </c>
      <c r="C263" s="5" t="s">
        <v>425</v>
      </c>
      <c r="D263" s="5" t="s">
        <v>493</v>
      </c>
      <c r="E263" s="5" t="s">
        <v>513</v>
      </c>
      <c r="F263" s="5" t="s">
        <v>562</v>
      </c>
      <c r="G263" s="5" t="s">
        <v>568</v>
      </c>
      <c r="H263" s="10">
        <v>45132</v>
      </c>
      <c r="I263" s="5" t="s">
        <v>572</v>
      </c>
      <c r="J263" s="6" t="s">
        <v>822</v>
      </c>
      <c r="K263" s="5" t="s">
        <v>1481</v>
      </c>
      <c r="L263" s="6" t="s">
        <v>1479</v>
      </c>
      <c r="M263" s="6" t="s">
        <v>1479</v>
      </c>
      <c r="N263" s="5" t="s">
        <v>1291</v>
      </c>
      <c r="O263" s="6" t="s">
        <v>1780</v>
      </c>
      <c r="P263" s="5" t="s">
        <v>1431</v>
      </c>
      <c r="Q263" s="10">
        <v>45314</v>
      </c>
      <c r="R263" s="5" t="s">
        <v>1479</v>
      </c>
      <c r="S263" s="5" t="s">
        <v>1479</v>
      </c>
      <c r="T263" s="6" t="s">
        <v>1445</v>
      </c>
      <c r="U263" s="6" t="s">
        <v>1480</v>
      </c>
      <c r="V263" s="5" t="s">
        <v>1481</v>
      </c>
      <c r="W263" s="5" t="s">
        <v>1471</v>
      </c>
      <c r="X263" s="5" t="s">
        <v>1481</v>
      </c>
      <c r="Y263" s="4">
        <v>159000</v>
      </c>
      <c r="Z263" s="19">
        <v>159000</v>
      </c>
      <c r="AA263" s="19">
        <v>0</v>
      </c>
      <c r="AB263" s="19">
        <v>0</v>
      </c>
      <c r="AC263" s="19">
        <v>0</v>
      </c>
      <c r="AD263" s="4" t="s">
        <v>1479</v>
      </c>
      <c r="AE263" s="19" t="str">
        <f t="shared" si="10"/>
        <v>N/A</v>
      </c>
      <c r="AF263" s="19">
        <f>Z263-AO263</f>
        <v>74000</v>
      </c>
      <c r="AG263" s="19">
        <v>0</v>
      </c>
      <c r="AH263" s="19">
        <v>0</v>
      </c>
      <c r="AI263" s="19">
        <v>0</v>
      </c>
      <c r="AJ263" s="19">
        <v>0</v>
      </c>
      <c r="AK263" s="19">
        <v>0</v>
      </c>
      <c r="AL263" s="19">
        <v>0</v>
      </c>
      <c r="AM263" s="4" t="s">
        <v>1479</v>
      </c>
      <c r="AN263" s="19" t="s">
        <v>1479</v>
      </c>
      <c r="AO263" s="4">
        <v>85000</v>
      </c>
      <c r="AP263" s="4" t="s">
        <v>1479</v>
      </c>
    </row>
    <row r="264" spans="1:42" ht="30" x14ac:dyDescent="0.25">
      <c r="A264" s="5" t="s">
        <v>282</v>
      </c>
      <c r="B264" s="6" t="s">
        <v>408</v>
      </c>
      <c r="C264" s="5" t="s">
        <v>426</v>
      </c>
      <c r="D264" s="5" t="s">
        <v>494</v>
      </c>
      <c r="E264" s="5" t="s">
        <v>517</v>
      </c>
      <c r="F264" s="5" t="s">
        <v>562</v>
      </c>
      <c r="G264" s="5" t="s">
        <v>568</v>
      </c>
      <c r="H264" s="10">
        <v>45300</v>
      </c>
      <c r="I264" s="5" t="s">
        <v>572</v>
      </c>
      <c r="J264" s="6" t="s">
        <v>823</v>
      </c>
      <c r="K264" s="5" t="s">
        <v>1481</v>
      </c>
      <c r="L264" s="6" t="s">
        <v>1479</v>
      </c>
      <c r="M264" s="6" t="s">
        <v>1479</v>
      </c>
      <c r="N264" s="5" t="s">
        <v>1292</v>
      </c>
      <c r="O264" s="6" t="s">
        <v>1781</v>
      </c>
      <c r="P264" s="5" t="s">
        <v>1431</v>
      </c>
      <c r="Q264" s="10">
        <v>45468</v>
      </c>
      <c r="R264" s="5" t="s">
        <v>1479</v>
      </c>
      <c r="S264" s="5" t="s">
        <v>1479</v>
      </c>
      <c r="T264" s="6" t="s">
        <v>1445</v>
      </c>
      <c r="U264" s="6" t="s">
        <v>1480</v>
      </c>
      <c r="V264" s="5" t="s">
        <v>1481</v>
      </c>
      <c r="W264" s="5" t="s">
        <v>1471</v>
      </c>
      <c r="X264" s="5" t="s">
        <v>1481</v>
      </c>
      <c r="Y264" s="4">
        <v>84134.78</v>
      </c>
      <c r="Z264" s="19">
        <v>55504.08</v>
      </c>
      <c r="AA264" s="19">
        <v>0</v>
      </c>
      <c r="AB264" s="19">
        <v>0</v>
      </c>
      <c r="AC264" s="19">
        <v>0</v>
      </c>
      <c r="AD264" s="4" t="s">
        <v>1479</v>
      </c>
      <c r="AE264" s="19" t="str">
        <f t="shared" ref="AE264:AE327" si="12">IF(AB264&gt;0, Z264-AB264, "N/A")</f>
        <v>N/A</v>
      </c>
      <c r="AF264" s="19">
        <f>Z264-AO264</f>
        <v>27504.080000000002</v>
      </c>
      <c r="AG264" s="19">
        <v>0</v>
      </c>
      <c r="AH264" s="19">
        <v>0</v>
      </c>
      <c r="AI264" s="19">
        <v>0</v>
      </c>
      <c r="AJ264" s="19">
        <v>0</v>
      </c>
      <c r="AK264" s="19">
        <v>0</v>
      </c>
      <c r="AL264" s="19">
        <v>0</v>
      </c>
      <c r="AM264" s="4" t="s">
        <v>1479</v>
      </c>
      <c r="AN264" s="19" t="s">
        <v>1479</v>
      </c>
      <c r="AO264" s="4">
        <v>28000</v>
      </c>
      <c r="AP264" s="4" t="s">
        <v>1479</v>
      </c>
    </row>
    <row r="265" spans="1:42" ht="30" x14ac:dyDescent="0.25">
      <c r="A265" s="5" t="s">
        <v>283</v>
      </c>
      <c r="B265" s="6" t="s">
        <v>402</v>
      </c>
      <c r="C265" s="5" t="s">
        <v>422</v>
      </c>
      <c r="D265" s="5" t="s">
        <v>490</v>
      </c>
      <c r="E265" s="5" t="s">
        <v>509</v>
      </c>
      <c r="F265" s="5" t="s">
        <v>562</v>
      </c>
      <c r="G265" s="5" t="s">
        <v>568</v>
      </c>
      <c r="H265" s="10">
        <v>45175</v>
      </c>
      <c r="I265" s="5" t="s">
        <v>572</v>
      </c>
      <c r="J265" s="6" t="s">
        <v>824</v>
      </c>
      <c r="K265" s="5" t="s">
        <v>1481</v>
      </c>
      <c r="L265" s="6" t="s">
        <v>1479</v>
      </c>
      <c r="M265" s="6" t="s">
        <v>1479</v>
      </c>
      <c r="N265" s="5" t="s">
        <v>1293</v>
      </c>
      <c r="O265" s="6" t="s">
        <v>1711</v>
      </c>
      <c r="P265" s="5" t="s">
        <v>1436</v>
      </c>
      <c r="Q265" s="10">
        <v>45561</v>
      </c>
      <c r="R265" s="5" t="s">
        <v>1479</v>
      </c>
      <c r="S265" s="5" t="s">
        <v>1479</v>
      </c>
      <c r="T265" s="6" t="s">
        <v>1445</v>
      </c>
      <c r="U265" s="6" t="s">
        <v>1480</v>
      </c>
      <c r="V265" s="5" t="s">
        <v>1481</v>
      </c>
      <c r="W265" s="5" t="s">
        <v>1471</v>
      </c>
      <c r="X265" s="5" t="s">
        <v>1481</v>
      </c>
      <c r="Y265" s="4">
        <v>500000</v>
      </c>
      <c r="Z265" s="19">
        <v>2744243.06</v>
      </c>
      <c r="AA265" s="19">
        <v>1491667.57</v>
      </c>
      <c r="AB265" s="19">
        <v>0</v>
      </c>
      <c r="AC265" s="19">
        <v>0</v>
      </c>
      <c r="AD265" s="4" t="s">
        <v>1479</v>
      </c>
      <c r="AE265" s="19" t="str">
        <f t="shared" si="12"/>
        <v>N/A</v>
      </c>
      <c r="AF265" s="19">
        <f>Z265-AO265</f>
        <v>2528576.7800000003</v>
      </c>
      <c r="AG265" s="19">
        <v>0</v>
      </c>
      <c r="AH265" s="19">
        <v>0</v>
      </c>
      <c r="AI265" s="19">
        <v>0</v>
      </c>
      <c r="AJ265" s="19">
        <v>0</v>
      </c>
      <c r="AK265" s="19">
        <v>0</v>
      </c>
      <c r="AL265" s="19">
        <v>0</v>
      </c>
      <c r="AM265" s="4" t="s">
        <v>1479</v>
      </c>
      <c r="AN265" s="19" t="s">
        <v>1479</v>
      </c>
      <c r="AO265" s="4">
        <f>190000+25666.28</f>
        <v>215666.28</v>
      </c>
      <c r="AP265" s="4" t="s">
        <v>1479</v>
      </c>
    </row>
    <row r="266" spans="1:42" ht="30" x14ac:dyDescent="0.25">
      <c r="A266" s="5" t="s">
        <v>284</v>
      </c>
      <c r="B266" s="6" t="s">
        <v>402</v>
      </c>
      <c r="C266" s="5" t="s">
        <v>422</v>
      </c>
      <c r="D266" s="5" t="s">
        <v>490</v>
      </c>
      <c r="E266" s="5" t="s">
        <v>513</v>
      </c>
      <c r="F266" s="5" t="s">
        <v>562</v>
      </c>
      <c r="G266" s="5" t="s">
        <v>568</v>
      </c>
      <c r="H266" s="10">
        <v>45181</v>
      </c>
      <c r="I266" s="5" t="s">
        <v>572</v>
      </c>
      <c r="J266" s="6" t="s">
        <v>825</v>
      </c>
      <c r="K266" s="5" t="s">
        <v>1481</v>
      </c>
      <c r="L266" s="6" t="s">
        <v>1479</v>
      </c>
      <c r="M266" s="6" t="s">
        <v>1479</v>
      </c>
      <c r="N266" s="5" t="s">
        <v>1294</v>
      </c>
      <c r="O266" s="6" t="s">
        <v>1863</v>
      </c>
      <c r="P266" s="5" t="s">
        <v>1431</v>
      </c>
      <c r="Q266" s="10">
        <v>45484</v>
      </c>
      <c r="R266" s="5" t="s">
        <v>1479</v>
      </c>
      <c r="S266" s="5" t="s">
        <v>1479</v>
      </c>
      <c r="T266" s="6" t="s">
        <v>1445</v>
      </c>
      <c r="U266" s="6" t="s">
        <v>1480</v>
      </c>
      <c r="V266" s="5" t="s">
        <v>1481</v>
      </c>
      <c r="W266" s="5" t="s">
        <v>1471</v>
      </c>
      <c r="X266" s="5" t="s">
        <v>1481</v>
      </c>
      <c r="Y266" s="4">
        <v>615000</v>
      </c>
      <c r="Z266" s="19">
        <v>904970.61</v>
      </c>
      <c r="AA266" s="19">
        <v>0</v>
      </c>
      <c r="AB266" s="19">
        <v>0</v>
      </c>
      <c r="AC266" s="19">
        <v>0</v>
      </c>
      <c r="AD266" s="4" t="s">
        <v>1479</v>
      </c>
      <c r="AE266" s="19" t="str">
        <f t="shared" si="12"/>
        <v>N/A</v>
      </c>
      <c r="AF266" s="19">
        <f>Z266-AO266</f>
        <v>859970.61</v>
      </c>
      <c r="AG266" s="19">
        <v>0</v>
      </c>
      <c r="AH266" s="19">
        <v>0</v>
      </c>
      <c r="AI266" s="19">
        <v>0</v>
      </c>
      <c r="AJ266" s="19">
        <v>0</v>
      </c>
      <c r="AK266" s="19">
        <v>0</v>
      </c>
      <c r="AL266" s="19">
        <v>0</v>
      </c>
      <c r="AM266" s="4" t="s">
        <v>1479</v>
      </c>
      <c r="AN266" s="19" t="s">
        <v>1479</v>
      </c>
      <c r="AO266" s="4">
        <v>45000</v>
      </c>
      <c r="AP266" s="4" t="s">
        <v>1479</v>
      </c>
    </row>
    <row r="267" spans="1:42" ht="30" x14ac:dyDescent="0.25">
      <c r="A267" s="5" t="s">
        <v>285</v>
      </c>
      <c r="B267" s="6" t="s">
        <v>402</v>
      </c>
      <c r="C267" s="5" t="s">
        <v>422</v>
      </c>
      <c r="D267" s="5" t="s">
        <v>490</v>
      </c>
      <c r="E267" s="5" t="s">
        <v>557</v>
      </c>
      <c r="F267" s="5" t="s">
        <v>562</v>
      </c>
      <c r="G267" s="5" t="s">
        <v>568</v>
      </c>
      <c r="H267" s="10">
        <v>45156</v>
      </c>
      <c r="I267" s="5" t="s">
        <v>572</v>
      </c>
      <c r="J267" s="6" t="s">
        <v>826</v>
      </c>
      <c r="K267" s="5" t="s">
        <v>1481</v>
      </c>
      <c r="L267" s="6" t="s">
        <v>1479</v>
      </c>
      <c r="M267" s="6" t="s">
        <v>1479</v>
      </c>
      <c r="N267" s="5" t="s">
        <v>1295</v>
      </c>
      <c r="O267" s="6" t="s">
        <v>1782</v>
      </c>
      <c r="P267" s="5" t="s">
        <v>1431</v>
      </c>
      <c r="Q267" s="10">
        <v>45488</v>
      </c>
      <c r="R267" s="5" t="s">
        <v>1479</v>
      </c>
      <c r="S267" s="5" t="s">
        <v>1479</v>
      </c>
      <c r="T267" s="6" t="s">
        <v>1445</v>
      </c>
      <c r="U267" s="6" t="s">
        <v>1480</v>
      </c>
      <c r="V267" s="5" t="s">
        <v>1481</v>
      </c>
      <c r="W267" s="5" t="s">
        <v>1471</v>
      </c>
      <c r="X267" s="5" t="s">
        <v>1481</v>
      </c>
      <c r="Y267" s="4">
        <v>365780.4</v>
      </c>
      <c r="Z267" s="19">
        <v>365780.4</v>
      </c>
      <c r="AA267" s="19">
        <v>0</v>
      </c>
      <c r="AB267" s="19">
        <v>0</v>
      </c>
      <c r="AC267" s="19">
        <v>0</v>
      </c>
      <c r="AD267" s="4" t="s">
        <v>1479</v>
      </c>
      <c r="AE267" s="19" t="str">
        <f t="shared" si="12"/>
        <v>N/A</v>
      </c>
      <c r="AF267" s="19">
        <f>Z267-AO267-AP267</f>
        <v>314280.40000000002</v>
      </c>
      <c r="AG267" s="19">
        <v>0</v>
      </c>
      <c r="AH267" s="19">
        <v>0</v>
      </c>
      <c r="AI267" s="19">
        <v>0</v>
      </c>
      <c r="AJ267" s="19">
        <v>0</v>
      </c>
      <c r="AK267" s="19">
        <v>0</v>
      </c>
      <c r="AL267" s="19">
        <v>0</v>
      </c>
      <c r="AM267" s="4" t="s">
        <v>1479</v>
      </c>
      <c r="AN267" s="19" t="s">
        <v>1479</v>
      </c>
      <c r="AO267" s="4">
        <v>50000</v>
      </c>
      <c r="AP267" s="4">
        <v>1500</v>
      </c>
    </row>
    <row r="268" spans="1:42" ht="60" x14ac:dyDescent="0.25">
      <c r="A268" s="5" t="s">
        <v>286</v>
      </c>
      <c r="B268" s="6" t="s">
        <v>402</v>
      </c>
      <c r="C268" s="5" t="s">
        <v>422</v>
      </c>
      <c r="D268" s="5" t="s">
        <v>490</v>
      </c>
      <c r="E268" s="5" t="s">
        <v>558</v>
      </c>
      <c r="F268" s="5" t="s">
        <v>562</v>
      </c>
      <c r="G268" s="5" t="s">
        <v>568</v>
      </c>
      <c r="H268" s="10">
        <v>45184</v>
      </c>
      <c r="I268" s="5" t="s">
        <v>572</v>
      </c>
      <c r="J268" s="6" t="s">
        <v>827</v>
      </c>
      <c r="K268" s="5" t="s">
        <v>1477</v>
      </c>
      <c r="L268" s="6" t="s">
        <v>1526</v>
      </c>
      <c r="M268" s="6" t="s">
        <v>1526</v>
      </c>
      <c r="N268" s="5" t="s">
        <v>1296</v>
      </c>
      <c r="O268" s="6" t="s">
        <v>1864</v>
      </c>
      <c r="P268" s="5" t="s">
        <v>1431</v>
      </c>
      <c r="Q268" s="10">
        <v>45463</v>
      </c>
      <c r="R268" s="5" t="s">
        <v>1479</v>
      </c>
      <c r="S268" s="5" t="s">
        <v>1479</v>
      </c>
      <c r="T268" s="6" t="s">
        <v>1500</v>
      </c>
      <c r="U268" s="6" t="s">
        <v>1501</v>
      </c>
      <c r="V268" s="5" t="s">
        <v>1481</v>
      </c>
      <c r="W268" s="5" t="s">
        <v>1473</v>
      </c>
      <c r="X268" s="5" t="s">
        <v>1477</v>
      </c>
      <c r="Y268" s="4">
        <v>396035.37</v>
      </c>
      <c r="Z268" s="19">
        <v>0</v>
      </c>
      <c r="AA268" s="19">
        <v>0</v>
      </c>
      <c r="AB268" s="19">
        <v>0</v>
      </c>
      <c r="AC268" s="19">
        <v>0</v>
      </c>
      <c r="AD268" s="4" t="s">
        <v>1479</v>
      </c>
      <c r="AE268" s="19" t="str">
        <f t="shared" si="12"/>
        <v>N/A</v>
      </c>
      <c r="AF268" s="19">
        <v>0</v>
      </c>
      <c r="AG268" s="19">
        <v>0</v>
      </c>
      <c r="AH268" s="19">
        <v>0</v>
      </c>
      <c r="AI268" s="19">
        <v>0</v>
      </c>
      <c r="AJ268" s="19">
        <v>0</v>
      </c>
      <c r="AK268" s="19">
        <v>0</v>
      </c>
      <c r="AL268" s="19">
        <v>0</v>
      </c>
      <c r="AM268" s="4" t="s">
        <v>1479</v>
      </c>
      <c r="AN268" s="19" t="s">
        <v>1479</v>
      </c>
      <c r="AO268" s="4" t="s">
        <v>1479</v>
      </c>
      <c r="AP268" s="4" t="s">
        <v>1479</v>
      </c>
    </row>
    <row r="269" spans="1:42" ht="30" x14ac:dyDescent="0.25">
      <c r="A269" s="5" t="s">
        <v>287</v>
      </c>
      <c r="B269" s="6" t="s">
        <v>419</v>
      </c>
      <c r="C269" s="5" t="s">
        <v>469</v>
      </c>
      <c r="D269" s="5" t="s">
        <v>502</v>
      </c>
      <c r="E269" s="5" t="s">
        <v>511</v>
      </c>
      <c r="F269" s="5" t="s">
        <v>562</v>
      </c>
      <c r="G269" s="5" t="s">
        <v>568</v>
      </c>
      <c r="H269" s="10">
        <v>45181</v>
      </c>
      <c r="I269" s="5" t="s">
        <v>572</v>
      </c>
      <c r="J269" s="6" t="s">
        <v>828</v>
      </c>
      <c r="K269" s="5" t="s">
        <v>1481</v>
      </c>
      <c r="L269" s="6" t="s">
        <v>1479</v>
      </c>
      <c r="M269" s="6" t="s">
        <v>1479</v>
      </c>
      <c r="N269" s="5" t="s">
        <v>1297</v>
      </c>
      <c r="O269" s="6" t="s">
        <v>1783</v>
      </c>
      <c r="P269" s="5" t="s">
        <v>1431</v>
      </c>
      <c r="Q269" s="10">
        <v>45407</v>
      </c>
      <c r="R269" s="5" t="s">
        <v>1479</v>
      </c>
      <c r="S269" s="5" t="s">
        <v>1479</v>
      </c>
      <c r="T269" s="6" t="s">
        <v>1445</v>
      </c>
      <c r="U269" s="6" t="s">
        <v>1480</v>
      </c>
      <c r="V269" s="5" t="s">
        <v>1481</v>
      </c>
      <c r="W269" s="5" t="s">
        <v>1471</v>
      </c>
      <c r="X269" s="5" t="s">
        <v>1481</v>
      </c>
      <c r="Y269" s="4">
        <v>356600</v>
      </c>
      <c r="Z269" s="19">
        <v>410090</v>
      </c>
      <c r="AA269" s="19">
        <v>0</v>
      </c>
      <c r="AB269" s="19">
        <v>0</v>
      </c>
      <c r="AC269" s="19">
        <v>0</v>
      </c>
      <c r="AD269" s="4" t="s">
        <v>1479</v>
      </c>
      <c r="AE269" s="19" t="str">
        <f t="shared" si="12"/>
        <v>N/A</v>
      </c>
      <c r="AF269" s="19">
        <f>Z269-AO269</f>
        <v>320090</v>
      </c>
      <c r="AG269" s="19">
        <v>0</v>
      </c>
      <c r="AH269" s="19">
        <v>0</v>
      </c>
      <c r="AI269" s="19">
        <v>0</v>
      </c>
      <c r="AJ269" s="19">
        <v>0</v>
      </c>
      <c r="AK269" s="19">
        <v>0</v>
      </c>
      <c r="AL269" s="19">
        <v>0</v>
      </c>
      <c r="AM269" s="4" t="s">
        <v>1479</v>
      </c>
      <c r="AN269" s="19" t="s">
        <v>1479</v>
      </c>
      <c r="AO269" s="4">
        <v>90000</v>
      </c>
      <c r="AP269" s="4" t="s">
        <v>1479</v>
      </c>
    </row>
    <row r="270" spans="1:42" ht="45" x14ac:dyDescent="0.25">
      <c r="A270" s="5" t="s">
        <v>288</v>
      </c>
      <c r="B270" s="6" t="s">
        <v>402</v>
      </c>
      <c r="C270" s="5" t="s">
        <v>422</v>
      </c>
      <c r="D270" s="5" t="s">
        <v>490</v>
      </c>
      <c r="E270" s="5" t="s">
        <v>531</v>
      </c>
      <c r="F270" s="5" t="s">
        <v>562</v>
      </c>
      <c r="G270" s="5" t="s">
        <v>568</v>
      </c>
      <c r="H270" s="10">
        <v>45194</v>
      </c>
      <c r="I270" s="5" t="s">
        <v>572</v>
      </c>
      <c r="J270" s="6" t="s">
        <v>829</v>
      </c>
      <c r="K270" s="5" t="s">
        <v>1481</v>
      </c>
      <c r="L270" s="6" t="s">
        <v>1479</v>
      </c>
      <c r="M270" s="6" t="s">
        <v>1479</v>
      </c>
      <c r="N270" s="5" t="s">
        <v>1298</v>
      </c>
      <c r="O270" s="6" t="s">
        <v>1865</v>
      </c>
      <c r="P270" s="5" t="s">
        <v>1431</v>
      </c>
      <c r="Q270" s="10">
        <v>45799</v>
      </c>
      <c r="R270" s="5" t="s">
        <v>1479</v>
      </c>
      <c r="S270" s="5" t="s">
        <v>1479</v>
      </c>
      <c r="T270" s="6" t="s">
        <v>1445</v>
      </c>
      <c r="U270" s="6" t="s">
        <v>1480</v>
      </c>
      <c r="V270" s="5" t="s">
        <v>1481</v>
      </c>
      <c r="W270" s="5" t="s">
        <v>1471</v>
      </c>
      <c r="X270" s="5" t="s">
        <v>1481</v>
      </c>
      <c r="Y270" s="4">
        <v>560000</v>
      </c>
      <c r="Z270" s="19">
        <v>560000</v>
      </c>
      <c r="AA270" s="19">
        <v>0</v>
      </c>
      <c r="AB270" s="19">
        <v>0</v>
      </c>
      <c r="AC270" s="19">
        <v>0</v>
      </c>
      <c r="AD270" s="4" t="s">
        <v>1479</v>
      </c>
      <c r="AE270" s="19" t="str">
        <f t="shared" si="12"/>
        <v>N/A</v>
      </c>
      <c r="AF270" s="19">
        <f>Z270-AO270-AP270</f>
        <v>479000</v>
      </c>
      <c r="AG270" s="19">
        <v>0</v>
      </c>
      <c r="AH270" s="19">
        <v>0</v>
      </c>
      <c r="AI270" s="19">
        <v>0</v>
      </c>
      <c r="AJ270" s="19">
        <v>0</v>
      </c>
      <c r="AK270" s="19">
        <v>0</v>
      </c>
      <c r="AL270" s="19">
        <v>0</v>
      </c>
      <c r="AM270" s="4" t="s">
        <v>1479</v>
      </c>
      <c r="AN270" s="19" t="s">
        <v>1479</v>
      </c>
      <c r="AO270" s="4">
        <v>80000</v>
      </c>
      <c r="AP270" s="4">
        <v>1000</v>
      </c>
    </row>
    <row r="271" spans="1:42" ht="30" x14ac:dyDescent="0.25">
      <c r="A271" s="5" t="s">
        <v>289</v>
      </c>
      <c r="B271" s="6" t="s">
        <v>402</v>
      </c>
      <c r="C271" s="5" t="s">
        <v>422</v>
      </c>
      <c r="D271" s="5" t="s">
        <v>490</v>
      </c>
      <c r="E271" s="5" t="s">
        <v>545</v>
      </c>
      <c r="F271" s="5" t="s">
        <v>562</v>
      </c>
      <c r="G271" s="5" t="s">
        <v>568</v>
      </c>
      <c r="H271" s="10">
        <v>45208</v>
      </c>
      <c r="I271" s="5" t="s">
        <v>572</v>
      </c>
      <c r="J271" s="6" t="s">
        <v>634</v>
      </c>
      <c r="K271" s="5" t="s">
        <v>1481</v>
      </c>
      <c r="L271" s="6" t="s">
        <v>1479</v>
      </c>
      <c r="M271" s="6" t="s">
        <v>1479</v>
      </c>
      <c r="N271" s="5" t="s">
        <v>1299</v>
      </c>
      <c r="O271" s="16" t="s">
        <v>1774</v>
      </c>
      <c r="P271" s="5" t="s">
        <v>1431</v>
      </c>
      <c r="Q271" s="10">
        <v>45208</v>
      </c>
      <c r="R271" s="5" t="s">
        <v>1479</v>
      </c>
      <c r="S271" s="5" t="s">
        <v>1479</v>
      </c>
      <c r="T271" s="6" t="s">
        <v>1527</v>
      </c>
      <c r="U271" s="6" t="s">
        <v>1525</v>
      </c>
      <c r="V271" s="5" t="s">
        <v>1481</v>
      </c>
      <c r="W271" s="5" t="s">
        <v>1473</v>
      </c>
      <c r="X271" s="5" t="s">
        <v>1477</v>
      </c>
      <c r="Y271" s="4">
        <v>286320</v>
      </c>
      <c r="Z271" s="4">
        <v>286320</v>
      </c>
      <c r="AA271" s="19">
        <v>0</v>
      </c>
      <c r="AB271" s="19">
        <v>0</v>
      </c>
      <c r="AC271" s="19">
        <v>0</v>
      </c>
      <c r="AD271" s="4" t="s">
        <v>1479</v>
      </c>
      <c r="AE271" s="19" t="str">
        <f t="shared" si="12"/>
        <v>N/A</v>
      </c>
      <c r="AF271" s="19">
        <v>0</v>
      </c>
      <c r="AG271" s="19">
        <v>0</v>
      </c>
      <c r="AH271" s="19">
        <v>0</v>
      </c>
      <c r="AI271" s="19">
        <v>0</v>
      </c>
      <c r="AJ271" s="19">
        <v>0</v>
      </c>
      <c r="AK271" s="19">
        <v>0</v>
      </c>
      <c r="AL271" s="19">
        <v>0</v>
      </c>
      <c r="AM271" s="4" t="s">
        <v>1479</v>
      </c>
      <c r="AN271" s="19" t="s">
        <v>1479</v>
      </c>
      <c r="AO271" s="4" t="s">
        <v>1479</v>
      </c>
      <c r="AP271" s="4" t="s">
        <v>1479</v>
      </c>
    </row>
    <row r="272" spans="1:42" ht="30" x14ac:dyDescent="0.25">
      <c r="A272" s="5" t="s">
        <v>290</v>
      </c>
      <c r="B272" s="6" t="s">
        <v>417</v>
      </c>
      <c r="C272" s="5" t="s">
        <v>432</v>
      </c>
      <c r="D272" s="5" t="s">
        <v>496</v>
      </c>
      <c r="E272" s="5" t="s">
        <v>511</v>
      </c>
      <c r="F272" s="5" t="s">
        <v>562</v>
      </c>
      <c r="G272" s="5" t="s">
        <v>568</v>
      </c>
      <c r="H272" s="10">
        <v>45190</v>
      </c>
      <c r="I272" s="5" t="s">
        <v>572</v>
      </c>
      <c r="J272" s="6" t="s">
        <v>830</v>
      </c>
      <c r="K272" s="5" t="s">
        <v>1481</v>
      </c>
      <c r="L272" s="6" t="s">
        <v>1479</v>
      </c>
      <c r="M272" s="6" t="s">
        <v>1479</v>
      </c>
      <c r="N272" s="5" t="s">
        <v>1300</v>
      </c>
      <c r="O272" s="6" t="s">
        <v>1784</v>
      </c>
      <c r="P272" s="5" t="s">
        <v>1431</v>
      </c>
      <c r="Q272" s="10">
        <v>45688</v>
      </c>
      <c r="R272" s="5" t="s">
        <v>1479</v>
      </c>
      <c r="S272" s="5" t="s">
        <v>1479</v>
      </c>
      <c r="T272" s="6" t="s">
        <v>1445</v>
      </c>
      <c r="U272" s="6" t="s">
        <v>1480</v>
      </c>
      <c r="V272" s="5" t="s">
        <v>1481</v>
      </c>
      <c r="W272" s="5" t="s">
        <v>1471</v>
      </c>
      <c r="X272" s="5" t="s">
        <v>1481</v>
      </c>
      <c r="Y272" s="4">
        <v>109000</v>
      </c>
      <c r="Z272" s="19">
        <v>109000</v>
      </c>
      <c r="AA272" s="19">
        <v>0</v>
      </c>
      <c r="AB272" s="19">
        <v>0</v>
      </c>
      <c r="AC272" s="19">
        <v>0</v>
      </c>
      <c r="AD272" s="4" t="s">
        <v>1479</v>
      </c>
      <c r="AE272" s="19" t="str">
        <f t="shared" si="12"/>
        <v>N/A</v>
      </c>
      <c r="AF272" s="19">
        <f>Z272-AO272</f>
        <v>-221000</v>
      </c>
      <c r="AG272" s="19">
        <v>0</v>
      </c>
      <c r="AH272" s="19">
        <v>0</v>
      </c>
      <c r="AI272" s="19">
        <v>0</v>
      </c>
      <c r="AJ272" s="19">
        <v>0</v>
      </c>
      <c r="AK272" s="19">
        <v>0</v>
      </c>
      <c r="AL272" s="19">
        <v>0</v>
      </c>
      <c r="AM272" s="4" t="s">
        <v>1479</v>
      </c>
      <c r="AN272" s="19" t="s">
        <v>1479</v>
      </c>
      <c r="AO272" s="4">
        <v>330000</v>
      </c>
      <c r="AP272" s="4" t="s">
        <v>1479</v>
      </c>
    </row>
    <row r="273" spans="1:42" ht="75" x14ac:dyDescent="0.25">
      <c r="A273" s="5" t="s">
        <v>291</v>
      </c>
      <c r="B273" s="6" t="s">
        <v>402</v>
      </c>
      <c r="C273" s="5" t="s">
        <v>422</v>
      </c>
      <c r="D273" s="5" t="s">
        <v>490</v>
      </c>
      <c r="E273" s="5" t="s">
        <v>525</v>
      </c>
      <c r="F273" s="5" t="s">
        <v>562</v>
      </c>
      <c r="G273" s="5" t="s">
        <v>568</v>
      </c>
      <c r="H273" s="10">
        <v>45204</v>
      </c>
      <c r="I273" s="5" t="s">
        <v>572</v>
      </c>
      <c r="J273" s="6" t="s">
        <v>831</v>
      </c>
      <c r="K273" s="5" t="s">
        <v>1477</v>
      </c>
      <c r="L273" s="6" t="s">
        <v>1528</v>
      </c>
      <c r="M273" s="6" t="s">
        <v>1528</v>
      </c>
      <c r="N273" s="5" t="s">
        <v>1301</v>
      </c>
      <c r="O273" s="6" t="s">
        <v>1866</v>
      </c>
      <c r="P273" s="5" t="s">
        <v>1431</v>
      </c>
      <c r="Q273" s="10">
        <v>45454</v>
      </c>
      <c r="R273" s="5" t="s">
        <v>1479</v>
      </c>
      <c r="S273" s="5" t="s">
        <v>1479</v>
      </c>
      <c r="T273" s="6" t="s">
        <v>1500</v>
      </c>
      <c r="U273" s="6" t="s">
        <v>1501</v>
      </c>
      <c r="V273" s="5" t="s">
        <v>1481</v>
      </c>
      <c r="W273" s="5" t="s">
        <v>1473</v>
      </c>
      <c r="X273" s="5" t="s">
        <v>1477</v>
      </c>
      <c r="Y273" s="4">
        <v>267745.82</v>
      </c>
      <c r="Z273" s="19">
        <v>0</v>
      </c>
      <c r="AA273" s="19">
        <v>0</v>
      </c>
      <c r="AB273" s="19">
        <v>0</v>
      </c>
      <c r="AC273" s="19">
        <v>0</v>
      </c>
      <c r="AD273" s="4" t="s">
        <v>1479</v>
      </c>
      <c r="AE273" s="19" t="str">
        <f t="shared" si="12"/>
        <v>N/A</v>
      </c>
      <c r="AF273" s="19">
        <v>0</v>
      </c>
      <c r="AG273" s="19">
        <v>0</v>
      </c>
      <c r="AH273" s="19">
        <v>0</v>
      </c>
      <c r="AI273" s="19">
        <v>0</v>
      </c>
      <c r="AJ273" s="19">
        <v>0</v>
      </c>
      <c r="AK273" s="19">
        <v>0</v>
      </c>
      <c r="AL273" s="19">
        <v>0</v>
      </c>
      <c r="AM273" s="4" t="s">
        <v>1479</v>
      </c>
      <c r="AN273" s="19" t="s">
        <v>1479</v>
      </c>
      <c r="AO273" s="4" t="s">
        <v>1479</v>
      </c>
      <c r="AP273" s="4" t="s">
        <v>1479</v>
      </c>
    </row>
    <row r="274" spans="1:42" ht="30" x14ac:dyDescent="0.25">
      <c r="A274" s="5" t="s">
        <v>292</v>
      </c>
      <c r="B274" s="6" t="s">
        <v>411</v>
      </c>
      <c r="C274" s="5" t="s">
        <v>471</v>
      </c>
      <c r="D274" s="5" t="s">
        <v>495</v>
      </c>
      <c r="E274" s="5" t="s">
        <v>508</v>
      </c>
      <c r="F274" s="5" t="s">
        <v>562</v>
      </c>
      <c r="G274" s="5" t="s">
        <v>568</v>
      </c>
      <c r="H274" s="10">
        <v>45188</v>
      </c>
      <c r="I274" s="5" t="s">
        <v>572</v>
      </c>
      <c r="J274" s="6" t="s">
        <v>832</v>
      </c>
      <c r="K274" s="5" t="s">
        <v>1481</v>
      </c>
      <c r="L274" s="6" t="s">
        <v>1479</v>
      </c>
      <c r="M274" s="6" t="s">
        <v>1479</v>
      </c>
      <c r="N274" s="5" t="s">
        <v>1302</v>
      </c>
      <c r="O274" s="6" t="s">
        <v>1785</v>
      </c>
      <c r="P274" s="5" t="s">
        <v>1431</v>
      </c>
      <c r="Q274" s="10">
        <v>45308</v>
      </c>
      <c r="R274" s="5" t="s">
        <v>1479</v>
      </c>
      <c r="S274" s="5" t="s">
        <v>1479</v>
      </c>
      <c r="T274" s="6" t="s">
        <v>1445</v>
      </c>
      <c r="U274" s="6" t="s">
        <v>1480</v>
      </c>
      <c r="V274" s="5" t="s">
        <v>1481</v>
      </c>
      <c r="W274" s="5" t="s">
        <v>1471</v>
      </c>
      <c r="X274" s="5" t="s">
        <v>1481</v>
      </c>
      <c r="Y274" s="4">
        <v>202336.25</v>
      </c>
      <c r="Z274" s="19">
        <v>297961.62</v>
      </c>
      <c r="AA274" s="19">
        <v>0</v>
      </c>
      <c r="AB274" s="19">
        <v>0</v>
      </c>
      <c r="AC274" s="19">
        <v>0</v>
      </c>
      <c r="AD274" s="4" t="s">
        <v>1479</v>
      </c>
      <c r="AE274" s="19" t="str">
        <f t="shared" si="12"/>
        <v>N/A</v>
      </c>
      <c r="AF274" s="19">
        <f>Z274-AO274-AL274</f>
        <v>231400.18</v>
      </c>
      <c r="AG274" s="19">
        <v>0</v>
      </c>
      <c r="AH274" s="19">
        <v>0</v>
      </c>
      <c r="AI274" s="19">
        <v>0</v>
      </c>
      <c r="AJ274" s="19">
        <v>0</v>
      </c>
      <c r="AK274" s="19">
        <v>0</v>
      </c>
      <c r="AL274" s="19">
        <v>480</v>
      </c>
      <c r="AM274" s="4" t="s">
        <v>1479</v>
      </c>
      <c r="AN274" s="19" t="s">
        <v>1479</v>
      </c>
      <c r="AO274" s="4">
        <f>48000+12000+6081.44</f>
        <v>66081.440000000002</v>
      </c>
      <c r="AP274" s="4" t="s">
        <v>1479</v>
      </c>
    </row>
    <row r="275" spans="1:42" ht="30" x14ac:dyDescent="0.25">
      <c r="A275" s="5" t="s">
        <v>75</v>
      </c>
      <c r="B275" s="6" t="s">
        <v>404</v>
      </c>
      <c r="C275" s="5" t="s">
        <v>423</v>
      </c>
      <c r="D275" s="5" t="s">
        <v>491</v>
      </c>
      <c r="E275" s="5" t="s">
        <v>523</v>
      </c>
      <c r="F275" s="5" t="s">
        <v>564</v>
      </c>
      <c r="G275" s="5" t="s">
        <v>568</v>
      </c>
      <c r="H275" s="10">
        <v>45808</v>
      </c>
      <c r="I275" s="5" t="s">
        <v>571</v>
      </c>
      <c r="J275" s="6" t="s">
        <v>623</v>
      </c>
      <c r="K275" s="5" t="s">
        <v>1477</v>
      </c>
      <c r="L275" s="6" t="s">
        <v>1495</v>
      </c>
      <c r="M275" s="6" t="s">
        <v>1529</v>
      </c>
      <c r="N275" s="5" t="s">
        <v>1303</v>
      </c>
      <c r="O275" s="6"/>
      <c r="P275" s="5" t="s">
        <v>1428</v>
      </c>
      <c r="Q275" s="10">
        <v>45828</v>
      </c>
      <c r="R275" s="5" t="s">
        <v>1479</v>
      </c>
      <c r="S275" s="5" t="s">
        <v>1479</v>
      </c>
      <c r="T275" s="6" t="s">
        <v>1530</v>
      </c>
      <c r="U275" s="6" t="s">
        <v>1513</v>
      </c>
      <c r="V275" s="5" t="s">
        <v>1477</v>
      </c>
      <c r="W275" s="5" t="s">
        <v>1471</v>
      </c>
      <c r="X275" s="5" t="s">
        <v>1477</v>
      </c>
      <c r="Y275" s="4">
        <v>0.01</v>
      </c>
      <c r="Z275" s="19">
        <v>0</v>
      </c>
      <c r="AA275" s="19">
        <v>0</v>
      </c>
      <c r="AB275" s="19">
        <v>0</v>
      </c>
      <c r="AC275" s="19">
        <v>0</v>
      </c>
      <c r="AD275" s="4" t="s">
        <v>1479</v>
      </c>
      <c r="AE275" s="19" t="str">
        <f t="shared" si="12"/>
        <v>N/A</v>
      </c>
      <c r="AF275" s="19">
        <v>0</v>
      </c>
      <c r="AG275" s="19">
        <v>0</v>
      </c>
      <c r="AH275" s="19">
        <v>0</v>
      </c>
      <c r="AI275" s="19">
        <v>0</v>
      </c>
      <c r="AJ275" s="19">
        <v>0</v>
      </c>
      <c r="AK275" s="19">
        <v>0</v>
      </c>
      <c r="AL275" s="19">
        <v>0</v>
      </c>
      <c r="AM275" s="4" t="s">
        <v>1479</v>
      </c>
      <c r="AN275" s="19" t="s">
        <v>1479</v>
      </c>
      <c r="AO275" s="4" t="s">
        <v>1479</v>
      </c>
      <c r="AP275" s="4" t="s">
        <v>1479</v>
      </c>
    </row>
    <row r="276" spans="1:42" ht="30" x14ac:dyDescent="0.25">
      <c r="A276" s="5" t="s">
        <v>1531</v>
      </c>
      <c r="B276" s="6" t="s">
        <v>402</v>
      </c>
      <c r="C276" s="5" t="s">
        <v>422</v>
      </c>
      <c r="D276" s="5" t="s">
        <v>490</v>
      </c>
      <c r="E276" s="5" t="s">
        <v>525</v>
      </c>
      <c r="F276" s="5" t="s">
        <v>562</v>
      </c>
      <c r="G276" s="5" t="s">
        <v>568</v>
      </c>
      <c r="H276" s="10">
        <v>45229</v>
      </c>
      <c r="I276" s="5" t="s">
        <v>572</v>
      </c>
      <c r="J276" s="6" t="s">
        <v>833</v>
      </c>
      <c r="K276" s="5" t="s">
        <v>1481</v>
      </c>
      <c r="L276" s="6" t="s">
        <v>1479</v>
      </c>
      <c r="M276" s="6" t="s">
        <v>1479</v>
      </c>
      <c r="N276" s="5" t="s">
        <v>1304</v>
      </c>
      <c r="O276" s="6" t="s">
        <v>1867</v>
      </c>
      <c r="P276" s="5" t="s">
        <v>1431</v>
      </c>
      <c r="Q276" s="10">
        <v>45437</v>
      </c>
      <c r="R276" s="5" t="s">
        <v>1479</v>
      </c>
      <c r="S276" s="5" t="s">
        <v>1479</v>
      </c>
      <c r="T276" s="6" t="s">
        <v>1445</v>
      </c>
      <c r="U276" s="6" t="s">
        <v>1480</v>
      </c>
      <c r="V276" s="5" t="s">
        <v>1481</v>
      </c>
      <c r="W276" s="5" t="s">
        <v>1471</v>
      </c>
      <c r="X276" s="5" t="s">
        <v>1481</v>
      </c>
      <c r="Y276" s="4">
        <v>180000</v>
      </c>
      <c r="Z276" s="19">
        <v>170000</v>
      </c>
      <c r="AA276" s="19">
        <v>0</v>
      </c>
      <c r="AB276" s="19">
        <v>0</v>
      </c>
      <c r="AC276" s="19">
        <v>0</v>
      </c>
      <c r="AD276" s="4" t="s">
        <v>1479</v>
      </c>
      <c r="AE276" s="19" t="str">
        <f t="shared" si="12"/>
        <v>N/A</v>
      </c>
      <c r="AF276" s="19">
        <f>Z276-AO276</f>
        <v>125000</v>
      </c>
      <c r="AG276" s="19">
        <v>0</v>
      </c>
      <c r="AH276" s="19">
        <v>0</v>
      </c>
      <c r="AI276" s="19">
        <v>0</v>
      </c>
      <c r="AJ276" s="19">
        <v>0</v>
      </c>
      <c r="AK276" s="19">
        <v>0</v>
      </c>
      <c r="AL276" s="19">
        <v>0</v>
      </c>
      <c r="AM276" s="4" t="s">
        <v>1479</v>
      </c>
      <c r="AN276" s="19" t="s">
        <v>1479</v>
      </c>
      <c r="AO276" s="4">
        <v>45000</v>
      </c>
      <c r="AP276" s="4" t="s">
        <v>1479</v>
      </c>
    </row>
    <row r="277" spans="1:42" ht="30" x14ac:dyDescent="0.25">
      <c r="A277" s="5" t="s">
        <v>293</v>
      </c>
      <c r="B277" s="6" t="s">
        <v>402</v>
      </c>
      <c r="C277" s="5" t="s">
        <v>422</v>
      </c>
      <c r="D277" s="5" t="s">
        <v>490</v>
      </c>
      <c r="E277" s="5" t="s">
        <v>506</v>
      </c>
      <c r="F277" s="5" t="s">
        <v>562</v>
      </c>
      <c r="G277" s="5" t="s">
        <v>568</v>
      </c>
      <c r="H277" s="10">
        <v>45203</v>
      </c>
      <c r="I277" s="5" t="s">
        <v>572</v>
      </c>
      <c r="J277" s="6" t="s">
        <v>834</v>
      </c>
      <c r="K277" s="5" t="s">
        <v>1481</v>
      </c>
      <c r="L277" s="6" t="s">
        <v>1479</v>
      </c>
      <c r="M277" s="6" t="s">
        <v>1479</v>
      </c>
      <c r="N277" s="5" t="s">
        <v>1305</v>
      </c>
      <c r="O277" s="6" t="s">
        <v>1786</v>
      </c>
      <c r="P277" s="5" t="s">
        <v>1431</v>
      </c>
      <c r="Q277" s="10">
        <v>45511</v>
      </c>
      <c r="R277" s="5" t="s">
        <v>1479</v>
      </c>
      <c r="S277" s="5" t="s">
        <v>1479</v>
      </c>
      <c r="T277" s="6" t="s">
        <v>1445</v>
      </c>
      <c r="U277" s="6" t="s">
        <v>1480</v>
      </c>
      <c r="V277" s="5" t="s">
        <v>1481</v>
      </c>
      <c r="W277" s="5" t="s">
        <v>1471</v>
      </c>
      <c r="X277" s="5" t="s">
        <v>1481</v>
      </c>
      <c r="Y277" s="4">
        <v>740144.28</v>
      </c>
      <c r="Z277" s="19">
        <v>911003.44</v>
      </c>
      <c r="AA277" s="19">
        <v>341797.63</v>
      </c>
      <c r="AB277" s="19">
        <v>0</v>
      </c>
      <c r="AC277" s="19">
        <v>0</v>
      </c>
      <c r="AD277" s="4" t="s">
        <v>1479</v>
      </c>
      <c r="AE277" s="19" t="str">
        <f t="shared" si="12"/>
        <v>N/A</v>
      </c>
      <c r="AF277" s="19">
        <f>Z277-AO277-AL277</f>
        <v>815951.12999999989</v>
      </c>
      <c r="AG277" s="19">
        <v>0</v>
      </c>
      <c r="AH277" s="19">
        <v>0</v>
      </c>
      <c r="AI277" s="19">
        <v>0</v>
      </c>
      <c r="AJ277" s="19">
        <v>0</v>
      </c>
      <c r="AK277" s="19">
        <v>0</v>
      </c>
      <c r="AL277" s="19">
        <v>800</v>
      </c>
      <c r="AM277" s="4" t="s">
        <v>1479</v>
      </c>
      <c r="AN277" s="19" t="s">
        <v>1479</v>
      </c>
      <c r="AO277" s="4">
        <f>80000+14252.31</f>
        <v>94252.31</v>
      </c>
      <c r="AP277" s="4" t="s">
        <v>1479</v>
      </c>
    </row>
    <row r="278" spans="1:42" ht="60" x14ac:dyDescent="0.25">
      <c r="A278" s="5" t="s">
        <v>294</v>
      </c>
      <c r="B278" s="6" t="s">
        <v>414</v>
      </c>
      <c r="C278" s="5" t="s">
        <v>472</v>
      </c>
      <c r="D278" s="5" t="s">
        <v>492</v>
      </c>
      <c r="E278" s="5" t="s">
        <v>511</v>
      </c>
      <c r="F278" s="5" t="s">
        <v>562</v>
      </c>
      <c r="G278" s="5" t="s">
        <v>568</v>
      </c>
      <c r="H278" s="10">
        <v>45229</v>
      </c>
      <c r="I278" s="5" t="s">
        <v>572</v>
      </c>
      <c r="J278" s="6" t="s">
        <v>835</v>
      </c>
      <c r="K278" s="5" t="s">
        <v>1477</v>
      </c>
      <c r="L278" s="6" t="s">
        <v>1495</v>
      </c>
      <c r="M278" s="6" t="s">
        <v>1496</v>
      </c>
      <c r="N278" s="5" t="s">
        <v>1306</v>
      </c>
      <c r="O278" s="6" t="s">
        <v>1868</v>
      </c>
      <c r="P278" s="5" t="s">
        <v>1431</v>
      </c>
      <c r="Q278" s="10">
        <v>45433</v>
      </c>
      <c r="R278" s="5" t="s">
        <v>1479</v>
      </c>
      <c r="S278" s="5" t="s">
        <v>1479</v>
      </c>
      <c r="T278" s="6" t="s">
        <v>1500</v>
      </c>
      <c r="U278" s="6" t="s">
        <v>1501</v>
      </c>
      <c r="V278" s="5" t="s">
        <v>1481</v>
      </c>
      <c r="W278" s="5" t="s">
        <v>1473</v>
      </c>
      <c r="X278" s="5" t="s">
        <v>1477</v>
      </c>
      <c r="Y278" s="4">
        <v>247966.93</v>
      </c>
      <c r="Z278" s="19">
        <v>0</v>
      </c>
      <c r="AA278" s="19">
        <v>0</v>
      </c>
      <c r="AB278" s="19">
        <v>0</v>
      </c>
      <c r="AC278" s="19">
        <v>0</v>
      </c>
      <c r="AD278" s="4" t="s">
        <v>1479</v>
      </c>
      <c r="AE278" s="19" t="str">
        <f t="shared" si="12"/>
        <v>N/A</v>
      </c>
      <c r="AF278" s="19">
        <v>0</v>
      </c>
      <c r="AG278" s="19">
        <v>0</v>
      </c>
      <c r="AH278" s="19">
        <v>0</v>
      </c>
      <c r="AI278" s="19">
        <v>0</v>
      </c>
      <c r="AJ278" s="19">
        <v>0</v>
      </c>
      <c r="AK278" s="19">
        <v>0</v>
      </c>
      <c r="AL278" s="19">
        <v>0</v>
      </c>
      <c r="AM278" s="4" t="s">
        <v>1479</v>
      </c>
      <c r="AN278" s="19" t="s">
        <v>1479</v>
      </c>
      <c r="AO278" s="4" t="s">
        <v>1479</v>
      </c>
      <c r="AP278" s="4" t="s">
        <v>1479</v>
      </c>
    </row>
    <row r="279" spans="1:42" ht="45" x14ac:dyDescent="0.25">
      <c r="A279" s="5" t="s">
        <v>295</v>
      </c>
      <c r="B279" s="6" t="s">
        <v>1502</v>
      </c>
      <c r="C279" s="5" t="s">
        <v>468</v>
      </c>
      <c r="D279" s="5" t="s">
        <v>503</v>
      </c>
      <c r="E279" s="5" t="s">
        <v>515</v>
      </c>
      <c r="F279" s="5" t="s">
        <v>562</v>
      </c>
      <c r="G279" s="5" t="s">
        <v>568</v>
      </c>
      <c r="H279" s="10">
        <v>45246</v>
      </c>
      <c r="I279" s="5" t="s">
        <v>572</v>
      </c>
      <c r="J279" s="6" t="s">
        <v>836</v>
      </c>
      <c r="K279" s="5" t="s">
        <v>1477</v>
      </c>
      <c r="L279" s="6" t="s">
        <v>1505</v>
      </c>
      <c r="M279" s="6" t="s">
        <v>1532</v>
      </c>
      <c r="N279" s="5" t="s">
        <v>1307</v>
      </c>
      <c r="O279" s="6" t="s">
        <v>1787</v>
      </c>
      <c r="P279" s="5" t="s">
        <v>1431</v>
      </c>
      <c r="Q279" s="10">
        <v>45448</v>
      </c>
      <c r="R279" s="5" t="s">
        <v>1479</v>
      </c>
      <c r="S279" s="5" t="s">
        <v>1479</v>
      </c>
      <c r="T279" s="6" t="s">
        <v>1457</v>
      </c>
      <c r="U279" s="17" t="s">
        <v>1507</v>
      </c>
      <c r="V279" s="5" t="s">
        <v>1481</v>
      </c>
      <c r="W279" s="5" t="s">
        <v>1473</v>
      </c>
      <c r="X279" s="5" t="s">
        <v>1477</v>
      </c>
      <c r="Y279" s="4">
        <v>166255</v>
      </c>
      <c r="Z279" s="19">
        <v>166255</v>
      </c>
      <c r="AA279" s="19">
        <v>0</v>
      </c>
      <c r="AB279" s="19">
        <v>0</v>
      </c>
      <c r="AC279" s="19">
        <v>0</v>
      </c>
      <c r="AD279" s="4" t="s">
        <v>1479</v>
      </c>
      <c r="AE279" s="19" t="str">
        <f t="shared" si="12"/>
        <v>N/A</v>
      </c>
      <c r="AF279" s="19">
        <f>Y279</f>
        <v>166255</v>
      </c>
      <c r="AG279" s="19">
        <v>0</v>
      </c>
      <c r="AH279" s="19">
        <v>0</v>
      </c>
      <c r="AI279" s="19">
        <v>0</v>
      </c>
      <c r="AJ279" s="19">
        <v>0</v>
      </c>
      <c r="AK279" s="19">
        <v>0</v>
      </c>
      <c r="AL279" s="19">
        <v>0</v>
      </c>
      <c r="AM279" s="4" t="s">
        <v>1479</v>
      </c>
      <c r="AN279" s="19" t="s">
        <v>1479</v>
      </c>
      <c r="AO279" s="4" t="s">
        <v>1479</v>
      </c>
      <c r="AP279" s="4" t="s">
        <v>1479</v>
      </c>
    </row>
    <row r="280" spans="1:42" ht="60" x14ac:dyDescent="0.25">
      <c r="A280" s="5" t="s">
        <v>296</v>
      </c>
      <c r="B280" s="6" t="s">
        <v>1502</v>
      </c>
      <c r="C280" s="5" t="s">
        <v>468</v>
      </c>
      <c r="D280" s="5" t="s">
        <v>503</v>
      </c>
      <c r="E280" s="5" t="s">
        <v>506</v>
      </c>
      <c r="F280" s="5" t="s">
        <v>562</v>
      </c>
      <c r="G280" s="5" t="s">
        <v>568</v>
      </c>
      <c r="H280" s="10">
        <v>45246</v>
      </c>
      <c r="I280" s="5" t="s">
        <v>572</v>
      </c>
      <c r="J280" s="6" t="s">
        <v>837</v>
      </c>
      <c r="K280" s="5" t="s">
        <v>1477</v>
      </c>
      <c r="L280" s="6" t="s">
        <v>1505</v>
      </c>
      <c r="M280" s="6" t="s">
        <v>1505</v>
      </c>
      <c r="N280" s="5" t="s">
        <v>1308</v>
      </c>
      <c r="O280" s="6" t="s">
        <v>1869</v>
      </c>
      <c r="P280" s="5" t="s">
        <v>1431</v>
      </c>
      <c r="Q280" s="10">
        <v>45327</v>
      </c>
      <c r="R280" s="5" t="s">
        <v>1479</v>
      </c>
      <c r="S280" s="5" t="s">
        <v>1479</v>
      </c>
      <c r="T280" s="6" t="s">
        <v>1527</v>
      </c>
      <c r="U280" s="6" t="s">
        <v>1525</v>
      </c>
      <c r="V280" s="5" t="s">
        <v>1481</v>
      </c>
      <c r="W280" s="5" t="s">
        <v>1473</v>
      </c>
      <c r="X280" s="5" t="s">
        <v>1477</v>
      </c>
      <c r="Y280" s="4">
        <v>172665</v>
      </c>
      <c r="Z280" s="19">
        <v>0</v>
      </c>
      <c r="AA280" s="19">
        <v>0</v>
      </c>
      <c r="AB280" s="19">
        <v>0</v>
      </c>
      <c r="AC280" s="19">
        <v>0</v>
      </c>
      <c r="AD280" s="4" t="s">
        <v>1479</v>
      </c>
      <c r="AE280" s="19" t="str">
        <f t="shared" si="12"/>
        <v>N/A</v>
      </c>
      <c r="AF280" s="19">
        <v>0</v>
      </c>
      <c r="AG280" s="19">
        <v>0</v>
      </c>
      <c r="AH280" s="19">
        <v>0</v>
      </c>
      <c r="AI280" s="19">
        <v>0</v>
      </c>
      <c r="AJ280" s="19">
        <v>0</v>
      </c>
      <c r="AK280" s="19">
        <v>0</v>
      </c>
      <c r="AL280" s="19">
        <v>0</v>
      </c>
      <c r="AM280" s="4" t="s">
        <v>1479</v>
      </c>
      <c r="AN280" s="19" t="s">
        <v>1479</v>
      </c>
      <c r="AO280" s="4" t="s">
        <v>1479</v>
      </c>
      <c r="AP280" s="4" t="s">
        <v>1479</v>
      </c>
    </row>
    <row r="281" spans="1:42" ht="75" x14ac:dyDescent="0.25">
      <c r="A281" s="5" t="s">
        <v>297</v>
      </c>
      <c r="B281" s="6" t="s">
        <v>405</v>
      </c>
      <c r="C281" s="5" t="s">
        <v>454</v>
      </c>
      <c r="D281" s="5" t="s">
        <v>492</v>
      </c>
      <c r="E281" s="5" t="s">
        <v>508</v>
      </c>
      <c r="F281" s="5" t="s">
        <v>562</v>
      </c>
      <c r="G281" s="5" t="s">
        <v>568</v>
      </c>
      <c r="H281" s="10">
        <v>45267</v>
      </c>
      <c r="I281" s="5" t="s">
        <v>572</v>
      </c>
      <c r="J281" s="6" t="s">
        <v>838</v>
      </c>
      <c r="K281" s="5" t="s">
        <v>1477</v>
      </c>
      <c r="L281" s="6" t="s">
        <v>1495</v>
      </c>
      <c r="M281" s="6" t="s">
        <v>1496</v>
      </c>
      <c r="N281" s="5" t="s">
        <v>1309</v>
      </c>
      <c r="O281" s="6" t="s">
        <v>1870</v>
      </c>
      <c r="P281" s="5" t="s">
        <v>1431</v>
      </c>
      <c r="Q281" s="10">
        <v>45497</v>
      </c>
      <c r="R281" s="5" t="s">
        <v>1479</v>
      </c>
      <c r="S281" s="5" t="s">
        <v>1479</v>
      </c>
      <c r="T281" s="6" t="s">
        <v>1500</v>
      </c>
      <c r="U281" s="6" t="s">
        <v>1501</v>
      </c>
      <c r="V281" s="5" t="s">
        <v>1481</v>
      </c>
      <c r="W281" s="5" t="s">
        <v>1473</v>
      </c>
      <c r="X281" s="5" t="s">
        <v>1477</v>
      </c>
      <c r="Y281" s="4">
        <v>627375.61</v>
      </c>
      <c r="Z281" s="19">
        <v>0</v>
      </c>
      <c r="AA281" s="19">
        <v>0</v>
      </c>
      <c r="AB281" s="19">
        <v>0</v>
      </c>
      <c r="AC281" s="19">
        <v>0</v>
      </c>
      <c r="AD281" s="4" t="s">
        <v>1479</v>
      </c>
      <c r="AE281" s="19" t="str">
        <f t="shared" si="12"/>
        <v>N/A</v>
      </c>
      <c r="AF281" s="19">
        <v>0</v>
      </c>
      <c r="AG281" s="19">
        <v>0</v>
      </c>
      <c r="AH281" s="19">
        <v>0</v>
      </c>
      <c r="AI281" s="19">
        <v>0</v>
      </c>
      <c r="AJ281" s="19">
        <v>0</v>
      </c>
      <c r="AK281" s="19">
        <v>0</v>
      </c>
      <c r="AL281" s="19">
        <v>0</v>
      </c>
      <c r="AM281" s="4" t="s">
        <v>1479</v>
      </c>
      <c r="AN281" s="19" t="s">
        <v>1479</v>
      </c>
      <c r="AO281" s="4" t="s">
        <v>1479</v>
      </c>
      <c r="AP281" s="4" t="s">
        <v>1479</v>
      </c>
    </row>
    <row r="282" spans="1:42" ht="90" x14ac:dyDescent="0.25">
      <c r="A282" s="5" t="s">
        <v>298</v>
      </c>
      <c r="B282" s="6" t="s">
        <v>411</v>
      </c>
      <c r="C282" s="5" t="s">
        <v>473</v>
      </c>
      <c r="D282" s="5" t="s">
        <v>495</v>
      </c>
      <c r="E282" s="5" t="s">
        <v>510</v>
      </c>
      <c r="F282" s="5" t="s">
        <v>562</v>
      </c>
      <c r="G282" s="5" t="s">
        <v>568</v>
      </c>
      <c r="H282" s="10">
        <v>45277</v>
      </c>
      <c r="I282" s="5" t="s">
        <v>572</v>
      </c>
      <c r="J282" s="6" t="s">
        <v>839</v>
      </c>
      <c r="K282" s="5" t="s">
        <v>1477</v>
      </c>
      <c r="L282" s="6" t="s">
        <v>1495</v>
      </c>
      <c r="M282" s="6" t="s">
        <v>1496</v>
      </c>
      <c r="N282" s="5" t="s">
        <v>1310</v>
      </c>
      <c r="O282" s="6" t="s">
        <v>1788</v>
      </c>
      <c r="P282" s="5" t="s">
        <v>1431</v>
      </c>
      <c r="Q282" s="10">
        <v>45341</v>
      </c>
      <c r="R282" s="5" t="s">
        <v>1479</v>
      </c>
      <c r="S282" s="5" t="s">
        <v>1479</v>
      </c>
      <c r="T282" s="6" t="s">
        <v>1533</v>
      </c>
      <c r="U282" s="6" t="s">
        <v>1480</v>
      </c>
      <c r="V282" s="5" t="s">
        <v>1481</v>
      </c>
      <c r="W282" s="5" t="s">
        <v>1471</v>
      </c>
      <c r="X282" s="5" t="s">
        <v>1481</v>
      </c>
      <c r="Y282" s="4">
        <v>294125.46999999997</v>
      </c>
      <c r="Z282" s="19">
        <v>294125.46999999997</v>
      </c>
      <c r="AA282" s="19">
        <v>0</v>
      </c>
      <c r="AB282" s="19">
        <v>0</v>
      </c>
      <c r="AC282" s="19">
        <v>0</v>
      </c>
      <c r="AD282" s="4" t="s">
        <v>1479</v>
      </c>
      <c r="AE282" s="19" t="str">
        <f t="shared" si="12"/>
        <v>N/A</v>
      </c>
      <c r="AF282" s="19">
        <f>Z282-AO282</f>
        <v>289125.46999999997</v>
      </c>
      <c r="AG282" s="19">
        <v>0</v>
      </c>
      <c r="AH282" s="19">
        <v>0</v>
      </c>
      <c r="AI282" s="19">
        <v>0</v>
      </c>
      <c r="AJ282" s="19">
        <v>0</v>
      </c>
      <c r="AK282" s="19">
        <v>0</v>
      </c>
      <c r="AL282" s="19">
        <v>0</v>
      </c>
      <c r="AM282" s="4" t="s">
        <v>1479</v>
      </c>
      <c r="AN282" s="19" t="s">
        <v>1479</v>
      </c>
      <c r="AO282" s="4">
        <v>5000</v>
      </c>
      <c r="AP282" s="4" t="s">
        <v>1479</v>
      </c>
    </row>
    <row r="283" spans="1:42" ht="45" x14ac:dyDescent="0.25">
      <c r="A283" s="5" t="s">
        <v>299</v>
      </c>
      <c r="B283" s="6" t="s">
        <v>402</v>
      </c>
      <c r="C283" s="5" t="s">
        <v>474</v>
      </c>
      <c r="D283" s="5" t="s">
        <v>490</v>
      </c>
      <c r="E283" s="5" t="s">
        <v>508</v>
      </c>
      <c r="F283" s="5" t="s">
        <v>562</v>
      </c>
      <c r="G283" s="5" t="s">
        <v>568</v>
      </c>
      <c r="H283" s="10">
        <v>45264</v>
      </c>
      <c r="I283" s="5" t="s">
        <v>572</v>
      </c>
      <c r="J283" s="6" t="s">
        <v>840</v>
      </c>
      <c r="K283" s="5" t="s">
        <v>1477</v>
      </c>
      <c r="L283" s="6" t="s">
        <v>1495</v>
      </c>
      <c r="M283" s="6" t="s">
        <v>1496</v>
      </c>
      <c r="N283" s="5" t="s">
        <v>1311</v>
      </c>
      <c r="O283" s="6" t="s">
        <v>1789</v>
      </c>
      <c r="P283" s="5" t="s">
        <v>1431</v>
      </c>
      <c r="Q283" s="10">
        <v>45468</v>
      </c>
      <c r="R283" s="5" t="s">
        <v>1479</v>
      </c>
      <c r="S283" s="5" t="s">
        <v>1479</v>
      </c>
      <c r="T283" s="6" t="s">
        <v>1500</v>
      </c>
      <c r="U283" s="6" t="s">
        <v>1501</v>
      </c>
      <c r="V283" s="5" t="s">
        <v>1481</v>
      </c>
      <c r="W283" s="5" t="s">
        <v>1473</v>
      </c>
      <c r="X283" s="5" t="s">
        <v>1477</v>
      </c>
      <c r="Y283" s="4">
        <v>90355.09</v>
      </c>
      <c r="Z283" s="19">
        <v>0</v>
      </c>
      <c r="AA283" s="19">
        <v>0</v>
      </c>
      <c r="AB283" s="19">
        <v>0</v>
      </c>
      <c r="AC283" s="19">
        <v>0</v>
      </c>
      <c r="AD283" s="4" t="s">
        <v>1479</v>
      </c>
      <c r="AE283" s="19" t="str">
        <f t="shared" si="12"/>
        <v>N/A</v>
      </c>
      <c r="AF283" s="19">
        <v>0</v>
      </c>
      <c r="AG283" s="19">
        <v>0</v>
      </c>
      <c r="AH283" s="19">
        <v>0</v>
      </c>
      <c r="AI283" s="19">
        <v>0</v>
      </c>
      <c r="AJ283" s="19">
        <v>0</v>
      </c>
      <c r="AK283" s="19">
        <v>0</v>
      </c>
      <c r="AL283" s="19">
        <v>0</v>
      </c>
      <c r="AM283" s="4" t="s">
        <v>1479</v>
      </c>
      <c r="AN283" s="19" t="s">
        <v>1479</v>
      </c>
      <c r="AO283" s="4" t="s">
        <v>1479</v>
      </c>
      <c r="AP283" s="4" t="s">
        <v>1479</v>
      </c>
    </row>
    <row r="284" spans="1:42" ht="30" x14ac:dyDescent="0.25">
      <c r="A284" s="5" t="s">
        <v>300</v>
      </c>
      <c r="B284" s="6" t="s">
        <v>402</v>
      </c>
      <c r="C284" s="5" t="s">
        <v>422</v>
      </c>
      <c r="D284" s="5" t="s">
        <v>490</v>
      </c>
      <c r="E284" s="5" t="s">
        <v>536</v>
      </c>
      <c r="F284" s="5" t="s">
        <v>562</v>
      </c>
      <c r="G284" s="5" t="s">
        <v>568</v>
      </c>
      <c r="H284" s="10">
        <v>45296</v>
      </c>
      <c r="I284" s="5" t="s">
        <v>572</v>
      </c>
      <c r="J284" s="6" t="s">
        <v>841</v>
      </c>
      <c r="K284" s="5" t="s">
        <v>1481</v>
      </c>
      <c r="L284" s="6" t="s">
        <v>1479</v>
      </c>
      <c r="M284" s="6" t="s">
        <v>1479</v>
      </c>
      <c r="N284" s="5" t="s">
        <v>1312</v>
      </c>
      <c r="O284" s="6" t="s">
        <v>1790</v>
      </c>
      <c r="P284" s="5" t="s">
        <v>1431</v>
      </c>
      <c r="Q284" s="10">
        <v>45562</v>
      </c>
      <c r="R284" s="5" t="s">
        <v>1479</v>
      </c>
      <c r="S284" s="5" t="s">
        <v>1479</v>
      </c>
      <c r="T284" s="6" t="s">
        <v>1445</v>
      </c>
      <c r="U284" s="6" t="s">
        <v>1480</v>
      </c>
      <c r="V284" s="5" t="s">
        <v>1481</v>
      </c>
      <c r="W284" s="5" t="s">
        <v>1471</v>
      </c>
      <c r="X284" s="5" t="s">
        <v>1481</v>
      </c>
      <c r="Y284" s="4">
        <v>365780.4</v>
      </c>
      <c r="Z284" s="19">
        <v>759247.52</v>
      </c>
      <c r="AA284" s="19">
        <v>0</v>
      </c>
      <c r="AB284" s="19">
        <v>0</v>
      </c>
      <c r="AC284" s="19">
        <v>0</v>
      </c>
      <c r="AD284" s="4" t="s">
        <v>1479</v>
      </c>
      <c r="AE284" s="19" t="str">
        <f t="shared" si="12"/>
        <v>N/A</v>
      </c>
      <c r="AF284" s="19">
        <f>Z284-AO284</f>
        <v>704247.52</v>
      </c>
      <c r="AG284" s="19">
        <v>0</v>
      </c>
      <c r="AH284" s="19">
        <v>0</v>
      </c>
      <c r="AI284" s="19">
        <v>0</v>
      </c>
      <c r="AJ284" s="19">
        <v>0</v>
      </c>
      <c r="AK284" s="19">
        <v>0</v>
      </c>
      <c r="AL284" s="19">
        <v>0</v>
      </c>
      <c r="AM284" s="4" t="s">
        <v>1479</v>
      </c>
      <c r="AN284" s="19" t="s">
        <v>1479</v>
      </c>
      <c r="AO284" s="4">
        <v>55000</v>
      </c>
      <c r="AP284" s="4" t="s">
        <v>1479</v>
      </c>
    </row>
    <row r="285" spans="1:42" ht="75" x14ac:dyDescent="0.25">
      <c r="A285" s="5" t="s">
        <v>301</v>
      </c>
      <c r="B285" s="6" t="s">
        <v>414</v>
      </c>
      <c r="C285" s="5" t="s">
        <v>431</v>
      </c>
      <c r="D285" s="5" t="s">
        <v>492</v>
      </c>
      <c r="E285" s="5" t="s">
        <v>511</v>
      </c>
      <c r="F285" s="5" t="s">
        <v>562</v>
      </c>
      <c r="G285" s="5" t="s">
        <v>568</v>
      </c>
      <c r="H285" s="10">
        <v>45306</v>
      </c>
      <c r="I285" s="5" t="s">
        <v>572</v>
      </c>
      <c r="J285" s="6" t="s">
        <v>842</v>
      </c>
      <c r="K285" s="5" t="s">
        <v>1477</v>
      </c>
      <c r="L285" s="6" t="s">
        <v>1495</v>
      </c>
      <c r="M285" s="6" t="s">
        <v>1496</v>
      </c>
      <c r="N285" s="5" t="s">
        <v>1313</v>
      </c>
      <c r="O285" s="6" t="s">
        <v>1871</v>
      </c>
      <c r="P285" s="5" t="s">
        <v>1431</v>
      </c>
      <c r="Q285" s="10">
        <v>45489</v>
      </c>
      <c r="R285" s="5" t="s">
        <v>1479</v>
      </c>
      <c r="S285" s="5" t="s">
        <v>1479</v>
      </c>
      <c r="T285" s="6" t="s">
        <v>1493</v>
      </c>
      <c r="U285" s="6" t="s">
        <v>1494</v>
      </c>
      <c r="V285" s="5" t="s">
        <v>1481</v>
      </c>
      <c r="W285" s="5" t="s">
        <v>1473</v>
      </c>
      <c r="X285" s="5" t="s">
        <v>1477</v>
      </c>
      <c r="Y285" s="4">
        <v>195505.32</v>
      </c>
      <c r="Z285" s="19">
        <v>0</v>
      </c>
      <c r="AA285" s="19">
        <v>0</v>
      </c>
      <c r="AB285" s="19">
        <v>0</v>
      </c>
      <c r="AC285" s="19">
        <v>0</v>
      </c>
      <c r="AD285" s="4" t="s">
        <v>1479</v>
      </c>
      <c r="AE285" s="19" t="str">
        <f t="shared" si="12"/>
        <v>N/A</v>
      </c>
      <c r="AF285" s="19">
        <v>0</v>
      </c>
      <c r="AG285" s="19">
        <v>0</v>
      </c>
      <c r="AH285" s="19">
        <v>0</v>
      </c>
      <c r="AI285" s="19">
        <v>0</v>
      </c>
      <c r="AJ285" s="19">
        <v>0</v>
      </c>
      <c r="AK285" s="19">
        <v>0</v>
      </c>
      <c r="AL285" s="19">
        <v>0</v>
      </c>
      <c r="AM285" s="4" t="s">
        <v>1479</v>
      </c>
      <c r="AN285" s="19" t="s">
        <v>1479</v>
      </c>
      <c r="AO285" s="4" t="s">
        <v>1479</v>
      </c>
      <c r="AP285" s="4" t="s">
        <v>1479</v>
      </c>
    </row>
    <row r="286" spans="1:42" ht="75" x14ac:dyDescent="0.25">
      <c r="A286" s="5" t="s">
        <v>302</v>
      </c>
      <c r="B286" s="6" t="s">
        <v>414</v>
      </c>
      <c r="C286" s="5" t="s">
        <v>431</v>
      </c>
      <c r="D286" s="5" t="s">
        <v>492</v>
      </c>
      <c r="E286" s="5" t="s">
        <v>508</v>
      </c>
      <c r="F286" s="5" t="s">
        <v>562</v>
      </c>
      <c r="G286" s="5" t="s">
        <v>568</v>
      </c>
      <c r="H286" s="10">
        <v>45275</v>
      </c>
      <c r="I286" s="5" t="s">
        <v>572</v>
      </c>
      <c r="J286" s="6" t="s">
        <v>843</v>
      </c>
      <c r="K286" s="5" t="s">
        <v>1477</v>
      </c>
      <c r="L286" s="6" t="s">
        <v>1495</v>
      </c>
      <c r="M286" s="6" t="s">
        <v>1496</v>
      </c>
      <c r="N286" s="5" t="s">
        <v>1314</v>
      </c>
      <c r="O286" s="6" t="s">
        <v>1872</v>
      </c>
      <c r="P286" s="5" t="s">
        <v>1431</v>
      </c>
      <c r="Q286" s="10">
        <v>45426</v>
      </c>
      <c r="R286" s="5" t="s">
        <v>1479</v>
      </c>
      <c r="S286" s="5" t="s">
        <v>1479</v>
      </c>
      <c r="T286" s="6" t="s">
        <v>1500</v>
      </c>
      <c r="U286" s="6" t="s">
        <v>1501</v>
      </c>
      <c r="V286" s="5" t="s">
        <v>1481</v>
      </c>
      <c r="W286" s="5" t="s">
        <v>1473</v>
      </c>
      <c r="X286" s="5" t="s">
        <v>1477</v>
      </c>
      <c r="Y286" s="4">
        <v>222587.58</v>
      </c>
      <c r="Z286" s="19">
        <v>0</v>
      </c>
      <c r="AA286" s="19">
        <v>0</v>
      </c>
      <c r="AB286" s="19">
        <v>0</v>
      </c>
      <c r="AC286" s="19">
        <v>0</v>
      </c>
      <c r="AD286" s="4" t="s">
        <v>1479</v>
      </c>
      <c r="AE286" s="19" t="str">
        <f t="shared" si="12"/>
        <v>N/A</v>
      </c>
      <c r="AF286" s="19">
        <v>0</v>
      </c>
      <c r="AG286" s="19">
        <v>0</v>
      </c>
      <c r="AH286" s="19">
        <v>0</v>
      </c>
      <c r="AI286" s="19">
        <v>0</v>
      </c>
      <c r="AJ286" s="19">
        <v>0</v>
      </c>
      <c r="AK286" s="19">
        <v>0</v>
      </c>
      <c r="AL286" s="19">
        <v>0</v>
      </c>
      <c r="AM286" s="4" t="s">
        <v>1479</v>
      </c>
      <c r="AN286" s="19" t="s">
        <v>1479</v>
      </c>
      <c r="AO286" s="4" t="s">
        <v>1479</v>
      </c>
      <c r="AP286" s="4" t="s">
        <v>1479</v>
      </c>
    </row>
    <row r="287" spans="1:42" ht="60" x14ac:dyDescent="0.25">
      <c r="A287" s="5" t="s">
        <v>303</v>
      </c>
      <c r="B287" s="6" t="s">
        <v>412</v>
      </c>
      <c r="C287" s="5" t="s">
        <v>433</v>
      </c>
      <c r="D287" s="5" t="s">
        <v>497</v>
      </c>
      <c r="E287" s="5" t="s">
        <v>515</v>
      </c>
      <c r="F287" s="5" t="s">
        <v>562</v>
      </c>
      <c r="G287" s="5" t="s">
        <v>568</v>
      </c>
      <c r="H287" s="10">
        <v>45342</v>
      </c>
      <c r="I287" s="5" t="s">
        <v>572</v>
      </c>
      <c r="J287" s="6" t="s">
        <v>844</v>
      </c>
      <c r="K287" s="5" t="s">
        <v>1481</v>
      </c>
      <c r="L287" s="6" t="s">
        <v>1479</v>
      </c>
      <c r="M287" s="6" t="s">
        <v>1479</v>
      </c>
      <c r="N287" s="5" t="s">
        <v>1315</v>
      </c>
      <c r="O287" s="6" t="s">
        <v>1873</v>
      </c>
      <c r="P287" s="5" t="s">
        <v>1431</v>
      </c>
      <c r="Q287" s="10">
        <v>45513</v>
      </c>
      <c r="R287" s="5" t="s">
        <v>1479</v>
      </c>
      <c r="S287" s="5" t="s">
        <v>1479</v>
      </c>
      <c r="T287" s="6" t="s">
        <v>1445</v>
      </c>
      <c r="U287" s="6" t="s">
        <v>1480</v>
      </c>
      <c r="V287" s="5" t="s">
        <v>1481</v>
      </c>
      <c r="W287" s="5" t="s">
        <v>1471</v>
      </c>
      <c r="X287" s="5" t="s">
        <v>1481</v>
      </c>
      <c r="Y287" s="4">
        <v>474332.83</v>
      </c>
      <c r="Z287" s="19">
        <v>740561.93</v>
      </c>
      <c r="AA287" s="19">
        <v>0</v>
      </c>
      <c r="AB287" s="19">
        <v>0</v>
      </c>
      <c r="AC287" s="19">
        <v>0</v>
      </c>
      <c r="AD287" s="4" t="s">
        <v>1479</v>
      </c>
      <c r="AE287" s="19" t="str">
        <f t="shared" si="12"/>
        <v>N/A</v>
      </c>
      <c r="AF287" s="19">
        <f>Z287-AO287</f>
        <v>660561.93000000005</v>
      </c>
      <c r="AG287" s="19">
        <v>0</v>
      </c>
      <c r="AH287" s="19">
        <v>0</v>
      </c>
      <c r="AI287" s="19">
        <v>0</v>
      </c>
      <c r="AJ287" s="19">
        <v>0</v>
      </c>
      <c r="AK287" s="19">
        <v>0</v>
      </c>
      <c r="AL287" s="19">
        <v>0</v>
      </c>
      <c r="AM287" s="4" t="s">
        <v>1479</v>
      </c>
      <c r="AN287" s="19" t="s">
        <v>1479</v>
      </c>
      <c r="AO287" s="4">
        <f>80000</f>
        <v>80000</v>
      </c>
      <c r="AP287" s="4" t="s">
        <v>1479</v>
      </c>
    </row>
    <row r="288" spans="1:42" ht="30" x14ac:dyDescent="0.25">
      <c r="A288" s="5" t="s">
        <v>304</v>
      </c>
      <c r="B288" s="6" t="s">
        <v>414</v>
      </c>
      <c r="C288" s="5" t="s">
        <v>430</v>
      </c>
      <c r="D288" s="5" t="s">
        <v>492</v>
      </c>
      <c r="E288" s="5" t="s">
        <v>512</v>
      </c>
      <c r="F288" s="5" t="s">
        <v>562</v>
      </c>
      <c r="G288" s="5" t="s">
        <v>568</v>
      </c>
      <c r="H288" s="10">
        <v>45323</v>
      </c>
      <c r="I288" s="5" t="s">
        <v>572</v>
      </c>
      <c r="J288" s="6" t="s">
        <v>845</v>
      </c>
      <c r="K288" s="5" t="s">
        <v>1477</v>
      </c>
      <c r="L288" s="6" t="s">
        <v>1495</v>
      </c>
      <c r="M288" s="6" t="s">
        <v>1496</v>
      </c>
      <c r="N288" s="5" t="s">
        <v>1316</v>
      </c>
      <c r="O288" s="6" t="s">
        <v>1791</v>
      </c>
      <c r="P288" s="5" t="s">
        <v>1431</v>
      </c>
      <c r="Q288" s="10">
        <v>45565</v>
      </c>
      <c r="R288" s="5" t="s">
        <v>1479</v>
      </c>
      <c r="S288" s="5" t="s">
        <v>1479</v>
      </c>
      <c r="T288" s="6" t="s">
        <v>1500</v>
      </c>
      <c r="U288" s="6" t="s">
        <v>1501</v>
      </c>
      <c r="V288" s="5" t="s">
        <v>1481</v>
      </c>
      <c r="W288" s="5" t="s">
        <v>1473</v>
      </c>
      <c r="X288" s="5" t="s">
        <v>1477</v>
      </c>
      <c r="Y288" s="4">
        <v>150449.82999999999</v>
      </c>
      <c r="Z288" s="19">
        <v>0</v>
      </c>
      <c r="AA288" s="19">
        <v>0</v>
      </c>
      <c r="AB288" s="19">
        <v>0</v>
      </c>
      <c r="AC288" s="19">
        <v>0</v>
      </c>
      <c r="AD288" s="4" t="s">
        <v>1479</v>
      </c>
      <c r="AE288" s="19" t="str">
        <f t="shared" si="12"/>
        <v>N/A</v>
      </c>
      <c r="AF288" s="19">
        <v>0</v>
      </c>
      <c r="AG288" s="19">
        <v>0</v>
      </c>
      <c r="AH288" s="19">
        <v>0</v>
      </c>
      <c r="AI288" s="19">
        <v>0</v>
      </c>
      <c r="AJ288" s="19">
        <v>0</v>
      </c>
      <c r="AK288" s="19">
        <v>0</v>
      </c>
      <c r="AL288" s="19">
        <v>0</v>
      </c>
      <c r="AM288" s="4" t="s">
        <v>1479</v>
      </c>
      <c r="AN288" s="19" t="s">
        <v>1479</v>
      </c>
      <c r="AO288" s="4" t="s">
        <v>1479</v>
      </c>
      <c r="AP288" s="4" t="s">
        <v>1479</v>
      </c>
    </row>
    <row r="289" spans="1:42" ht="60" x14ac:dyDescent="0.25">
      <c r="A289" s="5" t="s">
        <v>305</v>
      </c>
      <c r="B289" s="6" t="s">
        <v>415</v>
      </c>
      <c r="C289" s="5" t="s">
        <v>475</v>
      </c>
      <c r="D289" s="5" t="s">
        <v>500</v>
      </c>
      <c r="E289" s="5" t="s">
        <v>510</v>
      </c>
      <c r="F289" s="5" t="s">
        <v>562</v>
      </c>
      <c r="G289" s="5" t="s">
        <v>568</v>
      </c>
      <c r="H289" s="10">
        <v>45349</v>
      </c>
      <c r="I289" s="5" t="s">
        <v>572</v>
      </c>
      <c r="J289" s="6" t="s">
        <v>846</v>
      </c>
      <c r="K289" s="5" t="s">
        <v>1477</v>
      </c>
      <c r="L289" s="6" t="s">
        <v>1495</v>
      </c>
      <c r="M289" s="6" t="s">
        <v>1496</v>
      </c>
      <c r="N289" s="5" t="s">
        <v>1317</v>
      </c>
      <c r="O289" s="6" t="s">
        <v>1792</v>
      </c>
      <c r="P289" s="5" t="s">
        <v>1431</v>
      </c>
      <c r="Q289" s="10">
        <v>45434</v>
      </c>
      <c r="R289" s="5" t="s">
        <v>1479</v>
      </c>
      <c r="S289" s="5" t="s">
        <v>1479</v>
      </c>
      <c r="T289" s="6" t="s">
        <v>1500</v>
      </c>
      <c r="U289" s="6" t="s">
        <v>1501</v>
      </c>
      <c r="V289" s="5" t="s">
        <v>1481</v>
      </c>
      <c r="W289" s="5" t="s">
        <v>1473</v>
      </c>
      <c r="X289" s="5" t="s">
        <v>1477</v>
      </c>
      <c r="Y289" s="4">
        <v>224168.5</v>
      </c>
      <c r="Z289" s="19">
        <v>0</v>
      </c>
      <c r="AA289" s="19">
        <v>0</v>
      </c>
      <c r="AB289" s="19">
        <v>0</v>
      </c>
      <c r="AC289" s="19">
        <v>0</v>
      </c>
      <c r="AD289" s="4" t="s">
        <v>1479</v>
      </c>
      <c r="AE289" s="19" t="str">
        <f t="shared" si="12"/>
        <v>N/A</v>
      </c>
      <c r="AF289" s="19">
        <v>0</v>
      </c>
      <c r="AG289" s="19">
        <v>0</v>
      </c>
      <c r="AH289" s="19">
        <v>0</v>
      </c>
      <c r="AI289" s="19">
        <v>0</v>
      </c>
      <c r="AJ289" s="19">
        <v>0</v>
      </c>
      <c r="AK289" s="19">
        <v>0</v>
      </c>
      <c r="AL289" s="19">
        <v>0</v>
      </c>
      <c r="AM289" s="4" t="s">
        <v>1479</v>
      </c>
      <c r="AN289" s="19" t="s">
        <v>1479</v>
      </c>
      <c r="AO289" s="4" t="s">
        <v>1479</v>
      </c>
      <c r="AP289" s="4" t="s">
        <v>1479</v>
      </c>
    </row>
    <row r="290" spans="1:42" ht="30" x14ac:dyDescent="0.25">
      <c r="A290" s="5" t="s">
        <v>306</v>
      </c>
      <c r="B290" s="6" t="s">
        <v>414</v>
      </c>
      <c r="C290" s="5" t="s">
        <v>476</v>
      </c>
      <c r="D290" s="5" t="s">
        <v>492</v>
      </c>
      <c r="E290" s="5" t="s">
        <v>510</v>
      </c>
      <c r="F290" s="5" t="s">
        <v>562</v>
      </c>
      <c r="G290" s="5" t="s">
        <v>568</v>
      </c>
      <c r="H290" s="10">
        <v>45379</v>
      </c>
      <c r="I290" s="5" t="s">
        <v>572</v>
      </c>
      <c r="J290" s="6" t="s">
        <v>847</v>
      </c>
      <c r="K290" s="5" t="s">
        <v>1477</v>
      </c>
      <c r="L290" s="6" t="s">
        <v>1495</v>
      </c>
      <c r="M290" s="6" t="s">
        <v>1496</v>
      </c>
      <c r="N290" s="5" t="s">
        <v>1318</v>
      </c>
      <c r="O290" s="6" t="s">
        <v>1791</v>
      </c>
      <c r="P290" s="5" t="s">
        <v>1431</v>
      </c>
      <c r="Q290" s="10">
        <v>45463</v>
      </c>
      <c r="R290" s="5" t="s">
        <v>1479</v>
      </c>
      <c r="S290" s="5" t="s">
        <v>1479</v>
      </c>
      <c r="T290" s="6" t="s">
        <v>1534</v>
      </c>
      <c r="U290" s="6" t="s">
        <v>1535</v>
      </c>
      <c r="V290" s="5" t="s">
        <v>1481</v>
      </c>
      <c r="W290" s="5" t="s">
        <v>1473</v>
      </c>
      <c r="X290" s="5" t="s">
        <v>1477</v>
      </c>
      <c r="Y290" s="4">
        <v>140351.19</v>
      </c>
      <c r="Z290" s="19">
        <v>0</v>
      </c>
      <c r="AA290" s="19">
        <v>0</v>
      </c>
      <c r="AB290" s="19">
        <v>0</v>
      </c>
      <c r="AC290" s="19">
        <v>0</v>
      </c>
      <c r="AD290" s="4" t="s">
        <v>1479</v>
      </c>
      <c r="AE290" s="19" t="str">
        <f t="shared" si="12"/>
        <v>N/A</v>
      </c>
      <c r="AF290" s="19">
        <v>0</v>
      </c>
      <c r="AG290" s="19">
        <v>0</v>
      </c>
      <c r="AH290" s="19">
        <v>0</v>
      </c>
      <c r="AI290" s="19">
        <v>0</v>
      </c>
      <c r="AJ290" s="19">
        <v>0</v>
      </c>
      <c r="AK290" s="19">
        <v>0</v>
      </c>
      <c r="AL290" s="19">
        <v>0</v>
      </c>
      <c r="AM290" s="4" t="s">
        <v>1479</v>
      </c>
      <c r="AN290" s="19" t="s">
        <v>1479</v>
      </c>
      <c r="AO290" s="4" t="s">
        <v>1479</v>
      </c>
      <c r="AP290" s="4" t="s">
        <v>1479</v>
      </c>
    </row>
    <row r="291" spans="1:42" ht="45" x14ac:dyDescent="0.25">
      <c r="A291" s="5" t="s">
        <v>307</v>
      </c>
      <c r="B291" s="6" t="s">
        <v>414</v>
      </c>
      <c r="C291" s="5" t="s">
        <v>438</v>
      </c>
      <c r="D291" s="5" t="s">
        <v>492</v>
      </c>
      <c r="E291" s="5" t="s">
        <v>508</v>
      </c>
      <c r="F291" s="5" t="s">
        <v>562</v>
      </c>
      <c r="G291" s="5" t="s">
        <v>568</v>
      </c>
      <c r="H291" s="10">
        <v>45713</v>
      </c>
      <c r="I291" s="5" t="s">
        <v>571</v>
      </c>
      <c r="J291" s="6" t="s">
        <v>670</v>
      </c>
      <c r="K291" s="5" t="s">
        <v>1477</v>
      </c>
      <c r="L291" s="6" t="s">
        <v>1495</v>
      </c>
      <c r="M291" s="6" t="s">
        <v>1496</v>
      </c>
      <c r="N291" s="5" t="s">
        <v>1319</v>
      </c>
      <c r="O291" s="6" t="s">
        <v>1874</v>
      </c>
      <c r="P291" s="5" t="s">
        <v>1426</v>
      </c>
      <c r="Q291" s="10">
        <v>45819</v>
      </c>
      <c r="R291" s="5" t="s">
        <v>1479</v>
      </c>
      <c r="S291" s="5" t="s">
        <v>1479</v>
      </c>
      <c r="T291" s="6" t="s">
        <v>1479</v>
      </c>
      <c r="U291" s="6" t="s">
        <v>1498</v>
      </c>
      <c r="V291" s="5" t="s">
        <v>1477</v>
      </c>
      <c r="W291" s="5" t="s">
        <v>1472</v>
      </c>
      <c r="X291" s="5" t="s">
        <v>1477</v>
      </c>
      <c r="Y291" s="4">
        <v>16000</v>
      </c>
      <c r="Z291" s="19">
        <v>0</v>
      </c>
      <c r="AA291" s="19">
        <v>0</v>
      </c>
      <c r="AB291" s="19">
        <v>0</v>
      </c>
      <c r="AC291" s="19">
        <v>0</v>
      </c>
      <c r="AD291" s="4" t="s">
        <v>1479</v>
      </c>
      <c r="AE291" s="19" t="str">
        <f t="shared" si="12"/>
        <v>N/A</v>
      </c>
      <c r="AF291" s="19">
        <v>0</v>
      </c>
      <c r="AG291" s="19">
        <v>0</v>
      </c>
      <c r="AH291" s="19">
        <v>0</v>
      </c>
      <c r="AI291" s="19">
        <v>0</v>
      </c>
      <c r="AJ291" s="19">
        <v>0</v>
      </c>
      <c r="AK291" s="19">
        <v>0</v>
      </c>
      <c r="AL291" s="19">
        <v>0</v>
      </c>
      <c r="AM291" s="4" t="s">
        <v>1479</v>
      </c>
      <c r="AN291" s="19" t="s">
        <v>1479</v>
      </c>
      <c r="AO291" s="4" t="s">
        <v>1479</v>
      </c>
      <c r="AP291" s="4" t="s">
        <v>1479</v>
      </c>
    </row>
    <row r="292" spans="1:42" ht="90" x14ac:dyDescent="0.25">
      <c r="A292" s="5" t="s">
        <v>308</v>
      </c>
      <c r="B292" s="6" t="s">
        <v>404</v>
      </c>
      <c r="C292" s="5" t="s">
        <v>423</v>
      </c>
      <c r="D292" s="5" t="s">
        <v>491</v>
      </c>
      <c r="E292" s="5" t="s">
        <v>531</v>
      </c>
      <c r="F292" s="5" t="s">
        <v>562</v>
      </c>
      <c r="G292" s="5" t="s">
        <v>568</v>
      </c>
      <c r="H292" s="10">
        <v>45407</v>
      </c>
      <c r="I292" s="5" t="s">
        <v>572</v>
      </c>
      <c r="J292" s="6" t="s">
        <v>848</v>
      </c>
      <c r="K292" s="5" t="s">
        <v>1477</v>
      </c>
      <c r="L292" s="6" t="s">
        <v>1495</v>
      </c>
      <c r="M292" s="6" t="s">
        <v>1496</v>
      </c>
      <c r="N292" s="5" t="s">
        <v>1320</v>
      </c>
      <c r="O292" s="6" t="s">
        <v>1793</v>
      </c>
      <c r="P292" s="5" t="s">
        <v>1431</v>
      </c>
      <c r="Q292" s="10">
        <v>45518</v>
      </c>
      <c r="R292" s="5" t="s">
        <v>1479</v>
      </c>
      <c r="S292" s="5" t="s">
        <v>1479</v>
      </c>
      <c r="T292" s="6" t="s">
        <v>1527</v>
      </c>
      <c r="U292" s="6" t="s">
        <v>1525</v>
      </c>
      <c r="V292" s="5" t="s">
        <v>1481</v>
      </c>
      <c r="W292" s="5" t="s">
        <v>1473</v>
      </c>
      <c r="X292" s="5" t="s">
        <v>1477</v>
      </c>
      <c r="Y292" s="4">
        <v>325000</v>
      </c>
      <c r="Z292" s="19">
        <v>0</v>
      </c>
      <c r="AA292" s="19">
        <v>0</v>
      </c>
      <c r="AB292" s="19">
        <v>0</v>
      </c>
      <c r="AC292" s="19">
        <v>0</v>
      </c>
      <c r="AD292" s="4" t="s">
        <v>1479</v>
      </c>
      <c r="AE292" s="19" t="str">
        <f t="shared" si="12"/>
        <v>N/A</v>
      </c>
      <c r="AF292" s="19">
        <v>0</v>
      </c>
      <c r="AG292" s="19">
        <v>0</v>
      </c>
      <c r="AH292" s="19">
        <v>0</v>
      </c>
      <c r="AI292" s="19">
        <v>0</v>
      </c>
      <c r="AJ292" s="19">
        <v>0</v>
      </c>
      <c r="AK292" s="19">
        <v>0</v>
      </c>
      <c r="AL292" s="19">
        <v>0</v>
      </c>
      <c r="AM292" s="4" t="s">
        <v>1479</v>
      </c>
      <c r="AN292" s="19" t="s">
        <v>1479</v>
      </c>
      <c r="AO292" s="4" t="s">
        <v>1479</v>
      </c>
      <c r="AP292" s="4" t="s">
        <v>1479</v>
      </c>
    </row>
    <row r="293" spans="1:42" ht="30" x14ac:dyDescent="0.25">
      <c r="A293" s="5" t="s">
        <v>309</v>
      </c>
      <c r="B293" s="6" t="s">
        <v>416</v>
      </c>
      <c r="C293" s="5" t="s">
        <v>440</v>
      </c>
      <c r="D293" s="5" t="s">
        <v>498</v>
      </c>
      <c r="E293" s="5" t="s">
        <v>518</v>
      </c>
      <c r="F293" s="5" t="s">
        <v>562</v>
      </c>
      <c r="G293" s="5" t="s">
        <v>568</v>
      </c>
      <c r="H293" s="10">
        <v>45322</v>
      </c>
      <c r="I293" s="5" t="s">
        <v>572</v>
      </c>
      <c r="J293" s="6" t="s">
        <v>849</v>
      </c>
      <c r="K293" s="5" t="s">
        <v>1477</v>
      </c>
      <c r="L293" s="6" t="s">
        <v>1495</v>
      </c>
      <c r="M293" s="6" t="s">
        <v>1496</v>
      </c>
      <c r="N293" s="5" t="s">
        <v>1321</v>
      </c>
      <c r="O293" s="6" t="s">
        <v>1791</v>
      </c>
      <c r="P293" s="5" t="s">
        <v>1436</v>
      </c>
      <c r="Q293" s="10">
        <v>45806</v>
      </c>
      <c r="R293" s="5" t="s">
        <v>1479</v>
      </c>
      <c r="S293" s="5" t="s">
        <v>1479</v>
      </c>
      <c r="T293" s="6" t="s">
        <v>1500</v>
      </c>
      <c r="U293" s="6" t="s">
        <v>1501</v>
      </c>
      <c r="V293" s="5" t="s">
        <v>1481</v>
      </c>
      <c r="W293" s="5" t="s">
        <v>1473</v>
      </c>
      <c r="X293" s="5" t="s">
        <v>1477</v>
      </c>
      <c r="Y293" s="4">
        <v>56778.21</v>
      </c>
      <c r="Z293" s="19">
        <v>0</v>
      </c>
      <c r="AA293" s="19">
        <v>0</v>
      </c>
      <c r="AB293" s="19">
        <v>0</v>
      </c>
      <c r="AC293" s="19">
        <v>0</v>
      </c>
      <c r="AD293" s="4" t="s">
        <v>1479</v>
      </c>
      <c r="AE293" s="19" t="str">
        <f t="shared" si="12"/>
        <v>N/A</v>
      </c>
      <c r="AF293" s="19">
        <v>0</v>
      </c>
      <c r="AG293" s="19">
        <v>0</v>
      </c>
      <c r="AH293" s="19">
        <v>0</v>
      </c>
      <c r="AI293" s="19">
        <v>0</v>
      </c>
      <c r="AJ293" s="19">
        <v>0</v>
      </c>
      <c r="AK293" s="19">
        <v>0</v>
      </c>
      <c r="AL293" s="19">
        <v>0</v>
      </c>
      <c r="AM293" s="4" t="s">
        <v>1479</v>
      </c>
      <c r="AN293" s="19" t="s">
        <v>1479</v>
      </c>
      <c r="AO293" s="4" t="s">
        <v>1479</v>
      </c>
      <c r="AP293" s="4" t="s">
        <v>1479</v>
      </c>
    </row>
    <row r="294" spans="1:42" ht="75" x14ac:dyDescent="0.25">
      <c r="A294" s="5" t="s">
        <v>310</v>
      </c>
      <c r="B294" s="6" t="s">
        <v>1502</v>
      </c>
      <c r="C294" s="5" t="s">
        <v>477</v>
      </c>
      <c r="D294" s="5" t="s">
        <v>503</v>
      </c>
      <c r="E294" s="5" t="s">
        <v>511</v>
      </c>
      <c r="F294" s="5" t="s">
        <v>562</v>
      </c>
      <c r="G294" s="5" t="s">
        <v>568</v>
      </c>
      <c r="H294" s="10">
        <v>45421</v>
      </c>
      <c r="I294" s="5" t="s">
        <v>572</v>
      </c>
      <c r="J294" s="6" t="s">
        <v>850</v>
      </c>
      <c r="K294" s="5" t="s">
        <v>1477</v>
      </c>
      <c r="L294" s="6" t="s">
        <v>1495</v>
      </c>
      <c r="M294" s="6" t="s">
        <v>1496</v>
      </c>
      <c r="N294" s="5" t="s">
        <v>1322</v>
      </c>
      <c r="O294" s="6" t="s">
        <v>1794</v>
      </c>
      <c r="P294" s="5" t="s">
        <v>1431</v>
      </c>
      <c r="Q294" s="10">
        <v>45553</v>
      </c>
      <c r="R294" s="5" t="s">
        <v>1479</v>
      </c>
      <c r="S294" s="5" t="s">
        <v>1479</v>
      </c>
      <c r="T294" s="6" t="s">
        <v>1500</v>
      </c>
      <c r="U294" s="6" t="s">
        <v>1501</v>
      </c>
      <c r="V294" s="5" t="s">
        <v>1481</v>
      </c>
      <c r="W294" s="5" t="s">
        <v>1473</v>
      </c>
      <c r="X294" s="5" t="s">
        <v>1477</v>
      </c>
      <c r="Y294" s="4">
        <v>187816.94</v>
      </c>
      <c r="Z294" s="19">
        <v>0</v>
      </c>
      <c r="AA294" s="19">
        <v>0</v>
      </c>
      <c r="AB294" s="19">
        <v>0</v>
      </c>
      <c r="AC294" s="19">
        <v>0</v>
      </c>
      <c r="AD294" s="4" t="s">
        <v>1479</v>
      </c>
      <c r="AE294" s="19" t="str">
        <f t="shared" si="12"/>
        <v>N/A</v>
      </c>
      <c r="AF294" s="19">
        <v>0</v>
      </c>
      <c r="AG294" s="19">
        <v>0</v>
      </c>
      <c r="AH294" s="19">
        <v>0</v>
      </c>
      <c r="AI294" s="19">
        <v>0</v>
      </c>
      <c r="AJ294" s="19">
        <v>0</v>
      </c>
      <c r="AK294" s="19">
        <v>0</v>
      </c>
      <c r="AL294" s="19">
        <v>0</v>
      </c>
      <c r="AM294" s="4" t="s">
        <v>1479</v>
      </c>
      <c r="AN294" s="19" t="s">
        <v>1479</v>
      </c>
      <c r="AO294" s="4" t="s">
        <v>1479</v>
      </c>
      <c r="AP294" s="4" t="s">
        <v>1479</v>
      </c>
    </row>
    <row r="295" spans="1:42" ht="45" x14ac:dyDescent="0.25">
      <c r="A295" s="5" t="s">
        <v>311</v>
      </c>
      <c r="B295" s="6" t="s">
        <v>1502</v>
      </c>
      <c r="C295" s="5" t="s">
        <v>468</v>
      </c>
      <c r="D295" s="5" t="s">
        <v>503</v>
      </c>
      <c r="E295" s="5" t="s">
        <v>508</v>
      </c>
      <c r="F295" s="5" t="s">
        <v>562</v>
      </c>
      <c r="G295" s="5" t="s">
        <v>568</v>
      </c>
      <c r="H295" s="10">
        <v>45460</v>
      </c>
      <c r="I295" s="5" t="s">
        <v>572</v>
      </c>
      <c r="J295" s="6" t="s">
        <v>851</v>
      </c>
      <c r="K295" s="5" t="s">
        <v>1477</v>
      </c>
      <c r="L295" s="6" t="s">
        <v>1505</v>
      </c>
      <c r="M295" s="6" t="s">
        <v>1505</v>
      </c>
      <c r="N295" s="5" t="s">
        <v>1323</v>
      </c>
      <c r="O295" s="6" t="s">
        <v>1875</v>
      </c>
      <c r="P295" s="5" t="s">
        <v>1431</v>
      </c>
      <c r="Q295" s="10">
        <v>45533</v>
      </c>
      <c r="R295" s="5" t="s">
        <v>1479</v>
      </c>
      <c r="S295" s="5" t="s">
        <v>1479</v>
      </c>
      <c r="T295" s="6" t="s">
        <v>1500</v>
      </c>
      <c r="U295" s="6" t="s">
        <v>1501</v>
      </c>
      <c r="V295" s="5" t="s">
        <v>1481</v>
      </c>
      <c r="W295" s="5" t="s">
        <v>1473</v>
      </c>
      <c r="X295" s="5" t="s">
        <v>1477</v>
      </c>
      <c r="Y295" s="4">
        <v>35495.699999999997</v>
      </c>
      <c r="Z295" s="19">
        <v>0</v>
      </c>
      <c r="AA295" s="19">
        <v>0</v>
      </c>
      <c r="AB295" s="19">
        <v>0</v>
      </c>
      <c r="AC295" s="19">
        <v>0</v>
      </c>
      <c r="AD295" s="4" t="s">
        <v>1479</v>
      </c>
      <c r="AE295" s="19" t="str">
        <f t="shared" si="12"/>
        <v>N/A</v>
      </c>
      <c r="AF295" s="19">
        <v>0</v>
      </c>
      <c r="AG295" s="19">
        <v>0</v>
      </c>
      <c r="AH295" s="19">
        <v>0</v>
      </c>
      <c r="AI295" s="19">
        <v>0</v>
      </c>
      <c r="AJ295" s="19">
        <v>0</v>
      </c>
      <c r="AK295" s="19">
        <v>0</v>
      </c>
      <c r="AL295" s="19">
        <v>0</v>
      </c>
      <c r="AM295" s="4" t="s">
        <v>1479</v>
      </c>
      <c r="AN295" s="19" t="s">
        <v>1479</v>
      </c>
      <c r="AO295" s="4" t="s">
        <v>1479</v>
      </c>
      <c r="AP295" s="4" t="s">
        <v>1479</v>
      </c>
    </row>
    <row r="296" spans="1:42" ht="45" x14ac:dyDescent="0.25">
      <c r="A296" s="5" t="s">
        <v>312</v>
      </c>
      <c r="B296" s="6" t="s">
        <v>414</v>
      </c>
      <c r="C296" s="5" t="s">
        <v>478</v>
      </c>
      <c r="D296" s="5" t="s">
        <v>492</v>
      </c>
      <c r="E296" s="5" t="s">
        <v>510</v>
      </c>
      <c r="F296" s="5" t="s">
        <v>562</v>
      </c>
      <c r="G296" s="5" t="s">
        <v>568</v>
      </c>
      <c r="H296" s="10">
        <v>45460</v>
      </c>
      <c r="I296" s="5" t="s">
        <v>572</v>
      </c>
      <c r="J296" s="6" t="s">
        <v>852</v>
      </c>
      <c r="K296" s="5" t="s">
        <v>1477</v>
      </c>
      <c r="L296" s="6" t="s">
        <v>1495</v>
      </c>
      <c r="M296" s="6" t="s">
        <v>1496</v>
      </c>
      <c r="N296" s="5" t="s">
        <v>1324</v>
      </c>
      <c r="O296" s="6" t="s">
        <v>1795</v>
      </c>
      <c r="P296" s="5" t="s">
        <v>1431</v>
      </c>
      <c r="Q296" s="10">
        <v>45623</v>
      </c>
      <c r="R296" s="5" t="s">
        <v>1479</v>
      </c>
      <c r="S296" s="5" t="s">
        <v>1479</v>
      </c>
      <c r="T296" s="6" t="s">
        <v>1500</v>
      </c>
      <c r="U296" s="6" t="s">
        <v>1501</v>
      </c>
      <c r="V296" s="5" t="s">
        <v>1481</v>
      </c>
      <c r="W296" s="5" t="s">
        <v>1473</v>
      </c>
      <c r="X296" s="5" t="s">
        <v>1477</v>
      </c>
      <c r="Y296" s="4">
        <v>443979.12</v>
      </c>
      <c r="Z296" s="19">
        <v>0</v>
      </c>
      <c r="AA296" s="19">
        <v>0</v>
      </c>
      <c r="AB296" s="19">
        <v>0</v>
      </c>
      <c r="AC296" s="19">
        <v>0</v>
      </c>
      <c r="AD296" s="4" t="s">
        <v>1479</v>
      </c>
      <c r="AE296" s="19" t="str">
        <f t="shared" si="12"/>
        <v>N/A</v>
      </c>
      <c r="AF296" s="19">
        <v>0</v>
      </c>
      <c r="AG296" s="19">
        <v>0</v>
      </c>
      <c r="AH296" s="19">
        <v>0</v>
      </c>
      <c r="AI296" s="19">
        <v>0</v>
      </c>
      <c r="AJ296" s="19">
        <v>0</v>
      </c>
      <c r="AK296" s="19">
        <v>0</v>
      </c>
      <c r="AL296" s="19">
        <v>0</v>
      </c>
      <c r="AM296" s="4" t="s">
        <v>1479</v>
      </c>
      <c r="AN296" s="19" t="s">
        <v>1479</v>
      </c>
      <c r="AO296" s="4" t="s">
        <v>1479</v>
      </c>
      <c r="AP296" s="4" t="s">
        <v>1479</v>
      </c>
    </row>
    <row r="297" spans="1:42" ht="75" x14ac:dyDescent="0.25">
      <c r="A297" s="5" t="s">
        <v>313</v>
      </c>
      <c r="B297" s="6" t="s">
        <v>405</v>
      </c>
      <c r="C297" s="5" t="s">
        <v>424</v>
      </c>
      <c r="D297" s="5" t="s">
        <v>492</v>
      </c>
      <c r="E297" s="5" t="s">
        <v>519</v>
      </c>
      <c r="F297" s="5" t="s">
        <v>562</v>
      </c>
      <c r="G297" s="5" t="s">
        <v>568</v>
      </c>
      <c r="H297" s="10">
        <v>45481</v>
      </c>
      <c r="I297" s="5" t="s">
        <v>572</v>
      </c>
      <c r="J297" s="6" t="s">
        <v>853</v>
      </c>
      <c r="K297" s="5" t="s">
        <v>1477</v>
      </c>
      <c r="L297" s="6" t="s">
        <v>1478</v>
      </c>
      <c r="M297" s="6" t="s">
        <v>1478</v>
      </c>
      <c r="N297" s="5" t="s">
        <v>1325</v>
      </c>
      <c r="O297" s="6" t="s">
        <v>1876</v>
      </c>
      <c r="P297" s="5" t="s">
        <v>1431</v>
      </c>
      <c r="Q297" s="10">
        <v>45553</v>
      </c>
      <c r="R297" s="5" t="s">
        <v>1479</v>
      </c>
      <c r="S297" s="5" t="s">
        <v>1479</v>
      </c>
      <c r="T297" s="6" t="s">
        <v>1457</v>
      </c>
      <c r="U297" s="17" t="s">
        <v>1507</v>
      </c>
      <c r="V297" s="5" t="s">
        <v>1481</v>
      </c>
      <c r="W297" s="5" t="s">
        <v>1473</v>
      </c>
      <c r="X297" s="5" t="s">
        <v>1477</v>
      </c>
      <c r="Y297" s="4">
        <v>64876.7</v>
      </c>
      <c r="Z297" s="19">
        <v>64876.7</v>
      </c>
      <c r="AA297" s="19">
        <v>0</v>
      </c>
      <c r="AB297" s="19">
        <v>0</v>
      </c>
      <c r="AC297" s="19">
        <v>0</v>
      </c>
      <c r="AD297" s="4" t="s">
        <v>1479</v>
      </c>
      <c r="AE297" s="19" t="str">
        <f t="shared" si="12"/>
        <v>N/A</v>
      </c>
      <c r="AF297" s="19">
        <f>Y297</f>
        <v>64876.7</v>
      </c>
      <c r="AG297" s="19">
        <v>0</v>
      </c>
      <c r="AH297" s="19">
        <v>0</v>
      </c>
      <c r="AI297" s="19">
        <v>0</v>
      </c>
      <c r="AJ297" s="19">
        <v>0</v>
      </c>
      <c r="AK297" s="19">
        <v>0</v>
      </c>
      <c r="AL297" s="19">
        <v>0</v>
      </c>
      <c r="AM297" s="4" t="s">
        <v>1479</v>
      </c>
      <c r="AN297" s="19" t="s">
        <v>1479</v>
      </c>
      <c r="AO297" s="4" t="s">
        <v>1479</v>
      </c>
      <c r="AP297" s="4" t="s">
        <v>1479</v>
      </c>
    </row>
    <row r="298" spans="1:42" ht="75" x14ac:dyDescent="0.25">
      <c r="A298" s="5" t="s">
        <v>314</v>
      </c>
      <c r="B298" s="6" t="s">
        <v>1502</v>
      </c>
      <c r="C298" s="5" t="s">
        <v>468</v>
      </c>
      <c r="D298" s="5" t="s">
        <v>503</v>
      </c>
      <c r="E298" s="5" t="s">
        <v>515</v>
      </c>
      <c r="F298" s="5" t="s">
        <v>562</v>
      </c>
      <c r="G298" s="5" t="s">
        <v>568</v>
      </c>
      <c r="H298" s="10">
        <v>45511</v>
      </c>
      <c r="I298" s="5" t="s">
        <v>572</v>
      </c>
      <c r="J298" s="6" t="s">
        <v>854</v>
      </c>
      <c r="K298" s="5" t="s">
        <v>1477</v>
      </c>
      <c r="L298" s="6" t="s">
        <v>1505</v>
      </c>
      <c r="M298" s="6" t="s">
        <v>1505</v>
      </c>
      <c r="N298" s="5" t="s">
        <v>1326</v>
      </c>
      <c r="O298" s="6" t="s">
        <v>1877</v>
      </c>
      <c r="P298" s="5" t="s">
        <v>1431</v>
      </c>
      <c r="Q298" s="10">
        <v>45603</v>
      </c>
      <c r="R298" s="5" t="s">
        <v>1479</v>
      </c>
      <c r="S298" s="5" t="s">
        <v>1479</v>
      </c>
      <c r="T298" s="6" t="s">
        <v>1500</v>
      </c>
      <c r="U298" s="6" t="s">
        <v>1501</v>
      </c>
      <c r="V298" s="5" t="s">
        <v>1481</v>
      </c>
      <c r="W298" s="5" t="s">
        <v>1473</v>
      </c>
      <c r="X298" s="5" t="s">
        <v>1477</v>
      </c>
      <c r="Y298" s="4">
        <v>132692.03</v>
      </c>
      <c r="Z298" s="19">
        <v>0</v>
      </c>
      <c r="AA298" s="19">
        <v>0</v>
      </c>
      <c r="AB298" s="19">
        <v>0</v>
      </c>
      <c r="AC298" s="19">
        <v>0</v>
      </c>
      <c r="AD298" s="4" t="s">
        <v>1479</v>
      </c>
      <c r="AE298" s="19" t="str">
        <f t="shared" si="12"/>
        <v>N/A</v>
      </c>
      <c r="AF298" s="19">
        <v>0</v>
      </c>
      <c r="AG298" s="19">
        <v>0</v>
      </c>
      <c r="AH298" s="19">
        <v>0</v>
      </c>
      <c r="AI298" s="19">
        <v>0</v>
      </c>
      <c r="AJ298" s="19">
        <v>0</v>
      </c>
      <c r="AK298" s="19">
        <v>0</v>
      </c>
      <c r="AL298" s="19">
        <v>0</v>
      </c>
      <c r="AM298" s="4" t="s">
        <v>1479</v>
      </c>
      <c r="AN298" s="19" t="s">
        <v>1479</v>
      </c>
      <c r="AO298" s="4" t="s">
        <v>1479</v>
      </c>
      <c r="AP298" s="4" t="s">
        <v>1479</v>
      </c>
    </row>
    <row r="299" spans="1:42" ht="30" x14ac:dyDescent="0.25">
      <c r="A299" s="5" t="s">
        <v>315</v>
      </c>
      <c r="B299" s="6" t="s">
        <v>402</v>
      </c>
      <c r="C299" s="5" t="s">
        <v>422</v>
      </c>
      <c r="D299" s="5" t="s">
        <v>490</v>
      </c>
      <c r="E299" s="5" t="s">
        <v>535</v>
      </c>
      <c r="F299" s="5" t="s">
        <v>562</v>
      </c>
      <c r="G299" s="5" t="s">
        <v>568</v>
      </c>
      <c r="H299" s="10">
        <v>45525</v>
      </c>
      <c r="I299" s="5" t="s">
        <v>572</v>
      </c>
      <c r="J299" s="6" t="s">
        <v>855</v>
      </c>
      <c r="K299" s="5" t="s">
        <v>1481</v>
      </c>
      <c r="L299" s="6" t="s">
        <v>1479</v>
      </c>
      <c r="M299" s="6" t="s">
        <v>1479</v>
      </c>
      <c r="N299" s="5" t="s">
        <v>1327</v>
      </c>
      <c r="O299" s="6" t="s">
        <v>1796</v>
      </c>
      <c r="P299" s="5" t="s">
        <v>1431</v>
      </c>
      <c r="Q299" s="10">
        <v>45582</v>
      </c>
      <c r="R299" s="5" t="s">
        <v>1479</v>
      </c>
      <c r="S299" s="5" t="s">
        <v>1479</v>
      </c>
      <c r="T299" s="6" t="s">
        <v>1527</v>
      </c>
      <c r="U299" s="6" t="s">
        <v>1525</v>
      </c>
      <c r="V299" s="5" t="s">
        <v>1481</v>
      </c>
      <c r="W299" s="5" t="s">
        <v>1473</v>
      </c>
      <c r="X299" s="5" t="s">
        <v>1477</v>
      </c>
      <c r="Y299" s="4">
        <v>95435.01</v>
      </c>
      <c r="Z299" s="4">
        <v>95435.01</v>
      </c>
      <c r="AA299" s="19">
        <v>0</v>
      </c>
      <c r="AB299" s="19">
        <v>0</v>
      </c>
      <c r="AC299" s="19">
        <v>0</v>
      </c>
      <c r="AD299" s="4" t="s">
        <v>1479</v>
      </c>
      <c r="AE299" s="19" t="str">
        <f t="shared" si="12"/>
        <v>N/A</v>
      </c>
      <c r="AF299" s="19">
        <v>0</v>
      </c>
      <c r="AG299" s="19">
        <v>0</v>
      </c>
      <c r="AH299" s="19">
        <v>0</v>
      </c>
      <c r="AI299" s="19">
        <v>0</v>
      </c>
      <c r="AJ299" s="19">
        <v>0</v>
      </c>
      <c r="AK299" s="19">
        <v>0</v>
      </c>
      <c r="AL299" s="19">
        <v>0</v>
      </c>
      <c r="AM299" s="4" t="s">
        <v>1479</v>
      </c>
      <c r="AN299" s="19" t="s">
        <v>1479</v>
      </c>
      <c r="AO299" s="4" t="s">
        <v>1479</v>
      </c>
      <c r="AP299" s="4" t="s">
        <v>1479</v>
      </c>
    </row>
    <row r="300" spans="1:42" ht="30" x14ac:dyDescent="0.25">
      <c r="A300" s="5" t="s">
        <v>316</v>
      </c>
      <c r="B300" s="6" t="s">
        <v>402</v>
      </c>
      <c r="C300" s="5" t="s">
        <v>422</v>
      </c>
      <c r="D300" s="5" t="s">
        <v>490</v>
      </c>
      <c r="E300" s="5" t="s">
        <v>535</v>
      </c>
      <c r="F300" s="5" t="s">
        <v>562</v>
      </c>
      <c r="G300" s="5" t="s">
        <v>568</v>
      </c>
      <c r="H300" s="10">
        <v>45730</v>
      </c>
      <c r="I300" s="5" t="s">
        <v>571</v>
      </c>
      <c r="J300" s="6" t="s">
        <v>855</v>
      </c>
      <c r="K300" s="5" t="s">
        <v>1481</v>
      </c>
      <c r="L300" s="6" t="s">
        <v>1479</v>
      </c>
      <c r="M300" s="6" t="s">
        <v>1479</v>
      </c>
      <c r="N300" s="5" t="s">
        <v>1328</v>
      </c>
      <c r="O300" s="6" t="s">
        <v>1796</v>
      </c>
      <c r="P300" s="5" t="s">
        <v>1430</v>
      </c>
      <c r="Q300" s="10">
        <v>45831</v>
      </c>
      <c r="R300" s="5" t="s">
        <v>1479</v>
      </c>
      <c r="S300" s="5" t="s">
        <v>1479</v>
      </c>
      <c r="T300" s="6" t="s">
        <v>1479</v>
      </c>
      <c r="U300" s="6" t="s">
        <v>1498</v>
      </c>
      <c r="V300" s="5" t="s">
        <v>1477</v>
      </c>
      <c r="W300" s="5" t="s">
        <v>1472</v>
      </c>
      <c r="X300" s="5" t="s">
        <v>1477</v>
      </c>
      <c r="Y300" s="4">
        <v>145435.01</v>
      </c>
      <c r="Z300" s="19">
        <v>769425.25</v>
      </c>
      <c r="AA300" s="19">
        <v>440369.77</v>
      </c>
      <c r="AB300" s="19">
        <v>0</v>
      </c>
      <c r="AC300" s="19">
        <v>0</v>
      </c>
      <c r="AD300" s="4" t="s">
        <v>1479</v>
      </c>
      <c r="AE300" s="19" t="str">
        <f t="shared" si="12"/>
        <v>N/A</v>
      </c>
      <c r="AF300" s="19">
        <v>0</v>
      </c>
      <c r="AG300" s="19">
        <v>0</v>
      </c>
      <c r="AH300" s="19">
        <v>0</v>
      </c>
      <c r="AI300" s="19">
        <v>0</v>
      </c>
      <c r="AJ300" s="19">
        <v>0</v>
      </c>
      <c r="AK300" s="19">
        <v>0</v>
      </c>
      <c r="AL300" s="19">
        <v>0</v>
      </c>
      <c r="AM300" s="4" t="s">
        <v>1479</v>
      </c>
      <c r="AN300" s="19" t="s">
        <v>1479</v>
      </c>
      <c r="AO300" s="4" t="s">
        <v>1479</v>
      </c>
      <c r="AP300" s="4" t="s">
        <v>1479</v>
      </c>
    </row>
    <row r="301" spans="1:42" ht="45" x14ac:dyDescent="0.25">
      <c r="A301" s="5" t="s">
        <v>317</v>
      </c>
      <c r="B301" s="6" t="s">
        <v>405</v>
      </c>
      <c r="C301" s="5" t="s">
        <v>424</v>
      </c>
      <c r="D301" s="5" t="s">
        <v>492</v>
      </c>
      <c r="E301" s="5" t="s">
        <v>559</v>
      </c>
      <c r="F301" s="5" t="s">
        <v>562</v>
      </c>
      <c r="G301" s="5" t="s">
        <v>568</v>
      </c>
      <c r="H301" s="10">
        <v>45537</v>
      </c>
      <c r="I301" s="5" t="s">
        <v>572</v>
      </c>
      <c r="J301" s="6" t="s">
        <v>856</v>
      </c>
      <c r="K301" s="5" t="s">
        <v>1477</v>
      </c>
      <c r="L301" s="6" t="s">
        <v>1536</v>
      </c>
      <c r="M301" s="6" t="s">
        <v>1536</v>
      </c>
      <c r="N301" s="5" t="s">
        <v>1329</v>
      </c>
      <c r="O301" s="6" t="s">
        <v>1878</v>
      </c>
      <c r="P301" s="5" t="s">
        <v>1431</v>
      </c>
      <c r="Q301" s="10">
        <v>45586</v>
      </c>
      <c r="R301" s="5" t="s">
        <v>1479</v>
      </c>
      <c r="S301" s="5" t="s">
        <v>1479</v>
      </c>
      <c r="T301" s="6" t="s">
        <v>1500</v>
      </c>
      <c r="U301" s="6" t="s">
        <v>1501</v>
      </c>
      <c r="V301" s="5" t="s">
        <v>1481</v>
      </c>
      <c r="W301" s="5" t="s">
        <v>1473</v>
      </c>
      <c r="X301" s="5" t="s">
        <v>1477</v>
      </c>
      <c r="Y301" s="4">
        <v>45562.36</v>
      </c>
      <c r="Z301" s="19">
        <v>0</v>
      </c>
      <c r="AA301" s="19">
        <v>0</v>
      </c>
      <c r="AB301" s="19">
        <v>0</v>
      </c>
      <c r="AC301" s="19">
        <v>0</v>
      </c>
      <c r="AD301" s="4" t="s">
        <v>1479</v>
      </c>
      <c r="AE301" s="19" t="str">
        <f t="shared" si="12"/>
        <v>N/A</v>
      </c>
      <c r="AF301" s="19">
        <v>0</v>
      </c>
      <c r="AG301" s="19">
        <v>0</v>
      </c>
      <c r="AH301" s="19">
        <v>0</v>
      </c>
      <c r="AI301" s="19">
        <v>0</v>
      </c>
      <c r="AJ301" s="19">
        <v>0</v>
      </c>
      <c r="AK301" s="19">
        <v>0</v>
      </c>
      <c r="AL301" s="19">
        <v>0</v>
      </c>
      <c r="AM301" s="4" t="s">
        <v>1479</v>
      </c>
      <c r="AN301" s="19" t="s">
        <v>1479</v>
      </c>
      <c r="AO301" s="4" t="s">
        <v>1479</v>
      </c>
      <c r="AP301" s="4" t="s">
        <v>1479</v>
      </c>
    </row>
    <row r="302" spans="1:42" ht="60" x14ac:dyDescent="0.25">
      <c r="A302" s="5" t="s">
        <v>1537</v>
      </c>
      <c r="B302" s="6" t="s">
        <v>405</v>
      </c>
      <c r="C302" s="5" t="s">
        <v>424</v>
      </c>
      <c r="D302" s="5" t="s">
        <v>492</v>
      </c>
      <c r="E302" s="5" t="s">
        <v>533</v>
      </c>
      <c r="F302" s="5" t="s">
        <v>562</v>
      </c>
      <c r="G302" s="5" t="s">
        <v>568</v>
      </c>
      <c r="H302" s="10">
        <v>45806</v>
      </c>
      <c r="I302" s="5" t="s">
        <v>571</v>
      </c>
      <c r="J302" s="6" t="s">
        <v>725</v>
      </c>
      <c r="K302" s="5" t="s">
        <v>1477</v>
      </c>
      <c r="L302" s="6" t="s">
        <v>1538</v>
      </c>
      <c r="M302" s="6" t="s">
        <v>1539</v>
      </c>
      <c r="N302" s="5" t="s">
        <v>1330</v>
      </c>
      <c r="O302" s="6" t="s">
        <v>2002</v>
      </c>
      <c r="P302" s="5" t="s">
        <v>1426</v>
      </c>
      <c r="Q302" s="10">
        <v>45818</v>
      </c>
      <c r="R302" s="5" t="s">
        <v>1479</v>
      </c>
      <c r="S302" s="5" t="s">
        <v>1479</v>
      </c>
      <c r="T302" s="6" t="s">
        <v>1479</v>
      </c>
      <c r="U302" s="6" t="s">
        <v>1498</v>
      </c>
      <c r="V302" s="5" t="s">
        <v>1477</v>
      </c>
      <c r="W302" s="5" t="s">
        <v>1472</v>
      </c>
      <c r="X302" s="5" t="s">
        <v>1477</v>
      </c>
      <c r="Y302" s="4">
        <v>86110.97</v>
      </c>
      <c r="Z302" s="19">
        <v>0</v>
      </c>
      <c r="AA302" s="19">
        <v>0</v>
      </c>
      <c r="AB302" s="19">
        <v>0</v>
      </c>
      <c r="AC302" s="19">
        <v>0</v>
      </c>
      <c r="AD302" s="4" t="s">
        <v>1479</v>
      </c>
      <c r="AE302" s="19" t="str">
        <f t="shared" si="12"/>
        <v>N/A</v>
      </c>
      <c r="AF302" s="19">
        <v>0</v>
      </c>
      <c r="AG302" s="19">
        <v>0</v>
      </c>
      <c r="AH302" s="19">
        <v>0</v>
      </c>
      <c r="AI302" s="19">
        <v>0</v>
      </c>
      <c r="AJ302" s="19">
        <v>0</v>
      </c>
      <c r="AK302" s="19">
        <v>0</v>
      </c>
      <c r="AL302" s="19">
        <v>0</v>
      </c>
      <c r="AM302" s="4" t="s">
        <v>1479</v>
      </c>
      <c r="AN302" s="19" t="s">
        <v>1479</v>
      </c>
      <c r="AO302" s="4" t="s">
        <v>1479</v>
      </c>
      <c r="AP302" s="4" t="s">
        <v>1479</v>
      </c>
    </row>
    <row r="303" spans="1:42" ht="90" x14ac:dyDescent="0.25">
      <c r="A303" s="5" t="s">
        <v>318</v>
      </c>
      <c r="B303" s="6" t="s">
        <v>402</v>
      </c>
      <c r="C303" s="5" t="s">
        <v>459</v>
      </c>
      <c r="D303" s="5" t="s">
        <v>490</v>
      </c>
      <c r="E303" s="5" t="s">
        <v>512</v>
      </c>
      <c r="F303" s="5" t="s">
        <v>562</v>
      </c>
      <c r="G303" s="5" t="s">
        <v>568</v>
      </c>
      <c r="H303" s="10">
        <v>45551</v>
      </c>
      <c r="I303" s="5" t="s">
        <v>572</v>
      </c>
      <c r="J303" s="6" t="s">
        <v>857</v>
      </c>
      <c r="K303" s="5" t="s">
        <v>1477</v>
      </c>
      <c r="L303" s="5" t="s">
        <v>1482</v>
      </c>
      <c r="M303" s="6" t="s">
        <v>1482</v>
      </c>
      <c r="N303" s="5" t="s">
        <v>1331</v>
      </c>
      <c r="O303" s="6" t="s">
        <v>1760</v>
      </c>
      <c r="P303" s="5" t="s">
        <v>1431</v>
      </c>
      <c r="Q303" s="10">
        <v>45572</v>
      </c>
      <c r="R303" s="5" t="s">
        <v>1479</v>
      </c>
      <c r="S303" s="5" t="s">
        <v>1479</v>
      </c>
      <c r="T303" s="6" t="s">
        <v>1445</v>
      </c>
      <c r="U303" s="6" t="s">
        <v>1480</v>
      </c>
      <c r="V303" s="5" t="s">
        <v>1481</v>
      </c>
      <c r="W303" s="5" t="s">
        <v>1471</v>
      </c>
      <c r="X303" s="5" t="s">
        <v>1481</v>
      </c>
      <c r="Y303" s="4">
        <v>32813</v>
      </c>
      <c r="Z303" s="19">
        <v>32813</v>
      </c>
      <c r="AA303" s="19">
        <v>0</v>
      </c>
      <c r="AB303" s="19">
        <v>0</v>
      </c>
      <c r="AC303" s="19">
        <v>0</v>
      </c>
      <c r="AD303" s="4" t="s">
        <v>1479</v>
      </c>
      <c r="AE303" s="19" t="str">
        <f t="shared" si="12"/>
        <v>N/A</v>
      </c>
      <c r="AF303" s="19">
        <f>Z303-AO303</f>
        <v>29813</v>
      </c>
      <c r="AG303" s="19">
        <v>0</v>
      </c>
      <c r="AH303" s="19">
        <v>0</v>
      </c>
      <c r="AI303" s="19">
        <v>0</v>
      </c>
      <c r="AJ303" s="19">
        <v>0</v>
      </c>
      <c r="AK303" s="19">
        <v>0</v>
      </c>
      <c r="AL303" s="19">
        <v>0</v>
      </c>
      <c r="AM303" s="4" t="s">
        <v>1479</v>
      </c>
      <c r="AN303" s="19" t="s">
        <v>1479</v>
      </c>
      <c r="AO303" s="4">
        <v>3000</v>
      </c>
      <c r="AP303" s="4" t="s">
        <v>1479</v>
      </c>
    </row>
    <row r="304" spans="1:42" ht="90" x14ac:dyDescent="0.25">
      <c r="A304" s="5" t="s">
        <v>319</v>
      </c>
      <c r="B304" s="6" t="s">
        <v>402</v>
      </c>
      <c r="C304" s="5" t="s">
        <v>459</v>
      </c>
      <c r="D304" s="5" t="s">
        <v>490</v>
      </c>
      <c r="E304" s="5" t="s">
        <v>515</v>
      </c>
      <c r="F304" s="5" t="s">
        <v>562</v>
      </c>
      <c r="G304" s="5" t="s">
        <v>568</v>
      </c>
      <c r="H304" s="10">
        <v>45548</v>
      </c>
      <c r="I304" s="5" t="s">
        <v>572</v>
      </c>
      <c r="J304" s="6" t="s">
        <v>858</v>
      </c>
      <c r="K304" s="5" t="s">
        <v>1477</v>
      </c>
      <c r="L304" s="5" t="s">
        <v>1482</v>
      </c>
      <c r="M304" s="6" t="s">
        <v>1482</v>
      </c>
      <c r="N304" s="5" t="s">
        <v>1332</v>
      </c>
      <c r="O304" s="6" t="s">
        <v>1760</v>
      </c>
      <c r="P304" s="5" t="s">
        <v>1431</v>
      </c>
      <c r="Q304" s="10">
        <v>45636</v>
      </c>
      <c r="R304" s="5" t="s">
        <v>1479</v>
      </c>
      <c r="S304" s="5" t="s">
        <v>1479</v>
      </c>
      <c r="T304" s="6" t="s">
        <v>1445</v>
      </c>
      <c r="U304" s="6" t="s">
        <v>1480</v>
      </c>
      <c r="V304" s="5" t="s">
        <v>1481</v>
      </c>
      <c r="W304" s="5" t="s">
        <v>1471</v>
      </c>
      <c r="X304" s="5" t="s">
        <v>1481</v>
      </c>
      <c r="Y304" s="4">
        <v>29977.5</v>
      </c>
      <c r="Z304" s="19">
        <v>29977.5</v>
      </c>
      <c r="AA304" s="19">
        <v>0</v>
      </c>
      <c r="AB304" s="19">
        <v>0</v>
      </c>
      <c r="AC304" s="19">
        <v>0</v>
      </c>
      <c r="AD304" s="4" t="s">
        <v>1479</v>
      </c>
      <c r="AE304" s="19" t="str">
        <f t="shared" si="12"/>
        <v>N/A</v>
      </c>
      <c r="AF304" s="19">
        <f>Z304-AO304</f>
        <v>26977.5</v>
      </c>
      <c r="AG304" s="19">
        <v>0</v>
      </c>
      <c r="AH304" s="19">
        <v>0</v>
      </c>
      <c r="AI304" s="19">
        <v>0</v>
      </c>
      <c r="AJ304" s="19">
        <v>0</v>
      </c>
      <c r="AK304" s="19">
        <v>0</v>
      </c>
      <c r="AL304" s="19">
        <v>0</v>
      </c>
      <c r="AM304" s="4" t="s">
        <v>1479</v>
      </c>
      <c r="AN304" s="19" t="s">
        <v>1479</v>
      </c>
      <c r="AO304" s="4">
        <v>3000</v>
      </c>
      <c r="AP304" s="4" t="s">
        <v>1479</v>
      </c>
    </row>
    <row r="305" spans="1:42" ht="90" x14ac:dyDescent="0.25">
      <c r="A305" s="5" t="s">
        <v>320</v>
      </c>
      <c r="B305" s="6" t="s">
        <v>402</v>
      </c>
      <c r="C305" s="5" t="s">
        <v>459</v>
      </c>
      <c r="D305" s="5" t="s">
        <v>490</v>
      </c>
      <c r="E305" s="5" t="s">
        <v>512</v>
      </c>
      <c r="F305" s="5" t="s">
        <v>562</v>
      </c>
      <c r="G305" s="5" t="s">
        <v>568</v>
      </c>
      <c r="H305" s="10">
        <v>45559</v>
      </c>
      <c r="I305" s="5" t="s">
        <v>572</v>
      </c>
      <c r="J305" s="6" t="s">
        <v>859</v>
      </c>
      <c r="K305" s="5" t="s">
        <v>1477</v>
      </c>
      <c r="L305" s="5" t="s">
        <v>1482</v>
      </c>
      <c r="M305" s="6" t="s">
        <v>1482</v>
      </c>
      <c r="N305" s="5" t="s">
        <v>1333</v>
      </c>
      <c r="O305" s="6" t="s">
        <v>1760</v>
      </c>
      <c r="P305" s="5" t="s">
        <v>1431</v>
      </c>
      <c r="Q305" s="10">
        <v>45593</v>
      </c>
      <c r="R305" s="5" t="s">
        <v>1479</v>
      </c>
      <c r="S305" s="5" t="s">
        <v>1479</v>
      </c>
      <c r="T305" s="6" t="s">
        <v>1445</v>
      </c>
      <c r="U305" s="6" t="s">
        <v>1480</v>
      </c>
      <c r="V305" s="5" t="s">
        <v>1481</v>
      </c>
      <c r="W305" s="5" t="s">
        <v>1471</v>
      </c>
      <c r="X305" s="5" t="s">
        <v>1481</v>
      </c>
      <c r="Y305" s="4">
        <v>28655</v>
      </c>
      <c r="Z305" s="19">
        <v>28655</v>
      </c>
      <c r="AA305" s="19">
        <v>0</v>
      </c>
      <c r="AB305" s="19">
        <v>0</v>
      </c>
      <c r="AC305" s="19">
        <v>0</v>
      </c>
      <c r="AD305" s="4" t="s">
        <v>1479</v>
      </c>
      <c r="AE305" s="19" t="str">
        <f t="shared" si="12"/>
        <v>N/A</v>
      </c>
      <c r="AF305" s="19">
        <f>Z305-AO305</f>
        <v>25655</v>
      </c>
      <c r="AG305" s="19">
        <v>0</v>
      </c>
      <c r="AH305" s="19">
        <v>0</v>
      </c>
      <c r="AI305" s="19">
        <v>0</v>
      </c>
      <c r="AJ305" s="19">
        <v>0</v>
      </c>
      <c r="AK305" s="19">
        <v>0</v>
      </c>
      <c r="AL305" s="19">
        <v>0</v>
      </c>
      <c r="AM305" s="4" t="s">
        <v>1479</v>
      </c>
      <c r="AN305" s="19" t="s">
        <v>1479</v>
      </c>
      <c r="AO305" s="4">
        <v>3000</v>
      </c>
      <c r="AP305" s="4" t="s">
        <v>1479</v>
      </c>
    </row>
    <row r="306" spans="1:42" ht="90" x14ac:dyDescent="0.25">
      <c r="A306" s="5" t="s">
        <v>321</v>
      </c>
      <c r="B306" s="6" t="s">
        <v>402</v>
      </c>
      <c r="C306" s="5" t="s">
        <v>459</v>
      </c>
      <c r="D306" s="5" t="s">
        <v>490</v>
      </c>
      <c r="E306" s="5" t="s">
        <v>518</v>
      </c>
      <c r="F306" s="5" t="s">
        <v>562</v>
      </c>
      <c r="G306" s="5" t="s">
        <v>568</v>
      </c>
      <c r="H306" s="10">
        <v>45559</v>
      </c>
      <c r="I306" s="5" t="s">
        <v>572</v>
      </c>
      <c r="J306" s="6" t="s">
        <v>860</v>
      </c>
      <c r="K306" s="5" t="s">
        <v>1477</v>
      </c>
      <c r="L306" s="5" t="s">
        <v>1482</v>
      </c>
      <c r="M306" s="6" t="s">
        <v>1482</v>
      </c>
      <c r="N306" s="5" t="s">
        <v>1334</v>
      </c>
      <c r="O306" s="6" t="s">
        <v>1760</v>
      </c>
      <c r="P306" s="5" t="s">
        <v>1431</v>
      </c>
      <c r="Q306" s="10">
        <v>45587</v>
      </c>
      <c r="R306" s="5" t="s">
        <v>1479</v>
      </c>
      <c r="S306" s="5" t="s">
        <v>1479</v>
      </c>
      <c r="T306" s="6" t="s">
        <v>1445</v>
      </c>
      <c r="U306" s="6" t="s">
        <v>1480</v>
      </c>
      <c r="V306" s="5" t="s">
        <v>1481</v>
      </c>
      <c r="W306" s="5" t="s">
        <v>1471</v>
      </c>
      <c r="X306" s="5" t="s">
        <v>1481</v>
      </c>
      <c r="Y306" s="4">
        <v>25514.5</v>
      </c>
      <c r="Z306" s="19">
        <v>25514.5</v>
      </c>
      <c r="AA306" s="19">
        <v>0</v>
      </c>
      <c r="AB306" s="19">
        <v>0</v>
      </c>
      <c r="AC306" s="19">
        <v>0</v>
      </c>
      <c r="AD306" s="4" t="s">
        <v>1479</v>
      </c>
      <c r="AE306" s="19" t="str">
        <f t="shared" si="12"/>
        <v>N/A</v>
      </c>
      <c r="AF306" s="19">
        <f>Z306-AO306</f>
        <v>22514.5</v>
      </c>
      <c r="AG306" s="19">
        <v>0</v>
      </c>
      <c r="AH306" s="19">
        <v>0</v>
      </c>
      <c r="AI306" s="19">
        <v>0</v>
      </c>
      <c r="AJ306" s="19">
        <v>0</v>
      </c>
      <c r="AK306" s="19">
        <v>0</v>
      </c>
      <c r="AL306" s="19">
        <v>0</v>
      </c>
      <c r="AM306" s="4" t="s">
        <v>1479</v>
      </c>
      <c r="AN306" s="19" t="s">
        <v>1479</v>
      </c>
      <c r="AO306" s="4">
        <v>3000</v>
      </c>
      <c r="AP306" s="4" t="s">
        <v>1479</v>
      </c>
    </row>
    <row r="307" spans="1:42" ht="30" x14ac:dyDescent="0.25">
      <c r="A307" s="5" t="s">
        <v>322</v>
      </c>
      <c r="B307" s="6" t="s">
        <v>402</v>
      </c>
      <c r="C307" s="5" t="s">
        <v>422</v>
      </c>
      <c r="D307" s="5" t="s">
        <v>490</v>
      </c>
      <c r="E307" s="5" t="s">
        <v>520</v>
      </c>
      <c r="F307" s="5" t="s">
        <v>562</v>
      </c>
      <c r="G307" s="5" t="s">
        <v>568</v>
      </c>
      <c r="H307" s="10">
        <v>45748</v>
      </c>
      <c r="I307" s="5" t="s">
        <v>571</v>
      </c>
      <c r="J307" s="6" t="s">
        <v>773</v>
      </c>
      <c r="K307" s="5" t="s">
        <v>1481</v>
      </c>
      <c r="L307" s="6" t="s">
        <v>1479</v>
      </c>
      <c r="M307" s="6" t="s">
        <v>1479</v>
      </c>
      <c r="N307" s="5" t="s">
        <v>1335</v>
      </c>
      <c r="O307" s="6" t="s">
        <v>1797</v>
      </c>
      <c r="P307" s="5" t="s">
        <v>1431</v>
      </c>
      <c r="Q307" s="10">
        <v>45426</v>
      </c>
      <c r="R307" s="5" t="s">
        <v>1479</v>
      </c>
      <c r="S307" s="5" t="s">
        <v>1479</v>
      </c>
      <c r="T307" s="6" t="s">
        <v>1540</v>
      </c>
      <c r="U307" s="6" t="s">
        <v>1525</v>
      </c>
      <c r="V307" s="5" t="s">
        <v>1481</v>
      </c>
      <c r="W307" s="5" t="s">
        <v>1473</v>
      </c>
      <c r="X307" s="5" t="s">
        <v>1477</v>
      </c>
      <c r="Y307" s="4">
        <v>61501</v>
      </c>
      <c r="Z307" s="4">
        <v>61501</v>
      </c>
      <c r="AA307" s="19">
        <v>0</v>
      </c>
      <c r="AB307" s="19">
        <v>0</v>
      </c>
      <c r="AC307" s="19">
        <v>0</v>
      </c>
      <c r="AD307" s="4" t="s">
        <v>1479</v>
      </c>
      <c r="AE307" s="19" t="str">
        <f t="shared" si="12"/>
        <v>N/A</v>
      </c>
      <c r="AF307" s="19">
        <v>0</v>
      </c>
      <c r="AG307" s="19">
        <v>0</v>
      </c>
      <c r="AH307" s="19">
        <v>0</v>
      </c>
      <c r="AI307" s="19">
        <v>0</v>
      </c>
      <c r="AJ307" s="19">
        <v>0</v>
      </c>
      <c r="AK307" s="19">
        <v>0</v>
      </c>
      <c r="AL307" s="19">
        <v>0</v>
      </c>
      <c r="AM307" s="4" t="s">
        <v>1479</v>
      </c>
      <c r="AN307" s="19" t="s">
        <v>1479</v>
      </c>
      <c r="AO307" s="4" t="s">
        <v>1479</v>
      </c>
      <c r="AP307" s="4" t="s">
        <v>1479</v>
      </c>
    </row>
    <row r="308" spans="1:42" ht="45" x14ac:dyDescent="0.25">
      <c r="A308" s="5" t="s">
        <v>323</v>
      </c>
      <c r="B308" s="6" t="s">
        <v>417</v>
      </c>
      <c r="C308" s="5" t="s">
        <v>479</v>
      </c>
      <c r="D308" s="5" t="s">
        <v>496</v>
      </c>
      <c r="E308" s="5" t="s">
        <v>532</v>
      </c>
      <c r="F308" s="5" t="s">
        <v>562</v>
      </c>
      <c r="G308" s="5" t="s">
        <v>568</v>
      </c>
      <c r="H308" s="10">
        <v>45834</v>
      </c>
      <c r="I308" s="5" t="s">
        <v>571</v>
      </c>
      <c r="J308" s="6" t="s">
        <v>861</v>
      </c>
      <c r="K308" s="5" t="s">
        <v>1477</v>
      </c>
      <c r="L308" s="6" t="s">
        <v>1495</v>
      </c>
      <c r="M308" s="6" t="s">
        <v>1495</v>
      </c>
      <c r="N308" s="5" t="s">
        <v>1336</v>
      </c>
      <c r="O308" s="6" t="s">
        <v>1798</v>
      </c>
      <c r="P308" s="5" t="s">
        <v>1430</v>
      </c>
      <c r="Q308" s="10">
        <v>45834</v>
      </c>
      <c r="R308" s="5" t="s">
        <v>1479</v>
      </c>
      <c r="S308" s="5" t="s">
        <v>1479</v>
      </c>
      <c r="T308" s="6" t="s">
        <v>1479</v>
      </c>
      <c r="U308" s="6" t="s">
        <v>1498</v>
      </c>
      <c r="V308" s="5" t="s">
        <v>1477</v>
      </c>
      <c r="W308" s="5" t="s">
        <v>1472</v>
      </c>
      <c r="X308" s="5" t="s">
        <v>1477</v>
      </c>
      <c r="Y308" s="4">
        <v>222363.13</v>
      </c>
      <c r="Z308" s="19">
        <v>0</v>
      </c>
      <c r="AA308" s="19">
        <v>0</v>
      </c>
      <c r="AB308" s="19">
        <v>0</v>
      </c>
      <c r="AC308" s="19">
        <v>0</v>
      </c>
      <c r="AD308" s="4" t="s">
        <v>1479</v>
      </c>
      <c r="AE308" s="19" t="str">
        <f t="shared" si="12"/>
        <v>N/A</v>
      </c>
      <c r="AF308" s="19">
        <v>0</v>
      </c>
      <c r="AG308" s="19">
        <v>0</v>
      </c>
      <c r="AH308" s="19">
        <v>0</v>
      </c>
      <c r="AI308" s="19">
        <v>0</v>
      </c>
      <c r="AJ308" s="19">
        <v>0</v>
      </c>
      <c r="AK308" s="19">
        <v>0</v>
      </c>
      <c r="AL308" s="19">
        <v>0</v>
      </c>
      <c r="AM308" s="4" t="s">
        <v>1479</v>
      </c>
      <c r="AN308" s="19" t="s">
        <v>1479</v>
      </c>
      <c r="AO308" s="4" t="s">
        <v>1479</v>
      </c>
      <c r="AP308" s="4" t="s">
        <v>1479</v>
      </c>
    </row>
    <row r="309" spans="1:42" ht="60" x14ac:dyDescent="0.25">
      <c r="A309" s="5" t="s">
        <v>324</v>
      </c>
      <c r="B309" s="6" t="s">
        <v>402</v>
      </c>
      <c r="C309" s="5" t="s">
        <v>450</v>
      </c>
      <c r="D309" s="5" t="s">
        <v>490</v>
      </c>
      <c r="E309" s="5" t="s">
        <v>511</v>
      </c>
      <c r="F309" s="5" t="s">
        <v>562</v>
      </c>
      <c r="G309" s="5" t="s">
        <v>568</v>
      </c>
      <c r="H309" s="10">
        <v>45707</v>
      </c>
      <c r="I309" s="5" t="s">
        <v>571</v>
      </c>
      <c r="J309" s="6" t="s">
        <v>862</v>
      </c>
      <c r="K309" s="5" t="s">
        <v>1477</v>
      </c>
      <c r="L309" s="6" t="s">
        <v>1541</v>
      </c>
      <c r="M309" s="6" t="s">
        <v>1541</v>
      </c>
      <c r="N309" s="5" t="s">
        <v>1337</v>
      </c>
      <c r="O309" s="6" t="s">
        <v>1879</v>
      </c>
      <c r="P309" s="5" t="s">
        <v>1426</v>
      </c>
      <c r="Q309" s="10">
        <v>45825</v>
      </c>
      <c r="R309" s="5" t="s">
        <v>1479</v>
      </c>
      <c r="S309" s="5" t="s">
        <v>1479</v>
      </c>
      <c r="T309" s="6" t="s">
        <v>1479</v>
      </c>
      <c r="U309" s="6" t="s">
        <v>1498</v>
      </c>
      <c r="V309" s="5" t="s">
        <v>1477</v>
      </c>
      <c r="W309" s="5" t="s">
        <v>1472</v>
      </c>
      <c r="X309" s="5" t="s">
        <v>1477</v>
      </c>
      <c r="Y309" s="4">
        <v>73366.31</v>
      </c>
      <c r="Z309" s="19">
        <v>0</v>
      </c>
      <c r="AA309" s="19">
        <v>0</v>
      </c>
      <c r="AB309" s="19">
        <v>0</v>
      </c>
      <c r="AC309" s="19">
        <v>0</v>
      </c>
      <c r="AD309" s="4" t="s">
        <v>1479</v>
      </c>
      <c r="AE309" s="19" t="str">
        <f t="shared" si="12"/>
        <v>N/A</v>
      </c>
      <c r="AF309" s="19">
        <v>0</v>
      </c>
      <c r="AG309" s="19">
        <v>0</v>
      </c>
      <c r="AH309" s="19">
        <v>0</v>
      </c>
      <c r="AI309" s="19">
        <v>0</v>
      </c>
      <c r="AJ309" s="19">
        <v>0</v>
      </c>
      <c r="AK309" s="19">
        <v>0</v>
      </c>
      <c r="AL309" s="19">
        <v>0</v>
      </c>
      <c r="AM309" s="4" t="s">
        <v>1479</v>
      </c>
      <c r="AN309" s="19" t="s">
        <v>1479</v>
      </c>
      <c r="AO309" s="4" t="s">
        <v>1479</v>
      </c>
      <c r="AP309" s="4" t="s">
        <v>1479</v>
      </c>
    </row>
    <row r="310" spans="1:42" ht="90" x14ac:dyDescent="0.25">
      <c r="A310" s="5" t="s">
        <v>325</v>
      </c>
      <c r="B310" s="6" t="s">
        <v>402</v>
      </c>
      <c r="C310" s="5" t="s">
        <v>459</v>
      </c>
      <c r="D310" s="5" t="s">
        <v>490</v>
      </c>
      <c r="E310" s="5" t="s">
        <v>515</v>
      </c>
      <c r="F310" s="5" t="s">
        <v>562</v>
      </c>
      <c r="G310" s="5" t="s">
        <v>568</v>
      </c>
      <c r="H310" s="10">
        <v>45712</v>
      </c>
      <c r="I310" s="5" t="s">
        <v>571</v>
      </c>
      <c r="J310" s="6" t="s">
        <v>863</v>
      </c>
      <c r="K310" s="5" t="s">
        <v>1477</v>
      </c>
      <c r="L310" s="5" t="s">
        <v>1482</v>
      </c>
      <c r="M310" s="6" t="s">
        <v>1482</v>
      </c>
      <c r="N310" s="5" t="s">
        <v>1338</v>
      </c>
      <c r="O310" s="6" t="s">
        <v>1760</v>
      </c>
      <c r="P310" s="5" t="s">
        <v>1431</v>
      </c>
      <c r="Q310" s="10">
        <v>45789</v>
      </c>
      <c r="R310" s="5" t="s">
        <v>1479</v>
      </c>
      <c r="S310" s="5" t="s">
        <v>1479</v>
      </c>
      <c r="T310" s="6" t="s">
        <v>1445</v>
      </c>
      <c r="U310" s="6" t="s">
        <v>1480</v>
      </c>
      <c r="V310" s="5" t="s">
        <v>1481</v>
      </c>
      <c r="W310" s="5" t="s">
        <v>1471</v>
      </c>
      <c r="X310" s="5" t="s">
        <v>1481</v>
      </c>
      <c r="Y310" s="4">
        <v>48556.2</v>
      </c>
      <c r="Z310" s="19">
        <v>48556.2</v>
      </c>
      <c r="AA310" s="19">
        <v>0</v>
      </c>
      <c r="AB310" s="19">
        <v>0</v>
      </c>
      <c r="AC310" s="19">
        <v>0</v>
      </c>
      <c r="AD310" s="4" t="s">
        <v>1479</v>
      </c>
      <c r="AE310" s="19" t="str">
        <f t="shared" si="12"/>
        <v>N/A</v>
      </c>
      <c r="AF310" s="19">
        <f>Z310-AO310</f>
        <v>45556.2</v>
      </c>
      <c r="AG310" s="19">
        <v>0</v>
      </c>
      <c r="AH310" s="19">
        <v>0</v>
      </c>
      <c r="AI310" s="19">
        <v>0</v>
      </c>
      <c r="AJ310" s="19">
        <v>0</v>
      </c>
      <c r="AK310" s="19">
        <v>0</v>
      </c>
      <c r="AL310" s="19">
        <v>0</v>
      </c>
      <c r="AM310" s="4" t="s">
        <v>1479</v>
      </c>
      <c r="AN310" s="19" t="s">
        <v>1479</v>
      </c>
      <c r="AO310" s="4">
        <v>3000</v>
      </c>
      <c r="AP310" s="4" t="s">
        <v>1479</v>
      </c>
    </row>
    <row r="311" spans="1:42" ht="45" x14ac:dyDescent="0.25">
      <c r="A311" s="5" t="s">
        <v>326</v>
      </c>
      <c r="B311" s="6" t="s">
        <v>1542</v>
      </c>
      <c r="C311" s="5" t="s">
        <v>480</v>
      </c>
      <c r="D311" s="5" t="s">
        <v>504</v>
      </c>
      <c r="E311" s="5" t="s">
        <v>509</v>
      </c>
      <c r="F311" s="5" t="s">
        <v>562</v>
      </c>
      <c r="G311" s="5" t="s">
        <v>568</v>
      </c>
      <c r="H311" s="10">
        <v>45644</v>
      </c>
      <c r="I311" s="5" t="s">
        <v>571</v>
      </c>
      <c r="J311" s="6" t="s">
        <v>864</v>
      </c>
      <c r="K311" s="5" t="s">
        <v>1477</v>
      </c>
      <c r="L311" s="6" t="s">
        <v>1495</v>
      </c>
      <c r="M311" s="6" t="s">
        <v>1496</v>
      </c>
      <c r="N311" s="5" t="s">
        <v>1339</v>
      </c>
      <c r="O311" s="6" t="s">
        <v>1799</v>
      </c>
      <c r="P311" s="5" t="s">
        <v>1433</v>
      </c>
      <c r="Q311" s="10">
        <v>45831</v>
      </c>
      <c r="R311" s="5" t="s">
        <v>1479</v>
      </c>
      <c r="S311" s="5" t="s">
        <v>1479</v>
      </c>
      <c r="T311" s="6" t="s">
        <v>1457</v>
      </c>
      <c r="U311" s="17" t="s">
        <v>1507</v>
      </c>
      <c r="V311" s="5" t="s">
        <v>1481</v>
      </c>
      <c r="W311" s="5" t="s">
        <v>1473</v>
      </c>
      <c r="X311" s="5" t="s">
        <v>1477</v>
      </c>
      <c r="Y311" s="4">
        <v>28099.03</v>
      </c>
      <c r="Z311" s="19">
        <v>28099.03</v>
      </c>
      <c r="AA311" s="19">
        <v>0</v>
      </c>
      <c r="AB311" s="19">
        <v>0</v>
      </c>
      <c r="AC311" s="19">
        <v>0</v>
      </c>
      <c r="AD311" s="4" t="s">
        <v>1479</v>
      </c>
      <c r="AE311" s="19" t="str">
        <f t="shared" si="12"/>
        <v>N/A</v>
      </c>
      <c r="AF311" s="19">
        <f>Y311</f>
        <v>28099.03</v>
      </c>
      <c r="AG311" s="19">
        <v>0</v>
      </c>
      <c r="AH311" s="19">
        <v>0</v>
      </c>
      <c r="AI311" s="19">
        <v>0</v>
      </c>
      <c r="AJ311" s="19">
        <v>0</v>
      </c>
      <c r="AK311" s="19">
        <v>0</v>
      </c>
      <c r="AL311" s="19">
        <v>0</v>
      </c>
      <c r="AM311" s="4" t="s">
        <v>1479</v>
      </c>
      <c r="AN311" s="19" t="s">
        <v>1479</v>
      </c>
      <c r="AO311" s="4" t="s">
        <v>1479</v>
      </c>
      <c r="AP311" s="4" t="s">
        <v>1479</v>
      </c>
    </row>
    <row r="312" spans="1:42" ht="75" x14ac:dyDescent="0.25">
      <c r="A312" s="5" t="s">
        <v>327</v>
      </c>
      <c r="B312" s="6" t="s">
        <v>411</v>
      </c>
      <c r="C312" s="5" t="s">
        <v>427</v>
      </c>
      <c r="D312" s="5" t="s">
        <v>495</v>
      </c>
      <c r="E312" s="5" t="s">
        <v>510</v>
      </c>
      <c r="F312" s="5" t="s">
        <v>562</v>
      </c>
      <c r="G312" s="5" t="s">
        <v>568</v>
      </c>
      <c r="H312" s="10">
        <v>45699</v>
      </c>
      <c r="I312" s="5" t="s">
        <v>571</v>
      </c>
      <c r="J312" s="6" t="s">
        <v>865</v>
      </c>
      <c r="K312" s="5" t="s">
        <v>1477</v>
      </c>
      <c r="L312" s="6" t="s">
        <v>1543</v>
      </c>
      <c r="M312" s="6" t="s">
        <v>1544</v>
      </c>
      <c r="N312" s="5" t="s">
        <v>1340</v>
      </c>
      <c r="O312" s="6" t="s">
        <v>2003</v>
      </c>
      <c r="P312" s="5" t="s">
        <v>1430</v>
      </c>
      <c r="Q312" s="10">
        <v>45798</v>
      </c>
      <c r="R312" s="5" t="s">
        <v>1479</v>
      </c>
      <c r="S312" s="5" t="s">
        <v>1479</v>
      </c>
      <c r="T312" s="6" t="s">
        <v>1479</v>
      </c>
      <c r="U312" s="6" t="s">
        <v>1498</v>
      </c>
      <c r="V312" s="5" t="s">
        <v>1477</v>
      </c>
      <c r="W312" s="5" t="s">
        <v>1472</v>
      </c>
      <c r="X312" s="5" t="s">
        <v>1477</v>
      </c>
      <c r="Y312" s="4">
        <v>72309.899999999994</v>
      </c>
      <c r="Z312" s="19">
        <v>0</v>
      </c>
      <c r="AA312" s="19">
        <v>0</v>
      </c>
      <c r="AB312" s="19">
        <v>0</v>
      </c>
      <c r="AC312" s="19">
        <v>0</v>
      </c>
      <c r="AD312" s="4" t="s">
        <v>1479</v>
      </c>
      <c r="AE312" s="19" t="str">
        <f t="shared" si="12"/>
        <v>N/A</v>
      </c>
      <c r="AF312" s="19">
        <v>0</v>
      </c>
      <c r="AG312" s="19">
        <v>0</v>
      </c>
      <c r="AH312" s="19">
        <v>0</v>
      </c>
      <c r="AI312" s="19">
        <v>0</v>
      </c>
      <c r="AJ312" s="19">
        <v>0</v>
      </c>
      <c r="AK312" s="19">
        <v>0</v>
      </c>
      <c r="AL312" s="19">
        <v>0</v>
      </c>
      <c r="AM312" s="4" t="s">
        <v>1479</v>
      </c>
      <c r="AN312" s="19" t="s">
        <v>1479</v>
      </c>
      <c r="AO312" s="4" t="s">
        <v>1479</v>
      </c>
      <c r="AP312" s="4" t="s">
        <v>1479</v>
      </c>
    </row>
    <row r="313" spans="1:42" ht="60" x14ac:dyDescent="0.25">
      <c r="A313" s="5" t="s">
        <v>328</v>
      </c>
      <c r="B313" s="6" t="s">
        <v>402</v>
      </c>
      <c r="C313" s="5" t="s">
        <v>450</v>
      </c>
      <c r="D313" s="5" t="s">
        <v>490</v>
      </c>
      <c r="E313" s="5" t="s">
        <v>508</v>
      </c>
      <c r="F313" s="5" t="s">
        <v>562</v>
      </c>
      <c r="G313" s="5" t="s">
        <v>568</v>
      </c>
      <c r="H313" s="10">
        <v>45712</v>
      </c>
      <c r="I313" s="5" t="s">
        <v>571</v>
      </c>
      <c r="J313" s="6" t="s">
        <v>866</v>
      </c>
      <c r="K313" s="5" t="s">
        <v>1477</v>
      </c>
      <c r="L313" s="6" t="s">
        <v>1541</v>
      </c>
      <c r="M313" s="6" t="s">
        <v>1541</v>
      </c>
      <c r="N313" s="5" t="s">
        <v>1341</v>
      </c>
      <c r="O313" s="6" t="s">
        <v>1800</v>
      </c>
      <c r="P313" s="5" t="s">
        <v>1429</v>
      </c>
      <c r="Q313" s="10">
        <v>45826</v>
      </c>
      <c r="R313" s="5" t="s">
        <v>1479</v>
      </c>
      <c r="S313" s="5" t="s">
        <v>1479</v>
      </c>
      <c r="T313" s="6" t="s">
        <v>1545</v>
      </c>
      <c r="U313" s="6" t="s">
        <v>1546</v>
      </c>
      <c r="V313" s="5" t="s">
        <v>1477</v>
      </c>
      <c r="W313" s="5" t="s">
        <v>1471</v>
      </c>
      <c r="X313" s="5" t="s">
        <v>1477</v>
      </c>
      <c r="Y313" s="4">
        <v>6847.96</v>
      </c>
      <c r="Z313" s="19">
        <v>0</v>
      </c>
      <c r="AA313" s="19">
        <v>0</v>
      </c>
      <c r="AB313" s="19">
        <v>0</v>
      </c>
      <c r="AC313" s="19">
        <v>0</v>
      </c>
      <c r="AD313" s="4" t="s">
        <v>1479</v>
      </c>
      <c r="AE313" s="19" t="str">
        <f t="shared" si="12"/>
        <v>N/A</v>
      </c>
      <c r="AF313" s="19">
        <v>0</v>
      </c>
      <c r="AG313" s="19">
        <v>5000</v>
      </c>
      <c r="AH313" s="19">
        <v>0</v>
      </c>
      <c r="AI313" s="19">
        <v>0</v>
      </c>
      <c r="AJ313" s="19">
        <v>0</v>
      </c>
      <c r="AK313" s="19">
        <v>0</v>
      </c>
      <c r="AL313" s="19">
        <v>100</v>
      </c>
      <c r="AM313" s="4" t="s">
        <v>1477</v>
      </c>
      <c r="AN313" s="19" t="s">
        <v>1479</v>
      </c>
      <c r="AO313" s="4" t="s">
        <v>1479</v>
      </c>
      <c r="AP313" s="4" t="s">
        <v>1479</v>
      </c>
    </row>
    <row r="314" spans="1:42" ht="75" x14ac:dyDescent="0.25">
      <c r="A314" s="5" t="s">
        <v>329</v>
      </c>
      <c r="B314" s="6" t="s">
        <v>402</v>
      </c>
      <c r="C314" s="5" t="s">
        <v>450</v>
      </c>
      <c r="D314" s="5" t="s">
        <v>490</v>
      </c>
      <c r="E314" s="5" t="s">
        <v>511</v>
      </c>
      <c r="F314" s="5" t="s">
        <v>562</v>
      </c>
      <c r="G314" s="5" t="s">
        <v>568</v>
      </c>
      <c r="H314" s="10">
        <v>45816</v>
      </c>
      <c r="I314" s="5" t="s">
        <v>571</v>
      </c>
      <c r="J314" s="6" t="s">
        <v>867</v>
      </c>
      <c r="K314" s="5" t="s">
        <v>1477</v>
      </c>
      <c r="L314" s="6" t="s">
        <v>1541</v>
      </c>
      <c r="M314" s="6" t="s">
        <v>1541</v>
      </c>
      <c r="N314" s="5" t="s">
        <v>1342</v>
      </c>
      <c r="O314" s="6" t="s">
        <v>1880</v>
      </c>
      <c r="P314" s="5" t="s">
        <v>1429</v>
      </c>
      <c r="Q314" s="10">
        <v>45807</v>
      </c>
      <c r="R314" s="5" t="s">
        <v>1547</v>
      </c>
      <c r="S314" s="5" t="s">
        <v>1479</v>
      </c>
      <c r="T314" s="6" t="s">
        <v>1548</v>
      </c>
      <c r="U314" s="6" t="s">
        <v>1546</v>
      </c>
      <c r="V314" s="5" t="s">
        <v>1477</v>
      </c>
      <c r="W314" s="5" t="s">
        <v>1471</v>
      </c>
      <c r="X314" s="5" t="s">
        <v>1477</v>
      </c>
      <c r="Y314" s="4">
        <v>13477.26</v>
      </c>
      <c r="Z314" s="19">
        <v>0</v>
      </c>
      <c r="AA314" s="19">
        <v>0</v>
      </c>
      <c r="AB314" s="19">
        <v>0</v>
      </c>
      <c r="AC314" s="19">
        <v>0</v>
      </c>
      <c r="AD314" s="4" t="s">
        <v>1479</v>
      </c>
      <c r="AE314" s="19" t="str">
        <f t="shared" si="12"/>
        <v>N/A</v>
      </c>
      <c r="AF314" s="19">
        <v>0</v>
      </c>
      <c r="AG314" s="19">
        <v>7000</v>
      </c>
      <c r="AH314" s="19">
        <v>0</v>
      </c>
      <c r="AI314" s="19">
        <v>0</v>
      </c>
      <c r="AJ314" s="19">
        <v>0</v>
      </c>
      <c r="AK314" s="19">
        <v>0</v>
      </c>
      <c r="AL314" s="19">
        <v>140</v>
      </c>
      <c r="AM314" s="4" t="s">
        <v>1477</v>
      </c>
      <c r="AN314" s="19" t="s">
        <v>1479</v>
      </c>
      <c r="AO314" s="4" t="s">
        <v>1479</v>
      </c>
      <c r="AP314" s="4" t="s">
        <v>1479</v>
      </c>
    </row>
    <row r="315" spans="1:42" ht="30" x14ac:dyDescent="0.25">
      <c r="A315" s="5" t="s">
        <v>330</v>
      </c>
      <c r="B315" s="6" t="s">
        <v>404</v>
      </c>
      <c r="C315" s="5" t="s">
        <v>481</v>
      </c>
      <c r="D315" s="5" t="s">
        <v>491</v>
      </c>
      <c r="E315" s="5" t="s">
        <v>510</v>
      </c>
      <c r="F315" s="5" t="s">
        <v>562</v>
      </c>
      <c r="G315" s="5" t="s">
        <v>568</v>
      </c>
      <c r="H315" s="10">
        <v>45715</v>
      </c>
      <c r="I315" s="5" t="s">
        <v>571</v>
      </c>
      <c r="J315" s="6" t="s">
        <v>868</v>
      </c>
      <c r="K315" s="5" t="s">
        <v>1477</v>
      </c>
      <c r="L315" s="6" t="s">
        <v>1495</v>
      </c>
      <c r="M315" s="6" t="s">
        <v>1496</v>
      </c>
      <c r="N315" s="5" t="s">
        <v>1343</v>
      </c>
      <c r="O315" s="6" t="s">
        <v>1880</v>
      </c>
      <c r="P315" s="5" t="s">
        <v>1430</v>
      </c>
      <c r="Q315" s="10">
        <v>45761</v>
      </c>
      <c r="R315" s="5" t="s">
        <v>1479</v>
      </c>
      <c r="S315" s="5" t="s">
        <v>1479</v>
      </c>
      <c r="T315" s="6" t="s">
        <v>1479</v>
      </c>
      <c r="U315" s="6" t="s">
        <v>1498</v>
      </c>
      <c r="V315" s="5" t="s">
        <v>1477</v>
      </c>
      <c r="W315" s="5" t="s">
        <v>1472</v>
      </c>
      <c r="X315" s="5" t="s">
        <v>1477</v>
      </c>
      <c r="Y315" s="4">
        <v>174625.36</v>
      </c>
      <c r="Z315" s="19">
        <v>0</v>
      </c>
      <c r="AA315" s="19">
        <v>0</v>
      </c>
      <c r="AB315" s="19">
        <v>0</v>
      </c>
      <c r="AC315" s="19">
        <v>0</v>
      </c>
      <c r="AD315" s="4" t="s">
        <v>1479</v>
      </c>
      <c r="AE315" s="19" t="str">
        <f t="shared" si="12"/>
        <v>N/A</v>
      </c>
      <c r="AF315" s="19">
        <v>0</v>
      </c>
      <c r="AG315" s="19">
        <v>0</v>
      </c>
      <c r="AH315" s="19">
        <v>0</v>
      </c>
      <c r="AI315" s="19">
        <v>0</v>
      </c>
      <c r="AJ315" s="19">
        <v>0</v>
      </c>
      <c r="AK315" s="19">
        <v>0</v>
      </c>
      <c r="AL315" s="19">
        <v>0</v>
      </c>
      <c r="AM315" s="4" t="s">
        <v>1479</v>
      </c>
      <c r="AN315" s="19" t="s">
        <v>1479</v>
      </c>
      <c r="AO315" s="4" t="s">
        <v>1479</v>
      </c>
      <c r="AP315" s="4" t="s">
        <v>1479</v>
      </c>
    </row>
    <row r="316" spans="1:42" ht="30" x14ac:dyDescent="0.25">
      <c r="A316" s="5" t="s">
        <v>331</v>
      </c>
      <c r="B316" s="6" t="s">
        <v>1549</v>
      </c>
      <c r="C316" s="5" t="s">
        <v>482</v>
      </c>
      <c r="D316" s="5" t="s">
        <v>492</v>
      </c>
      <c r="E316" s="5" t="s">
        <v>511</v>
      </c>
      <c r="F316" s="5" t="s">
        <v>562</v>
      </c>
      <c r="G316" s="5" t="s">
        <v>568</v>
      </c>
      <c r="H316" s="10">
        <v>45714</v>
      </c>
      <c r="I316" s="5" t="s">
        <v>571</v>
      </c>
      <c r="J316" s="6" t="s">
        <v>869</v>
      </c>
      <c r="K316" s="5" t="s">
        <v>1477</v>
      </c>
      <c r="L316" s="6" t="s">
        <v>1495</v>
      </c>
      <c r="M316" s="6" t="s">
        <v>1495</v>
      </c>
      <c r="N316" s="5" t="s">
        <v>1344</v>
      </c>
      <c r="O316" s="6" t="s">
        <v>1801</v>
      </c>
      <c r="P316" s="5" t="s">
        <v>1426</v>
      </c>
      <c r="Q316" s="10">
        <v>45727</v>
      </c>
      <c r="R316" s="5" t="s">
        <v>1479</v>
      </c>
      <c r="S316" s="5" t="s">
        <v>1479</v>
      </c>
      <c r="T316" s="6" t="s">
        <v>1479</v>
      </c>
      <c r="U316" s="6" t="s">
        <v>1498</v>
      </c>
      <c r="V316" s="5" t="s">
        <v>1477</v>
      </c>
      <c r="W316" s="5" t="s">
        <v>1472</v>
      </c>
      <c r="X316" s="5" t="s">
        <v>1477</v>
      </c>
      <c r="Y316" s="4">
        <v>84956.94</v>
      </c>
      <c r="Z316" s="19">
        <v>0</v>
      </c>
      <c r="AA316" s="19">
        <v>0</v>
      </c>
      <c r="AB316" s="19">
        <v>0</v>
      </c>
      <c r="AC316" s="19">
        <v>0</v>
      </c>
      <c r="AD316" s="4" t="s">
        <v>1479</v>
      </c>
      <c r="AE316" s="19" t="str">
        <f t="shared" si="12"/>
        <v>N/A</v>
      </c>
      <c r="AF316" s="19">
        <v>0</v>
      </c>
      <c r="AG316" s="19">
        <v>0</v>
      </c>
      <c r="AH316" s="19">
        <v>0</v>
      </c>
      <c r="AI316" s="19">
        <v>0</v>
      </c>
      <c r="AJ316" s="19">
        <v>0</v>
      </c>
      <c r="AK316" s="19">
        <v>0</v>
      </c>
      <c r="AL316" s="19">
        <v>0</v>
      </c>
      <c r="AM316" s="4" t="s">
        <v>1479</v>
      </c>
      <c r="AN316" s="19" t="s">
        <v>1479</v>
      </c>
      <c r="AO316" s="4" t="s">
        <v>1479</v>
      </c>
      <c r="AP316" s="4" t="s">
        <v>1479</v>
      </c>
    </row>
    <row r="317" spans="1:42" ht="30" x14ac:dyDescent="0.25">
      <c r="A317" s="5" t="s">
        <v>332</v>
      </c>
      <c r="B317" s="6" t="s">
        <v>402</v>
      </c>
      <c r="C317" s="5" t="s">
        <v>483</v>
      </c>
      <c r="D317" s="5" t="s">
        <v>490</v>
      </c>
      <c r="E317" s="5" t="s">
        <v>510</v>
      </c>
      <c r="F317" s="5" t="s">
        <v>562</v>
      </c>
      <c r="G317" s="5" t="s">
        <v>568</v>
      </c>
      <c r="H317" s="10">
        <v>45719</v>
      </c>
      <c r="I317" s="5" t="s">
        <v>572</v>
      </c>
      <c r="J317" s="6" t="s">
        <v>870</v>
      </c>
      <c r="K317" s="5" t="s">
        <v>1477</v>
      </c>
      <c r="L317" s="6" t="s">
        <v>1495</v>
      </c>
      <c r="M317" s="6" t="s">
        <v>1496</v>
      </c>
      <c r="N317" s="5" t="s">
        <v>1345</v>
      </c>
      <c r="O317" s="6" t="s">
        <v>1802</v>
      </c>
      <c r="P317" s="5" t="s">
        <v>1431</v>
      </c>
      <c r="Q317" s="10">
        <v>45817</v>
      </c>
      <c r="R317" s="5" t="s">
        <v>1479</v>
      </c>
      <c r="S317" s="5" t="s">
        <v>1479</v>
      </c>
      <c r="T317" s="6" t="s">
        <v>1500</v>
      </c>
      <c r="U317" s="6" t="s">
        <v>1501</v>
      </c>
      <c r="V317" s="5" t="s">
        <v>1481</v>
      </c>
      <c r="W317" s="5" t="s">
        <v>1473</v>
      </c>
      <c r="X317" s="5" t="s">
        <v>1477</v>
      </c>
      <c r="Y317" s="4">
        <v>180918.98</v>
      </c>
      <c r="Z317" s="19">
        <v>0</v>
      </c>
      <c r="AA317" s="19">
        <v>0</v>
      </c>
      <c r="AB317" s="19">
        <v>0</v>
      </c>
      <c r="AC317" s="19">
        <v>0</v>
      </c>
      <c r="AD317" s="4" t="s">
        <v>1479</v>
      </c>
      <c r="AE317" s="19" t="str">
        <f t="shared" si="12"/>
        <v>N/A</v>
      </c>
      <c r="AF317" s="19">
        <v>0</v>
      </c>
      <c r="AG317" s="19">
        <v>0</v>
      </c>
      <c r="AH317" s="19">
        <v>0</v>
      </c>
      <c r="AI317" s="19">
        <v>0</v>
      </c>
      <c r="AJ317" s="19">
        <v>0</v>
      </c>
      <c r="AK317" s="19">
        <v>0</v>
      </c>
      <c r="AL317" s="19">
        <v>0</v>
      </c>
      <c r="AM317" s="4" t="s">
        <v>1479</v>
      </c>
      <c r="AN317" s="19" t="s">
        <v>1479</v>
      </c>
      <c r="AO317" s="4" t="s">
        <v>1479</v>
      </c>
      <c r="AP317" s="4" t="s">
        <v>1479</v>
      </c>
    </row>
    <row r="318" spans="1:42" ht="60" x14ac:dyDescent="0.25">
      <c r="A318" s="5" t="s">
        <v>333</v>
      </c>
      <c r="B318" s="6" t="s">
        <v>419</v>
      </c>
      <c r="C318" s="5" t="s">
        <v>421</v>
      </c>
      <c r="D318" s="5" t="s">
        <v>489</v>
      </c>
      <c r="E318" s="5" t="s">
        <v>533</v>
      </c>
      <c r="F318" s="5" t="s">
        <v>562</v>
      </c>
      <c r="G318" s="5" t="s">
        <v>568</v>
      </c>
      <c r="H318" s="10">
        <v>45723</v>
      </c>
      <c r="I318" s="5" t="s">
        <v>571</v>
      </c>
      <c r="J318" s="6" t="s">
        <v>871</v>
      </c>
      <c r="K318" s="5" t="s">
        <v>1477</v>
      </c>
      <c r="L318" s="6" t="s">
        <v>1495</v>
      </c>
      <c r="M318" s="6" t="s">
        <v>1496</v>
      </c>
      <c r="N318" s="5" t="s">
        <v>1346</v>
      </c>
      <c r="O318" s="6" t="s">
        <v>1881</v>
      </c>
      <c r="P318" s="5" t="s">
        <v>1426</v>
      </c>
      <c r="Q318" s="10">
        <v>45812</v>
      </c>
      <c r="R318" s="5" t="s">
        <v>1479</v>
      </c>
      <c r="S318" s="5" t="s">
        <v>1479</v>
      </c>
      <c r="T318" s="6" t="s">
        <v>1479</v>
      </c>
      <c r="U318" s="6" t="s">
        <v>1498</v>
      </c>
      <c r="V318" s="5" t="s">
        <v>1477</v>
      </c>
      <c r="W318" s="5" t="s">
        <v>1472</v>
      </c>
      <c r="X318" s="5" t="s">
        <v>1477</v>
      </c>
      <c r="Y318" s="4">
        <v>51629.83</v>
      </c>
      <c r="Z318" s="19">
        <v>0</v>
      </c>
      <c r="AA318" s="19">
        <v>0</v>
      </c>
      <c r="AB318" s="19">
        <v>0</v>
      </c>
      <c r="AC318" s="19">
        <v>0</v>
      </c>
      <c r="AD318" s="4" t="s">
        <v>1479</v>
      </c>
      <c r="AE318" s="19" t="str">
        <f t="shared" si="12"/>
        <v>N/A</v>
      </c>
      <c r="AF318" s="19">
        <v>0</v>
      </c>
      <c r="AG318" s="19">
        <v>0</v>
      </c>
      <c r="AH318" s="19">
        <v>0</v>
      </c>
      <c r="AI318" s="19">
        <v>0</v>
      </c>
      <c r="AJ318" s="19">
        <v>0</v>
      </c>
      <c r="AK318" s="19">
        <v>0</v>
      </c>
      <c r="AL318" s="19">
        <v>0</v>
      </c>
      <c r="AM318" s="4" t="s">
        <v>1479</v>
      </c>
      <c r="AN318" s="19" t="s">
        <v>1479</v>
      </c>
      <c r="AO318" s="4" t="s">
        <v>1479</v>
      </c>
      <c r="AP318" s="4" t="s">
        <v>1479</v>
      </c>
    </row>
    <row r="319" spans="1:42" ht="45" x14ac:dyDescent="0.25">
      <c r="A319" s="5" t="s">
        <v>334</v>
      </c>
      <c r="B319" s="6" t="s">
        <v>402</v>
      </c>
      <c r="C319" s="5" t="s">
        <v>422</v>
      </c>
      <c r="D319" s="5" t="s">
        <v>490</v>
      </c>
      <c r="E319" s="5" t="s">
        <v>550</v>
      </c>
      <c r="F319" s="5" t="s">
        <v>562</v>
      </c>
      <c r="G319" s="5" t="s">
        <v>568</v>
      </c>
      <c r="H319" s="10">
        <v>45722</v>
      </c>
      <c r="I319" s="5" t="s">
        <v>571</v>
      </c>
      <c r="J319" s="6" t="s">
        <v>872</v>
      </c>
      <c r="K319" s="5" t="s">
        <v>1481</v>
      </c>
      <c r="L319" s="6" t="s">
        <v>1479</v>
      </c>
      <c r="M319" s="6" t="s">
        <v>1479</v>
      </c>
      <c r="N319" s="5" t="s">
        <v>1347</v>
      </c>
      <c r="O319" s="6" t="s">
        <v>1803</v>
      </c>
      <c r="P319" s="5" t="s">
        <v>1430</v>
      </c>
      <c r="Q319" s="10">
        <v>45776</v>
      </c>
      <c r="R319" s="5" t="s">
        <v>1479</v>
      </c>
      <c r="S319" s="5" t="s">
        <v>1479</v>
      </c>
      <c r="T319" s="6" t="s">
        <v>1479</v>
      </c>
      <c r="U319" s="6" t="s">
        <v>1498</v>
      </c>
      <c r="V319" s="5" t="s">
        <v>1477</v>
      </c>
      <c r="W319" s="5" t="s">
        <v>1472</v>
      </c>
      <c r="X319" s="5" t="s">
        <v>1477</v>
      </c>
      <c r="Y319" s="4">
        <v>98467.96</v>
      </c>
      <c r="Z319" s="19">
        <v>629206.59</v>
      </c>
      <c r="AA319" s="19">
        <v>274396.76</v>
      </c>
      <c r="AB319" s="19">
        <v>0</v>
      </c>
      <c r="AC319" s="19">
        <v>0</v>
      </c>
      <c r="AD319" s="4" t="s">
        <v>1479</v>
      </c>
      <c r="AE319" s="19" t="str">
        <f t="shared" si="12"/>
        <v>N/A</v>
      </c>
      <c r="AF319" s="19">
        <v>0</v>
      </c>
      <c r="AG319" s="19">
        <v>0</v>
      </c>
      <c r="AH319" s="19">
        <v>0</v>
      </c>
      <c r="AI319" s="19">
        <v>0</v>
      </c>
      <c r="AJ319" s="19">
        <v>0</v>
      </c>
      <c r="AK319" s="19">
        <v>0</v>
      </c>
      <c r="AL319" s="19">
        <v>0</v>
      </c>
      <c r="AM319" s="4" t="s">
        <v>1479</v>
      </c>
      <c r="AN319" s="19" t="s">
        <v>1479</v>
      </c>
      <c r="AO319" s="4" t="s">
        <v>1479</v>
      </c>
      <c r="AP319" s="4" t="s">
        <v>1479</v>
      </c>
    </row>
    <row r="320" spans="1:42" ht="75" x14ac:dyDescent="0.25">
      <c r="A320" s="5" t="s">
        <v>335</v>
      </c>
      <c r="B320" s="6" t="s">
        <v>402</v>
      </c>
      <c r="C320" s="5" t="s">
        <v>450</v>
      </c>
      <c r="D320" s="5" t="s">
        <v>490</v>
      </c>
      <c r="E320" s="5" t="s">
        <v>511</v>
      </c>
      <c r="F320" s="5" t="s">
        <v>562</v>
      </c>
      <c r="G320" s="5" t="s">
        <v>568</v>
      </c>
      <c r="H320" s="10">
        <v>45727</v>
      </c>
      <c r="I320" s="5" t="s">
        <v>571</v>
      </c>
      <c r="J320" s="6" t="s">
        <v>873</v>
      </c>
      <c r="K320" s="5" t="s">
        <v>1477</v>
      </c>
      <c r="L320" s="6" t="s">
        <v>1541</v>
      </c>
      <c r="M320" s="6" t="s">
        <v>1541</v>
      </c>
      <c r="N320" s="5" t="s">
        <v>1348</v>
      </c>
      <c r="O320" s="6" t="s">
        <v>1880</v>
      </c>
      <c r="P320" s="5" t="s">
        <v>1430</v>
      </c>
      <c r="Q320" s="10">
        <v>45831</v>
      </c>
      <c r="R320" s="5" t="s">
        <v>1479</v>
      </c>
      <c r="S320" s="5" t="s">
        <v>1479</v>
      </c>
      <c r="T320" s="6" t="s">
        <v>1548</v>
      </c>
      <c r="U320" s="6" t="s">
        <v>1546</v>
      </c>
      <c r="V320" s="5" t="s">
        <v>1477</v>
      </c>
      <c r="W320" s="5" t="s">
        <v>1471</v>
      </c>
      <c r="X320" s="5" t="s">
        <v>1477</v>
      </c>
      <c r="Y320" s="4">
        <v>13587.84</v>
      </c>
      <c r="Z320" s="19">
        <v>0</v>
      </c>
      <c r="AA320" s="19">
        <v>0</v>
      </c>
      <c r="AB320" s="19">
        <v>0</v>
      </c>
      <c r="AC320" s="19">
        <v>0</v>
      </c>
      <c r="AD320" s="4" t="s">
        <v>1479</v>
      </c>
      <c r="AE320" s="19" t="str">
        <f t="shared" si="12"/>
        <v>N/A</v>
      </c>
      <c r="AF320" s="19">
        <v>0</v>
      </c>
      <c r="AG320" s="19">
        <v>0</v>
      </c>
      <c r="AH320" s="19">
        <v>0</v>
      </c>
      <c r="AI320" s="19">
        <v>0</v>
      </c>
      <c r="AJ320" s="19">
        <v>0</v>
      </c>
      <c r="AK320" s="19">
        <v>0</v>
      </c>
      <c r="AL320" s="19">
        <v>0</v>
      </c>
      <c r="AM320" s="4" t="s">
        <v>1479</v>
      </c>
      <c r="AN320" s="19" t="s">
        <v>1479</v>
      </c>
      <c r="AO320" s="4" t="s">
        <v>1479</v>
      </c>
      <c r="AP320" s="4" t="s">
        <v>1479</v>
      </c>
    </row>
    <row r="321" spans="1:42" ht="75" x14ac:dyDescent="0.25">
      <c r="A321" s="5" t="s">
        <v>336</v>
      </c>
      <c r="B321" s="6" t="s">
        <v>402</v>
      </c>
      <c r="C321" s="5" t="s">
        <v>450</v>
      </c>
      <c r="D321" s="5" t="s">
        <v>490</v>
      </c>
      <c r="E321" s="5" t="s">
        <v>515</v>
      </c>
      <c r="F321" s="5" t="s">
        <v>562</v>
      </c>
      <c r="G321" s="5" t="s">
        <v>568</v>
      </c>
      <c r="H321" s="10">
        <v>45727</v>
      </c>
      <c r="I321" s="5" t="s">
        <v>571</v>
      </c>
      <c r="J321" s="6" t="s">
        <v>874</v>
      </c>
      <c r="K321" s="5" t="s">
        <v>1477</v>
      </c>
      <c r="L321" s="6" t="s">
        <v>1541</v>
      </c>
      <c r="M321" s="6" t="s">
        <v>1541</v>
      </c>
      <c r="N321" s="5" t="s">
        <v>1349</v>
      </c>
      <c r="O321" s="6" t="s">
        <v>1880</v>
      </c>
      <c r="P321" s="5" t="s">
        <v>1425</v>
      </c>
      <c r="Q321" s="10">
        <v>45832</v>
      </c>
      <c r="R321" s="5" t="s">
        <v>1479</v>
      </c>
      <c r="S321" s="5" t="s">
        <v>1479</v>
      </c>
      <c r="T321" s="6" t="s">
        <v>1548</v>
      </c>
      <c r="U321" s="6" t="s">
        <v>1546</v>
      </c>
      <c r="V321" s="5" t="s">
        <v>1477</v>
      </c>
      <c r="W321" s="5" t="s">
        <v>1471</v>
      </c>
      <c r="X321" s="5" t="s">
        <v>1477</v>
      </c>
      <c r="Y321" s="4">
        <v>13616.92</v>
      </c>
      <c r="Z321" s="19">
        <v>0</v>
      </c>
      <c r="AA321" s="19">
        <v>0</v>
      </c>
      <c r="AB321" s="19">
        <v>0</v>
      </c>
      <c r="AC321" s="19">
        <v>0</v>
      </c>
      <c r="AD321" s="4" t="s">
        <v>1479</v>
      </c>
      <c r="AE321" s="19" t="str">
        <f t="shared" si="12"/>
        <v>N/A</v>
      </c>
      <c r="AF321" s="19">
        <v>0</v>
      </c>
      <c r="AG321" s="19">
        <v>8000</v>
      </c>
      <c r="AH321" s="19">
        <v>0</v>
      </c>
      <c r="AI321" s="19">
        <v>0</v>
      </c>
      <c r="AJ321" s="19">
        <v>0</v>
      </c>
      <c r="AK321" s="19">
        <v>0</v>
      </c>
      <c r="AL321" s="19">
        <v>160</v>
      </c>
      <c r="AM321" s="4" t="s">
        <v>1477</v>
      </c>
      <c r="AN321" s="19" t="s">
        <v>1479</v>
      </c>
      <c r="AO321" s="4" t="s">
        <v>1479</v>
      </c>
      <c r="AP321" s="4" t="s">
        <v>1479</v>
      </c>
    </row>
    <row r="322" spans="1:42" ht="90" x14ac:dyDescent="0.25">
      <c r="A322" s="5" t="s">
        <v>337</v>
      </c>
      <c r="B322" s="6" t="s">
        <v>402</v>
      </c>
      <c r="C322" s="5" t="s">
        <v>450</v>
      </c>
      <c r="D322" s="5" t="s">
        <v>490</v>
      </c>
      <c r="E322" s="5" t="s">
        <v>511</v>
      </c>
      <c r="F322" s="5" t="s">
        <v>562</v>
      </c>
      <c r="G322" s="5" t="s">
        <v>568</v>
      </c>
      <c r="H322" s="10">
        <v>45728</v>
      </c>
      <c r="I322" s="5" t="s">
        <v>571</v>
      </c>
      <c r="J322" s="6" t="s">
        <v>875</v>
      </c>
      <c r="K322" s="5" t="s">
        <v>1477</v>
      </c>
      <c r="L322" s="6" t="s">
        <v>1541</v>
      </c>
      <c r="M322" s="6" t="s">
        <v>1541</v>
      </c>
      <c r="N322" s="5" t="s">
        <v>1350</v>
      </c>
      <c r="O322" s="6" t="s">
        <v>1882</v>
      </c>
      <c r="P322" s="5" t="s">
        <v>1430</v>
      </c>
      <c r="Q322" s="10">
        <v>45832</v>
      </c>
      <c r="R322" s="5" t="s">
        <v>1479</v>
      </c>
      <c r="S322" s="5" t="s">
        <v>1479</v>
      </c>
      <c r="T322" s="6" t="s">
        <v>1550</v>
      </c>
      <c r="U322" s="6" t="s">
        <v>1546</v>
      </c>
      <c r="V322" s="5" t="s">
        <v>1477</v>
      </c>
      <c r="W322" s="5" t="s">
        <v>1471</v>
      </c>
      <c r="X322" s="5" t="s">
        <v>1477</v>
      </c>
      <c r="Y322" s="4">
        <v>20583.34</v>
      </c>
      <c r="Z322" s="19">
        <v>0</v>
      </c>
      <c r="AA322" s="19">
        <v>0</v>
      </c>
      <c r="AB322" s="19">
        <v>0</v>
      </c>
      <c r="AC322" s="19">
        <v>0</v>
      </c>
      <c r="AD322" s="4" t="s">
        <v>1479</v>
      </c>
      <c r="AE322" s="19" t="str">
        <f t="shared" si="12"/>
        <v>N/A</v>
      </c>
      <c r="AF322" s="19">
        <v>0</v>
      </c>
      <c r="AG322" s="19">
        <v>0</v>
      </c>
      <c r="AH322" s="19">
        <v>0</v>
      </c>
      <c r="AI322" s="19">
        <v>0</v>
      </c>
      <c r="AJ322" s="19">
        <v>0</v>
      </c>
      <c r="AK322" s="19">
        <v>0</v>
      </c>
      <c r="AL322" s="19">
        <v>0</v>
      </c>
      <c r="AM322" s="4" t="s">
        <v>1479</v>
      </c>
      <c r="AN322" s="19" t="s">
        <v>1479</v>
      </c>
      <c r="AO322" s="4" t="s">
        <v>1479</v>
      </c>
      <c r="AP322" s="4" t="s">
        <v>1479</v>
      </c>
    </row>
    <row r="323" spans="1:42" ht="75" x14ac:dyDescent="0.25">
      <c r="A323" s="5" t="s">
        <v>338</v>
      </c>
      <c r="B323" s="6" t="s">
        <v>402</v>
      </c>
      <c r="C323" s="5" t="s">
        <v>450</v>
      </c>
      <c r="D323" s="5" t="s">
        <v>490</v>
      </c>
      <c r="E323" s="5" t="s">
        <v>508</v>
      </c>
      <c r="F323" s="5" t="s">
        <v>562</v>
      </c>
      <c r="G323" s="5" t="s">
        <v>568</v>
      </c>
      <c r="H323" s="10">
        <v>45730</v>
      </c>
      <c r="I323" s="5" t="s">
        <v>571</v>
      </c>
      <c r="J323" s="6" t="s">
        <v>876</v>
      </c>
      <c r="K323" s="5" t="s">
        <v>1477</v>
      </c>
      <c r="L323" s="6" t="s">
        <v>1541</v>
      </c>
      <c r="M323" s="6" t="s">
        <v>1541</v>
      </c>
      <c r="N323" s="5" t="s">
        <v>1351</v>
      </c>
      <c r="O323" s="6" t="s">
        <v>1883</v>
      </c>
      <c r="P323" s="5" t="s">
        <v>1430</v>
      </c>
      <c r="Q323" s="10">
        <v>45813</v>
      </c>
      <c r="R323" s="5" t="s">
        <v>1479</v>
      </c>
      <c r="S323" s="5" t="s">
        <v>1479</v>
      </c>
      <c r="T323" s="6" t="s">
        <v>1479</v>
      </c>
      <c r="U323" s="6" t="s">
        <v>1498</v>
      </c>
      <c r="V323" s="5" t="s">
        <v>1477</v>
      </c>
      <c r="W323" s="5" t="s">
        <v>1472</v>
      </c>
      <c r="X323" s="5" t="s">
        <v>1477</v>
      </c>
      <c r="Y323" s="4">
        <v>19491.93</v>
      </c>
      <c r="Z323" s="19">
        <v>0</v>
      </c>
      <c r="AA323" s="19">
        <v>0</v>
      </c>
      <c r="AB323" s="19">
        <v>0</v>
      </c>
      <c r="AC323" s="19">
        <v>0</v>
      </c>
      <c r="AD323" s="4" t="s">
        <v>1479</v>
      </c>
      <c r="AE323" s="19" t="str">
        <f t="shared" si="12"/>
        <v>N/A</v>
      </c>
      <c r="AF323" s="19">
        <v>0</v>
      </c>
      <c r="AG323" s="19">
        <v>0</v>
      </c>
      <c r="AH323" s="19">
        <v>0</v>
      </c>
      <c r="AI323" s="19">
        <v>0</v>
      </c>
      <c r="AJ323" s="19">
        <v>0</v>
      </c>
      <c r="AK323" s="19">
        <v>0</v>
      </c>
      <c r="AL323" s="19">
        <v>0</v>
      </c>
      <c r="AM323" s="4" t="s">
        <v>1479</v>
      </c>
      <c r="AN323" s="19" t="s">
        <v>1479</v>
      </c>
      <c r="AO323" s="4" t="s">
        <v>1479</v>
      </c>
      <c r="AP323" s="4" t="s">
        <v>1479</v>
      </c>
    </row>
    <row r="324" spans="1:42" ht="90" x14ac:dyDescent="0.25">
      <c r="A324" s="5" t="s">
        <v>339</v>
      </c>
      <c r="B324" s="6" t="s">
        <v>402</v>
      </c>
      <c r="C324" s="5" t="s">
        <v>450</v>
      </c>
      <c r="D324" s="5" t="s">
        <v>490</v>
      </c>
      <c r="E324" s="5" t="s">
        <v>511</v>
      </c>
      <c r="F324" s="5" t="s">
        <v>562</v>
      </c>
      <c r="G324" s="5" t="s">
        <v>568</v>
      </c>
      <c r="H324" s="10">
        <v>45730</v>
      </c>
      <c r="I324" s="5" t="s">
        <v>571</v>
      </c>
      <c r="J324" s="6" t="s">
        <v>877</v>
      </c>
      <c r="K324" s="5" t="s">
        <v>1477</v>
      </c>
      <c r="L324" s="6" t="s">
        <v>1541</v>
      </c>
      <c r="M324" s="6" t="s">
        <v>1541</v>
      </c>
      <c r="N324" s="5" t="s">
        <v>1352</v>
      </c>
      <c r="O324" s="6" t="s">
        <v>1880</v>
      </c>
      <c r="P324" s="5" t="s">
        <v>1429</v>
      </c>
      <c r="Q324" s="10">
        <v>45825</v>
      </c>
      <c r="R324" s="5" t="s">
        <v>1479</v>
      </c>
      <c r="S324" s="5" t="s">
        <v>1479</v>
      </c>
      <c r="T324" s="6" t="s">
        <v>1550</v>
      </c>
      <c r="U324" s="6" t="s">
        <v>1546</v>
      </c>
      <c r="V324" s="5" t="s">
        <v>1477</v>
      </c>
      <c r="W324" s="5" t="s">
        <v>1471</v>
      </c>
      <c r="X324" s="5" t="s">
        <v>1477</v>
      </c>
      <c r="Y324" s="4">
        <v>27234.02</v>
      </c>
      <c r="Z324" s="19">
        <v>0</v>
      </c>
      <c r="AA324" s="19">
        <v>0</v>
      </c>
      <c r="AB324" s="19">
        <v>0</v>
      </c>
      <c r="AC324" s="19">
        <v>0</v>
      </c>
      <c r="AD324" s="4" t="s">
        <v>1479</v>
      </c>
      <c r="AE324" s="19" t="str">
        <f t="shared" si="12"/>
        <v>N/A</v>
      </c>
      <c r="AF324" s="19">
        <v>0</v>
      </c>
      <c r="AG324" s="19">
        <v>0</v>
      </c>
      <c r="AH324" s="19">
        <v>0</v>
      </c>
      <c r="AI324" s="19">
        <v>0</v>
      </c>
      <c r="AJ324" s="19">
        <v>0</v>
      </c>
      <c r="AK324" s="19">
        <v>0</v>
      </c>
      <c r="AL324" s="19">
        <v>0</v>
      </c>
      <c r="AM324" s="4" t="s">
        <v>1479</v>
      </c>
      <c r="AN324" s="19" t="s">
        <v>1479</v>
      </c>
      <c r="AO324" s="4" t="s">
        <v>1479</v>
      </c>
      <c r="AP324" s="4" t="s">
        <v>1479</v>
      </c>
    </row>
    <row r="325" spans="1:42" ht="60" x14ac:dyDescent="0.25">
      <c r="A325" s="5" t="s">
        <v>340</v>
      </c>
      <c r="B325" s="6" t="s">
        <v>414</v>
      </c>
      <c r="C325" s="5" t="s">
        <v>428</v>
      </c>
      <c r="D325" s="5" t="s">
        <v>492</v>
      </c>
      <c r="E325" s="5" t="s">
        <v>513</v>
      </c>
      <c r="F325" s="5" t="s">
        <v>562</v>
      </c>
      <c r="G325" s="5" t="s">
        <v>568</v>
      </c>
      <c r="H325" s="10">
        <v>45728</v>
      </c>
      <c r="I325" s="5" t="s">
        <v>571</v>
      </c>
      <c r="J325" s="6" t="s">
        <v>878</v>
      </c>
      <c r="K325" s="5" t="s">
        <v>1477</v>
      </c>
      <c r="L325" s="6" t="s">
        <v>1495</v>
      </c>
      <c r="M325" s="6" t="s">
        <v>1496</v>
      </c>
      <c r="N325" s="5" t="s">
        <v>1353</v>
      </c>
      <c r="O325" s="6" t="s">
        <v>2004</v>
      </c>
      <c r="P325" s="5" t="s">
        <v>1426</v>
      </c>
      <c r="Q325" s="10">
        <v>45747</v>
      </c>
      <c r="R325" s="5" t="s">
        <v>1479</v>
      </c>
      <c r="S325" s="5" t="s">
        <v>1479</v>
      </c>
      <c r="T325" s="6" t="s">
        <v>1479</v>
      </c>
      <c r="U325" s="6" t="s">
        <v>1498</v>
      </c>
      <c r="V325" s="5" t="s">
        <v>1477</v>
      </c>
      <c r="W325" s="5" t="s">
        <v>1472</v>
      </c>
      <c r="X325" s="5" t="s">
        <v>1477</v>
      </c>
      <c r="Y325" s="4">
        <v>623000</v>
      </c>
      <c r="Z325" s="19">
        <v>0</v>
      </c>
      <c r="AA325" s="19">
        <v>0</v>
      </c>
      <c r="AB325" s="19">
        <v>0</v>
      </c>
      <c r="AC325" s="19">
        <v>0</v>
      </c>
      <c r="AD325" s="4" t="s">
        <v>1479</v>
      </c>
      <c r="AE325" s="19" t="str">
        <f t="shared" si="12"/>
        <v>N/A</v>
      </c>
      <c r="AF325" s="19">
        <v>0</v>
      </c>
      <c r="AG325" s="19">
        <v>0</v>
      </c>
      <c r="AH325" s="19">
        <v>0</v>
      </c>
      <c r="AI325" s="19">
        <v>0</v>
      </c>
      <c r="AJ325" s="19">
        <v>0</v>
      </c>
      <c r="AK325" s="19">
        <v>0</v>
      </c>
      <c r="AL325" s="19">
        <v>0</v>
      </c>
      <c r="AM325" s="4" t="s">
        <v>1479</v>
      </c>
      <c r="AN325" s="19" t="s">
        <v>1479</v>
      </c>
      <c r="AO325" s="4" t="s">
        <v>1479</v>
      </c>
      <c r="AP325" s="4" t="s">
        <v>1479</v>
      </c>
    </row>
    <row r="326" spans="1:42" ht="120" x14ac:dyDescent="0.25">
      <c r="A326" s="5" t="s">
        <v>341</v>
      </c>
      <c r="B326" s="6" t="s">
        <v>1502</v>
      </c>
      <c r="C326" s="5" t="s">
        <v>470</v>
      </c>
      <c r="D326" s="5" t="s">
        <v>503</v>
      </c>
      <c r="E326" s="5" t="s">
        <v>523</v>
      </c>
      <c r="F326" s="5" t="s">
        <v>562</v>
      </c>
      <c r="G326" s="5" t="s">
        <v>568</v>
      </c>
      <c r="H326" s="10">
        <v>45728</v>
      </c>
      <c r="I326" s="5" t="s">
        <v>571</v>
      </c>
      <c r="J326" s="6" t="s">
        <v>879</v>
      </c>
      <c r="K326" s="5" t="s">
        <v>1477</v>
      </c>
      <c r="L326" s="6" t="s">
        <v>1495</v>
      </c>
      <c r="M326" s="6" t="s">
        <v>1496</v>
      </c>
      <c r="N326" s="5" t="s">
        <v>1354</v>
      </c>
      <c r="O326" s="6" t="s">
        <v>2005</v>
      </c>
      <c r="P326" s="5" t="s">
        <v>1430</v>
      </c>
      <c r="Q326" s="10">
        <v>45825</v>
      </c>
      <c r="R326" s="5" t="s">
        <v>1479</v>
      </c>
      <c r="S326" s="5" t="s">
        <v>1479</v>
      </c>
      <c r="T326" s="6" t="s">
        <v>1479</v>
      </c>
      <c r="U326" s="6" t="s">
        <v>1498</v>
      </c>
      <c r="V326" s="5" t="s">
        <v>1477</v>
      </c>
      <c r="W326" s="5" t="s">
        <v>1472</v>
      </c>
      <c r="X326" s="5" t="s">
        <v>1477</v>
      </c>
      <c r="Y326" s="4">
        <v>237215.37</v>
      </c>
      <c r="Z326" s="19">
        <v>0</v>
      </c>
      <c r="AA326" s="19">
        <v>0</v>
      </c>
      <c r="AB326" s="19">
        <v>0</v>
      </c>
      <c r="AC326" s="19">
        <v>0</v>
      </c>
      <c r="AD326" s="4" t="s">
        <v>1479</v>
      </c>
      <c r="AE326" s="19" t="str">
        <f t="shared" si="12"/>
        <v>N/A</v>
      </c>
      <c r="AF326" s="19">
        <v>0</v>
      </c>
      <c r="AG326" s="19">
        <v>0</v>
      </c>
      <c r="AH326" s="19">
        <v>0</v>
      </c>
      <c r="AI326" s="19">
        <v>0</v>
      </c>
      <c r="AJ326" s="19">
        <v>0</v>
      </c>
      <c r="AK326" s="19">
        <v>0</v>
      </c>
      <c r="AL326" s="19">
        <v>0</v>
      </c>
      <c r="AM326" s="4" t="s">
        <v>1479</v>
      </c>
      <c r="AN326" s="19" t="s">
        <v>1479</v>
      </c>
      <c r="AO326" s="4" t="s">
        <v>1479</v>
      </c>
      <c r="AP326" s="4" t="s">
        <v>1479</v>
      </c>
    </row>
    <row r="327" spans="1:42" ht="60" x14ac:dyDescent="0.25">
      <c r="A327" s="5" t="s">
        <v>342</v>
      </c>
      <c r="B327" s="6" t="s">
        <v>408</v>
      </c>
      <c r="C327" s="5" t="s">
        <v>484</v>
      </c>
      <c r="D327" s="5" t="s">
        <v>494</v>
      </c>
      <c r="E327" s="5" t="s">
        <v>508</v>
      </c>
      <c r="F327" s="5" t="s">
        <v>562</v>
      </c>
      <c r="G327" s="5" t="s">
        <v>568</v>
      </c>
      <c r="H327" s="10">
        <v>45730</v>
      </c>
      <c r="I327" s="5" t="s">
        <v>571</v>
      </c>
      <c r="J327" s="6" t="s">
        <v>880</v>
      </c>
      <c r="K327" s="5" t="s">
        <v>1477</v>
      </c>
      <c r="L327" s="6" t="s">
        <v>1495</v>
      </c>
      <c r="M327" s="6" t="s">
        <v>1496</v>
      </c>
      <c r="N327" s="5" t="s">
        <v>1355</v>
      </c>
      <c r="O327" s="6" t="s">
        <v>1804</v>
      </c>
      <c r="P327" s="5" t="s">
        <v>1436</v>
      </c>
      <c r="Q327" s="10">
        <v>45832</v>
      </c>
      <c r="R327" s="5" t="s">
        <v>1479</v>
      </c>
      <c r="S327" s="5" t="s">
        <v>1479</v>
      </c>
      <c r="T327" s="6" t="s">
        <v>1527</v>
      </c>
      <c r="U327" s="6" t="s">
        <v>1525</v>
      </c>
      <c r="V327" s="5" t="s">
        <v>1481</v>
      </c>
      <c r="W327" s="5" t="s">
        <v>1473</v>
      </c>
      <c r="X327" s="5" t="s">
        <v>1477</v>
      </c>
      <c r="Y327" s="4">
        <v>26885.35</v>
      </c>
      <c r="Z327" s="19">
        <v>0</v>
      </c>
      <c r="AA327" s="19">
        <v>0</v>
      </c>
      <c r="AB327" s="19">
        <v>0</v>
      </c>
      <c r="AC327" s="19">
        <v>0</v>
      </c>
      <c r="AD327" s="4" t="s">
        <v>1479</v>
      </c>
      <c r="AE327" s="19" t="str">
        <f t="shared" si="12"/>
        <v>N/A</v>
      </c>
      <c r="AF327" s="19">
        <v>0</v>
      </c>
      <c r="AG327" s="19">
        <v>0</v>
      </c>
      <c r="AH327" s="19">
        <v>0</v>
      </c>
      <c r="AI327" s="19">
        <v>0</v>
      </c>
      <c r="AJ327" s="19">
        <v>0</v>
      </c>
      <c r="AK327" s="19">
        <v>0</v>
      </c>
      <c r="AL327" s="19">
        <v>0</v>
      </c>
      <c r="AM327" s="4" t="s">
        <v>1479</v>
      </c>
      <c r="AN327" s="19" t="s">
        <v>1479</v>
      </c>
      <c r="AO327" s="4" t="s">
        <v>1479</v>
      </c>
      <c r="AP327" s="4" t="s">
        <v>1479</v>
      </c>
    </row>
    <row r="328" spans="1:42" ht="120" x14ac:dyDescent="0.25">
      <c r="A328" s="5" t="s">
        <v>343</v>
      </c>
      <c r="B328" s="6" t="s">
        <v>405</v>
      </c>
      <c r="C328" s="5" t="s">
        <v>458</v>
      </c>
      <c r="D328" s="5" t="s">
        <v>492</v>
      </c>
      <c r="E328" s="5" t="s">
        <v>513</v>
      </c>
      <c r="F328" s="5" t="s">
        <v>562</v>
      </c>
      <c r="G328" s="5" t="s">
        <v>568</v>
      </c>
      <c r="H328" s="10">
        <v>45729</v>
      </c>
      <c r="I328" s="5" t="s">
        <v>572</v>
      </c>
      <c r="J328" s="6" t="s">
        <v>881</v>
      </c>
      <c r="K328" s="5" t="s">
        <v>1477</v>
      </c>
      <c r="L328" s="6" t="s">
        <v>1499</v>
      </c>
      <c r="M328" s="6" t="s">
        <v>1499</v>
      </c>
      <c r="N328" s="5" t="s">
        <v>1356</v>
      </c>
      <c r="O328" s="6" t="s">
        <v>1884</v>
      </c>
      <c r="P328" s="5" t="s">
        <v>1436</v>
      </c>
      <c r="Q328" s="10">
        <v>45818</v>
      </c>
      <c r="R328" s="5" t="s">
        <v>1479</v>
      </c>
      <c r="S328" s="5" t="s">
        <v>1479</v>
      </c>
      <c r="T328" s="6" t="s">
        <v>1500</v>
      </c>
      <c r="U328" s="6" t="s">
        <v>1501</v>
      </c>
      <c r="V328" s="5" t="s">
        <v>1481</v>
      </c>
      <c r="W328" s="5" t="s">
        <v>1473</v>
      </c>
      <c r="X328" s="5" t="s">
        <v>1477</v>
      </c>
      <c r="Y328" s="4">
        <v>56440.88</v>
      </c>
      <c r="Z328" s="19">
        <v>0</v>
      </c>
      <c r="AA328" s="19">
        <v>0</v>
      </c>
      <c r="AB328" s="19">
        <v>0</v>
      </c>
      <c r="AC328" s="19">
        <v>0</v>
      </c>
      <c r="AD328" s="4" t="s">
        <v>1479</v>
      </c>
      <c r="AE328" s="19" t="str">
        <f t="shared" ref="AE328:AE389" si="13">IF(AB328&gt;0, Z328-AB328, "N/A")</f>
        <v>N/A</v>
      </c>
      <c r="AF328" s="19">
        <v>0</v>
      </c>
      <c r="AG328" s="19">
        <v>0</v>
      </c>
      <c r="AH328" s="19">
        <v>0</v>
      </c>
      <c r="AI328" s="19">
        <v>0</v>
      </c>
      <c r="AJ328" s="19">
        <v>0</v>
      </c>
      <c r="AK328" s="19">
        <v>0</v>
      </c>
      <c r="AL328" s="19">
        <v>0</v>
      </c>
      <c r="AM328" s="4" t="s">
        <v>1479</v>
      </c>
      <c r="AN328" s="19" t="s">
        <v>1479</v>
      </c>
      <c r="AO328" s="4" t="s">
        <v>1479</v>
      </c>
      <c r="AP328" s="4" t="s">
        <v>1479</v>
      </c>
    </row>
    <row r="329" spans="1:42" ht="30" x14ac:dyDescent="0.25">
      <c r="A329" s="5" t="s">
        <v>344</v>
      </c>
      <c r="B329" s="6" t="s">
        <v>402</v>
      </c>
      <c r="C329" s="5" t="s">
        <v>422</v>
      </c>
      <c r="D329" s="5" t="s">
        <v>490</v>
      </c>
      <c r="E329" s="5" t="s">
        <v>555</v>
      </c>
      <c r="F329" s="5" t="s">
        <v>562</v>
      </c>
      <c r="G329" s="5" t="s">
        <v>568</v>
      </c>
      <c r="H329" s="10">
        <v>45733</v>
      </c>
      <c r="I329" s="5" t="s">
        <v>572</v>
      </c>
      <c r="J329" s="6" t="s">
        <v>882</v>
      </c>
      <c r="K329" s="5" t="s">
        <v>1481</v>
      </c>
      <c r="L329" s="6" t="s">
        <v>1479</v>
      </c>
      <c r="M329" s="6" t="s">
        <v>1479</v>
      </c>
      <c r="N329" s="5" t="s">
        <v>1357</v>
      </c>
      <c r="O329" s="6" t="s">
        <v>1805</v>
      </c>
      <c r="P329" s="5" t="s">
        <v>1436</v>
      </c>
      <c r="Q329" s="10">
        <v>45733</v>
      </c>
      <c r="R329" s="5" t="s">
        <v>1479</v>
      </c>
      <c r="S329" s="5" t="s">
        <v>1479</v>
      </c>
      <c r="T329" s="6" t="s">
        <v>1445</v>
      </c>
      <c r="U329" s="6" t="s">
        <v>1480</v>
      </c>
      <c r="V329" s="5" t="s">
        <v>1481</v>
      </c>
      <c r="W329" s="5" t="s">
        <v>1471</v>
      </c>
      <c r="X329" s="5" t="s">
        <v>1481</v>
      </c>
      <c r="Y329" s="4">
        <v>65000</v>
      </c>
      <c r="Z329" s="19">
        <v>1217037.5</v>
      </c>
      <c r="AA329" s="19">
        <v>0</v>
      </c>
      <c r="AB329" s="19">
        <v>0</v>
      </c>
      <c r="AC329" s="19">
        <v>0</v>
      </c>
      <c r="AD329" s="4" t="s">
        <v>1479</v>
      </c>
      <c r="AE329" s="19" t="str">
        <f t="shared" si="13"/>
        <v>N/A</v>
      </c>
      <c r="AF329" s="19">
        <f>Z329-AO329</f>
        <v>1195037.5</v>
      </c>
      <c r="AG329" s="19">
        <v>0</v>
      </c>
      <c r="AH329" s="19">
        <v>0</v>
      </c>
      <c r="AI329" s="19">
        <v>0</v>
      </c>
      <c r="AJ329" s="19">
        <v>0</v>
      </c>
      <c r="AK329" s="19">
        <v>0</v>
      </c>
      <c r="AL329" s="19">
        <v>0</v>
      </c>
      <c r="AM329" s="4" t="s">
        <v>1479</v>
      </c>
      <c r="AN329" s="19" t="s">
        <v>1479</v>
      </c>
      <c r="AO329" s="4">
        <v>22000</v>
      </c>
      <c r="AP329" s="4" t="s">
        <v>1479</v>
      </c>
    </row>
    <row r="330" spans="1:42" ht="90" x14ac:dyDescent="0.25">
      <c r="A330" s="5" t="s">
        <v>345</v>
      </c>
      <c r="B330" s="6" t="s">
        <v>402</v>
      </c>
      <c r="C330" s="5" t="s">
        <v>450</v>
      </c>
      <c r="D330" s="5" t="s">
        <v>490</v>
      </c>
      <c r="E330" s="5" t="s">
        <v>511</v>
      </c>
      <c r="F330" s="5" t="s">
        <v>562</v>
      </c>
      <c r="G330" s="5" t="s">
        <v>568</v>
      </c>
      <c r="H330" s="10">
        <v>45733</v>
      </c>
      <c r="I330" s="5" t="s">
        <v>571</v>
      </c>
      <c r="J330" s="6" t="s">
        <v>883</v>
      </c>
      <c r="K330" s="5" t="s">
        <v>1477</v>
      </c>
      <c r="L330" s="6" t="s">
        <v>1541</v>
      </c>
      <c r="M330" s="6" t="s">
        <v>1541</v>
      </c>
      <c r="N330" s="5" t="s">
        <v>1358</v>
      </c>
      <c r="O330" s="6" t="s">
        <v>1885</v>
      </c>
      <c r="P330" s="5" t="s">
        <v>1430</v>
      </c>
      <c r="Q330" s="10">
        <v>45818</v>
      </c>
      <c r="R330" s="5" t="s">
        <v>1479</v>
      </c>
      <c r="S330" s="5" t="s">
        <v>1479</v>
      </c>
      <c r="T330" s="6" t="s">
        <v>1550</v>
      </c>
      <c r="U330" s="6" t="s">
        <v>1546</v>
      </c>
      <c r="V330" s="5" t="s">
        <v>1477</v>
      </c>
      <c r="W330" s="5" t="s">
        <v>1471</v>
      </c>
      <c r="X330" s="5" t="s">
        <v>1477</v>
      </c>
      <c r="Y330" s="4">
        <v>24836.83</v>
      </c>
      <c r="Z330" s="19">
        <v>0</v>
      </c>
      <c r="AA330" s="19">
        <v>0</v>
      </c>
      <c r="AB330" s="19">
        <v>0</v>
      </c>
      <c r="AC330" s="19">
        <v>0</v>
      </c>
      <c r="AD330" s="4" t="s">
        <v>1479</v>
      </c>
      <c r="AE330" s="19" t="str">
        <f t="shared" si="13"/>
        <v>N/A</v>
      </c>
      <c r="AF330" s="19">
        <v>0</v>
      </c>
      <c r="AG330" s="19">
        <v>0</v>
      </c>
      <c r="AH330" s="19">
        <v>0</v>
      </c>
      <c r="AI330" s="19">
        <v>0</v>
      </c>
      <c r="AJ330" s="19">
        <v>0</v>
      </c>
      <c r="AK330" s="19">
        <v>0</v>
      </c>
      <c r="AL330" s="19">
        <v>0</v>
      </c>
      <c r="AM330" s="4" t="s">
        <v>1479</v>
      </c>
      <c r="AN330" s="19" t="s">
        <v>1479</v>
      </c>
      <c r="AO330" s="4" t="s">
        <v>1479</v>
      </c>
      <c r="AP330" s="4" t="s">
        <v>1479</v>
      </c>
    </row>
    <row r="331" spans="1:42" ht="60" x14ac:dyDescent="0.25">
      <c r="A331" s="5" t="s">
        <v>346</v>
      </c>
      <c r="B331" s="6" t="s">
        <v>402</v>
      </c>
      <c r="C331" s="5" t="s">
        <v>450</v>
      </c>
      <c r="D331" s="5" t="s">
        <v>490</v>
      </c>
      <c r="E331" s="5" t="s">
        <v>515</v>
      </c>
      <c r="F331" s="5" t="s">
        <v>562</v>
      </c>
      <c r="G331" s="5" t="s">
        <v>568</v>
      </c>
      <c r="H331" s="10">
        <v>45730</v>
      </c>
      <c r="I331" s="5" t="s">
        <v>571</v>
      </c>
      <c r="J331" s="6" t="s">
        <v>884</v>
      </c>
      <c r="K331" s="5" t="s">
        <v>1477</v>
      </c>
      <c r="L331" s="6" t="s">
        <v>1541</v>
      </c>
      <c r="M331" s="6" t="s">
        <v>1541</v>
      </c>
      <c r="N331" s="5" t="s">
        <v>1359</v>
      </c>
      <c r="O331" s="6" t="s">
        <v>1886</v>
      </c>
      <c r="P331" s="5" t="s">
        <v>1430</v>
      </c>
      <c r="Q331" s="10">
        <v>45790</v>
      </c>
      <c r="R331" s="5" t="s">
        <v>1479</v>
      </c>
      <c r="S331" s="5" t="s">
        <v>1479</v>
      </c>
      <c r="T331" s="6" t="s">
        <v>1479</v>
      </c>
      <c r="U331" s="6" t="s">
        <v>1498</v>
      </c>
      <c r="V331" s="5" t="s">
        <v>1477</v>
      </c>
      <c r="W331" s="5" t="s">
        <v>1472</v>
      </c>
      <c r="X331" s="5" t="s">
        <v>1477</v>
      </c>
      <c r="Y331" s="4">
        <v>24836.83</v>
      </c>
      <c r="Z331" s="19">
        <v>0</v>
      </c>
      <c r="AA331" s="19">
        <v>0</v>
      </c>
      <c r="AB331" s="19">
        <v>0</v>
      </c>
      <c r="AC331" s="19">
        <v>0</v>
      </c>
      <c r="AD331" s="4" t="s">
        <v>1479</v>
      </c>
      <c r="AE331" s="19" t="str">
        <f t="shared" si="13"/>
        <v>N/A</v>
      </c>
      <c r="AF331" s="19">
        <v>0</v>
      </c>
      <c r="AG331" s="19">
        <v>0</v>
      </c>
      <c r="AH331" s="19">
        <v>0</v>
      </c>
      <c r="AI331" s="19">
        <v>0</v>
      </c>
      <c r="AJ331" s="19">
        <v>0</v>
      </c>
      <c r="AK331" s="19">
        <v>0</v>
      </c>
      <c r="AL331" s="19">
        <v>0</v>
      </c>
      <c r="AM331" s="4" t="s">
        <v>1479</v>
      </c>
      <c r="AN331" s="19" t="s">
        <v>1479</v>
      </c>
      <c r="AO331" s="4" t="s">
        <v>1479</v>
      </c>
      <c r="AP331" s="4" t="s">
        <v>1479</v>
      </c>
    </row>
    <row r="332" spans="1:42" ht="45" x14ac:dyDescent="0.25">
      <c r="A332" s="5" t="s">
        <v>347</v>
      </c>
      <c r="B332" s="6" t="s">
        <v>402</v>
      </c>
      <c r="C332" s="5" t="s">
        <v>450</v>
      </c>
      <c r="D332" s="5" t="s">
        <v>490</v>
      </c>
      <c r="E332" s="5" t="s">
        <v>510</v>
      </c>
      <c r="F332" s="5" t="s">
        <v>562</v>
      </c>
      <c r="G332" s="5" t="s">
        <v>568</v>
      </c>
      <c r="H332" s="10">
        <v>45730</v>
      </c>
      <c r="I332" s="5" t="s">
        <v>571</v>
      </c>
      <c r="J332" s="6" t="s">
        <v>885</v>
      </c>
      <c r="K332" s="5" t="s">
        <v>1477</v>
      </c>
      <c r="L332" s="6" t="s">
        <v>1541</v>
      </c>
      <c r="M332" s="6" t="s">
        <v>1541</v>
      </c>
      <c r="N332" s="5" t="s">
        <v>1360</v>
      </c>
      <c r="O332" s="6" t="s">
        <v>1887</v>
      </c>
      <c r="P332" s="5" t="s">
        <v>1430</v>
      </c>
      <c r="Q332" s="10">
        <v>45790</v>
      </c>
      <c r="R332" s="5" t="s">
        <v>1479</v>
      </c>
      <c r="S332" s="5" t="s">
        <v>1479</v>
      </c>
      <c r="T332" s="6" t="s">
        <v>1479</v>
      </c>
      <c r="U332" s="6" t="s">
        <v>1498</v>
      </c>
      <c r="V332" s="5" t="s">
        <v>1477</v>
      </c>
      <c r="W332" s="5" t="s">
        <v>1472</v>
      </c>
      <c r="X332" s="5" t="s">
        <v>1477</v>
      </c>
      <c r="Y332" s="4">
        <v>30348.62</v>
      </c>
      <c r="Z332" s="19">
        <v>0</v>
      </c>
      <c r="AA332" s="19">
        <v>0</v>
      </c>
      <c r="AB332" s="19">
        <v>0</v>
      </c>
      <c r="AC332" s="19">
        <v>0</v>
      </c>
      <c r="AD332" s="4" t="s">
        <v>1479</v>
      </c>
      <c r="AE332" s="19" t="str">
        <f t="shared" si="13"/>
        <v>N/A</v>
      </c>
      <c r="AF332" s="19">
        <v>0</v>
      </c>
      <c r="AG332" s="19">
        <v>0</v>
      </c>
      <c r="AH332" s="19">
        <v>0</v>
      </c>
      <c r="AI332" s="19">
        <v>0</v>
      </c>
      <c r="AJ332" s="19">
        <v>0</v>
      </c>
      <c r="AK332" s="19">
        <v>0</v>
      </c>
      <c r="AL332" s="19">
        <v>0</v>
      </c>
      <c r="AM332" s="4" t="s">
        <v>1479</v>
      </c>
      <c r="AN332" s="19" t="s">
        <v>1479</v>
      </c>
      <c r="AO332" s="4" t="s">
        <v>1479</v>
      </c>
      <c r="AP332" s="4" t="s">
        <v>1479</v>
      </c>
    </row>
    <row r="333" spans="1:42" ht="60" x14ac:dyDescent="0.25">
      <c r="A333" s="5" t="s">
        <v>348</v>
      </c>
      <c r="B333" s="6" t="s">
        <v>402</v>
      </c>
      <c r="C333" s="5" t="s">
        <v>450</v>
      </c>
      <c r="D333" s="5" t="s">
        <v>490</v>
      </c>
      <c r="E333" s="5" t="s">
        <v>515</v>
      </c>
      <c r="F333" s="5" t="s">
        <v>562</v>
      </c>
      <c r="G333" s="5" t="s">
        <v>568</v>
      </c>
      <c r="H333" s="10">
        <v>45730</v>
      </c>
      <c r="I333" s="5" t="s">
        <v>571</v>
      </c>
      <c r="J333" s="6" t="s">
        <v>886</v>
      </c>
      <c r="K333" s="5" t="s">
        <v>1477</v>
      </c>
      <c r="L333" s="6" t="s">
        <v>1541</v>
      </c>
      <c r="M333" s="6" t="s">
        <v>1541</v>
      </c>
      <c r="N333" s="5" t="s">
        <v>1361</v>
      </c>
      <c r="O333" s="6" t="s">
        <v>1888</v>
      </c>
      <c r="P333" s="5" t="s">
        <v>1430</v>
      </c>
      <c r="Q333" s="10">
        <v>45821</v>
      </c>
      <c r="R333" s="5" t="s">
        <v>1479</v>
      </c>
      <c r="S333" s="5" t="s">
        <v>1479</v>
      </c>
      <c r="T333" s="6" t="s">
        <v>1551</v>
      </c>
      <c r="U333" s="6" t="s">
        <v>1546</v>
      </c>
      <c r="V333" s="5" t="s">
        <v>1477</v>
      </c>
      <c r="W333" s="5" t="s">
        <v>1471</v>
      </c>
      <c r="X333" s="5" t="s">
        <v>1477</v>
      </c>
      <c r="Y333" s="4">
        <v>43970.89</v>
      </c>
      <c r="Z333" s="19">
        <v>0</v>
      </c>
      <c r="AA333" s="19">
        <v>0</v>
      </c>
      <c r="AB333" s="19">
        <v>0</v>
      </c>
      <c r="AC333" s="19">
        <v>0</v>
      </c>
      <c r="AD333" s="4" t="s">
        <v>1479</v>
      </c>
      <c r="AE333" s="19" t="str">
        <f t="shared" si="13"/>
        <v>N/A</v>
      </c>
      <c r="AF333" s="19">
        <v>0</v>
      </c>
      <c r="AG333" s="19">
        <v>0</v>
      </c>
      <c r="AH333" s="19">
        <v>0</v>
      </c>
      <c r="AI333" s="19">
        <v>0</v>
      </c>
      <c r="AJ333" s="19">
        <v>0</v>
      </c>
      <c r="AK333" s="19">
        <v>0</v>
      </c>
      <c r="AL333" s="19">
        <v>0</v>
      </c>
      <c r="AM333" s="4" t="s">
        <v>1479</v>
      </c>
      <c r="AN333" s="19" t="s">
        <v>1479</v>
      </c>
      <c r="AO333" s="4" t="s">
        <v>1479</v>
      </c>
      <c r="AP333" s="4" t="s">
        <v>1479</v>
      </c>
    </row>
    <row r="334" spans="1:42" ht="75" x14ac:dyDescent="0.25">
      <c r="A334" s="5" t="s">
        <v>349</v>
      </c>
      <c r="B334" s="6" t="s">
        <v>402</v>
      </c>
      <c r="C334" s="5" t="s">
        <v>450</v>
      </c>
      <c r="D334" s="5" t="s">
        <v>490</v>
      </c>
      <c r="E334" s="5" t="s">
        <v>510</v>
      </c>
      <c r="F334" s="5" t="s">
        <v>562</v>
      </c>
      <c r="G334" s="5" t="s">
        <v>568</v>
      </c>
      <c r="H334" s="10">
        <v>45739</v>
      </c>
      <c r="I334" s="5" t="s">
        <v>571</v>
      </c>
      <c r="J334" s="6" t="s">
        <v>887</v>
      </c>
      <c r="K334" s="5" t="s">
        <v>1477</v>
      </c>
      <c r="L334" s="6" t="s">
        <v>1541</v>
      </c>
      <c r="M334" s="6" t="s">
        <v>1552</v>
      </c>
      <c r="N334" s="5" t="s">
        <v>1362</v>
      </c>
      <c r="O334" s="6" t="s">
        <v>1889</v>
      </c>
      <c r="P334" s="5" t="s">
        <v>1430</v>
      </c>
      <c r="Q334" s="10">
        <v>45825</v>
      </c>
      <c r="R334" s="5" t="s">
        <v>1479</v>
      </c>
      <c r="S334" s="5" t="s">
        <v>1479</v>
      </c>
      <c r="T334" s="6" t="s">
        <v>1479</v>
      </c>
      <c r="U334" s="6" t="s">
        <v>1498</v>
      </c>
      <c r="V334" s="5" t="s">
        <v>1477</v>
      </c>
      <c r="W334" s="5" t="s">
        <v>1472</v>
      </c>
      <c r="X334" s="5" t="s">
        <v>1477</v>
      </c>
      <c r="Y334" s="4">
        <v>244366.12</v>
      </c>
      <c r="Z334" s="19">
        <v>0</v>
      </c>
      <c r="AA334" s="19">
        <v>0</v>
      </c>
      <c r="AB334" s="19">
        <v>0</v>
      </c>
      <c r="AC334" s="19">
        <v>0</v>
      </c>
      <c r="AD334" s="4" t="s">
        <v>1479</v>
      </c>
      <c r="AE334" s="19" t="str">
        <f t="shared" si="13"/>
        <v>N/A</v>
      </c>
      <c r="AF334" s="19">
        <v>0</v>
      </c>
      <c r="AG334" s="19">
        <v>0</v>
      </c>
      <c r="AH334" s="19">
        <v>0</v>
      </c>
      <c r="AI334" s="19">
        <v>0</v>
      </c>
      <c r="AJ334" s="19">
        <v>0</v>
      </c>
      <c r="AK334" s="19">
        <v>0</v>
      </c>
      <c r="AL334" s="19">
        <v>0</v>
      </c>
      <c r="AM334" s="4" t="s">
        <v>1479</v>
      </c>
      <c r="AN334" s="19" t="s">
        <v>1479</v>
      </c>
      <c r="AO334" s="4" t="s">
        <v>1479</v>
      </c>
      <c r="AP334" s="4" t="s">
        <v>1479</v>
      </c>
    </row>
    <row r="335" spans="1:42" ht="90" x14ac:dyDescent="0.25">
      <c r="A335" s="5" t="s">
        <v>350</v>
      </c>
      <c r="B335" s="6" t="s">
        <v>402</v>
      </c>
      <c r="C335" s="5" t="s">
        <v>450</v>
      </c>
      <c r="D335" s="5" t="s">
        <v>490</v>
      </c>
      <c r="E335" s="5" t="s">
        <v>515</v>
      </c>
      <c r="F335" s="5" t="s">
        <v>562</v>
      </c>
      <c r="G335" s="5" t="s">
        <v>568</v>
      </c>
      <c r="H335" s="10">
        <v>45738</v>
      </c>
      <c r="I335" s="5" t="s">
        <v>571</v>
      </c>
      <c r="J335" s="6" t="s">
        <v>888</v>
      </c>
      <c r="K335" s="5" t="s">
        <v>1477</v>
      </c>
      <c r="L335" s="6" t="s">
        <v>1541</v>
      </c>
      <c r="M335" s="6" t="s">
        <v>1541</v>
      </c>
      <c r="N335" s="5" t="s">
        <v>1363</v>
      </c>
      <c r="O335" s="6" t="s">
        <v>1880</v>
      </c>
      <c r="P335" s="5" t="s">
        <v>1429</v>
      </c>
      <c r="Q335" s="10">
        <v>45833</v>
      </c>
      <c r="R335" s="5" t="s">
        <v>1553</v>
      </c>
      <c r="S335" s="5" t="s">
        <v>1479</v>
      </c>
      <c r="T335" s="6" t="s">
        <v>1550</v>
      </c>
      <c r="U335" s="6" t="s">
        <v>1546</v>
      </c>
      <c r="V335" s="5" t="s">
        <v>1477</v>
      </c>
      <c r="W335" s="5" t="s">
        <v>1471</v>
      </c>
      <c r="X335" s="5" t="s">
        <v>1477</v>
      </c>
      <c r="Y335" s="4">
        <v>27053.95</v>
      </c>
      <c r="Z335" s="19">
        <v>0</v>
      </c>
      <c r="AA335" s="19">
        <v>0</v>
      </c>
      <c r="AB335" s="19">
        <v>0</v>
      </c>
      <c r="AC335" s="19">
        <v>0</v>
      </c>
      <c r="AD335" s="4" t="s">
        <v>1479</v>
      </c>
      <c r="AE335" s="19" t="str">
        <f t="shared" si="13"/>
        <v>N/A</v>
      </c>
      <c r="AF335" s="19">
        <v>0</v>
      </c>
      <c r="AG335" s="19">
        <v>13133.46</v>
      </c>
      <c r="AH335" s="19">
        <v>0</v>
      </c>
      <c r="AI335" s="19">
        <v>0</v>
      </c>
      <c r="AJ335" s="19">
        <v>0</v>
      </c>
      <c r="AK335" s="19">
        <v>0</v>
      </c>
      <c r="AL335" s="19">
        <v>400</v>
      </c>
      <c r="AM335" s="4" t="s">
        <v>1477</v>
      </c>
      <c r="AN335" s="19" t="s">
        <v>1479</v>
      </c>
      <c r="AO335" s="4" t="s">
        <v>1479</v>
      </c>
      <c r="AP335" s="4" t="s">
        <v>1479</v>
      </c>
    </row>
    <row r="336" spans="1:42" ht="45" x14ac:dyDescent="0.25">
      <c r="A336" s="5" t="s">
        <v>351</v>
      </c>
      <c r="B336" s="6" t="s">
        <v>402</v>
      </c>
      <c r="C336" s="5" t="s">
        <v>459</v>
      </c>
      <c r="D336" s="5" t="s">
        <v>490</v>
      </c>
      <c r="E336" s="5" t="s">
        <v>515</v>
      </c>
      <c r="F336" s="5" t="s">
        <v>562</v>
      </c>
      <c r="G336" s="5" t="s">
        <v>568</v>
      </c>
      <c r="H336" s="10">
        <v>45740</v>
      </c>
      <c r="I336" s="5" t="s">
        <v>572</v>
      </c>
      <c r="J336" s="6" t="s">
        <v>889</v>
      </c>
      <c r="K336" s="5" t="s">
        <v>1477</v>
      </c>
      <c r="L336" s="5" t="s">
        <v>1482</v>
      </c>
      <c r="M336" s="6" t="s">
        <v>1482</v>
      </c>
      <c r="N336" s="5" t="s">
        <v>1364</v>
      </c>
      <c r="O336" s="6" t="s">
        <v>1806</v>
      </c>
      <c r="P336" s="5" t="s">
        <v>1425</v>
      </c>
      <c r="Q336" s="10">
        <v>45783</v>
      </c>
      <c r="R336" s="5" t="s">
        <v>1479</v>
      </c>
      <c r="S336" s="5" t="s">
        <v>1479</v>
      </c>
      <c r="T336" s="6" t="s">
        <v>1445</v>
      </c>
      <c r="U336" s="6" t="s">
        <v>1480</v>
      </c>
      <c r="V336" s="5" t="s">
        <v>1481</v>
      </c>
      <c r="W336" s="5" t="s">
        <v>1471</v>
      </c>
      <c r="X336" s="5" t="s">
        <v>1481</v>
      </c>
      <c r="Y336" s="4">
        <v>26174</v>
      </c>
      <c r="Z336" s="19">
        <v>26174</v>
      </c>
      <c r="AA336" s="19">
        <v>0</v>
      </c>
      <c r="AB336" s="19">
        <v>0</v>
      </c>
      <c r="AC336" s="19">
        <v>0</v>
      </c>
      <c r="AD336" s="4" t="s">
        <v>1479</v>
      </c>
      <c r="AE336" s="19" t="str">
        <f t="shared" si="13"/>
        <v>N/A</v>
      </c>
      <c r="AF336" s="19">
        <f>Z336-AO336</f>
        <v>23174.97</v>
      </c>
      <c r="AG336" s="19">
        <v>0</v>
      </c>
      <c r="AH336" s="19">
        <v>0</v>
      </c>
      <c r="AI336" s="19">
        <v>0</v>
      </c>
      <c r="AJ336" s="19">
        <v>0</v>
      </c>
      <c r="AK336" s="19">
        <v>0</v>
      </c>
      <c r="AL336" s="19">
        <v>0</v>
      </c>
      <c r="AM336" s="4" t="s">
        <v>1479</v>
      </c>
      <c r="AN336" s="19" t="s">
        <v>1479</v>
      </c>
      <c r="AO336" s="4">
        <v>2999.03</v>
      </c>
      <c r="AP336" s="4" t="s">
        <v>1479</v>
      </c>
    </row>
    <row r="337" spans="1:42" ht="60" x14ac:dyDescent="0.25">
      <c r="A337" s="5" t="s">
        <v>352</v>
      </c>
      <c r="B337" s="6" t="s">
        <v>414</v>
      </c>
      <c r="C337" s="5" t="s">
        <v>485</v>
      </c>
      <c r="D337" s="5" t="s">
        <v>492</v>
      </c>
      <c r="E337" s="5" t="s">
        <v>508</v>
      </c>
      <c r="F337" s="5" t="s">
        <v>562</v>
      </c>
      <c r="G337" s="5" t="s">
        <v>568</v>
      </c>
      <c r="H337" s="10">
        <v>45741</v>
      </c>
      <c r="I337" s="5" t="s">
        <v>571</v>
      </c>
      <c r="J337" s="6" t="s">
        <v>890</v>
      </c>
      <c r="K337" s="5" t="s">
        <v>1477</v>
      </c>
      <c r="L337" s="6" t="s">
        <v>1495</v>
      </c>
      <c r="M337" s="6" t="s">
        <v>1495</v>
      </c>
      <c r="N337" s="5" t="s">
        <v>1365</v>
      </c>
      <c r="O337" s="6" t="s">
        <v>2006</v>
      </c>
      <c r="P337" s="5" t="s">
        <v>1430</v>
      </c>
      <c r="Q337" s="10">
        <v>45800</v>
      </c>
      <c r="R337" s="5" t="s">
        <v>1479</v>
      </c>
      <c r="S337" s="5" t="s">
        <v>1479</v>
      </c>
      <c r="T337" s="6" t="s">
        <v>1479</v>
      </c>
      <c r="U337" s="6" t="s">
        <v>1498</v>
      </c>
      <c r="V337" s="5" t="s">
        <v>1477</v>
      </c>
      <c r="W337" s="5" t="s">
        <v>1472</v>
      </c>
      <c r="X337" s="5" t="s">
        <v>1477</v>
      </c>
      <c r="Y337" s="4">
        <v>153118.19</v>
      </c>
      <c r="Z337" s="19">
        <v>0</v>
      </c>
      <c r="AA337" s="19">
        <v>0</v>
      </c>
      <c r="AB337" s="19">
        <v>0</v>
      </c>
      <c r="AC337" s="19">
        <v>0</v>
      </c>
      <c r="AD337" s="4" t="s">
        <v>1479</v>
      </c>
      <c r="AE337" s="19" t="str">
        <f t="shared" si="13"/>
        <v>N/A</v>
      </c>
      <c r="AF337" s="19">
        <v>0</v>
      </c>
      <c r="AG337" s="19">
        <v>0</v>
      </c>
      <c r="AH337" s="19">
        <v>0</v>
      </c>
      <c r="AI337" s="19">
        <v>0</v>
      </c>
      <c r="AJ337" s="19">
        <v>0</v>
      </c>
      <c r="AK337" s="19">
        <v>0</v>
      </c>
      <c r="AL337" s="19">
        <v>0</v>
      </c>
      <c r="AM337" s="4" t="s">
        <v>1479</v>
      </c>
      <c r="AN337" s="19" t="s">
        <v>1479</v>
      </c>
      <c r="AO337" s="4" t="s">
        <v>1479</v>
      </c>
      <c r="AP337" s="4" t="s">
        <v>1479</v>
      </c>
    </row>
    <row r="338" spans="1:42" ht="30" x14ac:dyDescent="0.25">
      <c r="A338" s="5" t="s">
        <v>353</v>
      </c>
      <c r="B338" s="6" t="s">
        <v>405</v>
      </c>
      <c r="C338" s="5" t="s">
        <v>463</v>
      </c>
      <c r="D338" s="5" t="s">
        <v>492</v>
      </c>
      <c r="E338" s="5" t="s">
        <v>515</v>
      </c>
      <c r="F338" s="5" t="s">
        <v>562</v>
      </c>
      <c r="G338" s="5" t="s">
        <v>568</v>
      </c>
      <c r="H338" s="10">
        <v>45742</v>
      </c>
      <c r="I338" s="5" t="s">
        <v>571</v>
      </c>
      <c r="J338" s="6" t="s">
        <v>891</v>
      </c>
      <c r="K338" s="5" t="s">
        <v>1477</v>
      </c>
      <c r="L338" s="6" t="s">
        <v>1495</v>
      </c>
      <c r="M338" s="6" t="s">
        <v>1495</v>
      </c>
      <c r="N338" s="5" t="s">
        <v>1366</v>
      </c>
      <c r="O338" s="6" t="s">
        <v>1890</v>
      </c>
      <c r="P338" s="5" t="s">
        <v>1426</v>
      </c>
      <c r="Q338" s="10">
        <v>45783</v>
      </c>
      <c r="R338" s="5" t="s">
        <v>1479</v>
      </c>
      <c r="S338" s="5" t="s">
        <v>1479</v>
      </c>
      <c r="T338" s="6" t="s">
        <v>1479</v>
      </c>
      <c r="U338" s="6" t="s">
        <v>1498</v>
      </c>
      <c r="V338" s="5" t="s">
        <v>1477</v>
      </c>
      <c r="W338" s="5" t="s">
        <v>1472</v>
      </c>
      <c r="X338" s="5" t="s">
        <v>1477</v>
      </c>
      <c r="Y338" s="4">
        <v>76458.89</v>
      </c>
      <c r="Z338" s="19">
        <v>0</v>
      </c>
      <c r="AA338" s="19">
        <v>0</v>
      </c>
      <c r="AB338" s="19">
        <v>0</v>
      </c>
      <c r="AC338" s="19">
        <v>0</v>
      </c>
      <c r="AD338" s="4" t="s">
        <v>1479</v>
      </c>
      <c r="AE338" s="19" t="str">
        <f t="shared" si="13"/>
        <v>N/A</v>
      </c>
      <c r="AF338" s="19">
        <v>0</v>
      </c>
      <c r="AG338" s="19">
        <v>0</v>
      </c>
      <c r="AH338" s="19">
        <v>0</v>
      </c>
      <c r="AI338" s="19">
        <v>0</v>
      </c>
      <c r="AJ338" s="19">
        <v>0</v>
      </c>
      <c r="AK338" s="19">
        <v>0</v>
      </c>
      <c r="AL338" s="19">
        <v>0</v>
      </c>
      <c r="AM338" s="4" t="s">
        <v>1479</v>
      </c>
      <c r="AN338" s="19" t="s">
        <v>1479</v>
      </c>
      <c r="AO338" s="4" t="s">
        <v>1479</v>
      </c>
      <c r="AP338" s="4" t="s">
        <v>1479</v>
      </c>
    </row>
    <row r="339" spans="1:42" ht="90" x14ac:dyDescent="0.25">
      <c r="A339" s="5" t="s">
        <v>354</v>
      </c>
      <c r="B339" s="6" t="s">
        <v>407</v>
      </c>
      <c r="C339" s="5" t="s">
        <v>425</v>
      </c>
      <c r="D339" s="5" t="s">
        <v>493</v>
      </c>
      <c r="E339" s="5" t="s">
        <v>539</v>
      </c>
      <c r="F339" s="5" t="s">
        <v>562</v>
      </c>
      <c r="G339" s="5" t="s">
        <v>568</v>
      </c>
      <c r="H339" s="10">
        <v>45740</v>
      </c>
      <c r="I339" s="5" t="s">
        <v>571</v>
      </c>
      <c r="J339" s="6" t="s">
        <v>892</v>
      </c>
      <c r="K339" s="5" t="s">
        <v>1477</v>
      </c>
      <c r="L339" s="6" t="s">
        <v>1554</v>
      </c>
      <c r="M339" s="6" t="s">
        <v>1555</v>
      </c>
      <c r="N339" s="5" t="s">
        <v>1367</v>
      </c>
      <c r="O339" s="6" t="s">
        <v>2007</v>
      </c>
      <c r="P339" s="5" t="s">
        <v>1426</v>
      </c>
      <c r="Q339" s="10">
        <v>45826</v>
      </c>
      <c r="R339" s="5" t="s">
        <v>1479</v>
      </c>
      <c r="S339" s="5" t="s">
        <v>1479</v>
      </c>
      <c r="T339" s="6" t="s">
        <v>1479</v>
      </c>
      <c r="U339" s="6" t="s">
        <v>1498</v>
      </c>
      <c r="V339" s="5" t="s">
        <v>1477</v>
      </c>
      <c r="W339" s="5" t="s">
        <v>1472</v>
      </c>
      <c r="X339" s="5" t="s">
        <v>1477</v>
      </c>
      <c r="Y339" s="4">
        <v>0</v>
      </c>
      <c r="Z339" s="19">
        <v>0</v>
      </c>
      <c r="AA339" s="19">
        <v>0</v>
      </c>
      <c r="AB339" s="19">
        <v>0</v>
      </c>
      <c r="AC339" s="19">
        <v>0</v>
      </c>
      <c r="AD339" s="4" t="s">
        <v>1479</v>
      </c>
      <c r="AE339" s="19" t="str">
        <f t="shared" si="13"/>
        <v>N/A</v>
      </c>
      <c r="AF339" s="19">
        <v>0</v>
      </c>
      <c r="AG339" s="19">
        <v>0</v>
      </c>
      <c r="AH339" s="19">
        <v>0</v>
      </c>
      <c r="AI339" s="19">
        <v>0</v>
      </c>
      <c r="AJ339" s="19">
        <v>0</v>
      </c>
      <c r="AK339" s="19">
        <v>0</v>
      </c>
      <c r="AL339" s="19">
        <v>0</v>
      </c>
      <c r="AM339" s="4" t="s">
        <v>1479</v>
      </c>
      <c r="AN339" s="19" t="s">
        <v>1479</v>
      </c>
      <c r="AO339" s="4" t="s">
        <v>1479</v>
      </c>
      <c r="AP339" s="4" t="s">
        <v>1479</v>
      </c>
    </row>
    <row r="340" spans="1:42" ht="90" x14ac:dyDescent="0.25">
      <c r="A340" s="5" t="s">
        <v>355</v>
      </c>
      <c r="B340" s="6" t="s">
        <v>402</v>
      </c>
      <c r="C340" s="5" t="s">
        <v>450</v>
      </c>
      <c r="D340" s="5" t="s">
        <v>490</v>
      </c>
      <c r="E340" s="5" t="s">
        <v>511</v>
      </c>
      <c r="F340" s="5" t="s">
        <v>562</v>
      </c>
      <c r="G340" s="5" t="s">
        <v>568</v>
      </c>
      <c r="H340" s="10">
        <v>45744</v>
      </c>
      <c r="I340" s="5" t="s">
        <v>571</v>
      </c>
      <c r="J340" s="6" t="s">
        <v>893</v>
      </c>
      <c r="K340" s="5" t="s">
        <v>1477</v>
      </c>
      <c r="L340" s="6" t="s">
        <v>1541</v>
      </c>
      <c r="M340" s="6" t="s">
        <v>1541</v>
      </c>
      <c r="N340" s="5" t="s">
        <v>1368</v>
      </c>
      <c r="O340" s="6" t="s">
        <v>1887</v>
      </c>
      <c r="P340" s="5" t="s">
        <v>1425</v>
      </c>
      <c r="Q340" s="10">
        <v>45827</v>
      </c>
      <c r="R340" s="5" t="s">
        <v>1556</v>
      </c>
      <c r="S340" s="5" t="s">
        <v>1479</v>
      </c>
      <c r="T340" s="6" t="s">
        <v>1550</v>
      </c>
      <c r="U340" s="6" t="s">
        <v>1546</v>
      </c>
      <c r="V340" s="5" t="s">
        <v>1477</v>
      </c>
      <c r="W340" s="5" t="s">
        <v>1471</v>
      </c>
      <c r="X340" s="5" t="s">
        <v>1477</v>
      </c>
      <c r="Y340" s="4">
        <v>30601.71</v>
      </c>
      <c r="Z340" s="19">
        <v>30601.71</v>
      </c>
      <c r="AA340" s="19">
        <v>0</v>
      </c>
      <c r="AB340" s="19">
        <v>0</v>
      </c>
      <c r="AC340" s="19">
        <v>0</v>
      </c>
      <c r="AD340" s="4" t="s">
        <v>1479</v>
      </c>
      <c r="AE340" s="19" t="str">
        <f t="shared" si="13"/>
        <v>N/A</v>
      </c>
      <c r="AF340" s="19">
        <f>Z340-AO340</f>
        <v>22601.71</v>
      </c>
      <c r="AG340" s="19">
        <v>0</v>
      </c>
      <c r="AH340" s="19">
        <v>0</v>
      </c>
      <c r="AI340" s="19">
        <v>0</v>
      </c>
      <c r="AJ340" s="19">
        <v>0</v>
      </c>
      <c r="AK340" s="19">
        <v>0</v>
      </c>
      <c r="AL340" s="19">
        <v>160</v>
      </c>
      <c r="AM340" s="4" t="s">
        <v>1479</v>
      </c>
      <c r="AN340" s="19" t="s">
        <v>1479</v>
      </c>
      <c r="AO340" s="4">
        <v>8000</v>
      </c>
      <c r="AP340" s="4" t="s">
        <v>1479</v>
      </c>
    </row>
    <row r="341" spans="1:42" ht="90" x14ac:dyDescent="0.25">
      <c r="A341" s="5" t="s">
        <v>356</v>
      </c>
      <c r="B341" s="6" t="s">
        <v>405</v>
      </c>
      <c r="C341" s="5" t="s">
        <v>424</v>
      </c>
      <c r="D341" s="5" t="s">
        <v>492</v>
      </c>
      <c r="E341" s="5" t="s">
        <v>560</v>
      </c>
      <c r="F341" s="5" t="s">
        <v>562</v>
      </c>
      <c r="G341" s="5" t="s">
        <v>568</v>
      </c>
      <c r="H341" s="10">
        <v>45744</v>
      </c>
      <c r="I341" s="5" t="s">
        <v>571</v>
      </c>
      <c r="J341" s="6" t="s">
        <v>894</v>
      </c>
      <c r="K341" s="5" t="s">
        <v>1477</v>
      </c>
      <c r="L341" s="6" t="s">
        <v>1557</v>
      </c>
      <c r="M341" s="6" t="s">
        <v>1558</v>
      </c>
      <c r="N341" s="5" t="s">
        <v>1369</v>
      </c>
      <c r="O341" s="6" t="s">
        <v>1891</v>
      </c>
      <c r="P341" s="5" t="s">
        <v>1426</v>
      </c>
      <c r="Q341" s="10">
        <v>45824</v>
      </c>
      <c r="R341" s="5" t="s">
        <v>1479</v>
      </c>
      <c r="S341" s="5" t="s">
        <v>1479</v>
      </c>
      <c r="T341" s="6" t="s">
        <v>1479</v>
      </c>
      <c r="U341" s="6" t="s">
        <v>1498</v>
      </c>
      <c r="V341" s="5" t="s">
        <v>1477</v>
      </c>
      <c r="W341" s="5" t="s">
        <v>1472</v>
      </c>
      <c r="X341" s="5" t="s">
        <v>1477</v>
      </c>
      <c r="Y341" s="4">
        <v>217044.53</v>
      </c>
      <c r="Z341" s="19">
        <v>0</v>
      </c>
      <c r="AA341" s="19">
        <v>0</v>
      </c>
      <c r="AB341" s="19">
        <v>0</v>
      </c>
      <c r="AC341" s="19">
        <v>0</v>
      </c>
      <c r="AD341" s="4" t="s">
        <v>1479</v>
      </c>
      <c r="AE341" s="19" t="str">
        <f t="shared" si="13"/>
        <v>N/A</v>
      </c>
      <c r="AF341" s="19">
        <v>0</v>
      </c>
      <c r="AG341" s="19">
        <v>0</v>
      </c>
      <c r="AH341" s="19">
        <v>0</v>
      </c>
      <c r="AI341" s="19">
        <v>0</v>
      </c>
      <c r="AJ341" s="19">
        <v>0</v>
      </c>
      <c r="AK341" s="19">
        <v>0</v>
      </c>
      <c r="AL341" s="19">
        <v>0</v>
      </c>
      <c r="AM341" s="4" t="s">
        <v>1479</v>
      </c>
      <c r="AN341" s="19" t="s">
        <v>1479</v>
      </c>
      <c r="AO341" s="4" t="s">
        <v>1479</v>
      </c>
      <c r="AP341" s="4" t="s">
        <v>1479</v>
      </c>
    </row>
    <row r="342" spans="1:42" ht="75" x14ac:dyDescent="0.25">
      <c r="A342" s="5" t="s">
        <v>357</v>
      </c>
      <c r="B342" s="6" t="s">
        <v>402</v>
      </c>
      <c r="C342" s="5" t="s">
        <v>450</v>
      </c>
      <c r="D342" s="5" t="s">
        <v>490</v>
      </c>
      <c r="E342" s="5" t="s">
        <v>515</v>
      </c>
      <c r="F342" s="5" t="s">
        <v>562</v>
      </c>
      <c r="G342" s="5" t="s">
        <v>568</v>
      </c>
      <c r="H342" s="10">
        <v>45747</v>
      </c>
      <c r="I342" s="5" t="s">
        <v>571</v>
      </c>
      <c r="J342" s="6" t="s">
        <v>895</v>
      </c>
      <c r="K342" s="5" t="s">
        <v>1477</v>
      </c>
      <c r="L342" s="6" t="s">
        <v>1541</v>
      </c>
      <c r="M342" s="6" t="s">
        <v>1541</v>
      </c>
      <c r="N342" s="5" t="s">
        <v>1370</v>
      </c>
      <c r="O342" s="6" t="s">
        <v>1807</v>
      </c>
      <c r="P342" s="5" t="s">
        <v>1430</v>
      </c>
      <c r="Q342" s="10">
        <v>45826</v>
      </c>
      <c r="R342" s="5" t="s">
        <v>1479</v>
      </c>
      <c r="S342" s="5" t="s">
        <v>1479</v>
      </c>
      <c r="T342" s="6" t="s">
        <v>1559</v>
      </c>
      <c r="U342" s="6" t="s">
        <v>1546</v>
      </c>
      <c r="V342" s="5" t="s">
        <v>1477</v>
      </c>
      <c r="W342" s="5" t="s">
        <v>1471</v>
      </c>
      <c r="X342" s="5" t="s">
        <v>1477</v>
      </c>
      <c r="Y342" s="4">
        <v>11407.37</v>
      </c>
      <c r="Z342" s="19">
        <v>0</v>
      </c>
      <c r="AA342" s="19">
        <v>0</v>
      </c>
      <c r="AB342" s="19">
        <v>0</v>
      </c>
      <c r="AC342" s="19">
        <v>0</v>
      </c>
      <c r="AD342" s="4" t="s">
        <v>1479</v>
      </c>
      <c r="AE342" s="19" t="str">
        <f t="shared" si="13"/>
        <v>N/A</v>
      </c>
      <c r="AF342" s="19">
        <v>0</v>
      </c>
      <c r="AG342" s="19">
        <v>0</v>
      </c>
      <c r="AH342" s="19">
        <v>0</v>
      </c>
      <c r="AI342" s="19">
        <v>0</v>
      </c>
      <c r="AJ342" s="19">
        <v>0</v>
      </c>
      <c r="AK342" s="19">
        <v>0</v>
      </c>
      <c r="AL342" s="19">
        <v>0</v>
      </c>
      <c r="AM342" s="4" t="s">
        <v>1479</v>
      </c>
      <c r="AN342" s="19" t="s">
        <v>1479</v>
      </c>
      <c r="AO342" s="4" t="s">
        <v>1479</v>
      </c>
      <c r="AP342" s="4" t="s">
        <v>1479</v>
      </c>
    </row>
    <row r="343" spans="1:42" ht="75" x14ac:dyDescent="0.25">
      <c r="A343" s="5" t="s">
        <v>358</v>
      </c>
      <c r="B343" s="6" t="s">
        <v>405</v>
      </c>
      <c r="C343" s="5" t="s">
        <v>424</v>
      </c>
      <c r="D343" s="5" t="s">
        <v>492</v>
      </c>
      <c r="E343" s="5" t="s">
        <v>561</v>
      </c>
      <c r="F343" s="5" t="s">
        <v>562</v>
      </c>
      <c r="G343" s="5" t="s">
        <v>568</v>
      </c>
      <c r="H343" s="10">
        <v>45747</v>
      </c>
      <c r="I343" s="5" t="s">
        <v>572</v>
      </c>
      <c r="J343" s="6" t="s">
        <v>896</v>
      </c>
      <c r="K343" s="5" t="s">
        <v>1477</v>
      </c>
      <c r="L343" s="6" t="s">
        <v>1560</v>
      </c>
      <c r="M343" s="6" t="s">
        <v>1560</v>
      </c>
      <c r="N343" s="5" t="s">
        <v>1371</v>
      </c>
      <c r="O343" s="6" t="s">
        <v>1892</v>
      </c>
      <c r="P343" s="5" t="s">
        <v>1431</v>
      </c>
      <c r="Q343" s="10">
        <v>45807</v>
      </c>
      <c r="R343" s="5" t="s">
        <v>1479</v>
      </c>
      <c r="S343" s="5" t="s">
        <v>1479</v>
      </c>
      <c r="T343" s="6" t="s">
        <v>1500</v>
      </c>
      <c r="U343" s="6" t="s">
        <v>1501</v>
      </c>
      <c r="V343" s="5" t="s">
        <v>1481</v>
      </c>
      <c r="W343" s="5" t="s">
        <v>1473</v>
      </c>
      <c r="X343" s="5" t="s">
        <v>1477</v>
      </c>
      <c r="Y343" s="4">
        <v>64045.29</v>
      </c>
      <c r="Z343" s="19">
        <v>0</v>
      </c>
      <c r="AA343" s="19">
        <v>0</v>
      </c>
      <c r="AB343" s="19">
        <v>0</v>
      </c>
      <c r="AC343" s="19">
        <v>0</v>
      </c>
      <c r="AD343" s="4" t="s">
        <v>1479</v>
      </c>
      <c r="AE343" s="19" t="str">
        <f t="shared" si="13"/>
        <v>N/A</v>
      </c>
      <c r="AF343" s="19">
        <v>0</v>
      </c>
      <c r="AG343" s="19">
        <v>0</v>
      </c>
      <c r="AH343" s="19">
        <v>0</v>
      </c>
      <c r="AI343" s="19">
        <v>0</v>
      </c>
      <c r="AJ343" s="19">
        <v>0</v>
      </c>
      <c r="AK343" s="19">
        <v>0</v>
      </c>
      <c r="AL343" s="19">
        <v>0</v>
      </c>
      <c r="AM343" s="4" t="s">
        <v>1479</v>
      </c>
      <c r="AN343" s="19" t="s">
        <v>1479</v>
      </c>
      <c r="AO343" s="4" t="s">
        <v>1479</v>
      </c>
      <c r="AP343" s="4" t="s">
        <v>1479</v>
      </c>
    </row>
    <row r="344" spans="1:42" ht="90" x14ac:dyDescent="0.25">
      <c r="A344" s="5" t="s">
        <v>359</v>
      </c>
      <c r="B344" s="6" t="s">
        <v>402</v>
      </c>
      <c r="C344" s="5" t="s">
        <v>450</v>
      </c>
      <c r="D344" s="5" t="s">
        <v>490</v>
      </c>
      <c r="E344" s="5" t="s">
        <v>515</v>
      </c>
      <c r="F344" s="5" t="s">
        <v>562</v>
      </c>
      <c r="G344" s="5" t="s">
        <v>568</v>
      </c>
      <c r="H344" s="10">
        <v>45748</v>
      </c>
      <c r="I344" s="5" t="s">
        <v>571</v>
      </c>
      <c r="J344" s="6" t="s">
        <v>897</v>
      </c>
      <c r="K344" s="5" t="s">
        <v>1477</v>
      </c>
      <c r="L344" s="6" t="s">
        <v>1541</v>
      </c>
      <c r="M344" s="6" t="s">
        <v>1541</v>
      </c>
      <c r="N344" s="5" t="s">
        <v>1372</v>
      </c>
      <c r="O344" s="6" t="s">
        <v>1880</v>
      </c>
      <c r="P344" s="5" t="s">
        <v>1430</v>
      </c>
      <c r="Q344" s="10">
        <v>45819</v>
      </c>
      <c r="R344" s="5" t="s">
        <v>1479</v>
      </c>
      <c r="S344" s="5" t="s">
        <v>1479</v>
      </c>
      <c r="T344" s="6" t="s">
        <v>1550</v>
      </c>
      <c r="U344" s="6" t="s">
        <v>1546</v>
      </c>
      <c r="V344" s="5" t="s">
        <v>1477</v>
      </c>
      <c r="W344" s="5" t="s">
        <v>1471</v>
      </c>
      <c r="X344" s="5" t="s">
        <v>1477</v>
      </c>
      <c r="Y344" s="4">
        <v>19684.759999999998</v>
      </c>
      <c r="Z344" s="19">
        <v>0</v>
      </c>
      <c r="AA344" s="19">
        <v>0</v>
      </c>
      <c r="AB344" s="19">
        <v>0</v>
      </c>
      <c r="AC344" s="19">
        <v>0</v>
      </c>
      <c r="AD344" s="4" t="s">
        <v>1479</v>
      </c>
      <c r="AE344" s="19" t="str">
        <f t="shared" si="13"/>
        <v>N/A</v>
      </c>
      <c r="AF344" s="19">
        <v>0</v>
      </c>
      <c r="AG344" s="19">
        <v>0</v>
      </c>
      <c r="AH344" s="19">
        <v>0</v>
      </c>
      <c r="AI344" s="19">
        <v>0</v>
      </c>
      <c r="AJ344" s="19">
        <v>0</v>
      </c>
      <c r="AK344" s="19">
        <v>0</v>
      </c>
      <c r="AL344" s="19">
        <v>0</v>
      </c>
      <c r="AM344" s="4" t="s">
        <v>1479</v>
      </c>
      <c r="AN344" s="19" t="s">
        <v>1479</v>
      </c>
      <c r="AO344" s="4" t="s">
        <v>1479</v>
      </c>
      <c r="AP344" s="4" t="s">
        <v>1479</v>
      </c>
    </row>
    <row r="345" spans="1:42" ht="45" x14ac:dyDescent="0.25">
      <c r="A345" s="5" t="s">
        <v>360</v>
      </c>
      <c r="B345" s="6" t="s">
        <v>402</v>
      </c>
      <c r="C345" s="5" t="s">
        <v>459</v>
      </c>
      <c r="D345" s="5" t="s">
        <v>490</v>
      </c>
      <c r="E345" s="5" t="s">
        <v>508</v>
      </c>
      <c r="F345" s="5" t="s">
        <v>562</v>
      </c>
      <c r="G345" s="5" t="s">
        <v>568</v>
      </c>
      <c r="H345" s="10">
        <v>45749</v>
      </c>
      <c r="I345" s="5" t="s">
        <v>571</v>
      </c>
      <c r="J345" s="6" t="s">
        <v>898</v>
      </c>
      <c r="K345" s="5" t="s">
        <v>1477</v>
      </c>
      <c r="L345" s="5" t="s">
        <v>1482</v>
      </c>
      <c r="M345" s="6" t="s">
        <v>1482</v>
      </c>
      <c r="N345" s="5" t="s">
        <v>1364</v>
      </c>
      <c r="O345" s="6" t="s">
        <v>1806</v>
      </c>
      <c r="P345" s="5" t="s">
        <v>1431</v>
      </c>
      <c r="Q345" s="10">
        <v>45798</v>
      </c>
      <c r="R345" s="5" t="s">
        <v>1479</v>
      </c>
      <c r="S345" s="5" t="s">
        <v>1479</v>
      </c>
      <c r="T345" s="6" t="s">
        <v>1445</v>
      </c>
      <c r="U345" s="6" t="s">
        <v>1480</v>
      </c>
      <c r="V345" s="5" t="s">
        <v>1481</v>
      </c>
      <c r="W345" s="5" t="s">
        <v>1471</v>
      </c>
      <c r="X345" s="5" t="s">
        <v>1481</v>
      </c>
      <c r="Y345" s="4">
        <v>16472.5</v>
      </c>
      <c r="Z345" s="19">
        <v>16472.5</v>
      </c>
      <c r="AA345" s="19">
        <v>0</v>
      </c>
      <c r="AB345" s="19">
        <v>0</v>
      </c>
      <c r="AC345" s="19">
        <v>0</v>
      </c>
      <c r="AD345" s="4" t="s">
        <v>1479</v>
      </c>
      <c r="AE345" s="19" t="str">
        <f t="shared" si="13"/>
        <v>N/A</v>
      </c>
      <c r="AF345" s="19">
        <f>Z345-AO345</f>
        <v>13472.5</v>
      </c>
      <c r="AG345" s="19">
        <v>0</v>
      </c>
      <c r="AH345" s="19">
        <v>0</v>
      </c>
      <c r="AI345" s="19">
        <v>0</v>
      </c>
      <c r="AJ345" s="19">
        <v>0</v>
      </c>
      <c r="AK345" s="19">
        <v>0</v>
      </c>
      <c r="AL345" s="19">
        <v>0</v>
      </c>
      <c r="AM345" s="4" t="s">
        <v>1479</v>
      </c>
      <c r="AN345" s="19" t="s">
        <v>1479</v>
      </c>
      <c r="AO345" s="4">
        <v>3000</v>
      </c>
      <c r="AP345" s="4" t="s">
        <v>1479</v>
      </c>
    </row>
    <row r="346" spans="1:42" ht="60" x14ac:dyDescent="0.25">
      <c r="A346" s="5" t="s">
        <v>361</v>
      </c>
      <c r="B346" s="6" t="s">
        <v>414</v>
      </c>
      <c r="C346" s="5" t="s">
        <v>441</v>
      </c>
      <c r="D346" s="5" t="s">
        <v>492</v>
      </c>
      <c r="E346" s="5" t="s">
        <v>520</v>
      </c>
      <c r="F346" s="5" t="s">
        <v>562</v>
      </c>
      <c r="G346" s="5" t="s">
        <v>568</v>
      </c>
      <c r="H346" s="10">
        <v>45749</v>
      </c>
      <c r="I346" s="5" t="s">
        <v>571</v>
      </c>
      <c r="J346" s="6" t="s">
        <v>899</v>
      </c>
      <c r="K346" s="5" t="s">
        <v>1477</v>
      </c>
      <c r="L346" s="6" t="s">
        <v>1495</v>
      </c>
      <c r="M346" s="6" t="s">
        <v>1495</v>
      </c>
      <c r="N346" s="5" t="s">
        <v>1373</v>
      </c>
      <c r="O346" s="6" t="s">
        <v>2008</v>
      </c>
      <c r="P346" s="5" t="s">
        <v>1430</v>
      </c>
      <c r="Q346" s="10">
        <v>45832</v>
      </c>
      <c r="R346" s="5" t="s">
        <v>1479</v>
      </c>
      <c r="S346" s="5" t="s">
        <v>1479</v>
      </c>
      <c r="T346" s="6" t="s">
        <v>1479</v>
      </c>
      <c r="U346" s="6" t="s">
        <v>1498</v>
      </c>
      <c r="V346" s="5" t="s">
        <v>1477</v>
      </c>
      <c r="W346" s="5" t="s">
        <v>1472</v>
      </c>
      <c r="X346" s="5" t="s">
        <v>1477</v>
      </c>
      <c r="Y346" s="4">
        <v>106920.3</v>
      </c>
      <c r="Z346" s="19">
        <v>0</v>
      </c>
      <c r="AA346" s="19">
        <v>0</v>
      </c>
      <c r="AB346" s="19">
        <v>0</v>
      </c>
      <c r="AC346" s="19">
        <v>0</v>
      </c>
      <c r="AD346" s="4" t="s">
        <v>1479</v>
      </c>
      <c r="AE346" s="19" t="str">
        <f t="shared" si="13"/>
        <v>N/A</v>
      </c>
      <c r="AF346" s="19">
        <v>0</v>
      </c>
      <c r="AG346" s="19">
        <v>0</v>
      </c>
      <c r="AH346" s="19">
        <v>0</v>
      </c>
      <c r="AI346" s="19">
        <v>0</v>
      </c>
      <c r="AJ346" s="19">
        <v>0</v>
      </c>
      <c r="AK346" s="19">
        <v>0</v>
      </c>
      <c r="AL346" s="19">
        <v>0</v>
      </c>
      <c r="AM346" s="4" t="s">
        <v>1479</v>
      </c>
      <c r="AN346" s="19" t="s">
        <v>1479</v>
      </c>
      <c r="AO346" s="4" t="s">
        <v>1479</v>
      </c>
      <c r="AP346" s="4" t="s">
        <v>1479</v>
      </c>
    </row>
    <row r="347" spans="1:42" ht="60" x14ac:dyDescent="0.25">
      <c r="A347" s="5" t="s">
        <v>1561</v>
      </c>
      <c r="B347" s="6" t="s">
        <v>402</v>
      </c>
      <c r="C347" s="5" t="s">
        <v>486</v>
      </c>
      <c r="D347" s="5" t="s">
        <v>490</v>
      </c>
      <c r="E347" s="5" t="s">
        <v>515</v>
      </c>
      <c r="F347" s="5" t="s">
        <v>562</v>
      </c>
      <c r="G347" s="5" t="s">
        <v>568</v>
      </c>
      <c r="H347" s="10">
        <v>45751</v>
      </c>
      <c r="I347" s="5" t="s">
        <v>571</v>
      </c>
      <c r="J347" s="6" t="s">
        <v>900</v>
      </c>
      <c r="K347" s="5" t="s">
        <v>1477</v>
      </c>
      <c r="L347" s="6" t="s">
        <v>1562</v>
      </c>
      <c r="M347" s="6" t="s">
        <v>1562</v>
      </c>
      <c r="N347" s="5" t="s">
        <v>1374</v>
      </c>
      <c r="O347" s="6" t="s">
        <v>1893</v>
      </c>
      <c r="P347" s="5" t="s">
        <v>1430</v>
      </c>
      <c r="Q347" s="10">
        <v>45782</v>
      </c>
      <c r="R347" s="5" t="s">
        <v>1479</v>
      </c>
      <c r="S347" s="5" t="s">
        <v>1479</v>
      </c>
      <c r="T347" s="6" t="s">
        <v>1479</v>
      </c>
      <c r="U347" s="6" t="s">
        <v>1498</v>
      </c>
      <c r="V347" s="5" t="s">
        <v>1477</v>
      </c>
      <c r="W347" s="5" t="s">
        <v>1472</v>
      </c>
      <c r="X347" s="5" t="s">
        <v>1477</v>
      </c>
      <c r="Y347" s="4">
        <v>55499.38</v>
      </c>
      <c r="Z347" s="19">
        <v>0</v>
      </c>
      <c r="AA347" s="19">
        <v>0</v>
      </c>
      <c r="AB347" s="19">
        <v>0</v>
      </c>
      <c r="AC347" s="19">
        <v>0</v>
      </c>
      <c r="AD347" s="4" t="s">
        <v>1479</v>
      </c>
      <c r="AE347" s="19" t="str">
        <f t="shared" si="13"/>
        <v>N/A</v>
      </c>
      <c r="AF347" s="19">
        <v>0</v>
      </c>
      <c r="AG347" s="19">
        <v>0</v>
      </c>
      <c r="AH347" s="19">
        <v>0</v>
      </c>
      <c r="AI347" s="19">
        <v>0</v>
      </c>
      <c r="AJ347" s="19">
        <v>0</v>
      </c>
      <c r="AK347" s="19">
        <v>0</v>
      </c>
      <c r="AL347" s="19">
        <v>0</v>
      </c>
      <c r="AM347" s="4" t="s">
        <v>1479</v>
      </c>
      <c r="AN347" s="19" t="s">
        <v>1479</v>
      </c>
      <c r="AO347" s="4" t="s">
        <v>1479</v>
      </c>
      <c r="AP347" s="4" t="s">
        <v>1479</v>
      </c>
    </row>
    <row r="348" spans="1:42" ht="30" x14ac:dyDescent="0.25">
      <c r="A348" s="5" t="s">
        <v>362</v>
      </c>
      <c r="B348" s="6" t="s">
        <v>408</v>
      </c>
      <c r="C348" s="5" t="s">
        <v>426</v>
      </c>
      <c r="D348" s="5" t="s">
        <v>494</v>
      </c>
      <c r="E348" s="5" t="s">
        <v>515</v>
      </c>
      <c r="F348" s="5" t="s">
        <v>562</v>
      </c>
      <c r="G348" s="5" t="s">
        <v>568</v>
      </c>
      <c r="H348" s="10">
        <v>45749</v>
      </c>
      <c r="I348" s="5" t="s">
        <v>572</v>
      </c>
      <c r="J348" s="6" t="s">
        <v>901</v>
      </c>
      <c r="K348" s="5" t="s">
        <v>1477</v>
      </c>
      <c r="L348" s="6" t="s">
        <v>1495</v>
      </c>
      <c r="M348" s="6" t="s">
        <v>1495</v>
      </c>
      <c r="N348" s="5" t="s">
        <v>1375</v>
      </c>
      <c r="O348" s="6" t="s">
        <v>1894</v>
      </c>
      <c r="P348" s="5" t="s">
        <v>1430</v>
      </c>
      <c r="Q348" s="10">
        <v>45832</v>
      </c>
      <c r="R348" s="5" t="s">
        <v>1479</v>
      </c>
      <c r="S348" s="5" t="s">
        <v>1479</v>
      </c>
      <c r="T348" s="6" t="s">
        <v>1500</v>
      </c>
      <c r="U348" s="6" t="s">
        <v>1501</v>
      </c>
      <c r="V348" s="5" t="s">
        <v>1481</v>
      </c>
      <c r="W348" s="5" t="s">
        <v>1473</v>
      </c>
      <c r="X348" s="5" t="s">
        <v>1477</v>
      </c>
      <c r="Y348" s="4">
        <v>45655.12</v>
      </c>
      <c r="Z348" s="19">
        <v>0</v>
      </c>
      <c r="AA348" s="19">
        <v>0</v>
      </c>
      <c r="AB348" s="19">
        <v>0</v>
      </c>
      <c r="AC348" s="19">
        <v>0</v>
      </c>
      <c r="AD348" s="4" t="s">
        <v>1479</v>
      </c>
      <c r="AE348" s="19" t="str">
        <f t="shared" si="13"/>
        <v>N/A</v>
      </c>
      <c r="AF348" s="19">
        <v>0</v>
      </c>
      <c r="AG348" s="19">
        <v>0</v>
      </c>
      <c r="AH348" s="19">
        <v>0</v>
      </c>
      <c r="AI348" s="19">
        <v>0</v>
      </c>
      <c r="AJ348" s="19">
        <v>0</v>
      </c>
      <c r="AK348" s="19">
        <v>0</v>
      </c>
      <c r="AL348" s="19">
        <v>0</v>
      </c>
      <c r="AM348" s="4" t="s">
        <v>1479</v>
      </c>
      <c r="AN348" s="19" t="s">
        <v>1479</v>
      </c>
      <c r="AO348" s="4" t="s">
        <v>1479</v>
      </c>
      <c r="AP348" s="4" t="s">
        <v>1479</v>
      </c>
    </row>
    <row r="349" spans="1:42" ht="45" x14ac:dyDescent="0.25">
      <c r="A349" s="5" t="s">
        <v>363</v>
      </c>
      <c r="B349" s="6" t="s">
        <v>402</v>
      </c>
      <c r="C349" s="5" t="s">
        <v>450</v>
      </c>
      <c r="D349" s="5" t="s">
        <v>490</v>
      </c>
      <c r="E349" s="5" t="s">
        <v>515</v>
      </c>
      <c r="F349" s="5" t="s">
        <v>562</v>
      </c>
      <c r="G349" s="5" t="s">
        <v>568</v>
      </c>
      <c r="H349" s="10">
        <v>45752</v>
      </c>
      <c r="I349" s="5" t="s">
        <v>571</v>
      </c>
      <c r="J349" s="6" t="s">
        <v>902</v>
      </c>
      <c r="K349" s="5" t="s">
        <v>1477</v>
      </c>
      <c r="L349" s="6" t="s">
        <v>1541</v>
      </c>
      <c r="M349" s="6" t="s">
        <v>1541</v>
      </c>
      <c r="N349" s="5" t="s">
        <v>1376</v>
      </c>
      <c r="O349" s="6" t="s">
        <v>1895</v>
      </c>
      <c r="P349" s="5" t="s">
        <v>1430</v>
      </c>
      <c r="Q349" s="10">
        <v>45819</v>
      </c>
      <c r="R349" s="5" t="s">
        <v>1479</v>
      </c>
      <c r="S349" s="5" t="s">
        <v>1479</v>
      </c>
      <c r="T349" s="6" t="s">
        <v>1479</v>
      </c>
      <c r="U349" s="6" t="s">
        <v>1498</v>
      </c>
      <c r="V349" s="5" t="s">
        <v>1477</v>
      </c>
      <c r="W349" s="5" t="s">
        <v>1472</v>
      </c>
      <c r="X349" s="5" t="s">
        <v>1477</v>
      </c>
      <c r="Y349" s="4">
        <v>64641.55</v>
      </c>
      <c r="Z349" s="19">
        <v>0</v>
      </c>
      <c r="AA349" s="19">
        <v>0</v>
      </c>
      <c r="AB349" s="19">
        <v>0</v>
      </c>
      <c r="AC349" s="19">
        <v>0</v>
      </c>
      <c r="AD349" s="4" t="s">
        <v>1479</v>
      </c>
      <c r="AE349" s="19" t="str">
        <f t="shared" si="13"/>
        <v>N/A</v>
      </c>
      <c r="AF349" s="19">
        <v>0</v>
      </c>
      <c r="AG349" s="19">
        <v>0</v>
      </c>
      <c r="AH349" s="19">
        <v>0</v>
      </c>
      <c r="AI349" s="19">
        <v>0</v>
      </c>
      <c r="AJ349" s="19">
        <v>0</v>
      </c>
      <c r="AK349" s="19">
        <v>0</v>
      </c>
      <c r="AL349" s="19">
        <v>0</v>
      </c>
      <c r="AM349" s="4" t="s">
        <v>1479</v>
      </c>
      <c r="AN349" s="19" t="s">
        <v>1479</v>
      </c>
      <c r="AO349" s="4" t="s">
        <v>1479</v>
      </c>
      <c r="AP349" s="4" t="s">
        <v>1479</v>
      </c>
    </row>
    <row r="350" spans="1:42" ht="45" x14ac:dyDescent="0.25">
      <c r="A350" s="5" t="s">
        <v>364</v>
      </c>
      <c r="B350" s="6" t="s">
        <v>402</v>
      </c>
      <c r="C350" s="5" t="s">
        <v>450</v>
      </c>
      <c r="D350" s="5" t="s">
        <v>490</v>
      </c>
      <c r="E350" s="5" t="s">
        <v>515</v>
      </c>
      <c r="F350" s="5" t="s">
        <v>562</v>
      </c>
      <c r="G350" s="5" t="s">
        <v>568</v>
      </c>
      <c r="H350" s="10">
        <v>45753</v>
      </c>
      <c r="I350" s="5" t="s">
        <v>571</v>
      </c>
      <c r="J350" s="6" t="s">
        <v>903</v>
      </c>
      <c r="K350" s="5" t="s">
        <v>1477</v>
      </c>
      <c r="L350" s="6" t="s">
        <v>1541</v>
      </c>
      <c r="M350" s="6" t="s">
        <v>1563</v>
      </c>
      <c r="N350" s="5" t="s">
        <v>1377</v>
      </c>
      <c r="O350" s="6" t="s">
        <v>1896</v>
      </c>
      <c r="P350" s="5" t="s">
        <v>1430</v>
      </c>
      <c r="Q350" s="10">
        <v>45833</v>
      </c>
      <c r="R350" s="5" t="s">
        <v>1479</v>
      </c>
      <c r="S350" s="5" t="s">
        <v>1479</v>
      </c>
      <c r="T350" s="6" t="s">
        <v>1479</v>
      </c>
      <c r="U350" s="6" t="s">
        <v>1498</v>
      </c>
      <c r="V350" s="5" t="s">
        <v>1477</v>
      </c>
      <c r="W350" s="5" t="s">
        <v>1472</v>
      </c>
      <c r="X350" s="5" t="s">
        <v>1477</v>
      </c>
      <c r="Y350" s="4">
        <v>61812.66</v>
      </c>
      <c r="Z350" s="19">
        <v>0</v>
      </c>
      <c r="AA350" s="19">
        <v>0</v>
      </c>
      <c r="AB350" s="19">
        <v>0</v>
      </c>
      <c r="AC350" s="19">
        <v>0</v>
      </c>
      <c r="AD350" s="4" t="s">
        <v>1479</v>
      </c>
      <c r="AE350" s="19" t="str">
        <f t="shared" si="13"/>
        <v>N/A</v>
      </c>
      <c r="AF350" s="19">
        <v>0</v>
      </c>
      <c r="AG350" s="19">
        <v>0</v>
      </c>
      <c r="AH350" s="19">
        <v>0</v>
      </c>
      <c r="AI350" s="19">
        <v>0</v>
      </c>
      <c r="AJ350" s="19">
        <v>0</v>
      </c>
      <c r="AK350" s="19">
        <v>0</v>
      </c>
      <c r="AL350" s="19">
        <v>0</v>
      </c>
      <c r="AM350" s="4" t="s">
        <v>1479</v>
      </c>
      <c r="AN350" s="19" t="s">
        <v>1479</v>
      </c>
      <c r="AO350" s="4" t="s">
        <v>1479</v>
      </c>
      <c r="AP350" s="4" t="s">
        <v>1479</v>
      </c>
    </row>
    <row r="351" spans="1:42" ht="60" x14ac:dyDescent="0.25">
      <c r="A351" s="5" t="s">
        <v>365</v>
      </c>
      <c r="B351" s="6" t="s">
        <v>402</v>
      </c>
      <c r="C351" s="5" t="s">
        <v>450</v>
      </c>
      <c r="D351" s="5" t="s">
        <v>490</v>
      </c>
      <c r="E351" s="5" t="s">
        <v>508</v>
      </c>
      <c r="F351" s="5" t="s">
        <v>562</v>
      </c>
      <c r="G351" s="5" t="s">
        <v>568</v>
      </c>
      <c r="H351" s="10">
        <v>45754</v>
      </c>
      <c r="I351" s="5" t="s">
        <v>571</v>
      </c>
      <c r="J351" s="6" t="s">
        <v>904</v>
      </c>
      <c r="K351" s="5" t="s">
        <v>1477</v>
      </c>
      <c r="L351" s="6" t="s">
        <v>1541</v>
      </c>
      <c r="M351" s="6" t="s">
        <v>1563</v>
      </c>
      <c r="N351" s="5" t="s">
        <v>1378</v>
      </c>
      <c r="O351" s="6" t="s">
        <v>1897</v>
      </c>
      <c r="P351" s="5" t="s">
        <v>1430</v>
      </c>
      <c r="Q351" s="10">
        <v>45831</v>
      </c>
      <c r="R351" s="5" t="s">
        <v>1479</v>
      </c>
      <c r="S351" s="5" t="s">
        <v>1479</v>
      </c>
      <c r="T351" s="6" t="s">
        <v>1479</v>
      </c>
      <c r="U351" s="6" t="s">
        <v>1498</v>
      </c>
      <c r="V351" s="5" t="s">
        <v>1477</v>
      </c>
      <c r="W351" s="5" t="s">
        <v>1472</v>
      </c>
      <c r="X351" s="5" t="s">
        <v>1477</v>
      </c>
      <c r="Y351" s="4">
        <v>64101.33</v>
      </c>
      <c r="Z351" s="19">
        <v>0</v>
      </c>
      <c r="AA351" s="19">
        <v>0</v>
      </c>
      <c r="AB351" s="19">
        <v>0</v>
      </c>
      <c r="AC351" s="19">
        <v>0</v>
      </c>
      <c r="AD351" s="4" t="s">
        <v>1479</v>
      </c>
      <c r="AE351" s="19" t="str">
        <f t="shared" si="13"/>
        <v>N/A</v>
      </c>
      <c r="AF351" s="19">
        <v>0</v>
      </c>
      <c r="AG351" s="19">
        <v>0</v>
      </c>
      <c r="AH351" s="19">
        <v>0</v>
      </c>
      <c r="AI351" s="19">
        <v>0</v>
      </c>
      <c r="AJ351" s="19">
        <v>0</v>
      </c>
      <c r="AK351" s="19">
        <v>0</v>
      </c>
      <c r="AL351" s="19">
        <v>0</v>
      </c>
      <c r="AM351" s="4" t="s">
        <v>1479</v>
      </c>
      <c r="AN351" s="19" t="s">
        <v>1479</v>
      </c>
      <c r="AO351" s="4" t="s">
        <v>1479</v>
      </c>
      <c r="AP351" s="4" t="s">
        <v>1479</v>
      </c>
    </row>
    <row r="352" spans="1:42" ht="90" x14ac:dyDescent="0.25">
      <c r="A352" s="5" t="s">
        <v>366</v>
      </c>
      <c r="B352" s="6" t="s">
        <v>402</v>
      </c>
      <c r="C352" s="5" t="s">
        <v>450</v>
      </c>
      <c r="D352" s="5" t="s">
        <v>490</v>
      </c>
      <c r="E352" s="5" t="s">
        <v>511</v>
      </c>
      <c r="F352" s="5" t="s">
        <v>562</v>
      </c>
      <c r="G352" s="5" t="s">
        <v>568</v>
      </c>
      <c r="H352" s="10">
        <v>45755</v>
      </c>
      <c r="I352" s="5" t="s">
        <v>571</v>
      </c>
      <c r="J352" s="6" t="s">
        <v>905</v>
      </c>
      <c r="K352" s="5" t="s">
        <v>1477</v>
      </c>
      <c r="L352" s="6" t="s">
        <v>1541</v>
      </c>
      <c r="M352" s="6" t="s">
        <v>1541</v>
      </c>
      <c r="N352" s="5" t="s">
        <v>1379</v>
      </c>
      <c r="O352" s="6" t="s">
        <v>1898</v>
      </c>
      <c r="P352" s="5" t="s">
        <v>1429</v>
      </c>
      <c r="Q352" s="10">
        <v>45819</v>
      </c>
      <c r="R352" s="5" t="s">
        <v>1479</v>
      </c>
      <c r="S352" s="5" t="s">
        <v>1479</v>
      </c>
      <c r="T352" s="6" t="s">
        <v>1550</v>
      </c>
      <c r="U352" s="6" t="s">
        <v>1546</v>
      </c>
      <c r="V352" s="5" t="s">
        <v>1477</v>
      </c>
      <c r="W352" s="5" t="s">
        <v>1471</v>
      </c>
      <c r="X352" s="5" t="s">
        <v>1477</v>
      </c>
      <c r="Y352" s="4">
        <v>25716.02</v>
      </c>
      <c r="Z352" s="19">
        <v>0</v>
      </c>
      <c r="AA352" s="19">
        <v>0</v>
      </c>
      <c r="AB352" s="19">
        <v>0</v>
      </c>
      <c r="AC352" s="19">
        <v>0</v>
      </c>
      <c r="AD352" s="4" t="s">
        <v>1479</v>
      </c>
      <c r="AE352" s="19" t="str">
        <f t="shared" si="13"/>
        <v>N/A</v>
      </c>
      <c r="AF352" s="19">
        <v>0</v>
      </c>
      <c r="AG352" s="19">
        <v>7000</v>
      </c>
      <c r="AH352" s="19">
        <v>0</v>
      </c>
      <c r="AI352" s="19">
        <v>0</v>
      </c>
      <c r="AJ352" s="19">
        <v>0</v>
      </c>
      <c r="AK352" s="19">
        <v>0</v>
      </c>
      <c r="AL352" s="19">
        <v>140</v>
      </c>
      <c r="AM352" s="4" t="s">
        <v>1477</v>
      </c>
      <c r="AN352" s="19" t="s">
        <v>1479</v>
      </c>
      <c r="AO352" s="4" t="s">
        <v>1479</v>
      </c>
      <c r="AP352" s="4" t="s">
        <v>1479</v>
      </c>
    </row>
    <row r="353" spans="1:42" ht="90" x14ac:dyDescent="0.25">
      <c r="A353" s="5" t="s">
        <v>367</v>
      </c>
      <c r="B353" s="6" t="s">
        <v>402</v>
      </c>
      <c r="C353" s="5" t="s">
        <v>450</v>
      </c>
      <c r="D353" s="5" t="s">
        <v>490</v>
      </c>
      <c r="E353" s="5" t="s">
        <v>511</v>
      </c>
      <c r="F353" s="5" t="s">
        <v>562</v>
      </c>
      <c r="G353" s="5" t="s">
        <v>568</v>
      </c>
      <c r="H353" s="10">
        <v>45755</v>
      </c>
      <c r="I353" s="5" t="s">
        <v>571</v>
      </c>
      <c r="J353" s="6" t="s">
        <v>906</v>
      </c>
      <c r="K353" s="5" t="s">
        <v>1477</v>
      </c>
      <c r="L353" s="6" t="s">
        <v>1541</v>
      </c>
      <c r="M353" s="6" t="s">
        <v>1564</v>
      </c>
      <c r="N353" s="5" t="s">
        <v>1380</v>
      </c>
      <c r="O353" s="6" t="s">
        <v>1899</v>
      </c>
      <c r="P353" s="5" t="s">
        <v>1429</v>
      </c>
      <c r="Q353" s="10">
        <v>45819</v>
      </c>
      <c r="R353" s="5" t="s">
        <v>1479</v>
      </c>
      <c r="S353" s="5" t="s">
        <v>1479</v>
      </c>
      <c r="T353" s="6" t="s">
        <v>1550</v>
      </c>
      <c r="U353" s="6" t="s">
        <v>1546</v>
      </c>
      <c r="V353" s="5" t="s">
        <v>1477</v>
      </c>
      <c r="W353" s="5" t="s">
        <v>1471</v>
      </c>
      <c r="X353" s="5" t="s">
        <v>1477</v>
      </c>
      <c r="Y353" s="4">
        <v>41625.31</v>
      </c>
      <c r="Z353" s="19">
        <v>0</v>
      </c>
      <c r="AA353" s="19">
        <v>0</v>
      </c>
      <c r="AB353" s="19">
        <v>0</v>
      </c>
      <c r="AC353" s="19">
        <v>0</v>
      </c>
      <c r="AD353" s="4" t="s">
        <v>1479</v>
      </c>
      <c r="AE353" s="19" t="str">
        <f t="shared" si="13"/>
        <v>N/A</v>
      </c>
      <c r="AF353" s="19">
        <v>0</v>
      </c>
      <c r="AG353" s="19">
        <v>10000</v>
      </c>
      <c r="AH353" s="19">
        <v>0</v>
      </c>
      <c r="AI353" s="19">
        <v>0</v>
      </c>
      <c r="AJ353" s="19">
        <v>0</v>
      </c>
      <c r="AK353" s="19">
        <v>0</v>
      </c>
      <c r="AL353" s="19">
        <v>200</v>
      </c>
      <c r="AM353" s="4" t="s">
        <v>1477</v>
      </c>
      <c r="AN353" s="19" t="s">
        <v>1479</v>
      </c>
      <c r="AO353" s="4" t="s">
        <v>1479</v>
      </c>
      <c r="AP353" s="4" t="s">
        <v>1479</v>
      </c>
    </row>
    <row r="354" spans="1:42" ht="75" x14ac:dyDescent="0.25">
      <c r="A354" s="5" t="s">
        <v>368</v>
      </c>
      <c r="B354" s="6" t="s">
        <v>402</v>
      </c>
      <c r="C354" s="5" t="s">
        <v>450</v>
      </c>
      <c r="D354" s="5" t="s">
        <v>490</v>
      </c>
      <c r="E354" s="5" t="s">
        <v>515</v>
      </c>
      <c r="F354" s="5" t="s">
        <v>562</v>
      </c>
      <c r="G354" s="5" t="s">
        <v>568</v>
      </c>
      <c r="H354" s="10">
        <v>45755</v>
      </c>
      <c r="I354" s="5" t="s">
        <v>571</v>
      </c>
      <c r="J354" s="6" t="s">
        <v>907</v>
      </c>
      <c r="K354" s="5" t="s">
        <v>1477</v>
      </c>
      <c r="L354" s="6" t="s">
        <v>1541</v>
      </c>
      <c r="M354" s="6" t="s">
        <v>1541</v>
      </c>
      <c r="N354" s="5" t="s">
        <v>1381</v>
      </c>
      <c r="O354" s="6" t="s">
        <v>1807</v>
      </c>
      <c r="P354" s="5" t="s">
        <v>1425</v>
      </c>
      <c r="Q354" s="10">
        <v>45832</v>
      </c>
      <c r="R354" s="5" t="s">
        <v>1479</v>
      </c>
      <c r="S354" s="5" t="s">
        <v>1479</v>
      </c>
      <c r="T354" s="6" t="s">
        <v>1559</v>
      </c>
      <c r="U354" s="6" t="s">
        <v>1546</v>
      </c>
      <c r="V354" s="5" t="s">
        <v>1477</v>
      </c>
      <c r="W354" s="5" t="s">
        <v>1471</v>
      </c>
      <c r="X354" s="5" t="s">
        <v>1477</v>
      </c>
      <c r="Y354" s="4">
        <v>9980.94</v>
      </c>
      <c r="Z354" s="19">
        <v>0</v>
      </c>
      <c r="AA354" s="19">
        <v>0</v>
      </c>
      <c r="AB354" s="19">
        <v>0</v>
      </c>
      <c r="AC354" s="19">
        <v>0</v>
      </c>
      <c r="AD354" s="4" t="s">
        <v>1479</v>
      </c>
      <c r="AE354" s="19" t="str">
        <f t="shared" si="13"/>
        <v>N/A</v>
      </c>
      <c r="AF354" s="19">
        <v>0</v>
      </c>
      <c r="AG354" s="19">
        <v>9000</v>
      </c>
      <c r="AH354" s="19">
        <v>0</v>
      </c>
      <c r="AI354" s="19">
        <v>0</v>
      </c>
      <c r="AJ354" s="19">
        <v>0</v>
      </c>
      <c r="AK354" s="19">
        <v>0</v>
      </c>
      <c r="AL354" s="19">
        <v>180</v>
      </c>
      <c r="AM354" s="4" t="s">
        <v>1477</v>
      </c>
      <c r="AN354" s="19" t="s">
        <v>1479</v>
      </c>
      <c r="AO354" s="4" t="s">
        <v>1479</v>
      </c>
      <c r="AP354" s="4" t="s">
        <v>1479</v>
      </c>
    </row>
    <row r="355" spans="1:42" ht="90" x14ac:dyDescent="0.25">
      <c r="A355" s="5" t="s">
        <v>369</v>
      </c>
      <c r="B355" s="6" t="s">
        <v>402</v>
      </c>
      <c r="C355" s="5" t="s">
        <v>450</v>
      </c>
      <c r="D355" s="5" t="s">
        <v>490</v>
      </c>
      <c r="E355" s="5" t="s">
        <v>511</v>
      </c>
      <c r="F355" s="5" t="s">
        <v>562</v>
      </c>
      <c r="G355" s="5" t="s">
        <v>568</v>
      </c>
      <c r="H355" s="10">
        <v>45761</v>
      </c>
      <c r="I355" s="5" t="s">
        <v>571</v>
      </c>
      <c r="J355" s="6" t="s">
        <v>908</v>
      </c>
      <c r="K355" s="5" t="s">
        <v>1477</v>
      </c>
      <c r="L355" s="6" t="s">
        <v>1541</v>
      </c>
      <c r="M355" s="6" t="s">
        <v>1541</v>
      </c>
      <c r="N355" s="5" t="s">
        <v>1382</v>
      </c>
      <c r="O355" s="6" t="s">
        <v>1900</v>
      </c>
      <c r="P355" s="5" t="s">
        <v>1425</v>
      </c>
      <c r="Q355" s="10">
        <v>45833</v>
      </c>
      <c r="R355" s="5" t="s">
        <v>1479</v>
      </c>
      <c r="S355" s="5" t="s">
        <v>1479</v>
      </c>
      <c r="T355" s="6" t="s">
        <v>1550</v>
      </c>
      <c r="U355" s="6" t="s">
        <v>1546</v>
      </c>
      <c r="V355" s="5" t="s">
        <v>1477</v>
      </c>
      <c r="W355" s="5" t="s">
        <v>1471</v>
      </c>
      <c r="X355" s="5" t="s">
        <v>1477</v>
      </c>
      <c r="Y355" s="4">
        <v>40158.559999999998</v>
      </c>
      <c r="Z355" s="19">
        <v>0</v>
      </c>
      <c r="AA355" s="19">
        <v>0</v>
      </c>
      <c r="AB355" s="19">
        <v>0</v>
      </c>
      <c r="AC355" s="19">
        <v>0</v>
      </c>
      <c r="AD355" s="4" t="s">
        <v>1479</v>
      </c>
      <c r="AE355" s="19" t="str">
        <f t="shared" si="13"/>
        <v>N/A</v>
      </c>
      <c r="AF355" s="19">
        <v>0</v>
      </c>
      <c r="AG355" s="19">
        <v>0</v>
      </c>
      <c r="AH355" s="19">
        <v>0</v>
      </c>
      <c r="AI355" s="19">
        <v>0</v>
      </c>
      <c r="AJ355" s="19">
        <v>0</v>
      </c>
      <c r="AK355" s="19">
        <v>0</v>
      </c>
      <c r="AL355" s="19">
        <v>0</v>
      </c>
      <c r="AM355" s="4" t="s">
        <v>1479</v>
      </c>
      <c r="AN355" s="19" t="s">
        <v>1479</v>
      </c>
      <c r="AO355" s="4" t="s">
        <v>1479</v>
      </c>
      <c r="AP355" s="4" t="s">
        <v>1479</v>
      </c>
    </row>
    <row r="356" spans="1:42" ht="75" x14ac:dyDescent="0.25">
      <c r="A356" s="5" t="s">
        <v>370</v>
      </c>
      <c r="B356" s="6" t="s">
        <v>402</v>
      </c>
      <c r="C356" s="5" t="s">
        <v>450</v>
      </c>
      <c r="D356" s="5" t="s">
        <v>490</v>
      </c>
      <c r="E356" s="5" t="s">
        <v>515</v>
      </c>
      <c r="F356" s="5" t="s">
        <v>562</v>
      </c>
      <c r="G356" s="5" t="s">
        <v>568</v>
      </c>
      <c r="H356" s="10">
        <v>45757</v>
      </c>
      <c r="I356" s="5" t="s">
        <v>571</v>
      </c>
      <c r="J356" s="6" t="s">
        <v>909</v>
      </c>
      <c r="K356" s="5" t="s">
        <v>1477</v>
      </c>
      <c r="L356" s="6" t="s">
        <v>1541</v>
      </c>
      <c r="M356" s="6" t="s">
        <v>1541</v>
      </c>
      <c r="N356" s="5" t="s">
        <v>1383</v>
      </c>
      <c r="O356" s="6" t="s">
        <v>1808</v>
      </c>
      <c r="P356" s="5" t="s">
        <v>1430</v>
      </c>
      <c r="Q356" s="10">
        <v>45825</v>
      </c>
      <c r="R356" s="5" t="s">
        <v>1479</v>
      </c>
      <c r="S356" s="5" t="s">
        <v>1479</v>
      </c>
      <c r="T356" s="6" t="s">
        <v>1559</v>
      </c>
      <c r="U356" s="6" t="s">
        <v>1546</v>
      </c>
      <c r="V356" s="5" t="s">
        <v>1477</v>
      </c>
      <c r="W356" s="5" t="s">
        <v>1471</v>
      </c>
      <c r="X356" s="5" t="s">
        <v>1477</v>
      </c>
      <c r="Y356" s="4">
        <v>9843.27</v>
      </c>
      <c r="Z356" s="19">
        <v>0</v>
      </c>
      <c r="AA356" s="19">
        <v>0</v>
      </c>
      <c r="AB356" s="19">
        <v>0</v>
      </c>
      <c r="AC356" s="19">
        <v>0</v>
      </c>
      <c r="AD356" s="4" t="s">
        <v>1479</v>
      </c>
      <c r="AE356" s="19" t="str">
        <f t="shared" si="13"/>
        <v>N/A</v>
      </c>
      <c r="AF356" s="19">
        <v>0</v>
      </c>
      <c r="AG356" s="19">
        <v>0</v>
      </c>
      <c r="AH356" s="19">
        <v>0</v>
      </c>
      <c r="AI356" s="19">
        <v>0</v>
      </c>
      <c r="AJ356" s="19">
        <v>0</v>
      </c>
      <c r="AK356" s="19">
        <v>0</v>
      </c>
      <c r="AL356" s="19">
        <v>0</v>
      </c>
      <c r="AM356" s="4" t="s">
        <v>1479</v>
      </c>
      <c r="AN356" s="19" t="s">
        <v>1479</v>
      </c>
      <c r="AO356" s="4" t="s">
        <v>1479</v>
      </c>
      <c r="AP356" s="4" t="s">
        <v>1479</v>
      </c>
    </row>
    <row r="357" spans="1:42" ht="45" x14ac:dyDescent="0.25">
      <c r="A357" s="5" t="s">
        <v>371</v>
      </c>
      <c r="B357" s="6" t="s">
        <v>402</v>
      </c>
      <c r="C357" s="5" t="s">
        <v>459</v>
      </c>
      <c r="D357" s="5" t="s">
        <v>490</v>
      </c>
      <c r="E357" s="5" t="s">
        <v>508</v>
      </c>
      <c r="F357" s="5" t="s">
        <v>562</v>
      </c>
      <c r="G357" s="5" t="s">
        <v>568</v>
      </c>
      <c r="H357" s="10">
        <v>45758</v>
      </c>
      <c r="I357" s="5" t="s">
        <v>571</v>
      </c>
      <c r="J357" s="6" t="s">
        <v>910</v>
      </c>
      <c r="K357" s="5" t="s">
        <v>1477</v>
      </c>
      <c r="L357" s="5" t="s">
        <v>1482</v>
      </c>
      <c r="M357" s="6" t="s">
        <v>1482</v>
      </c>
      <c r="N357" s="5" t="s">
        <v>1384</v>
      </c>
      <c r="O357" s="6" t="s">
        <v>1806</v>
      </c>
      <c r="P357" s="5" t="s">
        <v>1436</v>
      </c>
      <c r="Q357" s="10">
        <v>45826</v>
      </c>
      <c r="R357" s="5" t="s">
        <v>1479</v>
      </c>
      <c r="S357" s="5" t="s">
        <v>1479</v>
      </c>
      <c r="T357" s="6" t="s">
        <v>1445</v>
      </c>
      <c r="U357" s="6" t="s">
        <v>1480</v>
      </c>
      <c r="V357" s="5" t="s">
        <v>1481</v>
      </c>
      <c r="W357" s="5" t="s">
        <v>1471</v>
      </c>
      <c r="X357" s="5" t="s">
        <v>1481</v>
      </c>
      <c r="Y357" s="4">
        <v>9336.25</v>
      </c>
      <c r="Z357" s="19">
        <v>9336.25</v>
      </c>
      <c r="AA357" s="19">
        <v>0</v>
      </c>
      <c r="AB357" s="19">
        <v>0</v>
      </c>
      <c r="AC357" s="19">
        <v>0</v>
      </c>
      <c r="AD357" s="4" t="s">
        <v>1479</v>
      </c>
      <c r="AE357" s="19" t="str">
        <f t="shared" si="13"/>
        <v>N/A</v>
      </c>
      <c r="AF357" s="19">
        <f>Z357-AO357</f>
        <v>8087.12</v>
      </c>
      <c r="AG357" s="19">
        <v>0</v>
      </c>
      <c r="AH357" s="19">
        <v>0</v>
      </c>
      <c r="AI357" s="19">
        <v>0</v>
      </c>
      <c r="AJ357" s="19">
        <v>0</v>
      </c>
      <c r="AK357" s="19">
        <v>0</v>
      </c>
      <c r="AL357" s="19">
        <v>0</v>
      </c>
      <c r="AM357" s="4" t="s">
        <v>1479</v>
      </c>
      <c r="AN357" s="19" t="s">
        <v>1479</v>
      </c>
      <c r="AO357" s="4">
        <v>1249.1300000000001</v>
      </c>
      <c r="AP357" s="4" t="s">
        <v>1479</v>
      </c>
    </row>
    <row r="358" spans="1:42" ht="90" x14ac:dyDescent="0.25">
      <c r="A358" s="5" t="s">
        <v>372</v>
      </c>
      <c r="B358" s="6" t="s">
        <v>402</v>
      </c>
      <c r="C358" s="5" t="s">
        <v>450</v>
      </c>
      <c r="D358" s="5" t="s">
        <v>490</v>
      </c>
      <c r="E358" s="5" t="s">
        <v>511</v>
      </c>
      <c r="F358" s="5" t="s">
        <v>562</v>
      </c>
      <c r="G358" s="5" t="s">
        <v>568</v>
      </c>
      <c r="H358" s="10">
        <v>45757</v>
      </c>
      <c r="I358" s="5" t="s">
        <v>571</v>
      </c>
      <c r="J358" s="6" t="s">
        <v>911</v>
      </c>
      <c r="K358" s="5" t="s">
        <v>1477</v>
      </c>
      <c r="L358" s="6" t="s">
        <v>1541</v>
      </c>
      <c r="M358" s="6" t="s">
        <v>1541</v>
      </c>
      <c r="N358" s="5" t="s">
        <v>1385</v>
      </c>
      <c r="O358" s="6" t="s">
        <v>1887</v>
      </c>
      <c r="P358" s="5" t="s">
        <v>1429</v>
      </c>
      <c r="Q358" s="10">
        <v>45819</v>
      </c>
      <c r="R358" s="5" t="s">
        <v>1479</v>
      </c>
      <c r="S358" s="5" t="s">
        <v>1479</v>
      </c>
      <c r="T358" s="6" t="s">
        <v>1550</v>
      </c>
      <c r="U358" s="6" t="s">
        <v>1546</v>
      </c>
      <c r="V358" s="5" t="s">
        <v>1477</v>
      </c>
      <c r="W358" s="5" t="s">
        <v>1471</v>
      </c>
      <c r="X358" s="5" t="s">
        <v>1477</v>
      </c>
      <c r="Y358" s="4">
        <v>31251.52</v>
      </c>
      <c r="Z358" s="19">
        <v>0</v>
      </c>
      <c r="AA358" s="19">
        <v>0</v>
      </c>
      <c r="AB358" s="19">
        <v>0</v>
      </c>
      <c r="AC358" s="19">
        <v>0</v>
      </c>
      <c r="AD358" s="4" t="s">
        <v>1479</v>
      </c>
      <c r="AE358" s="19" t="str">
        <f t="shared" si="13"/>
        <v>N/A</v>
      </c>
      <c r="AF358" s="19">
        <v>0</v>
      </c>
      <c r="AG358" s="19">
        <v>12000</v>
      </c>
      <c r="AH358" s="19">
        <v>0</v>
      </c>
      <c r="AI358" s="19">
        <v>0</v>
      </c>
      <c r="AJ358" s="19">
        <v>0</v>
      </c>
      <c r="AK358" s="19">
        <v>0</v>
      </c>
      <c r="AL358" s="19">
        <v>240</v>
      </c>
      <c r="AM358" s="4" t="s">
        <v>1477</v>
      </c>
      <c r="AN358" s="19" t="s">
        <v>1479</v>
      </c>
      <c r="AO358" s="4" t="s">
        <v>1479</v>
      </c>
      <c r="AP358" s="4" t="s">
        <v>1479</v>
      </c>
    </row>
    <row r="359" spans="1:42" ht="90" x14ac:dyDescent="0.25">
      <c r="A359" s="5" t="s">
        <v>373</v>
      </c>
      <c r="B359" s="6" t="s">
        <v>402</v>
      </c>
      <c r="C359" s="5" t="s">
        <v>450</v>
      </c>
      <c r="D359" s="5" t="s">
        <v>490</v>
      </c>
      <c r="E359" s="5" t="s">
        <v>511</v>
      </c>
      <c r="F359" s="5" t="s">
        <v>562</v>
      </c>
      <c r="G359" s="5" t="s">
        <v>568</v>
      </c>
      <c r="H359" s="10">
        <v>45757</v>
      </c>
      <c r="I359" s="5" t="s">
        <v>571</v>
      </c>
      <c r="J359" s="6" t="s">
        <v>912</v>
      </c>
      <c r="K359" s="5" t="s">
        <v>1477</v>
      </c>
      <c r="L359" s="6" t="s">
        <v>1541</v>
      </c>
      <c r="M359" s="6" t="s">
        <v>1541</v>
      </c>
      <c r="N359" s="5" t="s">
        <v>1386</v>
      </c>
      <c r="O359" s="6" t="s">
        <v>1880</v>
      </c>
      <c r="P359" s="5" t="s">
        <v>1429</v>
      </c>
      <c r="Q359" s="10">
        <v>45831</v>
      </c>
      <c r="R359" s="5" t="s">
        <v>1479</v>
      </c>
      <c r="S359" s="5" t="s">
        <v>1479</v>
      </c>
      <c r="T359" s="6" t="s">
        <v>1550</v>
      </c>
      <c r="U359" s="6" t="s">
        <v>1546</v>
      </c>
      <c r="V359" s="5" t="s">
        <v>1477</v>
      </c>
      <c r="W359" s="5" t="s">
        <v>1471</v>
      </c>
      <c r="X359" s="5" t="s">
        <v>1477</v>
      </c>
      <c r="Y359" s="4">
        <v>18026.98</v>
      </c>
      <c r="Z359" s="19">
        <v>0</v>
      </c>
      <c r="AA359" s="19">
        <v>0</v>
      </c>
      <c r="AB359" s="19">
        <v>0</v>
      </c>
      <c r="AC359" s="19">
        <v>0</v>
      </c>
      <c r="AD359" s="4" t="s">
        <v>1479</v>
      </c>
      <c r="AE359" s="19" t="str">
        <f t="shared" si="13"/>
        <v>N/A</v>
      </c>
      <c r="AF359" s="19">
        <v>0</v>
      </c>
      <c r="AG359" s="19">
        <v>8000</v>
      </c>
      <c r="AH359" s="19">
        <v>0</v>
      </c>
      <c r="AI359" s="19">
        <v>0</v>
      </c>
      <c r="AJ359" s="19">
        <v>0</v>
      </c>
      <c r="AK359" s="19">
        <v>0</v>
      </c>
      <c r="AL359" s="19">
        <v>160</v>
      </c>
      <c r="AM359" s="4" t="s">
        <v>1477</v>
      </c>
      <c r="AN359" s="19" t="s">
        <v>1479</v>
      </c>
      <c r="AO359" s="4" t="s">
        <v>1479</v>
      </c>
      <c r="AP359" s="4" t="s">
        <v>1479</v>
      </c>
    </row>
    <row r="360" spans="1:42" ht="90" x14ac:dyDescent="0.25">
      <c r="A360" s="5" t="s">
        <v>374</v>
      </c>
      <c r="B360" s="6" t="s">
        <v>402</v>
      </c>
      <c r="C360" s="5" t="s">
        <v>450</v>
      </c>
      <c r="D360" s="5" t="s">
        <v>490</v>
      </c>
      <c r="E360" s="5" t="s">
        <v>515</v>
      </c>
      <c r="F360" s="5" t="s">
        <v>562</v>
      </c>
      <c r="G360" s="5" t="s">
        <v>568</v>
      </c>
      <c r="H360" s="10">
        <v>45761</v>
      </c>
      <c r="I360" s="5" t="s">
        <v>571</v>
      </c>
      <c r="J360" s="6" t="s">
        <v>913</v>
      </c>
      <c r="K360" s="5" t="s">
        <v>1477</v>
      </c>
      <c r="L360" s="6" t="s">
        <v>1541</v>
      </c>
      <c r="M360" s="6" t="s">
        <v>1565</v>
      </c>
      <c r="N360" s="5" t="s">
        <v>1387</v>
      </c>
      <c r="O360" s="6" t="s">
        <v>1880</v>
      </c>
      <c r="P360" s="5" t="s">
        <v>1430</v>
      </c>
      <c r="Q360" s="10">
        <v>45833</v>
      </c>
      <c r="R360" s="5" t="s">
        <v>1479</v>
      </c>
      <c r="S360" s="5" t="s">
        <v>1479</v>
      </c>
      <c r="T360" s="6" t="s">
        <v>1550</v>
      </c>
      <c r="U360" s="6" t="s">
        <v>1546</v>
      </c>
      <c r="V360" s="5" t="s">
        <v>1477</v>
      </c>
      <c r="W360" s="5" t="s">
        <v>1471</v>
      </c>
      <c r="X360" s="5" t="s">
        <v>1477</v>
      </c>
      <c r="Y360" s="4">
        <v>13879.91</v>
      </c>
      <c r="Z360" s="19">
        <v>0</v>
      </c>
      <c r="AA360" s="19">
        <v>0</v>
      </c>
      <c r="AB360" s="19">
        <v>0</v>
      </c>
      <c r="AC360" s="19">
        <v>0</v>
      </c>
      <c r="AD360" s="4" t="s">
        <v>1479</v>
      </c>
      <c r="AE360" s="19" t="str">
        <f t="shared" si="13"/>
        <v>N/A</v>
      </c>
      <c r="AF360" s="19">
        <v>0</v>
      </c>
      <c r="AG360" s="19">
        <v>0</v>
      </c>
      <c r="AH360" s="19">
        <v>0</v>
      </c>
      <c r="AI360" s="19">
        <v>0</v>
      </c>
      <c r="AJ360" s="19">
        <v>0</v>
      </c>
      <c r="AK360" s="19">
        <v>0</v>
      </c>
      <c r="AL360" s="19">
        <v>0</v>
      </c>
      <c r="AM360" s="4" t="s">
        <v>1479</v>
      </c>
      <c r="AN360" s="19" t="s">
        <v>1479</v>
      </c>
      <c r="AO360" s="4" t="s">
        <v>1479</v>
      </c>
      <c r="AP360" s="4" t="s">
        <v>1479</v>
      </c>
    </row>
    <row r="361" spans="1:42" ht="90" x14ac:dyDescent="0.25">
      <c r="A361" s="5" t="s">
        <v>375</v>
      </c>
      <c r="B361" s="6" t="s">
        <v>402</v>
      </c>
      <c r="C361" s="5" t="s">
        <v>422</v>
      </c>
      <c r="D361" s="5" t="s">
        <v>490</v>
      </c>
      <c r="E361" s="5" t="s">
        <v>506</v>
      </c>
      <c r="F361" s="5" t="s">
        <v>562</v>
      </c>
      <c r="G361" s="5" t="s">
        <v>568</v>
      </c>
      <c r="H361" s="10">
        <v>45754</v>
      </c>
      <c r="I361" s="5" t="s">
        <v>571</v>
      </c>
      <c r="J361" s="6" t="s">
        <v>914</v>
      </c>
      <c r="K361" s="5" t="s">
        <v>1477</v>
      </c>
      <c r="L361" s="6" t="s">
        <v>1541</v>
      </c>
      <c r="M361" s="6" t="s">
        <v>1541</v>
      </c>
      <c r="N361" s="5" t="s">
        <v>1386</v>
      </c>
      <c r="O361" s="6" t="s">
        <v>1901</v>
      </c>
      <c r="P361" s="5" t="s">
        <v>1433</v>
      </c>
      <c r="Q361" s="10">
        <v>45831</v>
      </c>
      <c r="R361" s="5" t="s">
        <v>1479</v>
      </c>
      <c r="S361" s="5" t="s">
        <v>1479</v>
      </c>
      <c r="T361" s="6" t="s">
        <v>1566</v>
      </c>
      <c r="U361" s="6" t="s">
        <v>1525</v>
      </c>
      <c r="V361" s="5" t="s">
        <v>1481</v>
      </c>
      <c r="W361" s="5" t="s">
        <v>1473</v>
      </c>
      <c r="X361" s="5" t="s">
        <v>1477</v>
      </c>
      <c r="Y361" s="4">
        <v>26691.41</v>
      </c>
      <c r="Z361" s="19">
        <v>0</v>
      </c>
      <c r="AA361" s="19">
        <v>0</v>
      </c>
      <c r="AB361" s="19">
        <v>0</v>
      </c>
      <c r="AC361" s="19">
        <v>0</v>
      </c>
      <c r="AD361" s="4" t="s">
        <v>1479</v>
      </c>
      <c r="AE361" s="19" t="str">
        <f t="shared" si="13"/>
        <v>N/A</v>
      </c>
      <c r="AF361" s="19">
        <v>0</v>
      </c>
      <c r="AG361" s="19">
        <v>0</v>
      </c>
      <c r="AH361" s="19">
        <v>0</v>
      </c>
      <c r="AI361" s="19">
        <v>0</v>
      </c>
      <c r="AJ361" s="19">
        <v>0</v>
      </c>
      <c r="AK361" s="19">
        <v>0</v>
      </c>
      <c r="AL361" s="19">
        <v>0</v>
      </c>
      <c r="AM361" s="4" t="s">
        <v>1479</v>
      </c>
      <c r="AN361" s="19" t="s">
        <v>1479</v>
      </c>
      <c r="AO361" s="4" t="s">
        <v>1479</v>
      </c>
      <c r="AP361" s="4" t="s">
        <v>1479</v>
      </c>
    </row>
    <row r="362" spans="1:42" ht="75" x14ac:dyDescent="0.25">
      <c r="A362" s="5" t="s">
        <v>376</v>
      </c>
      <c r="B362" s="6" t="s">
        <v>402</v>
      </c>
      <c r="C362" s="5" t="s">
        <v>450</v>
      </c>
      <c r="D362" s="5" t="s">
        <v>490</v>
      </c>
      <c r="E362" s="5" t="s">
        <v>508</v>
      </c>
      <c r="F362" s="5" t="s">
        <v>562</v>
      </c>
      <c r="G362" s="5" t="s">
        <v>568</v>
      </c>
      <c r="H362" s="10">
        <v>45761</v>
      </c>
      <c r="I362" s="5" t="s">
        <v>571</v>
      </c>
      <c r="J362" s="6" t="s">
        <v>915</v>
      </c>
      <c r="K362" s="5" t="s">
        <v>1477</v>
      </c>
      <c r="L362" s="6" t="s">
        <v>1541</v>
      </c>
      <c r="M362" s="6" t="s">
        <v>1541</v>
      </c>
      <c r="N362" s="5" t="s">
        <v>1388</v>
      </c>
      <c r="O362" s="6" t="s">
        <v>1902</v>
      </c>
      <c r="P362" s="5" t="s">
        <v>1430</v>
      </c>
      <c r="Q362" s="10">
        <v>45823</v>
      </c>
      <c r="R362" s="5" t="s">
        <v>1479</v>
      </c>
      <c r="S362" s="5" t="s">
        <v>1479</v>
      </c>
      <c r="T362" s="6" t="s">
        <v>1559</v>
      </c>
      <c r="U362" s="6" t="s">
        <v>1546</v>
      </c>
      <c r="V362" s="5" t="s">
        <v>1477</v>
      </c>
      <c r="W362" s="5" t="s">
        <v>1471</v>
      </c>
      <c r="X362" s="5" t="s">
        <v>1477</v>
      </c>
      <c r="Y362" s="4">
        <v>53300.76</v>
      </c>
      <c r="Z362" s="19">
        <v>0</v>
      </c>
      <c r="AA362" s="19">
        <v>0</v>
      </c>
      <c r="AB362" s="19">
        <v>0</v>
      </c>
      <c r="AC362" s="19">
        <v>0</v>
      </c>
      <c r="AD362" s="4" t="s">
        <v>1479</v>
      </c>
      <c r="AE362" s="19" t="str">
        <f t="shared" si="13"/>
        <v>N/A</v>
      </c>
      <c r="AF362" s="19">
        <v>0</v>
      </c>
      <c r="AG362" s="19">
        <v>0</v>
      </c>
      <c r="AH362" s="19">
        <v>0</v>
      </c>
      <c r="AI362" s="19">
        <v>0</v>
      </c>
      <c r="AJ362" s="19">
        <v>0</v>
      </c>
      <c r="AK362" s="19">
        <v>0</v>
      </c>
      <c r="AL362" s="19">
        <v>0</v>
      </c>
      <c r="AM362" s="4" t="s">
        <v>1479</v>
      </c>
      <c r="AN362" s="19" t="s">
        <v>1479</v>
      </c>
      <c r="AO362" s="4" t="s">
        <v>1479</v>
      </c>
      <c r="AP362" s="4" t="s">
        <v>1479</v>
      </c>
    </row>
    <row r="363" spans="1:42" ht="45" x14ac:dyDescent="0.25">
      <c r="A363" s="5" t="s">
        <v>377</v>
      </c>
      <c r="B363" s="6" t="s">
        <v>402</v>
      </c>
      <c r="C363" s="5" t="s">
        <v>459</v>
      </c>
      <c r="D363" s="5" t="s">
        <v>490</v>
      </c>
      <c r="E363" s="5" t="s">
        <v>518</v>
      </c>
      <c r="F363" s="5" t="s">
        <v>562</v>
      </c>
      <c r="G363" s="5" t="s">
        <v>568</v>
      </c>
      <c r="H363" s="10">
        <v>45761</v>
      </c>
      <c r="I363" s="5" t="s">
        <v>571</v>
      </c>
      <c r="J363" s="6" t="s">
        <v>916</v>
      </c>
      <c r="K363" s="5" t="s">
        <v>1477</v>
      </c>
      <c r="L363" s="5" t="s">
        <v>1482</v>
      </c>
      <c r="M363" s="6" t="s">
        <v>1482</v>
      </c>
      <c r="N363" s="5" t="s">
        <v>1389</v>
      </c>
      <c r="O363" s="6" t="s">
        <v>1806</v>
      </c>
      <c r="P363" s="5" t="s">
        <v>1437</v>
      </c>
      <c r="Q363" s="10">
        <v>45804</v>
      </c>
      <c r="R363" s="5" t="s">
        <v>1479</v>
      </c>
      <c r="S363" s="5" t="s">
        <v>1479</v>
      </c>
      <c r="T363" s="6" t="s">
        <v>1445</v>
      </c>
      <c r="U363" s="6" t="s">
        <v>1480</v>
      </c>
      <c r="V363" s="5" t="s">
        <v>1481</v>
      </c>
      <c r="W363" s="5" t="s">
        <v>1471</v>
      </c>
      <c r="X363" s="5" t="s">
        <v>1481</v>
      </c>
      <c r="Y363" s="4">
        <v>15045.25</v>
      </c>
      <c r="Z363" s="19">
        <v>15045.25</v>
      </c>
      <c r="AA363" s="19">
        <v>0</v>
      </c>
      <c r="AB363" s="19">
        <v>0</v>
      </c>
      <c r="AC363" s="19">
        <v>0</v>
      </c>
      <c r="AD363" s="4" t="s">
        <v>1479</v>
      </c>
      <c r="AE363" s="19" t="str">
        <f t="shared" si="13"/>
        <v>N/A</v>
      </c>
      <c r="AF363" s="19">
        <f>Z363-AO363</f>
        <v>13295.25</v>
      </c>
      <c r="AG363" s="19">
        <v>0</v>
      </c>
      <c r="AH363" s="19">
        <v>0</v>
      </c>
      <c r="AI363" s="19">
        <v>0</v>
      </c>
      <c r="AJ363" s="19">
        <v>0</v>
      </c>
      <c r="AK363" s="19">
        <v>0</v>
      </c>
      <c r="AL363" s="19">
        <v>0</v>
      </c>
      <c r="AM363" s="4" t="s">
        <v>1479</v>
      </c>
      <c r="AN363" s="19" t="s">
        <v>1479</v>
      </c>
      <c r="AO363" s="4">
        <v>1750</v>
      </c>
      <c r="AP363" s="4" t="s">
        <v>1479</v>
      </c>
    </row>
    <row r="364" spans="1:42" ht="45" x14ac:dyDescent="0.25">
      <c r="A364" s="5" t="s">
        <v>378</v>
      </c>
      <c r="B364" s="6" t="s">
        <v>402</v>
      </c>
      <c r="C364" s="5" t="s">
        <v>422</v>
      </c>
      <c r="D364" s="5" t="s">
        <v>490</v>
      </c>
      <c r="E364" s="5" t="s">
        <v>551</v>
      </c>
      <c r="F364" s="5" t="s">
        <v>562</v>
      </c>
      <c r="G364" s="5" t="s">
        <v>568</v>
      </c>
      <c r="H364" s="10">
        <v>45761</v>
      </c>
      <c r="I364" s="5" t="s">
        <v>571</v>
      </c>
      <c r="J364" s="6" t="s">
        <v>917</v>
      </c>
      <c r="K364" s="5" t="s">
        <v>1481</v>
      </c>
      <c r="L364" s="6" t="s">
        <v>1479</v>
      </c>
      <c r="M364" s="6" t="s">
        <v>1479</v>
      </c>
      <c r="N364" s="5" t="s">
        <v>1390</v>
      </c>
      <c r="O364" s="6" t="s">
        <v>1809</v>
      </c>
      <c r="P364" s="5" t="s">
        <v>1430</v>
      </c>
      <c r="Q364" s="10">
        <v>45833</v>
      </c>
      <c r="R364" s="5" t="s">
        <v>1479</v>
      </c>
      <c r="S364" s="5" t="s">
        <v>1479</v>
      </c>
      <c r="T364" s="6" t="s">
        <v>1479</v>
      </c>
      <c r="U364" s="6" t="s">
        <v>1498</v>
      </c>
      <c r="V364" s="5" t="s">
        <v>1477</v>
      </c>
      <c r="W364" s="5" t="s">
        <v>1472</v>
      </c>
      <c r="X364" s="5" t="s">
        <v>1477</v>
      </c>
      <c r="Y364" s="4">
        <v>95056.01</v>
      </c>
      <c r="Z364" s="4">
        <v>95056.01</v>
      </c>
      <c r="AA364" s="19">
        <v>0</v>
      </c>
      <c r="AB364" s="19">
        <v>0</v>
      </c>
      <c r="AC364" s="19">
        <v>0</v>
      </c>
      <c r="AD364" s="4" t="s">
        <v>1479</v>
      </c>
      <c r="AE364" s="19" t="str">
        <f t="shared" si="13"/>
        <v>N/A</v>
      </c>
      <c r="AF364" s="19">
        <v>0</v>
      </c>
      <c r="AG364" s="19">
        <v>0</v>
      </c>
      <c r="AH364" s="19">
        <v>0</v>
      </c>
      <c r="AI364" s="19">
        <v>0</v>
      </c>
      <c r="AJ364" s="19">
        <v>0</v>
      </c>
      <c r="AK364" s="19">
        <v>0</v>
      </c>
      <c r="AL364" s="19">
        <v>0</v>
      </c>
      <c r="AM364" s="4" t="s">
        <v>1479</v>
      </c>
      <c r="AN364" s="19" t="s">
        <v>1479</v>
      </c>
      <c r="AO364" s="4" t="s">
        <v>1479</v>
      </c>
      <c r="AP364" s="4" t="s">
        <v>1479</v>
      </c>
    </row>
    <row r="365" spans="1:42" ht="30" x14ac:dyDescent="0.25">
      <c r="A365" s="5" t="s">
        <v>379</v>
      </c>
      <c r="B365" s="6" t="s">
        <v>402</v>
      </c>
      <c r="C365" s="5" t="s">
        <v>450</v>
      </c>
      <c r="D365" s="5" t="s">
        <v>490</v>
      </c>
      <c r="E365" s="5" t="s">
        <v>515</v>
      </c>
      <c r="F365" s="5" t="s">
        <v>562</v>
      </c>
      <c r="G365" s="5" t="s">
        <v>568</v>
      </c>
      <c r="H365" s="10">
        <v>45769</v>
      </c>
      <c r="I365" s="5" t="s">
        <v>572</v>
      </c>
      <c r="J365" s="6" t="s">
        <v>918</v>
      </c>
      <c r="K365" s="5" t="s">
        <v>1477</v>
      </c>
      <c r="L365" s="6" t="s">
        <v>1541</v>
      </c>
      <c r="M365" s="6" t="s">
        <v>1563</v>
      </c>
      <c r="N365" s="5" t="s">
        <v>1391</v>
      </c>
      <c r="O365" s="6" t="s">
        <v>1903</v>
      </c>
      <c r="P365" s="5" t="s">
        <v>1431</v>
      </c>
      <c r="Q365" s="10">
        <v>45776</v>
      </c>
      <c r="R365" s="5" t="s">
        <v>1479</v>
      </c>
      <c r="S365" s="5" t="s">
        <v>1479</v>
      </c>
      <c r="T365" s="6" t="s">
        <v>1566</v>
      </c>
      <c r="U365" s="6" t="s">
        <v>1525</v>
      </c>
      <c r="V365" s="5" t="s">
        <v>1481</v>
      </c>
      <c r="W365" s="5" t="s">
        <v>1473</v>
      </c>
      <c r="X365" s="5" t="s">
        <v>1477</v>
      </c>
      <c r="Y365" s="4">
        <v>38246.06</v>
      </c>
      <c r="Z365" s="19">
        <v>0</v>
      </c>
      <c r="AA365" s="19">
        <v>0</v>
      </c>
      <c r="AB365" s="19">
        <v>0</v>
      </c>
      <c r="AC365" s="19">
        <v>0</v>
      </c>
      <c r="AD365" s="4" t="s">
        <v>1479</v>
      </c>
      <c r="AE365" s="19" t="str">
        <f t="shared" si="13"/>
        <v>N/A</v>
      </c>
      <c r="AF365" s="19">
        <v>0</v>
      </c>
      <c r="AG365" s="19">
        <v>0</v>
      </c>
      <c r="AH365" s="19">
        <v>0</v>
      </c>
      <c r="AI365" s="19">
        <v>0</v>
      </c>
      <c r="AJ365" s="19">
        <v>0</v>
      </c>
      <c r="AK365" s="19">
        <v>0</v>
      </c>
      <c r="AL365" s="19">
        <v>0</v>
      </c>
      <c r="AM365" s="4" t="s">
        <v>1479</v>
      </c>
      <c r="AN365" s="19" t="s">
        <v>1479</v>
      </c>
      <c r="AO365" s="4" t="s">
        <v>1479</v>
      </c>
      <c r="AP365" s="4" t="s">
        <v>1479</v>
      </c>
    </row>
    <row r="366" spans="1:42" ht="30" x14ac:dyDescent="0.25">
      <c r="A366" s="5" t="s">
        <v>380</v>
      </c>
      <c r="B366" s="6" t="s">
        <v>402</v>
      </c>
      <c r="C366" s="5" t="s">
        <v>450</v>
      </c>
      <c r="D366" s="5" t="s">
        <v>490</v>
      </c>
      <c r="E366" s="5" t="s">
        <v>515</v>
      </c>
      <c r="F366" s="5" t="s">
        <v>562</v>
      </c>
      <c r="G366" s="5" t="s">
        <v>568</v>
      </c>
      <c r="H366" s="10">
        <v>45775</v>
      </c>
      <c r="I366" s="5" t="s">
        <v>571</v>
      </c>
      <c r="J366" s="6" t="s">
        <v>918</v>
      </c>
      <c r="K366" s="5" t="s">
        <v>1477</v>
      </c>
      <c r="L366" s="6" t="s">
        <v>1541</v>
      </c>
      <c r="M366" s="6" t="s">
        <v>1563</v>
      </c>
      <c r="N366" s="5" t="s">
        <v>1392</v>
      </c>
      <c r="O366" s="6" t="s">
        <v>1903</v>
      </c>
      <c r="P366" s="5" t="s">
        <v>1430</v>
      </c>
      <c r="Q366" s="10">
        <v>45799</v>
      </c>
      <c r="R366" s="5" t="s">
        <v>1479</v>
      </c>
      <c r="S366" s="5" t="s">
        <v>1479</v>
      </c>
      <c r="T366" s="6" t="s">
        <v>1479</v>
      </c>
      <c r="U366" s="6" t="s">
        <v>1498</v>
      </c>
      <c r="V366" s="5" t="s">
        <v>1477</v>
      </c>
      <c r="W366" s="5" t="s">
        <v>1472</v>
      </c>
      <c r="X366" s="5" t="s">
        <v>1477</v>
      </c>
      <c r="Y366" s="4">
        <v>39356.81</v>
      </c>
      <c r="Z366" s="19">
        <v>0</v>
      </c>
      <c r="AA366" s="19">
        <v>0</v>
      </c>
      <c r="AB366" s="19">
        <v>0</v>
      </c>
      <c r="AC366" s="19">
        <v>0</v>
      </c>
      <c r="AD366" s="4" t="s">
        <v>1479</v>
      </c>
      <c r="AE366" s="19" t="str">
        <f t="shared" si="13"/>
        <v>N/A</v>
      </c>
      <c r="AF366" s="19">
        <v>0</v>
      </c>
      <c r="AG366" s="19">
        <v>0</v>
      </c>
      <c r="AH366" s="19">
        <v>0</v>
      </c>
      <c r="AI366" s="19">
        <v>0</v>
      </c>
      <c r="AJ366" s="19">
        <v>0</v>
      </c>
      <c r="AK366" s="19">
        <v>0</v>
      </c>
      <c r="AL366" s="19">
        <v>0</v>
      </c>
      <c r="AM366" s="4" t="s">
        <v>1479</v>
      </c>
      <c r="AN366" s="19" t="s">
        <v>1479</v>
      </c>
      <c r="AO366" s="4" t="s">
        <v>1479</v>
      </c>
      <c r="AP366" s="4" t="s">
        <v>1479</v>
      </c>
    </row>
    <row r="367" spans="1:42" ht="45" x14ac:dyDescent="0.25">
      <c r="A367" s="5" t="s">
        <v>381</v>
      </c>
      <c r="B367" s="6" t="s">
        <v>402</v>
      </c>
      <c r="C367" s="5" t="s">
        <v>450</v>
      </c>
      <c r="D367" s="5" t="s">
        <v>490</v>
      </c>
      <c r="E367" s="5" t="s">
        <v>511</v>
      </c>
      <c r="F367" s="5" t="s">
        <v>562</v>
      </c>
      <c r="G367" s="5" t="s">
        <v>568</v>
      </c>
      <c r="H367" s="10">
        <v>45768</v>
      </c>
      <c r="I367" s="5" t="s">
        <v>571</v>
      </c>
      <c r="J367" s="6" t="s">
        <v>919</v>
      </c>
      <c r="K367" s="5" t="s">
        <v>1477</v>
      </c>
      <c r="L367" s="6" t="s">
        <v>1541</v>
      </c>
      <c r="M367" s="6" t="s">
        <v>1564</v>
      </c>
      <c r="N367" s="5" t="s">
        <v>1393</v>
      </c>
      <c r="O367" s="6" t="s">
        <v>1904</v>
      </c>
      <c r="P367" s="5" t="s">
        <v>1430</v>
      </c>
      <c r="Q367" s="10">
        <v>45796</v>
      </c>
      <c r="R367" s="5" t="s">
        <v>1479</v>
      </c>
      <c r="S367" s="5" t="s">
        <v>1479</v>
      </c>
      <c r="T367" s="6" t="s">
        <v>1479</v>
      </c>
      <c r="U367" s="6" t="s">
        <v>1498</v>
      </c>
      <c r="V367" s="5" t="s">
        <v>1477</v>
      </c>
      <c r="W367" s="5" t="s">
        <v>1472</v>
      </c>
      <c r="X367" s="5" t="s">
        <v>1477</v>
      </c>
      <c r="Y367" s="4">
        <v>28756.31</v>
      </c>
      <c r="Z367" s="19">
        <v>0</v>
      </c>
      <c r="AA367" s="19">
        <v>0</v>
      </c>
      <c r="AB367" s="19">
        <v>0</v>
      </c>
      <c r="AC367" s="19">
        <v>0</v>
      </c>
      <c r="AD367" s="4" t="s">
        <v>1479</v>
      </c>
      <c r="AE367" s="19" t="str">
        <f t="shared" si="13"/>
        <v>N/A</v>
      </c>
      <c r="AF367" s="19">
        <v>0</v>
      </c>
      <c r="AG367" s="19">
        <v>0</v>
      </c>
      <c r="AH367" s="19">
        <v>0</v>
      </c>
      <c r="AI367" s="19">
        <v>0</v>
      </c>
      <c r="AJ367" s="19">
        <v>0</v>
      </c>
      <c r="AK367" s="19">
        <v>0</v>
      </c>
      <c r="AL367" s="19">
        <v>0</v>
      </c>
      <c r="AM367" s="4" t="s">
        <v>1479</v>
      </c>
      <c r="AN367" s="19" t="s">
        <v>1479</v>
      </c>
      <c r="AO367" s="4" t="s">
        <v>1479</v>
      </c>
      <c r="AP367" s="4" t="s">
        <v>1479</v>
      </c>
    </row>
    <row r="368" spans="1:42" ht="60" x14ac:dyDescent="0.25">
      <c r="A368" s="5" t="s">
        <v>382</v>
      </c>
      <c r="B368" s="6" t="s">
        <v>402</v>
      </c>
      <c r="C368" s="5" t="s">
        <v>450</v>
      </c>
      <c r="D368" s="5" t="s">
        <v>490</v>
      </c>
      <c r="E368" s="5" t="s">
        <v>508</v>
      </c>
      <c r="F368" s="5" t="s">
        <v>562</v>
      </c>
      <c r="G368" s="5" t="s">
        <v>568</v>
      </c>
      <c r="H368" s="10">
        <v>45771</v>
      </c>
      <c r="I368" s="5" t="s">
        <v>571</v>
      </c>
      <c r="J368" s="6" t="s">
        <v>920</v>
      </c>
      <c r="K368" s="5" t="s">
        <v>1477</v>
      </c>
      <c r="L368" s="6" t="s">
        <v>1541</v>
      </c>
      <c r="M368" s="6" t="s">
        <v>1567</v>
      </c>
      <c r="N368" s="5" t="s">
        <v>1394</v>
      </c>
      <c r="O368" s="6" t="s">
        <v>1905</v>
      </c>
      <c r="P368" s="5" t="s">
        <v>1426</v>
      </c>
      <c r="Q368" s="10">
        <v>45792</v>
      </c>
      <c r="R368" s="5" t="s">
        <v>1479</v>
      </c>
      <c r="S368" s="5" t="s">
        <v>1479</v>
      </c>
      <c r="T368" s="6" t="s">
        <v>1479</v>
      </c>
      <c r="U368" s="6" t="s">
        <v>1498</v>
      </c>
      <c r="V368" s="5" t="s">
        <v>1477</v>
      </c>
      <c r="W368" s="5" t="s">
        <v>1472</v>
      </c>
      <c r="X368" s="5" t="s">
        <v>1477</v>
      </c>
      <c r="Y368" s="4">
        <v>63077.07</v>
      </c>
      <c r="Z368" s="19">
        <v>0</v>
      </c>
      <c r="AA368" s="19">
        <v>0</v>
      </c>
      <c r="AB368" s="19">
        <v>0</v>
      </c>
      <c r="AC368" s="19">
        <v>0</v>
      </c>
      <c r="AD368" s="4" t="s">
        <v>1479</v>
      </c>
      <c r="AE368" s="19" t="str">
        <f t="shared" si="13"/>
        <v>N/A</v>
      </c>
      <c r="AF368" s="19">
        <v>0</v>
      </c>
      <c r="AG368" s="19">
        <v>0</v>
      </c>
      <c r="AH368" s="19">
        <v>0</v>
      </c>
      <c r="AI368" s="19">
        <v>0</v>
      </c>
      <c r="AJ368" s="19">
        <v>0</v>
      </c>
      <c r="AK368" s="19">
        <v>0</v>
      </c>
      <c r="AL368" s="19">
        <v>0</v>
      </c>
      <c r="AM368" s="4" t="s">
        <v>1479</v>
      </c>
      <c r="AN368" s="19" t="s">
        <v>1479</v>
      </c>
      <c r="AO368" s="4" t="s">
        <v>1479</v>
      </c>
      <c r="AP368" s="4" t="s">
        <v>1479</v>
      </c>
    </row>
    <row r="369" spans="1:42" ht="30" x14ac:dyDescent="0.25">
      <c r="A369" s="5" t="s">
        <v>383</v>
      </c>
      <c r="B369" s="6" t="s">
        <v>402</v>
      </c>
      <c r="C369" s="5" t="s">
        <v>422</v>
      </c>
      <c r="D369" s="5" t="s">
        <v>490</v>
      </c>
      <c r="E369" s="5" t="s">
        <v>544</v>
      </c>
      <c r="F369" s="5" t="s">
        <v>562</v>
      </c>
      <c r="G369" s="5" t="s">
        <v>568</v>
      </c>
      <c r="H369" s="10">
        <v>45771</v>
      </c>
      <c r="I369" s="5" t="s">
        <v>571</v>
      </c>
      <c r="J369" s="6" t="s">
        <v>921</v>
      </c>
      <c r="K369" s="5" t="s">
        <v>1477</v>
      </c>
      <c r="L369" s="6" t="s">
        <v>1568</v>
      </c>
      <c r="M369" s="6" t="s">
        <v>1568</v>
      </c>
      <c r="N369" s="5" t="s">
        <v>1395</v>
      </c>
      <c r="O369" s="6" t="s">
        <v>1810</v>
      </c>
      <c r="P369" s="5" t="s">
        <v>1430</v>
      </c>
      <c r="Q369" s="10">
        <v>45828</v>
      </c>
      <c r="R369" s="5" t="s">
        <v>1479</v>
      </c>
      <c r="S369" s="5" t="s">
        <v>1479</v>
      </c>
      <c r="T369" s="6" t="s">
        <v>1479</v>
      </c>
      <c r="U369" s="6" t="s">
        <v>1498</v>
      </c>
      <c r="V369" s="5" t="s">
        <v>1477</v>
      </c>
      <c r="W369" s="5" t="s">
        <v>1472</v>
      </c>
      <c r="X369" s="5" t="s">
        <v>1477</v>
      </c>
      <c r="Y369" s="4">
        <v>48466.61</v>
      </c>
      <c r="Z369" s="19">
        <v>0</v>
      </c>
      <c r="AA369" s="19">
        <v>0</v>
      </c>
      <c r="AB369" s="19">
        <v>0</v>
      </c>
      <c r="AC369" s="19">
        <v>0</v>
      </c>
      <c r="AD369" s="4" t="s">
        <v>1479</v>
      </c>
      <c r="AE369" s="19" t="str">
        <f t="shared" si="13"/>
        <v>N/A</v>
      </c>
      <c r="AF369" s="19">
        <v>0</v>
      </c>
      <c r="AG369" s="19">
        <v>0</v>
      </c>
      <c r="AH369" s="19">
        <v>0</v>
      </c>
      <c r="AI369" s="19">
        <v>0</v>
      </c>
      <c r="AJ369" s="19">
        <v>0</v>
      </c>
      <c r="AK369" s="19">
        <v>0</v>
      </c>
      <c r="AL369" s="19">
        <v>0</v>
      </c>
      <c r="AM369" s="4" t="s">
        <v>1479</v>
      </c>
      <c r="AN369" s="19" t="s">
        <v>1479</v>
      </c>
      <c r="AO369" s="4" t="s">
        <v>1479</v>
      </c>
      <c r="AP369" s="4" t="s">
        <v>1479</v>
      </c>
    </row>
    <row r="370" spans="1:42" ht="60" x14ac:dyDescent="0.25">
      <c r="A370" s="5" t="s">
        <v>384</v>
      </c>
      <c r="B370" s="6" t="s">
        <v>405</v>
      </c>
      <c r="C370" s="5" t="s">
        <v>463</v>
      </c>
      <c r="D370" s="5" t="s">
        <v>492</v>
      </c>
      <c r="E370" s="5" t="s">
        <v>511</v>
      </c>
      <c r="F370" s="5" t="s">
        <v>562</v>
      </c>
      <c r="G370" s="5" t="s">
        <v>568</v>
      </c>
      <c r="H370" s="10">
        <v>45775</v>
      </c>
      <c r="I370" s="5" t="s">
        <v>571</v>
      </c>
      <c r="J370" s="6" t="s">
        <v>922</v>
      </c>
      <c r="K370" s="5" t="s">
        <v>1477</v>
      </c>
      <c r="L370" s="6" t="s">
        <v>1495</v>
      </c>
      <c r="M370" s="6" t="s">
        <v>1495</v>
      </c>
      <c r="N370" s="5" t="s">
        <v>1396</v>
      </c>
      <c r="O370" s="6" t="s">
        <v>2009</v>
      </c>
      <c r="P370" s="5" t="s">
        <v>1426</v>
      </c>
      <c r="Q370" s="10">
        <v>45785</v>
      </c>
      <c r="R370" s="5" t="s">
        <v>1479</v>
      </c>
      <c r="S370" s="5" t="s">
        <v>1479</v>
      </c>
      <c r="T370" s="6" t="s">
        <v>1479</v>
      </c>
      <c r="U370" s="6" t="s">
        <v>1498</v>
      </c>
      <c r="V370" s="5" t="s">
        <v>1477</v>
      </c>
      <c r="W370" s="5" t="s">
        <v>1472</v>
      </c>
      <c r="X370" s="5" t="s">
        <v>1477</v>
      </c>
      <c r="Y370" s="4">
        <v>43612.18</v>
      </c>
      <c r="Z370" s="19">
        <v>0</v>
      </c>
      <c r="AA370" s="19">
        <v>0</v>
      </c>
      <c r="AB370" s="19">
        <v>0</v>
      </c>
      <c r="AC370" s="19">
        <v>0</v>
      </c>
      <c r="AD370" s="4" t="s">
        <v>1479</v>
      </c>
      <c r="AE370" s="19" t="str">
        <f t="shared" si="13"/>
        <v>N/A</v>
      </c>
      <c r="AF370" s="19">
        <v>0</v>
      </c>
      <c r="AG370" s="19">
        <v>0</v>
      </c>
      <c r="AH370" s="19">
        <v>0</v>
      </c>
      <c r="AI370" s="19">
        <v>0</v>
      </c>
      <c r="AJ370" s="19">
        <v>0</v>
      </c>
      <c r="AK370" s="19">
        <v>0</v>
      </c>
      <c r="AL370" s="19">
        <v>0</v>
      </c>
      <c r="AM370" s="4" t="s">
        <v>1479</v>
      </c>
      <c r="AN370" s="19" t="s">
        <v>1479</v>
      </c>
      <c r="AO370" s="4" t="s">
        <v>1479</v>
      </c>
      <c r="AP370" s="4" t="s">
        <v>1479</v>
      </c>
    </row>
    <row r="371" spans="1:42" ht="90" x14ac:dyDescent="0.25">
      <c r="A371" s="5" t="s">
        <v>385</v>
      </c>
      <c r="B371" s="6" t="s">
        <v>402</v>
      </c>
      <c r="C371" s="5" t="s">
        <v>450</v>
      </c>
      <c r="D371" s="5" t="s">
        <v>490</v>
      </c>
      <c r="E371" s="5" t="s">
        <v>511</v>
      </c>
      <c r="F371" s="5" t="s">
        <v>562</v>
      </c>
      <c r="G371" s="5" t="s">
        <v>568</v>
      </c>
      <c r="H371" s="10">
        <v>45776</v>
      </c>
      <c r="I371" s="5" t="s">
        <v>571</v>
      </c>
      <c r="J371" s="6" t="s">
        <v>923</v>
      </c>
      <c r="K371" s="5" t="s">
        <v>1477</v>
      </c>
      <c r="L371" s="6" t="s">
        <v>1541</v>
      </c>
      <c r="M371" s="6" t="s">
        <v>1541</v>
      </c>
      <c r="N371" s="5" t="s">
        <v>1397</v>
      </c>
      <c r="O371" s="6" t="s">
        <v>1906</v>
      </c>
      <c r="P371" s="5" t="s">
        <v>1425</v>
      </c>
      <c r="Q371" s="10">
        <v>45827</v>
      </c>
      <c r="R371" s="5" t="s">
        <v>1479</v>
      </c>
      <c r="S371" s="5" t="s">
        <v>1479</v>
      </c>
      <c r="T371" s="6" t="s">
        <v>1550</v>
      </c>
      <c r="U371" s="6" t="s">
        <v>1546</v>
      </c>
      <c r="V371" s="5" t="s">
        <v>1477</v>
      </c>
      <c r="W371" s="5" t="s">
        <v>1471</v>
      </c>
      <c r="X371" s="5" t="s">
        <v>1477</v>
      </c>
      <c r="Y371" s="4">
        <v>30626.53</v>
      </c>
      <c r="Z371" s="19">
        <v>0</v>
      </c>
      <c r="AA371" s="19">
        <v>0</v>
      </c>
      <c r="AB371" s="19">
        <v>0</v>
      </c>
      <c r="AC371" s="19">
        <v>0</v>
      </c>
      <c r="AD371" s="4" t="s">
        <v>1479</v>
      </c>
      <c r="AE371" s="19" t="str">
        <f t="shared" si="13"/>
        <v>N/A</v>
      </c>
      <c r="AF371" s="19">
        <v>0</v>
      </c>
      <c r="AG371" s="19">
        <v>8500</v>
      </c>
      <c r="AH371" s="19">
        <v>0</v>
      </c>
      <c r="AI371" s="19">
        <v>0</v>
      </c>
      <c r="AJ371" s="19">
        <v>0</v>
      </c>
      <c r="AK371" s="19">
        <v>0</v>
      </c>
      <c r="AL371" s="19">
        <v>170</v>
      </c>
      <c r="AM371" s="4" t="s">
        <v>1479</v>
      </c>
      <c r="AN371" s="19" t="s">
        <v>1479</v>
      </c>
      <c r="AO371" s="4" t="s">
        <v>1479</v>
      </c>
      <c r="AP371" s="4" t="s">
        <v>1479</v>
      </c>
    </row>
    <row r="372" spans="1:42" ht="45" x14ac:dyDescent="0.25">
      <c r="A372" s="5" t="s">
        <v>386</v>
      </c>
      <c r="B372" s="6" t="s">
        <v>402</v>
      </c>
      <c r="C372" s="5" t="s">
        <v>450</v>
      </c>
      <c r="D372" s="5" t="s">
        <v>490</v>
      </c>
      <c r="E372" s="5" t="s">
        <v>508</v>
      </c>
      <c r="F372" s="5" t="s">
        <v>562</v>
      </c>
      <c r="G372" s="5" t="s">
        <v>568</v>
      </c>
      <c r="H372" s="10">
        <v>45776</v>
      </c>
      <c r="I372" s="5" t="s">
        <v>571</v>
      </c>
      <c r="J372" s="6" t="s">
        <v>924</v>
      </c>
      <c r="K372" s="5" t="s">
        <v>1477</v>
      </c>
      <c r="L372" s="6" t="s">
        <v>1541</v>
      </c>
      <c r="M372" s="6" t="s">
        <v>1564</v>
      </c>
      <c r="N372" s="5" t="s">
        <v>1398</v>
      </c>
      <c r="O372" s="6" t="s">
        <v>1907</v>
      </c>
      <c r="P372" s="5" t="s">
        <v>1430</v>
      </c>
      <c r="Q372" s="10">
        <v>45826</v>
      </c>
      <c r="R372" s="5" t="s">
        <v>1479</v>
      </c>
      <c r="S372" s="5" t="s">
        <v>1479</v>
      </c>
      <c r="T372" s="6" t="s">
        <v>1479</v>
      </c>
      <c r="U372" s="6" t="s">
        <v>1498</v>
      </c>
      <c r="V372" s="5" t="s">
        <v>1477</v>
      </c>
      <c r="W372" s="5" t="s">
        <v>1472</v>
      </c>
      <c r="X372" s="5" t="s">
        <v>1477</v>
      </c>
      <c r="Y372" s="4">
        <v>44914.76</v>
      </c>
      <c r="Z372" s="19">
        <v>0</v>
      </c>
      <c r="AA372" s="19">
        <v>0</v>
      </c>
      <c r="AB372" s="19">
        <v>0</v>
      </c>
      <c r="AC372" s="19">
        <v>0</v>
      </c>
      <c r="AD372" s="4" t="s">
        <v>1479</v>
      </c>
      <c r="AE372" s="19" t="str">
        <f t="shared" si="13"/>
        <v>N/A</v>
      </c>
      <c r="AF372" s="19">
        <v>0</v>
      </c>
      <c r="AG372" s="19">
        <v>0</v>
      </c>
      <c r="AH372" s="19">
        <v>0</v>
      </c>
      <c r="AI372" s="19">
        <v>0</v>
      </c>
      <c r="AJ372" s="19">
        <v>0</v>
      </c>
      <c r="AK372" s="19">
        <v>0</v>
      </c>
      <c r="AL372" s="19">
        <v>0</v>
      </c>
      <c r="AM372" s="4" t="s">
        <v>1479</v>
      </c>
      <c r="AN372" s="19" t="s">
        <v>1479</v>
      </c>
      <c r="AO372" s="4" t="s">
        <v>1479</v>
      </c>
      <c r="AP372" s="4" t="s">
        <v>1479</v>
      </c>
    </row>
    <row r="373" spans="1:42" ht="45" x14ac:dyDescent="0.25">
      <c r="A373" s="5" t="s">
        <v>387</v>
      </c>
      <c r="B373" s="6" t="s">
        <v>402</v>
      </c>
      <c r="C373" s="5" t="s">
        <v>450</v>
      </c>
      <c r="D373" s="5" t="s">
        <v>490</v>
      </c>
      <c r="E373" s="5" t="s">
        <v>508</v>
      </c>
      <c r="F373" s="5" t="s">
        <v>562</v>
      </c>
      <c r="G373" s="5" t="s">
        <v>568</v>
      </c>
      <c r="H373" s="10">
        <v>45776</v>
      </c>
      <c r="I373" s="5" t="s">
        <v>571</v>
      </c>
      <c r="J373" s="6" t="s">
        <v>925</v>
      </c>
      <c r="K373" s="5" t="s">
        <v>1477</v>
      </c>
      <c r="L373" s="6" t="s">
        <v>1541</v>
      </c>
      <c r="M373" s="6" t="s">
        <v>1564</v>
      </c>
      <c r="N373" s="5" t="s">
        <v>1399</v>
      </c>
      <c r="O373" s="6" t="s">
        <v>1896</v>
      </c>
      <c r="P373" s="5" t="s">
        <v>1430</v>
      </c>
      <c r="Q373" s="10">
        <v>45826</v>
      </c>
      <c r="R373" s="5" t="s">
        <v>1479</v>
      </c>
      <c r="S373" s="5" t="s">
        <v>1479</v>
      </c>
      <c r="T373" s="6" t="s">
        <v>1479</v>
      </c>
      <c r="U373" s="6" t="s">
        <v>1498</v>
      </c>
      <c r="V373" s="5" t="s">
        <v>1477</v>
      </c>
      <c r="W373" s="5" t="s">
        <v>1472</v>
      </c>
      <c r="X373" s="5" t="s">
        <v>1477</v>
      </c>
      <c r="Y373" s="4">
        <v>38842.79</v>
      </c>
      <c r="Z373" s="19">
        <v>0</v>
      </c>
      <c r="AA373" s="19">
        <v>0</v>
      </c>
      <c r="AB373" s="19">
        <v>0</v>
      </c>
      <c r="AC373" s="19">
        <v>0</v>
      </c>
      <c r="AD373" s="4" t="s">
        <v>1479</v>
      </c>
      <c r="AE373" s="19" t="str">
        <f t="shared" si="13"/>
        <v>N/A</v>
      </c>
      <c r="AF373" s="19">
        <v>0</v>
      </c>
      <c r="AG373" s="19">
        <v>0</v>
      </c>
      <c r="AH373" s="19">
        <v>0</v>
      </c>
      <c r="AI373" s="19">
        <v>0</v>
      </c>
      <c r="AJ373" s="19">
        <v>0</v>
      </c>
      <c r="AK373" s="19">
        <v>0</v>
      </c>
      <c r="AL373" s="19">
        <v>0</v>
      </c>
      <c r="AM373" s="4" t="s">
        <v>1479</v>
      </c>
      <c r="AN373" s="19" t="s">
        <v>1479</v>
      </c>
      <c r="AO373" s="4" t="s">
        <v>1479</v>
      </c>
      <c r="AP373" s="4" t="s">
        <v>1479</v>
      </c>
    </row>
    <row r="374" spans="1:42" ht="90" x14ac:dyDescent="0.25">
      <c r="A374" s="5" t="s">
        <v>388</v>
      </c>
      <c r="B374" s="6" t="s">
        <v>402</v>
      </c>
      <c r="C374" s="5" t="s">
        <v>450</v>
      </c>
      <c r="D374" s="5" t="s">
        <v>490</v>
      </c>
      <c r="E374" s="5" t="s">
        <v>511</v>
      </c>
      <c r="F374" s="5" t="s">
        <v>562</v>
      </c>
      <c r="G374" s="5" t="s">
        <v>568</v>
      </c>
      <c r="H374" s="10">
        <v>45778</v>
      </c>
      <c r="I374" s="5" t="s">
        <v>571</v>
      </c>
      <c r="J374" s="6" t="s">
        <v>926</v>
      </c>
      <c r="K374" s="5" t="s">
        <v>1477</v>
      </c>
      <c r="L374" s="6" t="s">
        <v>1541</v>
      </c>
      <c r="M374" s="6" t="s">
        <v>1564</v>
      </c>
      <c r="N374" s="5" t="s">
        <v>1400</v>
      </c>
      <c r="O374" s="6" t="s">
        <v>1896</v>
      </c>
      <c r="P374" s="5" t="s">
        <v>1430</v>
      </c>
      <c r="Q374" s="10">
        <v>45831</v>
      </c>
      <c r="R374" s="5" t="s">
        <v>1479</v>
      </c>
      <c r="S374" s="5" t="s">
        <v>1479</v>
      </c>
      <c r="T374" s="6" t="s">
        <v>1550</v>
      </c>
      <c r="U374" s="6" t="s">
        <v>1546</v>
      </c>
      <c r="V374" s="5" t="s">
        <v>1477</v>
      </c>
      <c r="W374" s="5" t="s">
        <v>1471</v>
      </c>
      <c r="X374" s="5" t="s">
        <v>1477</v>
      </c>
      <c r="Y374" s="4">
        <v>39512.22</v>
      </c>
      <c r="Z374" s="19">
        <v>0</v>
      </c>
      <c r="AA374" s="19">
        <v>0</v>
      </c>
      <c r="AB374" s="19">
        <v>0</v>
      </c>
      <c r="AC374" s="19">
        <v>0</v>
      </c>
      <c r="AD374" s="4" t="s">
        <v>1479</v>
      </c>
      <c r="AE374" s="19" t="str">
        <f t="shared" si="13"/>
        <v>N/A</v>
      </c>
      <c r="AF374" s="19">
        <v>0</v>
      </c>
      <c r="AG374" s="19">
        <v>0</v>
      </c>
      <c r="AH374" s="19">
        <v>0</v>
      </c>
      <c r="AI374" s="19">
        <v>0</v>
      </c>
      <c r="AJ374" s="19">
        <v>0</v>
      </c>
      <c r="AK374" s="19">
        <v>0</v>
      </c>
      <c r="AL374" s="19">
        <v>0</v>
      </c>
      <c r="AM374" s="4" t="s">
        <v>1479</v>
      </c>
      <c r="AN374" s="19" t="s">
        <v>1479</v>
      </c>
      <c r="AO374" s="4" t="s">
        <v>1479</v>
      </c>
      <c r="AP374" s="4" t="s">
        <v>1479</v>
      </c>
    </row>
    <row r="375" spans="1:42" ht="45" x14ac:dyDescent="0.25">
      <c r="A375" s="5" t="s">
        <v>389</v>
      </c>
      <c r="B375" s="6" t="s">
        <v>402</v>
      </c>
      <c r="C375" s="5" t="s">
        <v>487</v>
      </c>
      <c r="D375" s="5" t="s">
        <v>490</v>
      </c>
      <c r="E375" s="5" t="s">
        <v>518</v>
      </c>
      <c r="F375" s="5" t="s">
        <v>562</v>
      </c>
      <c r="G375" s="5" t="s">
        <v>568</v>
      </c>
      <c r="H375" s="10">
        <v>45779</v>
      </c>
      <c r="I375" s="5" t="s">
        <v>571</v>
      </c>
      <c r="J375" s="6" t="s">
        <v>927</v>
      </c>
      <c r="K375" s="5" t="s">
        <v>1477</v>
      </c>
      <c r="L375" s="5" t="s">
        <v>1482</v>
      </c>
      <c r="M375" s="6" t="s">
        <v>1482</v>
      </c>
      <c r="N375" s="5" t="s">
        <v>1401</v>
      </c>
      <c r="O375" s="6" t="s">
        <v>1806</v>
      </c>
      <c r="P375" s="5" t="s">
        <v>1430</v>
      </c>
      <c r="Q375" s="10">
        <v>45820</v>
      </c>
      <c r="R375" s="5" t="s">
        <v>1479</v>
      </c>
      <c r="S375" s="5" t="s">
        <v>1479</v>
      </c>
      <c r="T375" s="6" t="s">
        <v>1445</v>
      </c>
      <c r="U375" s="6" t="s">
        <v>1480</v>
      </c>
      <c r="V375" s="5" t="s">
        <v>1481</v>
      </c>
      <c r="W375" s="5" t="s">
        <v>1471</v>
      </c>
      <c r="X375" s="5" t="s">
        <v>1481</v>
      </c>
      <c r="Y375" s="4">
        <v>33599.5</v>
      </c>
      <c r="Z375" s="19">
        <v>33599.5</v>
      </c>
      <c r="AA375" s="19">
        <v>0</v>
      </c>
      <c r="AB375" s="19">
        <v>0</v>
      </c>
      <c r="AC375" s="19">
        <v>0</v>
      </c>
      <c r="AD375" s="4" t="s">
        <v>1479</v>
      </c>
      <c r="AE375" s="19" t="str">
        <f t="shared" si="13"/>
        <v>N/A</v>
      </c>
      <c r="AF375" s="19">
        <f>Z375-AO375</f>
        <v>30849.3</v>
      </c>
      <c r="AG375" s="19">
        <v>0</v>
      </c>
      <c r="AH375" s="19">
        <v>0</v>
      </c>
      <c r="AI375" s="19">
        <v>0</v>
      </c>
      <c r="AJ375" s="19">
        <v>0</v>
      </c>
      <c r="AK375" s="19">
        <v>0</v>
      </c>
      <c r="AL375" s="19">
        <v>0</v>
      </c>
      <c r="AM375" s="4" t="s">
        <v>1479</v>
      </c>
      <c r="AN375" s="19" t="s">
        <v>1479</v>
      </c>
      <c r="AO375" s="4">
        <v>2750.2</v>
      </c>
      <c r="AP375" s="4" t="s">
        <v>1479</v>
      </c>
    </row>
    <row r="376" spans="1:42" ht="45" x14ac:dyDescent="0.25">
      <c r="A376" s="5" t="s">
        <v>390</v>
      </c>
      <c r="B376" s="6" t="s">
        <v>402</v>
      </c>
      <c r="C376" s="5" t="s">
        <v>422</v>
      </c>
      <c r="D376" s="5" t="s">
        <v>490</v>
      </c>
      <c r="E376" s="5" t="s">
        <v>506</v>
      </c>
      <c r="F376" s="5" t="s">
        <v>562</v>
      </c>
      <c r="G376" s="5" t="s">
        <v>568</v>
      </c>
      <c r="H376" s="10">
        <v>45777</v>
      </c>
      <c r="I376" s="5" t="s">
        <v>571</v>
      </c>
      <c r="J376" s="6" t="s">
        <v>928</v>
      </c>
      <c r="K376" s="5" t="s">
        <v>1481</v>
      </c>
      <c r="L376" s="6" t="s">
        <v>1479</v>
      </c>
      <c r="M376" s="6" t="s">
        <v>1479</v>
      </c>
      <c r="N376" s="5" t="s">
        <v>1402</v>
      </c>
      <c r="O376" s="6" t="s">
        <v>2010</v>
      </c>
      <c r="P376" s="5" t="s">
        <v>1430</v>
      </c>
      <c r="Q376" s="10">
        <v>45832</v>
      </c>
      <c r="R376" s="5" t="s">
        <v>1479</v>
      </c>
      <c r="S376" s="5" t="s">
        <v>1479</v>
      </c>
      <c r="T376" s="6" t="s">
        <v>1479</v>
      </c>
      <c r="U376" s="6" t="s">
        <v>1498</v>
      </c>
      <c r="V376" s="5" t="s">
        <v>1477</v>
      </c>
      <c r="W376" s="5" t="s">
        <v>1472</v>
      </c>
      <c r="X376" s="5" t="s">
        <v>1477</v>
      </c>
      <c r="Y376" s="4">
        <v>76147.97</v>
      </c>
      <c r="Z376" s="19">
        <v>56857.19</v>
      </c>
      <c r="AA376" s="19">
        <v>0</v>
      </c>
      <c r="AB376" s="19">
        <v>0</v>
      </c>
      <c r="AC376" s="19">
        <v>0</v>
      </c>
      <c r="AD376" s="4" t="s">
        <v>1479</v>
      </c>
      <c r="AE376" s="19" t="str">
        <f t="shared" si="13"/>
        <v>N/A</v>
      </c>
      <c r="AF376" s="19">
        <v>0</v>
      </c>
      <c r="AG376" s="19">
        <v>0</v>
      </c>
      <c r="AH376" s="19">
        <v>0</v>
      </c>
      <c r="AI376" s="19">
        <v>0</v>
      </c>
      <c r="AJ376" s="19">
        <v>0</v>
      </c>
      <c r="AK376" s="19">
        <v>0</v>
      </c>
      <c r="AL376" s="19">
        <v>0</v>
      </c>
      <c r="AM376" s="4" t="s">
        <v>1479</v>
      </c>
      <c r="AN376" s="19" t="s">
        <v>1479</v>
      </c>
      <c r="AO376" s="4" t="s">
        <v>1479</v>
      </c>
      <c r="AP376" s="4" t="s">
        <v>1479</v>
      </c>
    </row>
    <row r="377" spans="1:42" ht="45" x14ac:dyDescent="0.25">
      <c r="A377" s="5" t="s">
        <v>391</v>
      </c>
      <c r="B377" s="6" t="s">
        <v>402</v>
      </c>
      <c r="C377" s="5" t="s">
        <v>450</v>
      </c>
      <c r="D377" s="5" t="s">
        <v>490</v>
      </c>
      <c r="E377" s="5" t="s">
        <v>508</v>
      </c>
      <c r="F377" s="5" t="s">
        <v>562</v>
      </c>
      <c r="G377" s="5" t="s">
        <v>568</v>
      </c>
      <c r="H377" s="10">
        <v>45778</v>
      </c>
      <c r="I377" s="5" t="s">
        <v>571</v>
      </c>
      <c r="J377" s="6" t="s">
        <v>929</v>
      </c>
      <c r="K377" s="5" t="s">
        <v>1477</v>
      </c>
      <c r="L377" s="6" t="s">
        <v>1541</v>
      </c>
      <c r="M377" s="6" t="s">
        <v>1564</v>
      </c>
      <c r="N377" s="5" t="s">
        <v>1403</v>
      </c>
      <c r="O377" s="6" t="s">
        <v>1896</v>
      </c>
      <c r="P377" s="5" t="s">
        <v>1430</v>
      </c>
      <c r="Q377" s="10">
        <v>45828</v>
      </c>
      <c r="R377" s="5" t="s">
        <v>1479</v>
      </c>
      <c r="S377" s="5" t="s">
        <v>1479</v>
      </c>
      <c r="T377" s="6" t="s">
        <v>1479</v>
      </c>
      <c r="U377" s="6" t="s">
        <v>1498</v>
      </c>
      <c r="V377" s="5" t="s">
        <v>1477</v>
      </c>
      <c r="W377" s="5" t="s">
        <v>1472</v>
      </c>
      <c r="X377" s="5" t="s">
        <v>1477</v>
      </c>
      <c r="Y377" s="4">
        <v>46543.85</v>
      </c>
      <c r="Z377" s="19">
        <v>0</v>
      </c>
      <c r="AA377" s="19">
        <v>0</v>
      </c>
      <c r="AB377" s="19">
        <v>0</v>
      </c>
      <c r="AC377" s="19">
        <v>0</v>
      </c>
      <c r="AD377" s="4" t="s">
        <v>1479</v>
      </c>
      <c r="AE377" s="19" t="str">
        <f t="shared" si="13"/>
        <v>N/A</v>
      </c>
      <c r="AF377" s="19">
        <v>0</v>
      </c>
      <c r="AG377" s="19">
        <v>0</v>
      </c>
      <c r="AH377" s="19">
        <v>0</v>
      </c>
      <c r="AI377" s="19">
        <v>0</v>
      </c>
      <c r="AJ377" s="19">
        <v>0</v>
      </c>
      <c r="AK377" s="19">
        <v>0</v>
      </c>
      <c r="AL377" s="19">
        <v>0</v>
      </c>
      <c r="AM377" s="4" t="s">
        <v>1479</v>
      </c>
      <c r="AN377" s="19" t="s">
        <v>1479</v>
      </c>
      <c r="AO377" s="4" t="s">
        <v>1479</v>
      </c>
      <c r="AP377" s="4" t="s">
        <v>1479</v>
      </c>
    </row>
    <row r="378" spans="1:42" ht="30" x14ac:dyDescent="0.25">
      <c r="A378" s="5" t="s">
        <v>392</v>
      </c>
      <c r="B378" s="6" t="s">
        <v>402</v>
      </c>
      <c r="C378" s="5" t="s">
        <v>450</v>
      </c>
      <c r="D378" s="5" t="s">
        <v>490</v>
      </c>
      <c r="E378" s="5" t="s">
        <v>511</v>
      </c>
      <c r="F378" s="5" t="s">
        <v>562</v>
      </c>
      <c r="G378" s="5" t="s">
        <v>568</v>
      </c>
      <c r="H378" s="10">
        <v>45783</v>
      </c>
      <c r="I378" s="5" t="s">
        <v>571</v>
      </c>
      <c r="J378" s="6" t="s">
        <v>930</v>
      </c>
      <c r="K378" s="5" t="s">
        <v>1477</v>
      </c>
      <c r="L378" s="6" t="s">
        <v>1541</v>
      </c>
      <c r="M378" s="6" t="s">
        <v>1541</v>
      </c>
      <c r="N378" s="5" t="s">
        <v>1404</v>
      </c>
      <c r="O378" s="6" t="s">
        <v>1831</v>
      </c>
      <c r="P378" s="5" t="s">
        <v>1430</v>
      </c>
      <c r="Q378" s="10">
        <v>45833</v>
      </c>
      <c r="R378" s="5" t="s">
        <v>1479</v>
      </c>
      <c r="S378" s="5" t="s">
        <v>1479</v>
      </c>
      <c r="T378" s="6" t="s">
        <v>1479</v>
      </c>
      <c r="U378" s="6" t="s">
        <v>1498</v>
      </c>
      <c r="V378" s="5" t="s">
        <v>1477</v>
      </c>
      <c r="W378" s="5" t="s">
        <v>1472</v>
      </c>
      <c r="X378" s="5" t="s">
        <v>1477</v>
      </c>
      <c r="Y378" s="4">
        <v>26272.06</v>
      </c>
      <c r="Z378" s="19">
        <v>0</v>
      </c>
      <c r="AA378" s="19">
        <v>0</v>
      </c>
      <c r="AB378" s="19">
        <v>0</v>
      </c>
      <c r="AC378" s="19">
        <v>0</v>
      </c>
      <c r="AD378" s="4" t="s">
        <v>1479</v>
      </c>
      <c r="AE378" s="19" t="str">
        <f t="shared" si="13"/>
        <v>N/A</v>
      </c>
      <c r="AF378" s="19">
        <v>0</v>
      </c>
      <c r="AG378" s="19">
        <v>0</v>
      </c>
      <c r="AH378" s="19">
        <v>0</v>
      </c>
      <c r="AI378" s="19">
        <v>0</v>
      </c>
      <c r="AJ378" s="19">
        <v>0</v>
      </c>
      <c r="AK378" s="19">
        <v>0</v>
      </c>
      <c r="AL378" s="19">
        <v>0</v>
      </c>
      <c r="AM378" s="4" t="s">
        <v>1479</v>
      </c>
      <c r="AN378" s="19" t="s">
        <v>1479</v>
      </c>
      <c r="AO378" s="4" t="s">
        <v>1479</v>
      </c>
      <c r="AP378" s="4" t="s">
        <v>1479</v>
      </c>
    </row>
    <row r="379" spans="1:42" ht="45" x14ac:dyDescent="0.25">
      <c r="A379" s="5" t="s">
        <v>393</v>
      </c>
      <c r="B379" s="6" t="s">
        <v>402</v>
      </c>
      <c r="C379" s="5" t="s">
        <v>450</v>
      </c>
      <c r="D379" s="5" t="s">
        <v>490</v>
      </c>
      <c r="E379" s="5" t="s">
        <v>508</v>
      </c>
      <c r="F379" s="5" t="s">
        <v>562</v>
      </c>
      <c r="G379" s="5" t="s">
        <v>568</v>
      </c>
      <c r="H379" s="10">
        <v>45784</v>
      </c>
      <c r="I379" s="5" t="s">
        <v>571</v>
      </c>
      <c r="J379" s="6" t="s">
        <v>931</v>
      </c>
      <c r="K379" s="5" t="s">
        <v>1477</v>
      </c>
      <c r="L379" s="6" t="s">
        <v>1541</v>
      </c>
      <c r="M379" s="6" t="s">
        <v>1541</v>
      </c>
      <c r="N379" s="5" t="s">
        <v>1405</v>
      </c>
      <c r="O379" s="6" t="s">
        <v>1808</v>
      </c>
      <c r="P379" s="5" t="s">
        <v>1430</v>
      </c>
      <c r="Q379" s="10">
        <v>45802</v>
      </c>
      <c r="R379" s="5" t="s">
        <v>1479</v>
      </c>
      <c r="S379" s="5" t="s">
        <v>1479</v>
      </c>
      <c r="T379" s="6" t="s">
        <v>1479</v>
      </c>
      <c r="U379" s="6" t="s">
        <v>1498</v>
      </c>
      <c r="V379" s="5" t="s">
        <v>1477</v>
      </c>
      <c r="W379" s="5" t="s">
        <v>1472</v>
      </c>
      <c r="X379" s="5" t="s">
        <v>1477</v>
      </c>
      <c r="Y379" s="4">
        <v>9843.27</v>
      </c>
      <c r="Z379" s="19">
        <v>0</v>
      </c>
      <c r="AA379" s="19">
        <v>0</v>
      </c>
      <c r="AB379" s="19">
        <v>0</v>
      </c>
      <c r="AC379" s="19">
        <v>0</v>
      </c>
      <c r="AD379" s="4" t="s">
        <v>1479</v>
      </c>
      <c r="AE379" s="19" t="str">
        <f t="shared" si="13"/>
        <v>N/A</v>
      </c>
      <c r="AF379" s="19">
        <v>0</v>
      </c>
      <c r="AG379" s="19">
        <v>0</v>
      </c>
      <c r="AH379" s="19">
        <v>0</v>
      </c>
      <c r="AI379" s="19">
        <v>0</v>
      </c>
      <c r="AJ379" s="19">
        <v>0</v>
      </c>
      <c r="AK379" s="19">
        <v>0</v>
      </c>
      <c r="AL379" s="19">
        <v>0</v>
      </c>
      <c r="AM379" s="4" t="s">
        <v>1479</v>
      </c>
      <c r="AN379" s="19" t="s">
        <v>1479</v>
      </c>
      <c r="AO379" s="4" t="s">
        <v>1479</v>
      </c>
      <c r="AP379" s="4" t="s">
        <v>1479</v>
      </c>
    </row>
    <row r="380" spans="1:42" ht="30" x14ac:dyDescent="0.25">
      <c r="A380" s="5" t="s">
        <v>394</v>
      </c>
      <c r="B380" s="6" t="s">
        <v>402</v>
      </c>
      <c r="C380" s="5" t="s">
        <v>450</v>
      </c>
      <c r="D380" s="5" t="s">
        <v>490</v>
      </c>
      <c r="E380" s="5" t="s">
        <v>508</v>
      </c>
      <c r="F380" s="5" t="s">
        <v>562</v>
      </c>
      <c r="G380" s="5" t="s">
        <v>568</v>
      </c>
      <c r="H380" s="10">
        <v>45785</v>
      </c>
      <c r="I380" s="5" t="s">
        <v>571</v>
      </c>
      <c r="J380" s="6" t="s">
        <v>932</v>
      </c>
      <c r="K380" s="5" t="s">
        <v>1477</v>
      </c>
      <c r="L380" s="6" t="s">
        <v>1541</v>
      </c>
      <c r="M380" s="6" t="s">
        <v>1541</v>
      </c>
      <c r="N380" s="5" t="s">
        <v>1406</v>
      </c>
      <c r="O380" s="6" t="s">
        <v>1807</v>
      </c>
      <c r="P380" s="5" t="s">
        <v>1430</v>
      </c>
      <c r="Q380" s="10">
        <v>45809</v>
      </c>
      <c r="R380" s="5" t="s">
        <v>1479</v>
      </c>
      <c r="S380" s="5" t="s">
        <v>1479</v>
      </c>
      <c r="T380" s="6" t="s">
        <v>1479</v>
      </c>
      <c r="U380" s="6" t="s">
        <v>1498</v>
      </c>
      <c r="V380" s="5" t="s">
        <v>1477</v>
      </c>
      <c r="W380" s="5" t="s">
        <v>1472</v>
      </c>
      <c r="X380" s="5" t="s">
        <v>1477</v>
      </c>
      <c r="Y380" s="4">
        <v>10408.56</v>
      </c>
      <c r="Z380" s="19">
        <v>0</v>
      </c>
      <c r="AA380" s="19">
        <v>0</v>
      </c>
      <c r="AB380" s="19">
        <v>0</v>
      </c>
      <c r="AC380" s="19">
        <v>0</v>
      </c>
      <c r="AD380" s="4" t="s">
        <v>1479</v>
      </c>
      <c r="AE380" s="19" t="str">
        <f t="shared" si="13"/>
        <v>N/A</v>
      </c>
      <c r="AF380" s="19">
        <v>0</v>
      </c>
      <c r="AG380" s="19">
        <v>0</v>
      </c>
      <c r="AH380" s="19">
        <v>0</v>
      </c>
      <c r="AI380" s="19">
        <v>0</v>
      </c>
      <c r="AJ380" s="19">
        <v>0</v>
      </c>
      <c r="AK380" s="19">
        <v>0</v>
      </c>
      <c r="AL380" s="19">
        <v>0</v>
      </c>
      <c r="AM380" s="4" t="s">
        <v>1479</v>
      </c>
      <c r="AN380" s="19" t="s">
        <v>1479</v>
      </c>
      <c r="AO380" s="4" t="s">
        <v>1479</v>
      </c>
      <c r="AP380" s="4" t="s">
        <v>1479</v>
      </c>
    </row>
    <row r="381" spans="1:42" ht="45" x14ac:dyDescent="0.25">
      <c r="A381" s="5" t="s">
        <v>395</v>
      </c>
      <c r="B381" s="6" t="s">
        <v>402</v>
      </c>
      <c r="C381" s="5" t="s">
        <v>459</v>
      </c>
      <c r="D381" s="5" t="s">
        <v>490</v>
      </c>
      <c r="E381" s="5" t="s">
        <v>511</v>
      </c>
      <c r="F381" s="5" t="s">
        <v>562</v>
      </c>
      <c r="G381" s="5" t="s">
        <v>568</v>
      </c>
      <c r="H381" s="10">
        <v>45786</v>
      </c>
      <c r="I381" s="5" t="s">
        <v>571</v>
      </c>
      <c r="J381" s="6" t="s">
        <v>933</v>
      </c>
      <c r="K381" s="5" t="s">
        <v>1477</v>
      </c>
      <c r="L381" s="5" t="s">
        <v>1482</v>
      </c>
      <c r="M381" s="6" t="s">
        <v>1482</v>
      </c>
      <c r="N381" s="5" t="s">
        <v>1407</v>
      </c>
      <c r="O381" s="6" t="s">
        <v>1806</v>
      </c>
      <c r="P381" s="5" t="s">
        <v>1436</v>
      </c>
      <c r="Q381" s="10">
        <v>45812</v>
      </c>
      <c r="R381" s="5" t="s">
        <v>1479</v>
      </c>
      <c r="S381" s="5" t="s">
        <v>1479</v>
      </c>
      <c r="T381" s="6" t="s">
        <v>1445</v>
      </c>
      <c r="U381" s="6" t="s">
        <v>1480</v>
      </c>
      <c r="V381" s="5" t="s">
        <v>1481</v>
      </c>
      <c r="W381" s="5" t="s">
        <v>1471</v>
      </c>
      <c r="X381" s="5" t="s">
        <v>1481</v>
      </c>
      <c r="Y381" s="4">
        <v>29317.75</v>
      </c>
      <c r="Z381" s="19">
        <v>29317.75</v>
      </c>
      <c r="AA381" s="19">
        <v>0</v>
      </c>
      <c r="AB381" s="19">
        <v>0</v>
      </c>
      <c r="AC381" s="19">
        <v>0</v>
      </c>
      <c r="AD381" s="4" t="s">
        <v>1479</v>
      </c>
      <c r="AE381" s="19" t="str">
        <f t="shared" si="13"/>
        <v>N/A</v>
      </c>
      <c r="AF381" s="19">
        <f>Z381-AO381</f>
        <v>26317.75</v>
      </c>
      <c r="AG381" s="19">
        <v>0</v>
      </c>
      <c r="AH381" s="19">
        <v>0</v>
      </c>
      <c r="AI381" s="19">
        <v>0</v>
      </c>
      <c r="AJ381" s="19">
        <v>0</v>
      </c>
      <c r="AK381" s="19">
        <v>0</v>
      </c>
      <c r="AL381" s="19">
        <v>0</v>
      </c>
      <c r="AM381" s="4" t="s">
        <v>1479</v>
      </c>
      <c r="AN381" s="19" t="s">
        <v>1479</v>
      </c>
      <c r="AO381" s="4">
        <v>3000</v>
      </c>
      <c r="AP381" s="4" t="s">
        <v>1479</v>
      </c>
    </row>
    <row r="382" spans="1:42" ht="45" x14ac:dyDescent="0.25">
      <c r="A382" s="5" t="s">
        <v>396</v>
      </c>
      <c r="B382" s="6" t="s">
        <v>414</v>
      </c>
      <c r="C382" s="5" t="s">
        <v>472</v>
      </c>
      <c r="D382" s="5" t="s">
        <v>492</v>
      </c>
      <c r="E382" s="5" t="s">
        <v>508</v>
      </c>
      <c r="F382" s="5" t="s">
        <v>562</v>
      </c>
      <c r="G382" s="5" t="s">
        <v>568</v>
      </c>
      <c r="H382" s="10">
        <v>45783</v>
      </c>
      <c r="I382" s="5" t="s">
        <v>571</v>
      </c>
      <c r="J382" s="6" t="s">
        <v>934</v>
      </c>
      <c r="K382" s="5" t="s">
        <v>1477</v>
      </c>
      <c r="L382" s="6" t="s">
        <v>1569</v>
      </c>
      <c r="M382" s="6" t="s">
        <v>1569</v>
      </c>
      <c r="N382" s="5" t="s">
        <v>1408</v>
      </c>
      <c r="O382" s="6" t="s">
        <v>1908</v>
      </c>
      <c r="P382" s="5" t="s">
        <v>1426</v>
      </c>
      <c r="Q382" s="10">
        <v>45798</v>
      </c>
      <c r="R382" s="5" t="s">
        <v>1479</v>
      </c>
      <c r="S382" s="5" t="s">
        <v>1479</v>
      </c>
      <c r="T382" s="6" t="s">
        <v>1479</v>
      </c>
      <c r="U382" s="6" t="s">
        <v>1498</v>
      </c>
      <c r="V382" s="5" t="s">
        <v>1477</v>
      </c>
      <c r="W382" s="5" t="s">
        <v>1472</v>
      </c>
      <c r="X382" s="5" t="s">
        <v>1477</v>
      </c>
      <c r="Y382" s="4">
        <v>30696.86</v>
      </c>
      <c r="Z382" s="19">
        <v>0</v>
      </c>
      <c r="AA382" s="19">
        <v>0</v>
      </c>
      <c r="AB382" s="19">
        <v>0</v>
      </c>
      <c r="AC382" s="19">
        <v>0</v>
      </c>
      <c r="AD382" s="4" t="s">
        <v>1479</v>
      </c>
      <c r="AE382" s="19" t="str">
        <f t="shared" si="13"/>
        <v>N/A</v>
      </c>
      <c r="AF382" s="19">
        <v>0</v>
      </c>
      <c r="AG382" s="19">
        <v>0</v>
      </c>
      <c r="AH382" s="19">
        <v>0</v>
      </c>
      <c r="AI382" s="19">
        <v>0</v>
      </c>
      <c r="AJ382" s="19">
        <v>0</v>
      </c>
      <c r="AK382" s="19">
        <v>0</v>
      </c>
      <c r="AL382" s="19">
        <v>0</v>
      </c>
      <c r="AM382" s="4" t="s">
        <v>1479</v>
      </c>
      <c r="AN382" s="19" t="s">
        <v>1479</v>
      </c>
      <c r="AO382" s="4" t="s">
        <v>1479</v>
      </c>
      <c r="AP382" s="4" t="s">
        <v>1479</v>
      </c>
    </row>
    <row r="383" spans="1:42" ht="60" x14ac:dyDescent="0.25">
      <c r="A383" s="5" t="s">
        <v>397</v>
      </c>
      <c r="B383" s="6" t="s">
        <v>402</v>
      </c>
      <c r="C383" s="5" t="s">
        <v>450</v>
      </c>
      <c r="D383" s="5" t="s">
        <v>490</v>
      </c>
      <c r="E383" s="5" t="s">
        <v>511</v>
      </c>
      <c r="F383" s="5" t="s">
        <v>562</v>
      </c>
      <c r="G383" s="5" t="s">
        <v>568</v>
      </c>
      <c r="H383" s="10">
        <v>45787</v>
      </c>
      <c r="I383" s="5" t="s">
        <v>571</v>
      </c>
      <c r="J383" s="6" t="s">
        <v>935</v>
      </c>
      <c r="K383" s="5" t="s">
        <v>1477</v>
      </c>
      <c r="L383" s="6" t="s">
        <v>1541</v>
      </c>
      <c r="M383" s="6" t="s">
        <v>1564</v>
      </c>
      <c r="N383" s="5" t="s">
        <v>1409</v>
      </c>
      <c r="O383" s="6" t="s">
        <v>1909</v>
      </c>
      <c r="P383" s="5" t="s">
        <v>1430</v>
      </c>
      <c r="Q383" s="10">
        <v>45833</v>
      </c>
      <c r="R383" s="5" t="s">
        <v>1479</v>
      </c>
      <c r="S383" s="5" t="s">
        <v>1479</v>
      </c>
      <c r="T383" s="6" t="s">
        <v>1479</v>
      </c>
      <c r="U383" s="6" t="s">
        <v>1498</v>
      </c>
      <c r="V383" s="5" t="s">
        <v>1477</v>
      </c>
      <c r="W383" s="5" t="s">
        <v>1472</v>
      </c>
      <c r="X383" s="5" t="s">
        <v>1477</v>
      </c>
      <c r="Y383" s="4">
        <v>37289.1</v>
      </c>
      <c r="Z383" s="19">
        <v>0</v>
      </c>
      <c r="AA383" s="19">
        <v>0</v>
      </c>
      <c r="AB383" s="19">
        <v>0</v>
      </c>
      <c r="AC383" s="19">
        <v>0</v>
      </c>
      <c r="AD383" s="4" t="s">
        <v>1479</v>
      </c>
      <c r="AE383" s="19" t="str">
        <f t="shared" si="13"/>
        <v>N/A</v>
      </c>
      <c r="AF383" s="19">
        <v>0</v>
      </c>
      <c r="AG383" s="19">
        <v>0</v>
      </c>
      <c r="AH383" s="19">
        <v>0</v>
      </c>
      <c r="AI383" s="19">
        <v>0</v>
      </c>
      <c r="AJ383" s="19">
        <v>0</v>
      </c>
      <c r="AK383" s="19">
        <v>0</v>
      </c>
      <c r="AL383" s="19">
        <v>0</v>
      </c>
      <c r="AM383" s="4" t="s">
        <v>1479</v>
      </c>
      <c r="AN383" s="19" t="s">
        <v>1479</v>
      </c>
      <c r="AO383" s="4" t="s">
        <v>1479</v>
      </c>
      <c r="AP383" s="4" t="s">
        <v>1479</v>
      </c>
    </row>
    <row r="384" spans="1:42" ht="30" x14ac:dyDescent="0.25">
      <c r="A384" s="5" t="s">
        <v>398</v>
      </c>
      <c r="B384" s="6" t="s">
        <v>402</v>
      </c>
      <c r="C384" s="5" t="s">
        <v>422</v>
      </c>
      <c r="D384" s="5" t="s">
        <v>490</v>
      </c>
      <c r="E384" s="5" t="s">
        <v>517</v>
      </c>
      <c r="F384" s="5" t="s">
        <v>562</v>
      </c>
      <c r="G384" s="5" t="s">
        <v>568</v>
      </c>
      <c r="H384" s="10">
        <v>45784</v>
      </c>
      <c r="I384" s="5" t="s">
        <v>571</v>
      </c>
      <c r="J384" s="6" t="s">
        <v>936</v>
      </c>
      <c r="K384" s="5" t="s">
        <v>1481</v>
      </c>
      <c r="L384" s="6" t="s">
        <v>1479</v>
      </c>
      <c r="M384" s="6" t="s">
        <v>1479</v>
      </c>
      <c r="N384" s="5" t="s">
        <v>1410</v>
      </c>
      <c r="O384" s="6" t="s">
        <v>1811</v>
      </c>
      <c r="P384" s="5" t="s">
        <v>1426</v>
      </c>
      <c r="Q384" s="10">
        <v>45828</v>
      </c>
      <c r="R384" s="5" t="s">
        <v>1479</v>
      </c>
      <c r="S384" s="5" t="s">
        <v>1479</v>
      </c>
      <c r="T384" s="6" t="s">
        <v>1479</v>
      </c>
      <c r="U384" s="6" t="s">
        <v>1498</v>
      </c>
      <c r="V384" s="5" t="s">
        <v>1477</v>
      </c>
      <c r="W384" s="5" t="s">
        <v>1472</v>
      </c>
      <c r="X384" s="5" t="s">
        <v>1477</v>
      </c>
      <c r="Y384" s="4">
        <v>65301.4</v>
      </c>
      <c r="Z384" s="19">
        <v>110843.41</v>
      </c>
      <c r="AA384" s="19">
        <v>0</v>
      </c>
      <c r="AB384" s="19">
        <v>0</v>
      </c>
      <c r="AC384" s="19">
        <v>0</v>
      </c>
      <c r="AD384" s="4" t="s">
        <v>1479</v>
      </c>
      <c r="AE384" s="19" t="str">
        <f t="shared" si="13"/>
        <v>N/A</v>
      </c>
      <c r="AF384" s="19">
        <v>0</v>
      </c>
      <c r="AG384" s="19">
        <v>0</v>
      </c>
      <c r="AH384" s="19">
        <v>0</v>
      </c>
      <c r="AI384" s="19">
        <v>0</v>
      </c>
      <c r="AJ384" s="19">
        <v>0</v>
      </c>
      <c r="AK384" s="19">
        <v>0</v>
      </c>
      <c r="AL384" s="19">
        <v>0</v>
      </c>
      <c r="AM384" s="4" t="s">
        <v>1479</v>
      </c>
      <c r="AN384" s="19" t="s">
        <v>1479</v>
      </c>
      <c r="AO384" s="4" t="s">
        <v>1479</v>
      </c>
      <c r="AP384" s="4" t="s">
        <v>1479</v>
      </c>
    </row>
    <row r="385" spans="1:42" ht="45" x14ac:dyDescent="0.25">
      <c r="A385" s="5" t="s">
        <v>399</v>
      </c>
      <c r="B385" s="6" t="s">
        <v>414</v>
      </c>
      <c r="C385" s="5" t="s">
        <v>472</v>
      </c>
      <c r="D385" s="5" t="s">
        <v>492</v>
      </c>
      <c r="E385" s="5" t="s">
        <v>511</v>
      </c>
      <c r="F385" s="5" t="s">
        <v>562</v>
      </c>
      <c r="G385" s="5" t="s">
        <v>568</v>
      </c>
      <c r="H385" s="10">
        <v>45790</v>
      </c>
      <c r="I385" s="5" t="s">
        <v>571</v>
      </c>
      <c r="J385" s="6" t="s">
        <v>937</v>
      </c>
      <c r="K385" s="5" t="s">
        <v>1477</v>
      </c>
      <c r="L385" s="6" t="s">
        <v>1569</v>
      </c>
      <c r="M385" s="6" t="s">
        <v>1569</v>
      </c>
      <c r="N385" s="5" t="s">
        <v>1411</v>
      </c>
      <c r="O385" s="6" t="s">
        <v>1910</v>
      </c>
      <c r="P385" s="5" t="s">
        <v>1426</v>
      </c>
      <c r="Q385" s="10">
        <v>45814</v>
      </c>
      <c r="R385" s="5" t="s">
        <v>1479</v>
      </c>
      <c r="S385" s="5" t="s">
        <v>1479</v>
      </c>
      <c r="T385" s="6" t="s">
        <v>1479</v>
      </c>
      <c r="U385" s="6" t="s">
        <v>1498</v>
      </c>
      <c r="V385" s="5" t="s">
        <v>1477</v>
      </c>
      <c r="W385" s="5" t="s">
        <v>1472</v>
      </c>
      <c r="X385" s="5" t="s">
        <v>1477</v>
      </c>
      <c r="Y385" s="4">
        <v>33124.730000000003</v>
      </c>
      <c r="Z385" s="19">
        <v>0</v>
      </c>
      <c r="AA385" s="19">
        <v>0</v>
      </c>
      <c r="AB385" s="19">
        <v>0</v>
      </c>
      <c r="AC385" s="19">
        <v>0</v>
      </c>
      <c r="AD385" s="4" t="s">
        <v>1479</v>
      </c>
      <c r="AE385" s="19" t="str">
        <f t="shared" si="13"/>
        <v>N/A</v>
      </c>
      <c r="AF385" s="19">
        <v>0</v>
      </c>
      <c r="AG385" s="19">
        <v>0</v>
      </c>
      <c r="AH385" s="19">
        <v>0</v>
      </c>
      <c r="AI385" s="19">
        <v>0</v>
      </c>
      <c r="AJ385" s="19">
        <v>0</v>
      </c>
      <c r="AK385" s="19">
        <v>0</v>
      </c>
      <c r="AL385" s="19">
        <v>0</v>
      </c>
      <c r="AM385" s="4" t="s">
        <v>1479</v>
      </c>
      <c r="AN385" s="19" t="s">
        <v>1479</v>
      </c>
      <c r="AO385" s="4" t="s">
        <v>1479</v>
      </c>
      <c r="AP385" s="4" t="s">
        <v>1479</v>
      </c>
    </row>
    <row r="386" spans="1:42" ht="60" x14ac:dyDescent="0.25">
      <c r="A386" s="5" t="s">
        <v>400</v>
      </c>
      <c r="B386" s="6" t="s">
        <v>402</v>
      </c>
      <c r="C386" s="5" t="s">
        <v>450</v>
      </c>
      <c r="D386" s="5" t="s">
        <v>490</v>
      </c>
      <c r="E386" s="5" t="s">
        <v>511</v>
      </c>
      <c r="F386" s="5" t="s">
        <v>562</v>
      </c>
      <c r="G386" s="5" t="s">
        <v>568</v>
      </c>
      <c r="H386" s="10">
        <v>45796</v>
      </c>
      <c r="I386" s="5" t="s">
        <v>571</v>
      </c>
      <c r="J386" s="6" t="s">
        <v>938</v>
      </c>
      <c r="K386" s="5" t="s">
        <v>1477</v>
      </c>
      <c r="L386" s="6" t="s">
        <v>1541</v>
      </c>
      <c r="M386" s="6" t="s">
        <v>1570</v>
      </c>
      <c r="N386" s="5" t="s">
        <v>1412</v>
      </c>
      <c r="O386" s="6" t="s">
        <v>1909</v>
      </c>
      <c r="P386" s="5" t="s">
        <v>1426</v>
      </c>
      <c r="Q386" s="10">
        <v>45833</v>
      </c>
      <c r="R386" s="5" t="s">
        <v>1479</v>
      </c>
      <c r="S386" s="5" t="s">
        <v>1479</v>
      </c>
      <c r="T386" s="6" t="s">
        <v>1479</v>
      </c>
      <c r="U386" s="6" t="s">
        <v>1498</v>
      </c>
      <c r="V386" s="5" t="s">
        <v>1477</v>
      </c>
      <c r="W386" s="5" t="s">
        <v>1472</v>
      </c>
      <c r="X386" s="5" t="s">
        <v>1477</v>
      </c>
      <c r="Y386" s="4">
        <v>90041.2</v>
      </c>
      <c r="Z386" s="19">
        <v>0</v>
      </c>
      <c r="AA386" s="19">
        <v>0</v>
      </c>
      <c r="AB386" s="19">
        <v>0</v>
      </c>
      <c r="AC386" s="19">
        <v>0</v>
      </c>
      <c r="AD386" s="4" t="s">
        <v>1479</v>
      </c>
      <c r="AE386" s="19" t="str">
        <f t="shared" si="13"/>
        <v>N/A</v>
      </c>
      <c r="AF386" s="19">
        <v>0</v>
      </c>
      <c r="AG386" s="19">
        <v>0</v>
      </c>
      <c r="AH386" s="19">
        <v>0</v>
      </c>
      <c r="AI386" s="19">
        <v>0</v>
      </c>
      <c r="AJ386" s="19">
        <v>0</v>
      </c>
      <c r="AK386" s="19">
        <v>0</v>
      </c>
      <c r="AL386" s="19">
        <v>0</v>
      </c>
      <c r="AM386" s="4" t="s">
        <v>1479</v>
      </c>
      <c r="AN386" s="19" t="s">
        <v>1479</v>
      </c>
      <c r="AO386" s="4" t="s">
        <v>1479</v>
      </c>
      <c r="AP386" s="4" t="s">
        <v>1479</v>
      </c>
    </row>
    <row r="387" spans="1:42" ht="60" x14ac:dyDescent="0.25">
      <c r="A387" s="5" t="s">
        <v>401</v>
      </c>
      <c r="B387" s="6" t="s">
        <v>1703</v>
      </c>
      <c r="C387" s="5" t="s">
        <v>488</v>
      </c>
      <c r="D387" s="5" t="s">
        <v>505</v>
      </c>
      <c r="E387" s="5" t="s">
        <v>511</v>
      </c>
      <c r="F387" s="5" t="s">
        <v>562</v>
      </c>
      <c r="G387" s="5" t="s">
        <v>568</v>
      </c>
      <c r="H387" s="10">
        <v>45796</v>
      </c>
      <c r="I387" s="5" t="s">
        <v>571</v>
      </c>
      <c r="J387" s="6" t="s">
        <v>939</v>
      </c>
      <c r="K387" s="5" t="s">
        <v>1477</v>
      </c>
      <c r="L387" s="6" t="s">
        <v>1495</v>
      </c>
      <c r="M387" s="6" t="s">
        <v>1495</v>
      </c>
      <c r="N387" s="5" t="s">
        <v>1413</v>
      </c>
      <c r="O387" s="6" t="s">
        <v>2011</v>
      </c>
      <c r="P387" s="5" t="s">
        <v>1426</v>
      </c>
      <c r="Q387" s="10">
        <v>45829</v>
      </c>
      <c r="R387" s="5" t="s">
        <v>1479</v>
      </c>
      <c r="S387" s="5" t="s">
        <v>1479</v>
      </c>
      <c r="T387" s="6" t="s">
        <v>1479</v>
      </c>
      <c r="U387" s="6" t="s">
        <v>1498</v>
      </c>
      <c r="V387" s="5" t="s">
        <v>1477</v>
      </c>
      <c r="W387" s="5" t="s">
        <v>1472</v>
      </c>
      <c r="X387" s="5" t="s">
        <v>1477</v>
      </c>
      <c r="Y387" s="4">
        <v>120424.91</v>
      </c>
      <c r="Z387" s="19">
        <v>0</v>
      </c>
      <c r="AA387" s="19">
        <v>0</v>
      </c>
      <c r="AB387" s="19">
        <v>0</v>
      </c>
      <c r="AC387" s="19">
        <v>0</v>
      </c>
      <c r="AD387" s="4" t="s">
        <v>1479</v>
      </c>
      <c r="AE387" s="19" t="str">
        <f t="shared" si="13"/>
        <v>N/A</v>
      </c>
      <c r="AF387" s="19">
        <v>0</v>
      </c>
      <c r="AG387" s="19">
        <v>0</v>
      </c>
      <c r="AH387" s="19">
        <v>0</v>
      </c>
      <c r="AI387" s="19">
        <v>0</v>
      </c>
      <c r="AJ387" s="19">
        <v>0</v>
      </c>
      <c r="AK387" s="19">
        <v>0</v>
      </c>
      <c r="AL387" s="19">
        <v>0</v>
      </c>
      <c r="AM387" s="4" t="s">
        <v>1479</v>
      </c>
      <c r="AN387" s="19" t="s">
        <v>1479</v>
      </c>
      <c r="AO387" s="4" t="s">
        <v>1479</v>
      </c>
      <c r="AP387" s="4" t="s">
        <v>1479</v>
      </c>
    </row>
    <row r="388" spans="1:42" ht="75" x14ac:dyDescent="0.25">
      <c r="A388" s="5"/>
      <c r="B388" s="6" t="s">
        <v>402</v>
      </c>
      <c r="C388" s="5" t="s">
        <v>450</v>
      </c>
      <c r="D388" s="5" t="s">
        <v>490</v>
      </c>
      <c r="E388" s="5" t="s">
        <v>511</v>
      </c>
      <c r="F388" s="5" t="s">
        <v>562</v>
      </c>
      <c r="G388" s="5" t="s">
        <v>568</v>
      </c>
      <c r="H388" s="10">
        <v>45798</v>
      </c>
      <c r="I388" s="5" t="s">
        <v>571</v>
      </c>
      <c r="J388" s="6" t="s">
        <v>940</v>
      </c>
      <c r="K388" s="5" t="s">
        <v>1477</v>
      </c>
      <c r="L388" s="6" t="s">
        <v>1541</v>
      </c>
      <c r="M388" s="6" t="s">
        <v>1564</v>
      </c>
      <c r="N388" s="5" t="s">
        <v>1414</v>
      </c>
      <c r="O388" s="6" t="s">
        <v>2012</v>
      </c>
      <c r="P388" s="5" t="s">
        <v>1426</v>
      </c>
      <c r="Q388" s="10">
        <v>45833</v>
      </c>
      <c r="R388" s="5" t="s">
        <v>1479</v>
      </c>
      <c r="S388" s="5" t="s">
        <v>1479</v>
      </c>
      <c r="T388" s="6" t="s">
        <v>1479</v>
      </c>
      <c r="U388" s="6" t="s">
        <v>1498</v>
      </c>
      <c r="V388" s="5" t="s">
        <v>1477</v>
      </c>
      <c r="W388" s="5" t="s">
        <v>1472</v>
      </c>
      <c r="X388" s="5" t="s">
        <v>1477</v>
      </c>
      <c r="Y388" s="4">
        <v>44734.13</v>
      </c>
      <c r="Z388" s="19">
        <v>0</v>
      </c>
      <c r="AA388" s="19">
        <v>0</v>
      </c>
      <c r="AB388" s="19">
        <v>0</v>
      </c>
      <c r="AC388" s="19">
        <v>0</v>
      </c>
      <c r="AD388" s="4" t="s">
        <v>1479</v>
      </c>
      <c r="AE388" s="19" t="str">
        <f t="shared" si="13"/>
        <v>N/A</v>
      </c>
      <c r="AF388" s="19">
        <v>0</v>
      </c>
      <c r="AG388" s="19">
        <v>0</v>
      </c>
      <c r="AH388" s="19">
        <v>0</v>
      </c>
      <c r="AI388" s="19">
        <v>0</v>
      </c>
      <c r="AJ388" s="19">
        <v>0</v>
      </c>
      <c r="AK388" s="19">
        <v>0</v>
      </c>
      <c r="AL388" s="19">
        <v>0</v>
      </c>
      <c r="AM388" s="4" t="s">
        <v>1479</v>
      </c>
      <c r="AN388" s="19" t="s">
        <v>1479</v>
      </c>
      <c r="AO388" s="4" t="s">
        <v>1479</v>
      </c>
      <c r="AP388" s="4" t="s">
        <v>1479</v>
      </c>
    </row>
    <row r="389" spans="1:42" ht="45" x14ac:dyDescent="0.25">
      <c r="A389" s="5"/>
      <c r="B389" s="6" t="s">
        <v>402</v>
      </c>
      <c r="C389" s="5" t="s">
        <v>450</v>
      </c>
      <c r="D389" s="5" t="s">
        <v>490</v>
      </c>
      <c r="E389" s="5" t="s">
        <v>515</v>
      </c>
      <c r="F389" s="5" t="s">
        <v>562</v>
      </c>
      <c r="G389" s="5" t="s">
        <v>568</v>
      </c>
      <c r="H389" s="10">
        <v>45799</v>
      </c>
      <c r="I389" s="5" t="s">
        <v>571</v>
      </c>
      <c r="J389" s="6" t="s">
        <v>941</v>
      </c>
      <c r="K389" s="5" t="s">
        <v>1477</v>
      </c>
      <c r="L389" s="6" t="s">
        <v>1541</v>
      </c>
      <c r="M389" s="6" t="s">
        <v>1541</v>
      </c>
      <c r="N389" s="5" t="s">
        <v>1415</v>
      </c>
      <c r="O389" s="6" t="s">
        <v>1812</v>
      </c>
      <c r="P389" s="5" t="s">
        <v>1426</v>
      </c>
      <c r="Q389" s="10">
        <v>45825</v>
      </c>
      <c r="R389" s="5" t="s">
        <v>1479</v>
      </c>
      <c r="S389" s="5" t="s">
        <v>1479</v>
      </c>
      <c r="T389" s="6" t="s">
        <v>1479</v>
      </c>
      <c r="U389" s="6" t="s">
        <v>1498</v>
      </c>
      <c r="V389" s="5" t="s">
        <v>1477</v>
      </c>
      <c r="W389" s="5" t="s">
        <v>1472</v>
      </c>
      <c r="X389" s="5" t="s">
        <v>1477</v>
      </c>
      <c r="Y389" s="4">
        <v>8493.24</v>
      </c>
      <c r="Z389" s="19">
        <v>0</v>
      </c>
      <c r="AA389" s="19">
        <v>0</v>
      </c>
      <c r="AB389" s="19">
        <v>0</v>
      </c>
      <c r="AC389" s="19">
        <v>0</v>
      </c>
      <c r="AD389" s="4" t="s">
        <v>1479</v>
      </c>
      <c r="AE389" s="19" t="str">
        <f t="shared" si="13"/>
        <v>N/A</v>
      </c>
      <c r="AF389" s="19">
        <v>0</v>
      </c>
      <c r="AG389" s="19">
        <v>0</v>
      </c>
      <c r="AH389" s="19">
        <v>0</v>
      </c>
      <c r="AI389" s="19">
        <v>0</v>
      </c>
      <c r="AJ389" s="19">
        <v>0</v>
      </c>
      <c r="AK389" s="19">
        <v>0</v>
      </c>
      <c r="AL389" s="19">
        <v>0</v>
      </c>
      <c r="AM389" s="4" t="s">
        <v>1479</v>
      </c>
      <c r="AN389" s="19" t="s">
        <v>1479</v>
      </c>
      <c r="AO389" s="4" t="s">
        <v>1479</v>
      </c>
      <c r="AP389" s="4" t="s">
        <v>1479</v>
      </c>
    </row>
    <row r="390" spans="1:42" ht="30" x14ac:dyDescent="0.25">
      <c r="A390" s="5"/>
      <c r="B390" s="6" t="s">
        <v>402</v>
      </c>
      <c r="C390" s="5" t="s">
        <v>450</v>
      </c>
      <c r="D390" s="5" t="s">
        <v>490</v>
      </c>
      <c r="E390" s="5" t="s">
        <v>508</v>
      </c>
      <c r="F390" s="5" t="s">
        <v>562</v>
      </c>
      <c r="G390" s="5" t="s">
        <v>568</v>
      </c>
      <c r="H390" s="10">
        <v>45798</v>
      </c>
      <c r="I390" s="5" t="s">
        <v>571</v>
      </c>
      <c r="J390" s="6" t="s">
        <v>942</v>
      </c>
      <c r="K390" s="5" t="s">
        <v>1477</v>
      </c>
      <c r="L390" s="6" t="s">
        <v>1541</v>
      </c>
      <c r="M390" s="6" t="s">
        <v>1541</v>
      </c>
      <c r="N390" s="5" t="s">
        <v>1416</v>
      </c>
      <c r="O390" s="6" t="s">
        <v>1807</v>
      </c>
      <c r="P390" s="5" t="s">
        <v>1426</v>
      </c>
      <c r="Q390" s="10">
        <v>45811</v>
      </c>
      <c r="R390" s="5" t="s">
        <v>1479</v>
      </c>
      <c r="S390" s="5" t="s">
        <v>1479</v>
      </c>
      <c r="T390" s="6" t="s">
        <v>1479</v>
      </c>
      <c r="U390" s="6" t="s">
        <v>1498</v>
      </c>
      <c r="V390" s="5" t="s">
        <v>1477</v>
      </c>
      <c r="W390" s="5" t="s">
        <v>1472</v>
      </c>
      <c r="X390" s="5" t="s">
        <v>1477</v>
      </c>
      <c r="Y390" s="4">
        <v>9028.51</v>
      </c>
      <c r="Z390" s="19">
        <v>0</v>
      </c>
      <c r="AA390" s="19">
        <v>0</v>
      </c>
      <c r="AB390" s="19">
        <v>0</v>
      </c>
      <c r="AC390" s="19">
        <v>0</v>
      </c>
      <c r="AD390" s="4" t="s">
        <v>1479</v>
      </c>
      <c r="AE390" s="19" t="str">
        <f t="shared" ref="AE390:AE397" si="14">IF(AB390&gt;0, Z390-AB390, "N/A")</f>
        <v>N/A</v>
      </c>
      <c r="AF390" s="19">
        <v>0</v>
      </c>
      <c r="AG390" s="19">
        <v>0</v>
      </c>
      <c r="AH390" s="19">
        <v>0</v>
      </c>
      <c r="AI390" s="19">
        <v>0</v>
      </c>
      <c r="AJ390" s="19">
        <v>0</v>
      </c>
      <c r="AK390" s="19">
        <v>0</v>
      </c>
      <c r="AL390" s="19">
        <v>0</v>
      </c>
      <c r="AM390" s="4" t="s">
        <v>1479</v>
      </c>
      <c r="AN390" s="19" t="s">
        <v>1479</v>
      </c>
      <c r="AO390" s="4" t="s">
        <v>1479</v>
      </c>
      <c r="AP390" s="4" t="s">
        <v>1479</v>
      </c>
    </row>
    <row r="391" spans="1:42" ht="30" x14ac:dyDescent="0.25">
      <c r="A391" s="5"/>
      <c r="B391" s="6" t="s">
        <v>402</v>
      </c>
      <c r="C391" s="5" t="s">
        <v>450</v>
      </c>
      <c r="D391" s="5" t="s">
        <v>490</v>
      </c>
      <c r="E391" s="5" t="s">
        <v>508</v>
      </c>
      <c r="F391" s="5" t="s">
        <v>562</v>
      </c>
      <c r="G391" s="5" t="s">
        <v>568</v>
      </c>
      <c r="H391" s="10">
        <v>45803</v>
      </c>
      <c r="I391" s="5" t="s">
        <v>571</v>
      </c>
      <c r="J391" s="6" t="s">
        <v>943</v>
      </c>
      <c r="K391" s="5" t="s">
        <v>1477</v>
      </c>
      <c r="L391" s="6" t="s">
        <v>1541</v>
      </c>
      <c r="M391" s="6" t="s">
        <v>1541</v>
      </c>
      <c r="N391" s="5" t="s">
        <v>1417</v>
      </c>
      <c r="O391" s="6" t="s">
        <v>1813</v>
      </c>
      <c r="P391" s="5" t="s">
        <v>1426</v>
      </c>
      <c r="Q391" s="10">
        <v>45832</v>
      </c>
      <c r="R391" s="5" t="s">
        <v>1479</v>
      </c>
      <c r="S391" s="5" t="s">
        <v>1479</v>
      </c>
      <c r="T391" s="6" t="s">
        <v>1479</v>
      </c>
      <c r="U391" s="6" t="s">
        <v>1498</v>
      </c>
      <c r="V391" s="5" t="s">
        <v>1477</v>
      </c>
      <c r="W391" s="5" t="s">
        <v>1472</v>
      </c>
      <c r="X391" s="5" t="s">
        <v>1477</v>
      </c>
      <c r="Y391" s="4">
        <v>5105.63</v>
      </c>
      <c r="Z391" s="19">
        <v>0</v>
      </c>
      <c r="AA391" s="19">
        <v>0</v>
      </c>
      <c r="AB391" s="19">
        <v>0</v>
      </c>
      <c r="AC391" s="19">
        <v>0</v>
      </c>
      <c r="AD391" s="4" t="s">
        <v>1479</v>
      </c>
      <c r="AE391" s="19" t="str">
        <f t="shared" si="14"/>
        <v>N/A</v>
      </c>
      <c r="AF391" s="19">
        <v>0</v>
      </c>
      <c r="AG391" s="19">
        <v>0</v>
      </c>
      <c r="AH391" s="19">
        <v>0</v>
      </c>
      <c r="AI391" s="19">
        <v>0</v>
      </c>
      <c r="AJ391" s="19">
        <v>0</v>
      </c>
      <c r="AK391" s="19">
        <v>0</v>
      </c>
      <c r="AL391" s="19">
        <v>0</v>
      </c>
      <c r="AM391" s="4" t="s">
        <v>1479</v>
      </c>
      <c r="AN391" s="19" t="s">
        <v>1479</v>
      </c>
      <c r="AO391" s="4" t="s">
        <v>1479</v>
      </c>
      <c r="AP391" s="4" t="s">
        <v>1479</v>
      </c>
    </row>
    <row r="392" spans="1:42" ht="45" x14ac:dyDescent="0.25">
      <c r="A392" s="5"/>
      <c r="B392" s="6" t="s">
        <v>419</v>
      </c>
      <c r="C392" s="5" t="s">
        <v>469</v>
      </c>
      <c r="D392" s="5" t="s">
        <v>502</v>
      </c>
      <c r="E392" s="5" t="s">
        <v>508</v>
      </c>
      <c r="F392" s="5" t="s">
        <v>562</v>
      </c>
      <c r="G392" s="5" t="s">
        <v>568</v>
      </c>
      <c r="H392" s="10">
        <v>45805</v>
      </c>
      <c r="I392" s="5" t="s">
        <v>571</v>
      </c>
      <c r="J392" s="6" t="s">
        <v>944</v>
      </c>
      <c r="K392" s="5" t="s">
        <v>1477</v>
      </c>
      <c r="L392" s="6" t="s">
        <v>1495</v>
      </c>
      <c r="M392" s="6" t="s">
        <v>1495</v>
      </c>
      <c r="N392" s="5" t="s">
        <v>1418</v>
      </c>
      <c r="O392" s="6" t="s">
        <v>2013</v>
      </c>
      <c r="P392" s="5" t="s">
        <v>1430</v>
      </c>
      <c r="Q392" s="10">
        <v>45817</v>
      </c>
      <c r="R392" s="5" t="s">
        <v>1479</v>
      </c>
      <c r="S392" s="5" t="s">
        <v>1479</v>
      </c>
      <c r="T392" s="6" t="s">
        <v>1479</v>
      </c>
      <c r="U392" s="6" t="s">
        <v>1498</v>
      </c>
      <c r="V392" s="5" t="s">
        <v>1477</v>
      </c>
      <c r="W392" s="5" t="s">
        <v>1472</v>
      </c>
      <c r="X392" s="5" t="s">
        <v>1477</v>
      </c>
      <c r="Y392" s="4">
        <v>72345.929999999993</v>
      </c>
      <c r="Z392" s="19">
        <v>0</v>
      </c>
      <c r="AA392" s="19">
        <v>0</v>
      </c>
      <c r="AB392" s="19">
        <v>0</v>
      </c>
      <c r="AC392" s="19">
        <v>0</v>
      </c>
      <c r="AD392" s="4" t="s">
        <v>1479</v>
      </c>
      <c r="AE392" s="19" t="str">
        <f t="shared" si="14"/>
        <v>N/A</v>
      </c>
      <c r="AF392" s="19">
        <v>0</v>
      </c>
      <c r="AG392" s="19">
        <v>0</v>
      </c>
      <c r="AH392" s="19">
        <v>0</v>
      </c>
      <c r="AI392" s="19">
        <v>0</v>
      </c>
      <c r="AJ392" s="19">
        <v>0</v>
      </c>
      <c r="AK392" s="19">
        <v>0</v>
      </c>
      <c r="AL392" s="19">
        <v>0</v>
      </c>
      <c r="AM392" s="4" t="s">
        <v>1479</v>
      </c>
      <c r="AN392" s="19" t="s">
        <v>1479</v>
      </c>
      <c r="AO392" s="4" t="s">
        <v>1479</v>
      </c>
      <c r="AP392" s="4" t="s">
        <v>1479</v>
      </c>
    </row>
    <row r="393" spans="1:42" ht="30" x14ac:dyDescent="0.25">
      <c r="A393" s="5"/>
      <c r="B393" s="6" t="s">
        <v>405</v>
      </c>
      <c r="C393" s="5" t="s">
        <v>463</v>
      </c>
      <c r="D393" s="5" t="s">
        <v>492</v>
      </c>
      <c r="E393" s="5" t="s">
        <v>518</v>
      </c>
      <c r="F393" s="5" t="s">
        <v>562</v>
      </c>
      <c r="G393" s="5" t="s">
        <v>568</v>
      </c>
      <c r="H393" s="10">
        <v>45807</v>
      </c>
      <c r="I393" s="5" t="s">
        <v>571</v>
      </c>
      <c r="J393" s="6" t="s">
        <v>945</v>
      </c>
      <c r="K393" s="5" t="s">
        <v>1477</v>
      </c>
      <c r="L393" s="6" t="s">
        <v>1495</v>
      </c>
      <c r="M393" s="6" t="s">
        <v>1495</v>
      </c>
      <c r="N393" s="5" t="s">
        <v>1419</v>
      </c>
      <c r="O393" s="6" t="s">
        <v>1814</v>
      </c>
      <c r="P393" s="5" t="s">
        <v>1426</v>
      </c>
      <c r="Q393" s="10">
        <v>45820</v>
      </c>
      <c r="R393" s="5" t="s">
        <v>1479</v>
      </c>
      <c r="S393" s="5" t="s">
        <v>1479</v>
      </c>
      <c r="T393" s="6" t="s">
        <v>1479</v>
      </c>
      <c r="U393" s="6" t="s">
        <v>1498</v>
      </c>
      <c r="V393" s="5" t="s">
        <v>1477</v>
      </c>
      <c r="W393" s="5" t="s">
        <v>1472</v>
      </c>
      <c r="X393" s="5" t="s">
        <v>1477</v>
      </c>
      <c r="Y393" s="4">
        <v>20691.68</v>
      </c>
      <c r="Z393" s="19">
        <v>0</v>
      </c>
      <c r="AA393" s="19">
        <v>0</v>
      </c>
      <c r="AB393" s="19">
        <v>0</v>
      </c>
      <c r="AC393" s="19">
        <v>0</v>
      </c>
      <c r="AD393" s="4" t="s">
        <v>1479</v>
      </c>
      <c r="AE393" s="19" t="str">
        <f t="shared" si="14"/>
        <v>N/A</v>
      </c>
      <c r="AF393" s="19">
        <v>0</v>
      </c>
      <c r="AG393" s="19">
        <v>0</v>
      </c>
      <c r="AH393" s="19">
        <v>0</v>
      </c>
      <c r="AI393" s="19">
        <v>0</v>
      </c>
      <c r="AJ393" s="19">
        <v>0</v>
      </c>
      <c r="AK393" s="19">
        <v>0</v>
      </c>
      <c r="AL393" s="19">
        <v>0</v>
      </c>
      <c r="AM393" s="4" t="s">
        <v>1479</v>
      </c>
      <c r="AN393" s="19" t="s">
        <v>1479</v>
      </c>
      <c r="AO393" s="4" t="s">
        <v>1479</v>
      </c>
      <c r="AP393" s="4" t="s">
        <v>1479</v>
      </c>
    </row>
    <row r="394" spans="1:42" ht="30" x14ac:dyDescent="0.25">
      <c r="A394" s="5"/>
      <c r="B394" s="6" t="s">
        <v>402</v>
      </c>
      <c r="C394" s="5" t="s">
        <v>450</v>
      </c>
      <c r="D394" s="5" t="s">
        <v>490</v>
      </c>
      <c r="E394" s="5" t="s">
        <v>511</v>
      </c>
      <c r="F394" s="5" t="s">
        <v>562</v>
      </c>
      <c r="G394" s="5" t="s">
        <v>568</v>
      </c>
      <c r="H394" s="10">
        <v>45806</v>
      </c>
      <c r="I394" s="5" t="s">
        <v>571</v>
      </c>
      <c r="J394" s="6" t="s">
        <v>946</v>
      </c>
      <c r="K394" s="5" t="s">
        <v>1477</v>
      </c>
      <c r="L394" s="6" t="s">
        <v>1541</v>
      </c>
      <c r="M394" s="6" t="s">
        <v>1541</v>
      </c>
      <c r="N394" s="5" t="s">
        <v>1420</v>
      </c>
      <c r="O394" s="6" t="s">
        <v>1911</v>
      </c>
      <c r="P394" s="5" t="s">
        <v>1426</v>
      </c>
      <c r="Q394" s="10">
        <v>45834</v>
      </c>
      <c r="R394" s="5" t="s">
        <v>1479</v>
      </c>
      <c r="S394" s="5" t="s">
        <v>1479</v>
      </c>
      <c r="T394" s="6" t="s">
        <v>1479</v>
      </c>
      <c r="U394" s="6" t="s">
        <v>1498</v>
      </c>
      <c r="V394" s="5" t="s">
        <v>1477</v>
      </c>
      <c r="W394" s="5" t="s">
        <v>1472</v>
      </c>
      <c r="X394" s="5" t="s">
        <v>1477</v>
      </c>
      <c r="Y394" s="4">
        <v>13942.21</v>
      </c>
      <c r="Z394" s="19">
        <v>0</v>
      </c>
      <c r="AA394" s="19">
        <v>0</v>
      </c>
      <c r="AB394" s="19">
        <v>0</v>
      </c>
      <c r="AC394" s="19">
        <v>0</v>
      </c>
      <c r="AD394" s="4" t="s">
        <v>1479</v>
      </c>
      <c r="AE394" s="19" t="str">
        <f t="shared" si="14"/>
        <v>N/A</v>
      </c>
      <c r="AF394" s="19">
        <v>0</v>
      </c>
      <c r="AG394" s="19">
        <v>0</v>
      </c>
      <c r="AH394" s="19">
        <v>0</v>
      </c>
      <c r="AI394" s="19">
        <v>0</v>
      </c>
      <c r="AJ394" s="19">
        <v>0</v>
      </c>
      <c r="AK394" s="19">
        <v>0</v>
      </c>
      <c r="AL394" s="19">
        <v>0</v>
      </c>
      <c r="AM394" s="4" t="s">
        <v>1479</v>
      </c>
      <c r="AN394" s="19" t="s">
        <v>1479</v>
      </c>
      <c r="AO394" s="4" t="s">
        <v>1479</v>
      </c>
      <c r="AP394" s="4" t="s">
        <v>1479</v>
      </c>
    </row>
    <row r="395" spans="1:42" ht="30" x14ac:dyDescent="0.25">
      <c r="A395" s="5"/>
      <c r="B395" s="6" t="s">
        <v>402</v>
      </c>
      <c r="C395" s="5" t="s">
        <v>450</v>
      </c>
      <c r="D395" s="5" t="s">
        <v>490</v>
      </c>
      <c r="E395" s="5" t="s">
        <v>511</v>
      </c>
      <c r="F395" s="5" t="s">
        <v>562</v>
      </c>
      <c r="G395" s="5" t="s">
        <v>568</v>
      </c>
      <c r="H395" s="10">
        <v>45807</v>
      </c>
      <c r="I395" s="5" t="s">
        <v>571</v>
      </c>
      <c r="J395" s="6" t="s">
        <v>947</v>
      </c>
      <c r="K395" s="5" t="s">
        <v>1477</v>
      </c>
      <c r="L395" s="6" t="s">
        <v>1541</v>
      </c>
      <c r="M395" s="6" t="s">
        <v>1541</v>
      </c>
      <c r="N395" s="5" t="s">
        <v>1421</v>
      </c>
      <c r="O395" s="6" t="s">
        <v>1880</v>
      </c>
      <c r="P395" s="5" t="s">
        <v>1426</v>
      </c>
      <c r="Q395" s="10">
        <v>45832</v>
      </c>
      <c r="R395" s="5" t="s">
        <v>1479</v>
      </c>
      <c r="S395" s="5" t="s">
        <v>1479</v>
      </c>
      <c r="T395" s="6" t="s">
        <v>1479</v>
      </c>
      <c r="U395" s="6" t="s">
        <v>1498</v>
      </c>
      <c r="V395" s="5" t="s">
        <v>1477</v>
      </c>
      <c r="W395" s="5" t="s">
        <v>1472</v>
      </c>
      <c r="X395" s="5" t="s">
        <v>1477</v>
      </c>
      <c r="Y395" s="4">
        <v>28621.77</v>
      </c>
      <c r="Z395" s="19">
        <v>0</v>
      </c>
      <c r="AA395" s="19">
        <v>0</v>
      </c>
      <c r="AB395" s="19">
        <v>0</v>
      </c>
      <c r="AC395" s="19">
        <v>0</v>
      </c>
      <c r="AD395" s="4" t="s">
        <v>1479</v>
      </c>
      <c r="AE395" s="19" t="str">
        <f t="shared" si="14"/>
        <v>N/A</v>
      </c>
      <c r="AF395" s="19">
        <v>0</v>
      </c>
      <c r="AG395" s="19">
        <v>0</v>
      </c>
      <c r="AH395" s="19">
        <v>0</v>
      </c>
      <c r="AI395" s="19">
        <v>0</v>
      </c>
      <c r="AJ395" s="19">
        <v>0</v>
      </c>
      <c r="AK395" s="19">
        <v>0</v>
      </c>
      <c r="AL395" s="19">
        <v>0</v>
      </c>
      <c r="AM395" s="4" t="s">
        <v>1479</v>
      </c>
      <c r="AN395" s="19" t="s">
        <v>1479</v>
      </c>
      <c r="AO395" s="4" t="s">
        <v>1479</v>
      </c>
      <c r="AP395" s="4" t="s">
        <v>1479</v>
      </c>
    </row>
    <row r="396" spans="1:42" ht="45" x14ac:dyDescent="0.25">
      <c r="A396" s="5"/>
      <c r="B396" s="6" t="s">
        <v>402</v>
      </c>
      <c r="C396" s="5" t="s">
        <v>459</v>
      </c>
      <c r="D396" s="5" t="s">
        <v>490</v>
      </c>
      <c r="E396" s="5" t="s">
        <v>512</v>
      </c>
      <c r="F396" s="5" t="s">
        <v>562</v>
      </c>
      <c r="G396" s="5" t="s">
        <v>568</v>
      </c>
      <c r="H396" s="10">
        <v>45810</v>
      </c>
      <c r="I396" s="5" t="s">
        <v>571</v>
      </c>
      <c r="J396" s="6" t="s">
        <v>948</v>
      </c>
      <c r="K396" s="5" t="s">
        <v>1477</v>
      </c>
      <c r="L396" s="5" t="s">
        <v>1482</v>
      </c>
      <c r="M396" s="6" t="s">
        <v>1482</v>
      </c>
      <c r="N396" s="5" t="s">
        <v>1422</v>
      </c>
      <c r="O396" s="6" t="s">
        <v>1806</v>
      </c>
      <c r="P396" s="5" t="s">
        <v>1426</v>
      </c>
      <c r="Q396" s="10">
        <v>45834</v>
      </c>
      <c r="R396" s="5" t="s">
        <v>1479</v>
      </c>
      <c r="S396" s="5" t="s">
        <v>1479</v>
      </c>
      <c r="T396" s="6" t="s">
        <v>1445</v>
      </c>
      <c r="U396" s="6" t="s">
        <v>1480</v>
      </c>
      <c r="V396" s="5" t="s">
        <v>1481</v>
      </c>
      <c r="W396" s="5" t="s">
        <v>1471</v>
      </c>
      <c r="X396" s="5" t="s">
        <v>1481</v>
      </c>
      <c r="Y396" s="4">
        <v>25036</v>
      </c>
      <c r="Z396" s="4">
        <v>25036</v>
      </c>
      <c r="AA396" s="19">
        <v>0</v>
      </c>
      <c r="AB396" s="19">
        <v>0</v>
      </c>
      <c r="AC396" s="19">
        <v>0</v>
      </c>
      <c r="AD396" s="4" t="s">
        <v>1479</v>
      </c>
      <c r="AE396" s="19" t="str">
        <f t="shared" si="14"/>
        <v>N/A</v>
      </c>
      <c r="AF396" s="19">
        <f>Z396-AO396</f>
        <v>22036</v>
      </c>
      <c r="AG396" s="19">
        <v>0</v>
      </c>
      <c r="AH396" s="19">
        <v>0</v>
      </c>
      <c r="AI396" s="19">
        <v>0</v>
      </c>
      <c r="AJ396" s="19">
        <v>0</v>
      </c>
      <c r="AK396" s="19">
        <v>0</v>
      </c>
      <c r="AL396" s="19">
        <v>0</v>
      </c>
      <c r="AM396" s="4" t="s">
        <v>1479</v>
      </c>
      <c r="AN396" s="19" t="s">
        <v>1479</v>
      </c>
      <c r="AO396" s="4">
        <v>3000</v>
      </c>
      <c r="AP396" s="4" t="s">
        <v>1479</v>
      </c>
    </row>
    <row r="397" spans="1:42" ht="75" x14ac:dyDescent="0.25">
      <c r="A397" s="5"/>
      <c r="B397" s="6" t="s">
        <v>405</v>
      </c>
      <c r="C397" s="5" t="s">
        <v>463</v>
      </c>
      <c r="D397" s="5" t="s">
        <v>492</v>
      </c>
      <c r="E397" s="5" t="s">
        <v>512</v>
      </c>
      <c r="F397" s="5" t="s">
        <v>562</v>
      </c>
      <c r="G397" s="5" t="s">
        <v>568</v>
      </c>
      <c r="H397" s="10">
        <v>45602</v>
      </c>
      <c r="I397" s="5" t="s">
        <v>571</v>
      </c>
      <c r="J397" s="6" t="s">
        <v>949</v>
      </c>
      <c r="K397" s="5" t="s">
        <v>1477</v>
      </c>
      <c r="L397" s="6" t="s">
        <v>1495</v>
      </c>
      <c r="M397" s="6" t="s">
        <v>1495</v>
      </c>
      <c r="N397" s="5" t="s">
        <v>1423</v>
      </c>
      <c r="O397" s="6" t="s">
        <v>2014</v>
      </c>
      <c r="P397" s="5" t="s">
        <v>1430</v>
      </c>
      <c r="Q397" s="10">
        <v>45825</v>
      </c>
      <c r="R397" s="5" t="s">
        <v>1479</v>
      </c>
      <c r="S397" s="5" t="s">
        <v>1479</v>
      </c>
      <c r="T397" s="6" t="s">
        <v>1479</v>
      </c>
      <c r="U397" s="6" t="s">
        <v>1498</v>
      </c>
      <c r="V397" s="5" t="s">
        <v>1477</v>
      </c>
      <c r="W397" s="5" t="s">
        <v>1472</v>
      </c>
      <c r="X397" s="5" t="s">
        <v>1477</v>
      </c>
      <c r="Y397" s="4">
        <v>121810.5</v>
      </c>
      <c r="Z397" s="19">
        <v>0</v>
      </c>
      <c r="AA397" s="19">
        <v>0</v>
      </c>
      <c r="AB397" s="19">
        <v>0</v>
      </c>
      <c r="AC397" s="19">
        <v>0</v>
      </c>
      <c r="AD397" s="4" t="s">
        <v>1479</v>
      </c>
      <c r="AE397" s="19" t="str">
        <f t="shared" si="14"/>
        <v>N/A</v>
      </c>
      <c r="AF397" s="19">
        <v>0</v>
      </c>
      <c r="AG397" s="19">
        <v>0</v>
      </c>
      <c r="AH397" s="19">
        <v>0</v>
      </c>
      <c r="AI397" s="19">
        <v>0</v>
      </c>
      <c r="AJ397" s="19">
        <v>0</v>
      </c>
      <c r="AK397" s="19">
        <v>0</v>
      </c>
      <c r="AL397" s="19">
        <v>0</v>
      </c>
      <c r="AM397" s="4" t="s">
        <v>1479</v>
      </c>
      <c r="AN397" s="19" t="s">
        <v>1479</v>
      </c>
      <c r="AO397" s="4" t="s">
        <v>1479</v>
      </c>
      <c r="AP397" s="4" t="s">
        <v>1479</v>
      </c>
    </row>
    <row r="399" spans="1:42" x14ac:dyDescent="0.25">
      <c r="Z399" s="31"/>
    </row>
    <row r="1048576" spans="27:27" x14ac:dyDescent="0.25">
      <c r="AA1048576" s="30">
        <f>SUM(AA2:AA1048575)</f>
        <v>13385457.030000003</v>
      </c>
    </row>
  </sheetData>
  <autoFilter ref="A1:AP397" xr:uid="{00000000-0001-0000-0000-000000000000}"/>
  <dataValidations count="3">
    <dataValidation type="list" allowBlank="1" showInputMessage="1" showErrorMessage="1" sqref="K2:K3 V2:V5 K7 V7 K15 V15 K25 V25 X25 K33 V33 X33 K36:K38 V36:V38 X36:X38 K45 V45 X45 K47 V47 X47 K53 V53 X53 K125 V125 X125 K134 K136:K137 V138 X138 K140 V140 X140 K158:K159 V159 X159 K164:K165 V163:V165 X163:X165 K59:K60 V59:V60 X59:X60 K62 V62 X62 K66 V66 X66 V88 X88 V99 X99 V116 X116 V118 X118 V123 X123 V127:V128 X127:X128 V136 X136 K154 V154:V155 X154:X155 K173 V173 X173" xr:uid="{ADB4BF40-33A8-4989-A35D-007296DFD734}">
      <formula1>"Sim, Não"</formula1>
    </dataValidation>
    <dataValidation type="list" allowBlank="1" showInputMessage="1" showErrorMessage="1" sqref="U2:U5 U7 U15 U25 U33 U36 U47 U59:U60 U66 U88 U116 U118 U123" xr:uid="{A5BC4BA5-8AE5-465C-8E4A-F443059FC196}">
      <formula1>"Procedente, Improcedente, Parcialmente Procedente"</formula1>
    </dataValidation>
    <dataValidation type="list" allowBlank="1" showInputMessage="1" showErrorMessage="1" sqref="AM2:AM5 AM7 AM15 AM25 AM33 AM35:AM38 AM45 AM47 AM49:AM50 AM53 AM170 AM176:AM184 AM187:AM194 AM199 AM125 AM134 AM136:AM138 AM140 AM152 AM158:AM159 AM163:AM165 AM197 AM59:AM60 AM123 AM66 AM88 AM99 AM116 AM118 AM62 AM127:AM128 AM154:AM155 AM173 AM203" xr:uid="{A2F2010A-B430-49F7-B2EC-86301F9BECAD}">
      <formula1>"Sim, Não, Parcial"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 Costa Abrantes</dc:creator>
  <cp:lastModifiedBy>Henrique Abrantes</cp:lastModifiedBy>
  <dcterms:created xsi:type="dcterms:W3CDTF">2025-06-11T01:48:57Z</dcterms:created>
  <dcterms:modified xsi:type="dcterms:W3CDTF">2025-06-27T04:19:23Z</dcterms:modified>
</cp:coreProperties>
</file>