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https://vlfadv-my.sharepoint.com/personal/henrique_abrantes_vlf_adv_br/Documents/Área de Trabalho/Projetos VLF/apresentacao_inter/"/>
    </mc:Choice>
  </mc:AlternateContent>
  <xr:revisionPtr revIDLastSave="43" documentId="8_{55415661-EC0E-4DC1-A797-3BD06E012560}" xr6:coauthVersionLast="47" xr6:coauthVersionMax="47" xr10:uidLastSave="{32EED1F6-A6DE-47E2-A63E-99D86B2C877D}"/>
  <bookViews>
    <workbookView xWindow="28680" yWindow="-120" windowWidth="29040" windowHeight="15840" xr2:uid="{00000000-000D-0000-FFFF-FFFF00000000}"/>
  </bookViews>
  <sheets>
    <sheet name="Sheet1" sheetId="1" r:id="rId1"/>
  </sheets>
  <definedNames>
    <definedName name="_xlnm._FilterDatabase" localSheetId="0" hidden="1">Sheet1!$A$1:$AP$397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048576" i="1" l="1"/>
  <c r="AF396" i="1"/>
  <c r="AE396" i="1"/>
  <c r="AE397" i="1"/>
  <c r="AE395" i="1"/>
  <c r="AE394" i="1"/>
  <c r="AE393" i="1"/>
  <c r="AE392" i="1"/>
  <c r="AE391" i="1"/>
  <c r="AE390" i="1"/>
  <c r="AE2" i="1"/>
  <c r="AE3" i="1"/>
  <c r="AE4" i="1"/>
  <c r="AE5" i="1"/>
  <c r="AE6"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H169" i="1" s="1"/>
  <c r="AK169" i="1" s="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7" i="1"/>
  <c r="AK206" i="1"/>
  <c r="AK205" i="1"/>
  <c r="AK204" i="1"/>
  <c r="AK203" i="1"/>
  <c r="AK202" i="1"/>
  <c r="AK201" i="1"/>
  <c r="AK200" i="1"/>
  <c r="AK199" i="1"/>
  <c r="AK198" i="1"/>
  <c r="AK197" i="1"/>
  <c r="AK196" i="1"/>
  <c r="AK195" i="1"/>
  <c r="AK194" i="1"/>
  <c r="AK193" i="1"/>
  <c r="AK192" i="1"/>
  <c r="AK191" i="1"/>
  <c r="AK190" i="1"/>
  <c r="AK189" i="1"/>
  <c r="AK188" i="1"/>
  <c r="AK187" i="1"/>
  <c r="AK186" i="1"/>
  <c r="AK185" i="1"/>
  <c r="AK184" i="1"/>
  <c r="AK183" i="1"/>
  <c r="AK182" i="1"/>
  <c r="AK181" i="1"/>
  <c r="AK180" i="1"/>
  <c r="AK179" i="1"/>
  <c r="AK178" i="1"/>
  <c r="AK177" i="1"/>
  <c r="AK176" i="1"/>
  <c r="AK175" i="1"/>
  <c r="AK174" i="1"/>
  <c r="AK173" i="1"/>
  <c r="AK172" i="1"/>
  <c r="AK171" i="1"/>
  <c r="AK170" i="1"/>
  <c r="AK168" i="1"/>
  <c r="AK16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8" i="1"/>
  <c r="AK57" i="1"/>
  <c r="AK56" i="1"/>
  <c r="AK55"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L29" i="1"/>
  <c r="AK28" i="1"/>
  <c r="AK27" i="1"/>
  <c r="AK26" i="1"/>
  <c r="AK25" i="1"/>
  <c r="AK24" i="1"/>
  <c r="AK23" i="1"/>
  <c r="AK22" i="1"/>
  <c r="AK21" i="1"/>
  <c r="AK20" i="1"/>
  <c r="AK19" i="1"/>
  <c r="AK18" i="1"/>
  <c r="AK17" i="1"/>
  <c r="AK16" i="1"/>
  <c r="AK15" i="1"/>
  <c r="AK14" i="1"/>
  <c r="AK13" i="1"/>
  <c r="AK12" i="1"/>
  <c r="AK11" i="1"/>
  <c r="AK10" i="1"/>
  <c r="AK9" i="1"/>
  <c r="AK8" i="1"/>
  <c r="AK7" i="1"/>
  <c r="AK6" i="1"/>
  <c r="AK5" i="1"/>
  <c r="AK4" i="1"/>
  <c r="AK3" i="1"/>
  <c r="AK2" i="1"/>
  <c r="AF381" i="1"/>
  <c r="AF375" i="1"/>
  <c r="AF363" i="1"/>
  <c r="AF357" i="1"/>
  <c r="AF345" i="1"/>
  <c r="AF340" i="1"/>
  <c r="AF336" i="1"/>
  <c r="AF329" i="1"/>
  <c r="AF311" i="1"/>
  <c r="AF310" i="1"/>
  <c r="AF306" i="1"/>
  <c r="AF305" i="1"/>
  <c r="AF304" i="1"/>
  <c r="AF303" i="1"/>
  <c r="AF297" i="1"/>
  <c r="AO287" i="1"/>
  <c r="AF287" i="1" s="1"/>
  <c r="AF284" i="1"/>
  <c r="AF282" i="1"/>
  <c r="AF279" i="1"/>
  <c r="AO277" i="1"/>
  <c r="AF277" i="1" s="1"/>
  <c r="AF276" i="1"/>
  <c r="AO274" i="1"/>
  <c r="AF274" i="1" s="1"/>
  <c r="AF272" i="1"/>
  <c r="AF270" i="1"/>
  <c r="AF269" i="1"/>
  <c r="AF267" i="1"/>
  <c r="AF266" i="1"/>
  <c r="AO265" i="1"/>
  <c r="AF265" i="1" s="1"/>
  <c r="AF264" i="1"/>
  <c r="AF263" i="1"/>
  <c r="AF261" i="1"/>
  <c r="AF260" i="1"/>
  <c r="AF259" i="1"/>
  <c r="AF258" i="1"/>
  <c r="AF257" i="1"/>
  <c r="AF256" i="1"/>
  <c r="AF255" i="1"/>
  <c r="AF254" i="1"/>
  <c r="AF253" i="1"/>
  <c r="AF252" i="1"/>
  <c r="AF251" i="1"/>
  <c r="AF249" i="1"/>
  <c r="AO248" i="1"/>
  <c r="AF248" i="1" s="1"/>
  <c r="AF247" i="1"/>
  <c r="AF246" i="1"/>
  <c r="AF245" i="1"/>
  <c r="AF243" i="1"/>
  <c r="AF242" i="1"/>
  <c r="AF240" i="1"/>
  <c r="AF239" i="1"/>
  <c r="AF238" i="1"/>
  <c r="AF237" i="1"/>
  <c r="AF233" i="1"/>
  <c r="AF230" i="1"/>
  <c r="AF219" i="1"/>
  <c r="AF216" i="1"/>
  <c r="AF214" i="1"/>
  <c r="AF213" i="1"/>
  <c r="AF212" i="1"/>
  <c r="AF211" i="1"/>
  <c r="AF210" i="1"/>
  <c r="AF209" i="1"/>
  <c r="AF208" i="1"/>
</calcChain>
</file>

<file path=xl/sharedStrings.xml><?xml version="1.0" encoding="utf-8"?>
<sst xmlns="http://schemas.openxmlformats.org/spreadsheetml/2006/main" count="10697" uniqueCount="2016">
  <si>
    <t>Pasta</t>
  </si>
  <si>
    <t>Tribunal</t>
  </si>
  <si>
    <t>Comarca</t>
  </si>
  <si>
    <t>UF</t>
  </si>
  <si>
    <t>Foro</t>
  </si>
  <si>
    <t>Natureza</t>
  </si>
  <si>
    <t>Polo</t>
  </si>
  <si>
    <t>Status</t>
  </si>
  <si>
    <t>Adverso principal</t>
  </si>
  <si>
    <t>Terceirizada / Inter Pag</t>
  </si>
  <si>
    <t>Litisconsócio</t>
  </si>
  <si>
    <t>Nº processo principal</t>
  </si>
  <si>
    <t>Objeto</t>
  </si>
  <si>
    <t>Fase Atual do Processo</t>
  </si>
  <si>
    <t>Data da Última Movimentação</t>
  </si>
  <si>
    <t>Turma TRT</t>
  </si>
  <si>
    <t>Turma TST</t>
  </si>
  <si>
    <t>Decisões proferidas</t>
  </si>
  <si>
    <t>Procedência Atual</t>
  </si>
  <si>
    <t>Transito em Julgado</t>
  </si>
  <si>
    <t>Prognóstico</t>
  </si>
  <si>
    <t>Acordo</t>
  </si>
  <si>
    <t>Valor da Causa</t>
  </si>
  <si>
    <t>TRABA.39859/2021</t>
  </si>
  <si>
    <t>TRABA.39791/2021</t>
  </si>
  <si>
    <t>TRABA.42138/2022</t>
  </si>
  <si>
    <t>BINTER-TRAB-0003.01A</t>
  </si>
  <si>
    <t>TRABA.60729/2023</t>
  </si>
  <si>
    <t>TRABA.42782/2022</t>
  </si>
  <si>
    <t>TRABA.46257/2022</t>
  </si>
  <si>
    <t>TRABA.46393/2022</t>
  </si>
  <si>
    <t>TRABA.47231/2022</t>
  </si>
  <si>
    <t>TRABA.48593/2022</t>
  </si>
  <si>
    <t>TRABA.48894/2022</t>
  </si>
  <si>
    <t>TRABA.48999/2022</t>
  </si>
  <si>
    <t>TRABA.49208/2022</t>
  </si>
  <si>
    <t>TRABA.49265/2022</t>
  </si>
  <si>
    <t>ADMTR.49350/2022</t>
  </si>
  <si>
    <t>TRABA.49883/2022</t>
  </si>
  <si>
    <t>TRABA.50499/2022</t>
  </si>
  <si>
    <t>TRABA.50505/2022</t>
  </si>
  <si>
    <t>TRABA.50524/2022</t>
  </si>
  <si>
    <t>TRABA.50767/2022</t>
  </si>
  <si>
    <t>TRABA.52183/2023</t>
  </si>
  <si>
    <t>TRABA.52200/2023</t>
  </si>
  <si>
    <t>TRABA.59446/2023</t>
  </si>
  <si>
    <t>TRABA.52442/2023</t>
  </si>
  <si>
    <t>TRABA.53718/2023</t>
  </si>
  <si>
    <t>TRABA.54236/2023</t>
  </si>
  <si>
    <t>TRABA.54415/2023</t>
  </si>
  <si>
    <t>TRABA.54803/2023</t>
  </si>
  <si>
    <t>TRABA.55643/2023</t>
  </si>
  <si>
    <t>TRABA.55589/2023</t>
  </si>
  <si>
    <t>TRABA.55883/2023</t>
  </si>
  <si>
    <t>TRABA.57150/2023</t>
  </si>
  <si>
    <t>TRABA.57373/2023</t>
  </si>
  <si>
    <t>TRABA.57650/2023</t>
  </si>
  <si>
    <t>BINTER-TRAB-0049.01</t>
  </si>
  <si>
    <t>TRABA.63469/2023</t>
  </si>
  <si>
    <t>TRABA.57911/2023</t>
  </si>
  <si>
    <t>BINTER-TRAB-0052.01</t>
  </si>
  <si>
    <t>TRABA.58182/2023</t>
  </si>
  <si>
    <t>TRABA.58673/2023</t>
  </si>
  <si>
    <t>TRABA.59740/2023</t>
  </si>
  <si>
    <t>TRABA.60394/2023</t>
  </si>
  <si>
    <t>TRABA.61290/2023</t>
  </si>
  <si>
    <t>TRABA.61475/2023</t>
  </si>
  <si>
    <t>TRABA.62107/2023</t>
  </si>
  <si>
    <t>TRABA.62495/2023</t>
  </si>
  <si>
    <t>TRABA.63089/2023</t>
  </si>
  <si>
    <t>TRABA.63292/2023</t>
  </si>
  <si>
    <t>COLET.63115/2023</t>
  </si>
  <si>
    <t>TRABA.63766/2023</t>
  </si>
  <si>
    <t>TRABA.63836/2023</t>
  </si>
  <si>
    <t>TRABA.63923/2023</t>
  </si>
  <si>
    <t>TRABA.63949/2023</t>
  </si>
  <si>
    <t>TRABA.63980/2023</t>
  </si>
  <si>
    <t>TRABA.64352/2023</t>
  </si>
  <si>
    <t>TRABA.64449/2023</t>
  </si>
  <si>
    <t>TRABA.65003/2023</t>
  </si>
  <si>
    <t>TRABA.65341/2023</t>
  </si>
  <si>
    <t>BINTER-TRAB-0097.01</t>
  </si>
  <si>
    <t>TRABA.65663/2023</t>
  </si>
  <si>
    <t>TRABA.65866/2023</t>
  </si>
  <si>
    <t>TRABA.65969/2023</t>
  </si>
  <si>
    <t>TRABA.65976/2023</t>
  </si>
  <si>
    <t>TRABA.66292/2023</t>
  </si>
  <si>
    <t>TRABA.66748/2024</t>
  </si>
  <si>
    <t>TRABA.66749/2024</t>
  </si>
  <si>
    <t>TRABA.66750/2024</t>
  </si>
  <si>
    <t>TRABA.66752/2024</t>
  </si>
  <si>
    <t>TRABA.66754/2024</t>
  </si>
  <si>
    <t>TRABA.66768/2024</t>
  </si>
  <si>
    <t>TRABA.66769/2024</t>
  </si>
  <si>
    <t>TRABA.67337/2024</t>
  </si>
  <si>
    <t>TRABA.67103/2024</t>
  </si>
  <si>
    <t>TRABA.67492/2024</t>
  </si>
  <si>
    <t>TRABA.68059/2024</t>
  </si>
  <si>
    <t>BINTER-TRAB-0121.01</t>
  </si>
  <si>
    <t>TRABA.68385/2024</t>
  </si>
  <si>
    <t>TRABA.68400/2024</t>
  </si>
  <si>
    <t>TRABA.68592/2024</t>
  </si>
  <si>
    <t>TRABA.68596/2024</t>
  </si>
  <si>
    <t>TRABA.68608/2024</t>
  </si>
  <si>
    <t>TRABA.68740/2024</t>
  </si>
  <si>
    <t>TRABA.69147/2024</t>
  </si>
  <si>
    <t>TRABA.69148/2024</t>
  </si>
  <si>
    <t>TRABA.69376/2024</t>
  </si>
  <si>
    <t>TRABA.69373/2024</t>
  </si>
  <si>
    <t>TRABA.69375/2024</t>
  </si>
  <si>
    <t>TRABA.69722/2024</t>
  </si>
  <si>
    <t>TRABA.69721/2024</t>
  </si>
  <si>
    <t>TRABA.69840/2024</t>
  </si>
  <si>
    <t>TRABA.70132/2024</t>
  </si>
  <si>
    <t>TRABA.69720/2024</t>
  </si>
  <si>
    <t>TRABA.70403/2024</t>
  </si>
  <si>
    <t>TRABA.70881/2024</t>
  </si>
  <si>
    <t>TRABA.70882/2024</t>
  </si>
  <si>
    <t>TRABA.71204/2024</t>
  </si>
  <si>
    <t>BINTER-TRAB-0147.01</t>
  </si>
  <si>
    <t>TRABA.71345/2024</t>
  </si>
  <si>
    <t>TRABA.71511/2024</t>
  </si>
  <si>
    <t>TRABA.71289/2024</t>
  </si>
  <si>
    <t>TRABA.71347/2024</t>
  </si>
  <si>
    <t>TRABA.71510/2024</t>
  </si>
  <si>
    <t>TRABA.71622/2024</t>
  </si>
  <si>
    <t>TRABA.72206/2024</t>
  </si>
  <si>
    <t>TRABA.72172/2024</t>
  </si>
  <si>
    <t>TRABA.72173/2024</t>
  </si>
  <si>
    <t>TRABA.72348/2024</t>
  </si>
  <si>
    <t>TRABA.72602/2024</t>
  </si>
  <si>
    <t>TRABA.72885/2024</t>
  </si>
  <si>
    <t>TRABA.72886/2024</t>
  </si>
  <si>
    <t>TRABA.73092/2024</t>
  </si>
  <si>
    <t>TRABA.73419/2024</t>
  </si>
  <si>
    <t>TRABA.73734/2024</t>
  </si>
  <si>
    <t>TRABA.73834/2024</t>
  </si>
  <si>
    <t>TRABA.73816/2024</t>
  </si>
  <si>
    <t>TRABA.73982/2024</t>
  </si>
  <si>
    <t>TRABA.74078/2024</t>
  </si>
  <si>
    <t>TRABA.74362/2024</t>
  </si>
  <si>
    <t>TRABA.74680/2024</t>
  </si>
  <si>
    <t>TRABA.74765/2024</t>
  </si>
  <si>
    <t>TRABA.74836/2024</t>
  </si>
  <si>
    <t>TRABA.74834/2024</t>
  </si>
  <si>
    <t>BINTER-TRAB-0176.01</t>
  </si>
  <si>
    <t>TRABA.74953/2024</t>
  </si>
  <si>
    <t>TRABA.75609/2024</t>
  </si>
  <si>
    <t>TRABA.76088/2024</t>
  </si>
  <si>
    <t>TRABA.75688/2024</t>
  </si>
  <si>
    <t>TRABA.75985/2024</t>
  </si>
  <si>
    <t>TRABA.76145/2024</t>
  </si>
  <si>
    <t>TRABA.76325/2024</t>
  </si>
  <si>
    <t>TRABA.76453/2024</t>
  </si>
  <si>
    <t>TRABA.76802/2024</t>
  </si>
  <si>
    <t>TRABA.76805/2024</t>
  </si>
  <si>
    <t>TRABA.76995/2024</t>
  </si>
  <si>
    <t>TRABA.76803/2024</t>
  </si>
  <si>
    <t>TRABA.77153/2024</t>
  </si>
  <si>
    <t>TRABA.77144/2024</t>
  </si>
  <si>
    <t>TRABA.77456/2024</t>
  </si>
  <si>
    <t>TRABA.77621/2024</t>
  </si>
  <si>
    <t>TRABA.77686/2024</t>
  </si>
  <si>
    <t>TRABA.77622/2024</t>
  </si>
  <si>
    <t>TRABA.77672/2024</t>
  </si>
  <si>
    <t>TRABA.77678/2024</t>
  </si>
  <si>
    <t>TRABA.77789/2024</t>
  </si>
  <si>
    <t>TRABA.77787/2024</t>
  </si>
  <si>
    <t>TRABA.78173/2024</t>
  </si>
  <si>
    <t>TRABA.78140/2024</t>
  </si>
  <si>
    <t>TRABA.78284/2024</t>
  </si>
  <si>
    <t>TRABA.78286/2024</t>
  </si>
  <si>
    <t>TRABA.78458/2024</t>
  </si>
  <si>
    <t>TRABA.79116/2024</t>
  </si>
  <si>
    <t>TRABA.79096/2024</t>
  </si>
  <si>
    <t>TRABA.79129/2024</t>
  </si>
  <si>
    <t>TRABA.79924/2024</t>
  </si>
  <si>
    <t>TRABA.79922/2024</t>
  </si>
  <si>
    <t>TRABA.79934/2024</t>
  </si>
  <si>
    <t>TRABA.79941/2024</t>
  </si>
  <si>
    <t>TRABA.79963/2024</t>
  </si>
  <si>
    <t>TRABA.80191/2024</t>
  </si>
  <si>
    <t>TRABA.80200/2024</t>
  </si>
  <si>
    <t>TRABA.80484/2024</t>
  </si>
  <si>
    <t>TRABA.80494/2024</t>
  </si>
  <si>
    <t>TRABA.80572/2024</t>
  </si>
  <si>
    <t>TRABA.80586/2024</t>
  </si>
  <si>
    <t>TRABA.80647/2024</t>
  </si>
  <si>
    <t>TRABA.80764/2024</t>
  </si>
  <si>
    <t>TRABA.81004/2024</t>
  </si>
  <si>
    <t>TRABA.81029/2024</t>
  </si>
  <si>
    <t>TRABA.81056/2024</t>
  </si>
  <si>
    <t>TRABA.81354/2024</t>
  </si>
  <si>
    <t>TRABA.81498/2024</t>
  </si>
  <si>
    <t>TRABA.81626/2024</t>
  </si>
  <si>
    <t>TRABA.81687/2024</t>
  </si>
  <si>
    <t>TRABA.81864/2024</t>
  </si>
  <si>
    <t>TRABA.81850/2024</t>
  </si>
  <si>
    <t>TRABA.81908/2024</t>
  </si>
  <si>
    <t>TRABA.81924/2024</t>
  </si>
  <si>
    <t>TRABA.81927/2024</t>
  </si>
  <si>
    <t>TRABA.81921/2024</t>
  </si>
  <si>
    <t>TRABA.82077/2024</t>
  </si>
  <si>
    <t>TRABA.82025/2024</t>
  </si>
  <si>
    <t>TRABA.82837/2024</t>
  </si>
  <si>
    <t>TRABA.83264/2024</t>
  </si>
  <si>
    <t>TRABA.83277/2024</t>
  </si>
  <si>
    <t>TRABA.83472/2024</t>
  </si>
  <si>
    <t>TRABA.83481/2024</t>
  </si>
  <si>
    <t>TRABA.83525/2024</t>
  </si>
  <si>
    <t>TRABA.83519/2024</t>
  </si>
  <si>
    <t>TRABA.83527/2024</t>
  </si>
  <si>
    <t>TRABA.83515/2024</t>
  </si>
  <si>
    <t>TRABA.83548/2024</t>
  </si>
  <si>
    <t>TRABA.83516/202</t>
  </si>
  <si>
    <t>TRABA.83517/2024</t>
  </si>
  <si>
    <t>TRABA.83749/2024</t>
  </si>
  <si>
    <t>TRABA.83813/2024</t>
  </si>
  <si>
    <t>TRABA.83910/2024</t>
  </si>
  <si>
    <t>TRABA.84001/2024</t>
  </si>
  <si>
    <t>TRABA.84130/2024</t>
  </si>
  <si>
    <t>TRABA.84524/2024</t>
  </si>
  <si>
    <t>TRABA.84523/2024</t>
  </si>
  <si>
    <t>TRABA.84502/2024</t>
  </si>
  <si>
    <t>TRABA.84572/2024</t>
  </si>
  <si>
    <t>TRABA.84568/2024</t>
  </si>
  <si>
    <t>TRABA.84559/2024</t>
  </si>
  <si>
    <t>TRABA.84801/2024</t>
  </si>
  <si>
    <t>TRABA.84828/2024</t>
  </si>
  <si>
    <t>TRABA.84829/2024</t>
  </si>
  <si>
    <t>TRABA.84830/2024</t>
  </si>
  <si>
    <t>TRABA.84831/2024</t>
  </si>
  <si>
    <t>TRABA.84832/2024</t>
  </si>
  <si>
    <t>TRABA.84833/2024</t>
  </si>
  <si>
    <t>TRABA.84834/2024</t>
  </si>
  <si>
    <t>TRABA.87760/2025</t>
  </si>
  <si>
    <t>TRABA.85012/2025</t>
  </si>
  <si>
    <t>TRABA.85013/2025</t>
  </si>
  <si>
    <t>TRABA.84567/2024</t>
  </si>
  <si>
    <t>TRABA.85699/2025</t>
  </si>
  <si>
    <t>TRABA.85672/2025</t>
  </si>
  <si>
    <t>TRABA.85671/2025</t>
  </si>
  <si>
    <t>TRABA.86186/2025</t>
  </si>
  <si>
    <t>TRABA.86796/2025</t>
  </si>
  <si>
    <t>TRABA.86969/2025</t>
  </si>
  <si>
    <t>TRABA.87081/2025</t>
  </si>
  <si>
    <t>TRABA.87345/2025</t>
  </si>
  <si>
    <t>TRABA.87394/2025</t>
  </si>
  <si>
    <t>TRABA.87476/2025</t>
  </si>
  <si>
    <t>TRABA.87596/2025</t>
  </si>
  <si>
    <t>TRABA.87639/2025</t>
  </si>
  <si>
    <t>ADMTR.56022/2023</t>
  </si>
  <si>
    <t>TRABA.45838/2022</t>
  </si>
  <si>
    <t>TRABA.47802/2022</t>
  </si>
  <si>
    <t>TRABA.47876/2022</t>
  </si>
  <si>
    <t>TRABA.47874/2022</t>
  </si>
  <si>
    <t>TRABA.49882/2022</t>
  </si>
  <si>
    <t>TRABA.50588/2022</t>
  </si>
  <si>
    <t>TRABA.51923/2023</t>
  </si>
  <si>
    <t>TRABA.68664/2024</t>
  </si>
  <si>
    <t>TRABA.52307/2023</t>
  </si>
  <si>
    <t>TRABA.52506/2023</t>
  </si>
  <si>
    <t>TRABA.53908/2023</t>
  </si>
  <si>
    <t>TRABA.54232/2023</t>
  </si>
  <si>
    <t>TRABA.54642/2023</t>
  </si>
  <si>
    <t>TRABA.55590/2023</t>
  </si>
  <si>
    <t>TRABA.55968/2023</t>
  </si>
  <si>
    <t>TRABA.56579/2023</t>
  </si>
  <si>
    <t>TRABA.57154/2023</t>
  </si>
  <si>
    <t>TRABA.57400/2023</t>
  </si>
  <si>
    <t>TRABA.57544/2023</t>
  </si>
  <si>
    <t>TRABA.57690/2023</t>
  </si>
  <si>
    <t>TRABA.57986/2023</t>
  </si>
  <si>
    <t>TRABA.58543/2022</t>
  </si>
  <si>
    <t>TRABA.58988/2023</t>
  </si>
  <si>
    <t>TRABA.59448/2023</t>
  </si>
  <si>
    <t>TRABA.59722/2023</t>
  </si>
  <si>
    <t>TRABA.59738/2023</t>
  </si>
  <si>
    <t>TRABA.60121/2023</t>
  </si>
  <si>
    <t>TRABA.61248/2023</t>
  </si>
  <si>
    <t>TRABA.61257/2023</t>
  </si>
  <si>
    <t>TRABA.61474/2023</t>
  </si>
  <si>
    <t>TRABA.61562/2023</t>
  </si>
  <si>
    <t>TRABA.61915/2023</t>
  </si>
  <si>
    <t>TRABA.61916/2023</t>
  </si>
  <si>
    <t>TRABA.61967/2023</t>
  </si>
  <si>
    <t>TRABA.62321/2023</t>
  </si>
  <si>
    <t>TRABA.62477/2023</t>
  </si>
  <si>
    <t>TRABA.62997/2023</t>
  </si>
  <si>
    <t>TRABA.63457/2023</t>
  </si>
  <si>
    <t>TRABA.63454/2023</t>
  </si>
  <si>
    <t>TRABA.63471/2023</t>
  </si>
  <si>
    <t>TRABA.63473/2023</t>
  </si>
  <si>
    <t>TRABA.65050/2023</t>
  </si>
  <si>
    <t>TRABA.65195/2023</t>
  </si>
  <si>
    <t>TRABA.65717/2023</t>
  </si>
  <si>
    <t>TRABA.65981/2023</t>
  </si>
  <si>
    <t>TRABA.66401/2023</t>
  </si>
  <si>
    <t>TRABA.66560/2023</t>
  </si>
  <si>
    <t>TRABA.66767/2024</t>
  </si>
  <si>
    <t>TRABA.67067/2024</t>
  </si>
  <si>
    <t>TRABA.67441/2024</t>
  </si>
  <si>
    <t>TRABA.68207/2024</t>
  </si>
  <si>
    <t>TRABA.68709/2024</t>
  </si>
  <si>
    <t>TRABA.68606/2024</t>
  </si>
  <si>
    <t>TRABA.69372/2024</t>
  </si>
  <si>
    <t>TRABA.71288/2024</t>
  </si>
  <si>
    <t>TRABA.88366/2025</t>
  </si>
  <si>
    <t>TRABA.72537/2024</t>
  </si>
  <si>
    <t>TRABA.72618/2024</t>
  </si>
  <si>
    <t>TRABA.72672/2024</t>
  </si>
  <si>
    <t>TRABA.75090/2024</t>
  </si>
  <si>
    <t>TRABA.75607/2024</t>
  </si>
  <si>
    <t>TRABA.76144/2024</t>
  </si>
  <si>
    <t>TRABA.77769/2024</t>
  </si>
  <si>
    <t>TRABA.78172/2024</t>
  </si>
  <si>
    <t>TRABA.89257/2025</t>
  </si>
  <si>
    <t>TRABA.79097/2024</t>
  </si>
  <si>
    <t>TRABA.80011/2024</t>
  </si>
  <si>
    <t>TRABA.80159/2024</t>
  </si>
  <si>
    <t>TRABA.80502/2024</t>
  </si>
  <si>
    <t>TRABA.80544/2024</t>
  </si>
  <si>
    <t>TRABA.90187/2025</t>
  </si>
  <si>
    <t>TRABA.87819/2025</t>
  </si>
  <si>
    <t>TRABA.87888/2025</t>
  </si>
  <si>
    <t>TRABA.88185/2025</t>
  </si>
  <si>
    <t>TRABA.88130/2025</t>
  </si>
  <si>
    <t>TRABA.88213/2025</t>
  </si>
  <si>
    <t>TRABA.88188/2025</t>
  </si>
  <si>
    <t>TRABA.88357/2025</t>
  </si>
  <si>
    <t>TRABA.88418/2025</t>
  </si>
  <si>
    <t>TRABA.88434/2025</t>
  </si>
  <si>
    <t>TRABA.88483/2025</t>
  </si>
  <si>
    <t>TRABA.88725/2025</t>
  </si>
  <si>
    <t>TRABA.88632/2025</t>
  </si>
  <si>
    <t>TRABA.89021/2025</t>
  </si>
  <si>
    <t>TRABA.89022/2025</t>
  </si>
  <si>
    <t>TRABA.89027/2025</t>
  </si>
  <si>
    <t>TRABA.89031/2025</t>
  </si>
  <si>
    <t>TRABA.89035/2025</t>
  </si>
  <si>
    <t>TRABA.89045/2025</t>
  </si>
  <si>
    <t>TRABA.89088/2025</t>
  </si>
  <si>
    <t>TRABA.89135/2025</t>
  </si>
  <si>
    <t>TRABA.89046/2025</t>
  </si>
  <si>
    <t>TRABA.89220/2025</t>
  </si>
  <si>
    <t>TRABA.89227/2025</t>
  </si>
  <si>
    <t>TRABA.89254/2025</t>
  </si>
  <si>
    <t>TRABA.89255/2025</t>
  </si>
  <si>
    <t>TRABA.89256/2025</t>
  </si>
  <si>
    <t>TRABA.89597/2025</t>
  </si>
  <si>
    <t>TRABA.89639/2025</t>
  </si>
  <si>
    <t>TRABA.89643/2025</t>
  </si>
  <si>
    <t>TRABA.89840/2025</t>
  </si>
  <si>
    <t>TRABA.89879/2025</t>
  </si>
  <si>
    <t>TRABA.89895/2025</t>
  </si>
  <si>
    <t>TRABA.89898/2025</t>
  </si>
  <si>
    <t>TRABA.89943/2025</t>
  </si>
  <si>
    <t>TRABA.90096/2025</t>
  </si>
  <si>
    <t>TRABA.90098/2025</t>
  </si>
  <si>
    <t>TRABA.90196/2025</t>
  </si>
  <si>
    <t>TRABA.90255/2025</t>
  </si>
  <si>
    <t>TRABA.90256/2025</t>
  </si>
  <si>
    <t>TRABA.90279/2025</t>
  </si>
  <si>
    <t>TRABA.90505/2025</t>
  </si>
  <si>
    <t>TRABA.90506/2025</t>
  </si>
  <si>
    <t>TRABA.90509/2025</t>
  </si>
  <si>
    <t>TRABA.90599/2025</t>
  </si>
  <si>
    <t>TRABA.90600/2025</t>
  </si>
  <si>
    <t>TRABA.90563/2025</t>
  </si>
  <si>
    <t>TRABA.90985/2025</t>
  </si>
  <si>
    <t>TRABA.90886/2025</t>
  </si>
  <si>
    <t>TRABA.90853/2025</t>
  </si>
  <si>
    <t>TRABA.90730/2025</t>
  </si>
  <si>
    <t>TRABA.90731/2025</t>
  </si>
  <si>
    <t>TRABA.91048/2025</t>
  </si>
  <si>
    <t>TRABA.91036/2025</t>
  </si>
  <si>
    <t>TRABA.91035/2025</t>
  </si>
  <si>
    <t>TRABA.91022/2025</t>
  </si>
  <si>
    <t>TRABA.91017/2025</t>
  </si>
  <si>
    <t>TRABA.91274/2025</t>
  </si>
  <si>
    <t>TRABA.91738/2025</t>
  </si>
  <si>
    <t>TRABA.91249/2025</t>
  </si>
  <si>
    <t>TRABA.91450/2025</t>
  </si>
  <si>
    <t>TRABA.91454/2025</t>
  </si>
  <si>
    <t>TRABA.91743/2025</t>
  </si>
  <si>
    <t>TRABA.91811/2025</t>
  </si>
  <si>
    <t>TRABA.91842/2025</t>
  </si>
  <si>
    <t>TRABA.91843/2025</t>
  </si>
  <si>
    <t>TRABA.91905/2025</t>
  </si>
  <si>
    <t>TRABA.91906/2025</t>
  </si>
  <si>
    <t>TRABA.91909/2025</t>
  </si>
  <si>
    <t>TRABA.91977/2025</t>
  </si>
  <si>
    <t>TRABA.92146/2025</t>
  </si>
  <si>
    <t>TRABA.92245/2025</t>
  </si>
  <si>
    <t>TRABA.92298/2025</t>
  </si>
  <si>
    <t>TRABA.92451/2025</t>
  </si>
  <si>
    <t>TRABA.92507/2025</t>
  </si>
  <si>
    <t>TRABA.92455/2025</t>
  </si>
  <si>
    <t>TRABA.92908/2025</t>
  </si>
  <si>
    <t>TRABA.92820/2025</t>
  </si>
  <si>
    <t>TRABA.93156/2025</t>
  </si>
  <si>
    <t>TRABA.93094/2025</t>
  </si>
  <si>
    <t>JUSTIÇA DO TRABALHO - 3ª REGIÃO</t>
  </si>
  <si>
    <t>MINISTÉRIO PÚBLICO DO TRABALHO</t>
  </si>
  <si>
    <t>JUSTIÇA DO TRABALHO - 4ª REGIÃO</t>
  </si>
  <si>
    <t>JUSTIÇA DO TRABALHO - 2ª REGIÃO</t>
  </si>
  <si>
    <t>INSS - INSTITUTO NACIONAL E SEGURO SOCIAL</t>
  </si>
  <si>
    <t>JUSTIÇA DO TRABALHO - 5ª REGIÃO</t>
  </si>
  <si>
    <t>JUSTIÇA DO TRABALHO - 9ª REGIÃO</t>
  </si>
  <si>
    <t>TRIBUNAL REGIONAL DO TRABALHO DA 4ª REGIÃO</t>
  </si>
  <si>
    <t>TRIBUNAL REGIONAL DO TRABALHO DA 5ª REGIÃO</t>
  </si>
  <si>
    <t>JUSTIÇA DO TRABALHO - 6ª REGIÃO</t>
  </si>
  <si>
    <t>JUSTIÇA DO TRABALHO - 18ª REGIÃO</t>
  </si>
  <si>
    <t>JUSTIÇA DO TRABALHO - 19ª REGIÃO</t>
  </si>
  <si>
    <t>JUSTIÇA DO TRABALHO - 15ª REGIÃO</t>
  </si>
  <si>
    <t>JUSTIÇA DO TRABALHO - 12ª REGIÃO</t>
  </si>
  <si>
    <t>JUSTIÇA DO TRABALHO - 7ª REGIÃO</t>
  </si>
  <si>
    <t>JUSTIÇA DO TRABALHO - 1ª REGIÃO</t>
  </si>
  <si>
    <t>JUSTIÇA DO TRABALHO - 20ª REGIÃO</t>
  </si>
  <si>
    <t>JUSTIÇA DO TRABALHO - 10ª REGIÃO</t>
  </si>
  <si>
    <t>JUSTIÇA DO TRABALHO - 22ª REGIÃO</t>
  </si>
  <si>
    <t>Brasília</t>
  </si>
  <si>
    <t>Belo Horizonte</t>
  </si>
  <si>
    <t>Porto Alegre</t>
  </si>
  <si>
    <t>São Paulo</t>
  </si>
  <si>
    <t>Salvador</t>
  </si>
  <si>
    <t>Curitiba</t>
  </si>
  <si>
    <t>Recife</t>
  </si>
  <si>
    <t>Campinas</t>
  </si>
  <si>
    <t>Piracicaba</t>
  </si>
  <si>
    <t>Jundiaí</t>
  </si>
  <si>
    <t>Americana</t>
  </si>
  <si>
    <t>Rio de Janeiro</t>
  </si>
  <si>
    <t>Goiânia</t>
  </si>
  <si>
    <t>Guarujá</t>
  </si>
  <si>
    <t>Feira de Santana</t>
  </si>
  <si>
    <t>Araguari</t>
  </si>
  <si>
    <t>Presidente Prudente</t>
  </si>
  <si>
    <t>Franca</t>
  </si>
  <si>
    <t>Caxias do Sul</t>
  </si>
  <si>
    <t>Fortaleza</t>
  </si>
  <si>
    <t>Ribeirão Preto</t>
  </si>
  <si>
    <t>Blumenau</t>
  </si>
  <si>
    <t>Aracaju</t>
  </si>
  <si>
    <t>São José dos Pinhais</t>
  </si>
  <si>
    <t>Florianópolis</t>
  </si>
  <si>
    <t>Niterói</t>
  </si>
  <si>
    <t>Tatuí</t>
  </si>
  <si>
    <t>Foz do Iguaçú</t>
  </si>
  <si>
    <t>Maringá</t>
  </si>
  <si>
    <t>Sete Lagoas</t>
  </si>
  <si>
    <t>Santa Cruz do Sul</t>
  </si>
  <si>
    <t>Bauru</t>
  </si>
  <si>
    <t>Barretos</t>
  </si>
  <si>
    <t>São Bernardo do Campo</t>
  </si>
  <si>
    <t>Governador Valadares</t>
  </si>
  <si>
    <t>São José dos Campos</t>
  </si>
  <si>
    <t>Atibaia</t>
  </si>
  <si>
    <t>Guarulhos</t>
  </si>
  <si>
    <t>Juiz de Fora</t>
  </si>
  <si>
    <t>Teresina</t>
  </si>
  <si>
    <t>Itajaí</t>
  </si>
  <si>
    <t>Varginha</t>
  </si>
  <si>
    <t>Barueri</t>
  </si>
  <si>
    <t>Votuporanga</t>
  </si>
  <si>
    <t>Criciuma</t>
  </si>
  <si>
    <t>Caruaru</t>
  </si>
  <si>
    <t>Assis</t>
  </si>
  <si>
    <t>Campina Grande</t>
  </si>
  <si>
    <t>Palmas</t>
  </si>
  <si>
    <t>João Pessoa</t>
  </si>
  <si>
    <t>Olinda</t>
  </si>
  <si>
    <t>Marília</t>
  </si>
  <si>
    <t>Petrolina</t>
  </si>
  <si>
    <t>Coronel Fabriciano</t>
  </si>
  <si>
    <t>Joaçaba</t>
  </si>
  <si>
    <t>Caraguatatuba</t>
  </si>
  <si>
    <t>Santa Rita</t>
  </si>
  <si>
    <t>Itapetininga</t>
  </si>
  <si>
    <t>São Gonçalo</t>
  </si>
  <si>
    <t>Manaus</t>
  </si>
  <si>
    <t>Carazinho</t>
  </si>
  <si>
    <t>Taubaté</t>
  </si>
  <si>
    <t>Caratinga</t>
  </si>
  <si>
    <t>Toledo</t>
  </si>
  <si>
    <t>Jaboticabal</t>
  </si>
  <si>
    <t>Contagem</t>
  </si>
  <si>
    <t>Juatuba</t>
  </si>
  <si>
    <t>Campo Grande</t>
  </si>
  <si>
    <t>DF</t>
  </si>
  <si>
    <t>MG</t>
  </si>
  <si>
    <t>RS</t>
  </si>
  <si>
    <t>SP</t>
  </si>
  <si>
    <t>BA</t>
  </si>
  <si>
    <t>PR</t>
  </si>
  <si>
    <t>PE</t>
  </si>
  <si>
    <t>RJ</t>
  </si>
  <si>
    <t>GO</t>
  </si>
  <si>
    <t>CE</t>
  </si>
  <si>
    <t>SE</t>
  </si>
  <si>
    <t>SC</t>
  </si>
  <si>
    <t>PI</t>
  </si>
  <si>
    <t>TO</t>
  </si>
  <si>
    <t>PB</t>
  </si>
  <si>
    <t>AM</t>
  </si>
  <si>
    <t>MS</t>
  </si>
  <si>
    <t>7ª Vara do Trabalho</t>
  </si>
  <si>
    <t>8ª Vara do Trabalho</t>
  </si>
  <si>
    <t>1ª Vara do Trabalho</t>
  </si>
  <si>
    <t>11ª Vara do Trabalho</t>
  </si>
  <si>
    <t>0ª Vara do Trabalho</t>
  </si>
  <si>
    <t>2ª Vara do Trabalho</t>
  </si>
  <si>
    <t>5ª Vara do Trabalho</t>
  </si>
  <si>
    <t>10ª Vara do Trabalho</t>
  </si>
  <si>
    <t>70ª Vara do Trabalho</t>
  </si>
  <si>
    <t>3ª Vara do Trabalho</t>
  </si>
  <si>
    <t>59ª Vara do Trabalho</t>
  </si>
  <si>
    <t>19ª Vara do Trabalho</t>
  </si>
  <si>
    <t>4ª Vara do Trabalho</t>
  </si>
  <si>
    <t>14ª Vara do Trabalho</t>
  </si>
  <si>
    <t>6ª Vara do Trabalho</t>
  </si>
  <si>
    <t>27ª Vara do Trabalho</t>
  </si>
  <si>
    <t>38ª Vara do Trabalho</t>
  </si>
  <si>
    <t>12ª Vara do Trabalho</t>
  </si>
  <si>
    <t>44ª Vara do Trabalho</t>
  </si>
  <si>
    <t>9ª Vara do Trabalho</t>
  </si>
  <si>
    <t>29ª Vara do Trabalho</t>
  </si>
  <si>
    <t>21ª Vara do Trabalho</t>
  </si>
  <si>
    <t>28ª Vara do Trabalho</t>
  </si>
  <si>
    <t>24ª Vara do Trabalho</t>
  </si>
  <si>
    <t>86ª Vara do Trabalho</t>
  </si>
  <si>
    <t>20ª Vara do Trabalho</t>
  </si>
  <si>
    <t>13ª Vara do Trabalho</t>
  </si>
  <si>
    <t>15ª Vara do Trabalho</t>
  </si>
  <si>
    <t>16ª Vara do Trabalho</t>
  </si>
  <si>
    <t>17ª Vara do Trabalho</t>
  </si>
  <si>
    <t>22ª Vara do Trabalho</t>
  </si>
  <si>
    <t>39ª Vara do Trabalho</t>
  </si>
  <si>
    <t>74ª Vara do Trabalho</t>
  </si>
  <si>
    <t>34ª Vara do Trabalho</t>
  </si>
  <si>
    <t>81ª Vara do Trabalho</t>
  </si>
  <si>
    <t>69ª Vara do Trabalho</t>
  </si>
  <si>
    <t>90ª Vara do Trabalho</t>
  </si>
  <si>
    <t>40ª Vara do Trabalho</t>
  </si>
  <si>
    <t>30ª Vara do Trabalho</t>
  </si>
  <si>
    <t>18ª Vara do Trabalho</t>
  </si>
  <si>
    <t>47ª Vara do Trabalho</t>
  </si>
  <si>
    <t>54ª Vara do Trabalho</t>
  </si>
  <si>
    <t>33ª Vara do Trabalho</t>
  </si>
  <si>
    <t>50ª Vara do Trabalho</t>
  </si>
  <si>
    <t>26ª Vara do Trabalho</t>
  </si>
  <si>
    <t>48ª Vara do Trabalho</t>
  </si>
  <si>
    <t>73ª Vara do Trabalho</t>
  </si>
  <si>
    <t>62ª Vara do Trabalho</t>
  </si>
  <si>
    <t>36ª Vara do Trabalho</t>
  </si>
  <si>
    <t>25ª Vara do Trabalho</t>
  </si>
  <si>
    <t>41ª Vara do Trabalho</t>
  </si>
  <si>
    <t>43ª Vara do Trabalho</t>
  </si>
  <si>
    <t>32ª Vara do Trabalho</t>
  </si>
  <si>
    <t>76ª Vara do Trabalho</t>
  </si>
  <si>
    <t>77ª Vara do Trabalho</t>
  </si>
  <si>
    <t>53ª Vara do Trabalho</t>
  </si>
  <si>
    <t>Reclamatória trabalhista</t>
  </si>
  <si>
    <t>Ação civil pública</t>
  </si>
  <si>
    <t>Cumprimento provisório de sentença</t>
  </si>
  <si>
    <t>Inquérito civil</t>
  </si>
  <si>
    <t>Recurso administrativo</t>
  </si>
  <si>
    <t>Ação civil coletiva</t>
  </si>
  <si>
    <t>Passivo</t>
  </si>
  <si>
    <t>Executado</t>
  </si>
  <si>
    <t>Ativo</t>
  </si>
  <si>
    <t>Ativa</t>
  </si>
  <si>
    <t>Inativa</t>
  </si>
  <si>
    <t>Glaucia Passos Marcandier Bambirra</t>
  </si>
  <si>
    <t>Cláudia Giselle Nogueira</t>
  </si>
  <si>
    <t>Ministério Público do Trabalho - MPT</t>
  </si>
  <si>
    <t>Ministério Público do Trabalho</t>
  </si>
  <si>
    <t>Daniele Silva Pires</t>
  </si>
  <si>
    <t>Carla Renata Susviela Rodrigues</t>
  </si>
  <si>
    <t>Marcos Elias</t>
  </si>
  <si>
    <t>Roger Antônio Poletti</t>
  </si>
  <si>
    <t>Leonardo Cunha Peres</t>
  </si>
  <si>
    <t>Thiago Rodrigo Xavier de Souza</t>
  </si>
  <si>
    <t>Anderson da Silveira</t>
  </si>
  <si>
    <t>Marco Antônio da Silva Machado</t>
  </si>
  <si>
    <t>Ciro Moreira Mendonça</t>
  </si>
  <si>
    <t>Instituto Nacional do Seguro Social - INSS</t>
  </si>
  <si>
    <t>Lilian Augusta dos Santos</t>
  </si>
  <si>
    <t>Leonardo Lima Felix</t>
  </si>
  <si>
    <t>Tiago Teles do Nascimento Castro</t>
  </si>
  <si>
    <t>Michelly Hoffmann de Lacerda</t>
  </si>
  <si>
    <t>Camilla Schubert Narcizo</t>
  </si>
  <si>
    <t>Roberta Santos Pimentel</t>
  </si>
  <si>
    <t>Márcia Santos Werneck</t>
  </si>
  <si>
    <t>Sandra Aparecida Leite</t>
  </si>
  <si>
    <t>Andre Rodrigues Davila</t>
  </si>
  <si>
    <t>Luis Otávio Pires de Almeida</t>
  </si>
  <si>
    <t>Anderson Leandro Teixeira</t>
  </si>
  <si>
    <t>Jaqueline Burg dos Santos</t>
  </si>
  <si>
    <t>Marcelo Ferraz Nunes Beserra</t>
  </si>
  <si>
    <t>Neiva Maria Kuhn</t>
  </si>
  <si>
    <t>William Divino de Brito</t>
  </si>
  <si>
    <t>Gustavo Barbosa Vieira</t>
  </si>
  <si>
    <t>Keila Regina Leao Rego</t>
  </si>
  <si>
    <t>Caio de Almeida e Silva</t>
  </si>
  <si>
    <t>Ana Paolla Moura Ribeiro de Abreu</t>
  </si>
  <si>
    <t>Thiago Augusto Rodrigues Vidigal</t>
  </si>
  <si>
    <t>Letícia Colucci de Aguiar</t>
  </si>
  <si>
    <t>Romildo Alves Pereira</t>
  </si>
  <si>
    <t>Silveria de Amaral</t>
  </si>
  <si>
    <t>Eveline Rodrigues de Souza Rocha</t>
  </si>
  <si>
    <t>João Marcelo Ferreira da Rosa</t>
  </si>
  <si>
    <t>Francisco Luiz Ferreira de Figueiredo</t>
  </si>
  <si>
    <t>Geraldo Donisete Goncalves</t>
  </si>
  <si>
    <t>Renato Alexandre Pereira</t>
  </si>
  <si>
    <t>Paulo Nascimento Matos</t>
  </si>
  <si>
    <t>Saulo Fernandes Junior</t>
  </si>
  <si>
    <t>Larissa Rafaela Silva do Nascimento</t>
  </si>
  <si>
    <t>Barbara Rodrigues Albanski</t>
  </si>
  <si>
    <t>Sindicato dos Empregados Em Empresas de Telemarketing e Radio Chamada do Estado do Rio Grande do Sul</t>
  </si>
  <si>
    <t>Rodrigo Rosa</t>
  </si>
  <si>
    <t>Bruno Silva Melgaco</t>
  </si>
  <si>
    <t>Adriano Rogério Alves da Silva</t>
  </si>
  <si>
    <t>Douglas Adílio Weber</t>
  </si>
  <si>
    <t>Andrigo Fernandes das Neves</t>
  </si>
  <si>
    <t>Camila do Prado Gregio da Rocha</t>
  </si>
  <si>
    <t>Tayna Cristina Galerani da Silva</t>
  </si>
  <si>
    <t>Vinicius Saldanha Rodrigues Leite</t>
  </si>
  <si>
    <t>Diego Pinheiro de Sousa Leite</t>
  </si>
  <si>
    <t>Claudia Dombrowski da Silva</t>
  </si>
  <si>
    <t>Viviana Aparecida da Silva</t>
  </si>
  <si>
    <t>Sidnei Junker de Quadros</t>
  </si>
  <si>
    <t>Adenilson Oliveira Rodrigues</t>
  </si>
  <si>
    <t>Ida Cristina Sartori</t>
  </si>
  <si>
    <t>Bruno Lucas Cortes</t>
  </si>
  <si>
    <t>Luciano dos Santos Ferreira</t>
  </si>
  <si>
    <t>Danielle Santos Bunduky</t>
  </si>
  <si>
    <t>Cristiano Gonçalves Xavier</t>
  </si>
  <si>
    <t>Jaqueline Felix</t>
  </si>
  <si>
    <t>Angele Roberta de Paula Souza</t>
  </si>
  <si>
    <t xml:space="preserve">Arthur Cabral Cassol
</t>
  </si>
  <si>
    <t>Eli Leite de Brito Filho</t>
  </si>
  <si>
    <t>Ueber Valdinei Mota dos Santos</t>
  </si>
  <si>
    <t>Mauricio Pereira Sena</t>
  </si>
  <si>
    <t>Viviane de Azevedo Bezerra Gaia</t>
  </si>
  <si>
    <t>Jean Jacques Monteiro Pinto</t>
  </si>
  <si>
    <t>Robson William Cassanelli</t>
  </si>
  <si>
    <t>William Spolon Junior</t>
  </si>
  <si>
    <t>Roberto Martins Pereira</t>
  </si>
  <si>
    <t>João de Lemos Ferrão</t>
  </si>
  <si>
    <t>Diego de Oliveira Amorim Silva</t>
  </si>
  <si>
    <t>Priscila Martins Luiz</t>
  </si>
  <si>
    <t>Eduardo dos Santos Trindade</t>
  </si>
  <si>
    <t>Maria Claudia Coelho De Souza</t>
  </si>
  <si>
    <t>Jose Carlos Gomes de Jesus</t>
  </si>
  <si>
    <t>Matheus da Silva Gomes</t>
  </si>
  <si>
    <t>Deynner Gomides Timoteo</t>
  </si>
  <si>
    <t>Katlyn Ferreira de Lima</t>
  </si>
  <si>
    <t>Jussara Torres Voltolin</t>
  </si>
  <si>
    <t>Jonathan Lemos Grahl</t>
  </si>
  <si>
    <t>Cleber Dias</t>
  </si>
  <si>
    <t>Maurício Telo Martins</t>
  </si>
  <si>
    <t>Eduardo Dalla Corte</t>
  </si>
  <si>
    <t>Diego Guilherme Rita</t>
  </si>
  <si>
    <t>Fernando da Silva Pereira</t>
  </si>
  <si>
    <t>Maroel Alves Cunha Junior</t>
  </si>
  <si>
    <t>Anderson da Silva Souza</t>
  </si>
  <si>
    <t>Julier Carlos Ferreira de Souza</t>
  </si>
  <si>
    <t>Bruno Assis da Cruz</t>
  </si>
  <si>
    <t>Tomás da Silva Sousa</t>
  </si>
  <si>
    <t>Washington Luiz Gouveia</t>
  </si>
  <si>
    <t>Laercio Cirino Fonseca</t>
  </si>
  <si>
    <t>Rafaela Ibanhez Cunha</t>
  </si>
  <si>
    <t>Michelle Souza de Oliveira</t>
  </si>
  <si>
    <t>Thiago Manhani de Assis</t>
  </si>
  <si>
    <t>Tiago Zambianco Riva</t>
  </si>
  <si>
    <t>Francisco Diego Lima De Sousa</t>
  </si>
  <si>
    <t>Francine Baron</t>
  </si>
  <si>
    <t>Ramon Augusto Sotto Verri</t>
  </si>
  <si>
    <t>Ana Carolina da Silva</t>
  </si>
  <si>
    <t xml:space="preserve">Elen Gonzaga de Siqueira
</t>
  </si>
  <si>
    <t>Carla Aparecida Sobral Santos Nunes</t>
  </si>
  <si>
    <t>Deborah Hellen Souza Costa</t>
  </si>
  <si>
    <t>Eduardo Barbosa Pereira</t>
  </si>
  <si>
    <t>Guilherme Mello Samorano</t>
  </si>
  <si>
    <t xml:space="preserve">Rogerio Machado de Assis
</t>
  </si>
  <si>
    <t>Keliane Mendes Vale</t>
  </si>
  <si>
    <t>Leandro Catalano</t>
  </si>
  <si>
    <t>Thiago Sampaio Almeida</t>
  </si>
  <si>
    <t>Elisangela Candido Ferreira Moco</t>
  </si>
  <si>
    <t>Leonilda Simoni de Oliveira</t>
  </si>
  <si>
    <t>Alexandre Torrecilha</t>
  </si>
  <si>
    <t>Jaqueline Pocahy</t>
  </si>
  <si>
    <t>Raphaela Avelar Policarpo</t>
  </si>
  <si>
    <t>Ana Paula de Carvalho Silva</t>
  </si>
  <si>
    <t>Polliane Dias Silva</t>
  </si>
  <si>
    <t>Conrado Finzi Lustosa</t>
  </si>
  <si>
    <t>Enrique Landeira Bello Filho</t>
  </si>
  <si>
    <t>Ariane de Oliveira Santos</t>
  </si>
  <si>
    <t>Felipe dos Santos</t>
  </si>
  <si>
    <t>Jacob Michellon Neto</t>
  </si>
  <si>
    <t>Antônio Marcos Veiga</t>
  </si>
  <si>
    <t>Mardey Caetano Lacerdino</t>
  </si>
  <si>
    <t>Caroline Goulart Xavier</t>
  </si>
  <si>
    <t>Mariane Santana Abreu</t>
  </si>
  <si>
    <t>Lorena Paiva Almeida</t>
  </si>
  <si>
    <t>Flávio da Costa Lima</t>
  </si>
  <si>
    <t>Yago Wivisson dos Santos Cruz</t>
  </si>
  <si>
    <t>Bruna Parreiras de Souza</t>
  </si>
  <si>
    <t>Marcelo Cendron</t>
  </si>
  <si>
    <t>Jose Leandro da Silva</t>
  </si>
  <si>
    <t>Patricia Souza da Silva</t>
  </si>
  <si>
    <t>Silvana Andrea Fernandes</t>
  </si>
  <si>
    <t>Carlos Eduardo Lopes</t>
  </si>
  <si>
    <t>Rosemberg da Silva</t>
  </si>
  <si>
    <t xml:space="preserve">Matheus Garcia Machado da Silva
</t>
  </si>
  <si>
    <t>Joselito Domiciano de Jesus</t>
  </si>
  <si>
    <t>Filipe Tomelin de Oliveira da Silva</t>
  </si>
  <si>
    <t>Francielle Roberta Benotti Pereira</t>
  </si>
  <si>
    <t>Jheyssiane Beatriz da Silva Freitas</t>
  </si>
  <si>
    <t>Aline de Oliveira Almeida Freitas</t>
  </si>
  <si>
    <t>Fernando Henrique de Melo</t>
  </si>
  <si>
    <t>Bruno Worisch Tavares Lopes</t>
  </si>
  <si>
    <t>Ythallo Ravanelly Barbosa Araujo</t>
  </si>
  <si>
    <t>Thamires Rendeiro Girao</t>
  </si>
  <si>
    <t>Rafael Sanchez</t>
  </si>
  <si>
    <t>Brena Silva Oliveira</t>
  </si>
  <si>
    <t>Fernanda Larissa Araújo Magalhães</t>
  </si>
  <si>
    <t>Paulo Roberto Pinho Barroso</t>
  </si>
  <si>
    <t>Jefferson Figueiredo</t>
  </si>
  <si>
    <t>Celia Aparecida Barbosa da Silva</t>
  </si>
  <si>
    <t>Jessica Freitas Ferreira</t>
  </si>
  <si>
    <t>Julia Santos de Morais</t>
  </si>
  <si>
    <t>Carlos Eduardo Almeida de Souza</t>
  </si>
  <si>
    <t>Thassilla Gomes Santos</t>
  </si>
  <si>
    <t>Ana Carolina Gomes da Silva</t>
  </si>
  <si>
    <t>Lidiane Marizete Possa Dalenogare</t>
  </si>
  <si>
    <t>Tiago Barbosa Barreto</t>
  </si>
  <si>
    <t>Jairo Costa do Nascimento</t>
  </si>
  <si>
    <t>Vinicius Miranda Espinola Estopa</t>
  </si>
  <si>
    <t>Christian Henrique de Souza</t>
  </si>
  <si>
    <t>Guilherme Dias Pereira de Brito</t>
  </si>
  <si>
    <t>Anniele de Carvalho Silva</t>
  </si>
  <si>
    <t>Leandro Andre Fontes</t>
  </si>
  <si>
    <t>Liz Teixeira dos Santos</t>
  </si>
  <si>
    <t>Rayla Adarc Portes da Silveira</t>
  </si>
  <si>
    <t>Diego de Faria Ramos</t>
  </si>
  <si>
    <t>Maria Elisa Abrao Nascif Pereira</t>
  </si>
  <si>
    <t>Thamires Fioravante Batista da Silva</t>
  </si>
  <si>
    <t>Jeanderson Miranda dos Santos</t>
  </si>
  <si>
    <t>Gabriella Beatriz Silva</t>
  </si>
  <si>
    <t>Igor Lima Pilati</t>
  </si>
  <si>
    <t>Iduan Lucas Martins</t>
  </si>
  <si>
    <t>Ingrid Silva Borges dos Santos</t>
  </si>
  <si>
    <t>Tiago da Silva Machado</t>
  </si>
  <si>
    <t>Joao Victor Emanoel dos Reis Costa</t>
  </si>
  <si>
    <t>Luccas Alexandre Ramos Lima</t>
  </si>
  <si>
    <t>Giulia Fernandes Alonso de Souza</t>
  </si>
  <si>
    <t>Angiecia Aparecida Alves Claudino</t>
  </si>
  <si>
    <t>Joao Paulo Martins Costa Andrade</t>
  </si>
  <si>
    <t>Joao Vitor Nunes</t>
  </si>
  <si>
    <t>Thaysa Machado Goncalves Pimenta</t>
  </si>
  <si>
    <t>Graziele Vieira Apel da Silva</t>
  </si>
  <si>
    <t>Helio Regis Frota Nepomuceno</t>
  </si>
  <si>
    <t>Marcelo Gomes da Silva</t>
  </si>
  <si>
    <t>Kaique Victor Oliveira Souza</t>
  </si>
  <si>
    <t>Jose Silvio Pereira Junior</t>
  </si>
  <si>
    <t>Rosane Domingos Roque</t>
  </si>
  <si>
    <t>Carolina Luiza Tomazini Fontes</t>
  </si>
  <si>
    <t>Anderson do Nascimento Morais</t>
  </si>
  <si>
    <t>Franceilton Silva Nascimento</t>
  </si>
  <si>
    <t>Joyce Santos Martins da Silva</t>
  </si>
  <si>
    <t xml:space="preserve">Joselene da Conceicao
</t>
  </si>
  <si>
    <t>Kalina Ligia Correia Figueiredo da Silva</t>
  </si>
  <si>
    <t>Grazyelle Sabryna Pereira Batista</t>
  </si>
  <si>
    <t>Aline dos Santos Silva</t>
  </si>
  <si>
    <t>Anna Luiza Arruda Hauck</t>
  </si>
  <si>
    <t>Mateus Santos Tavares</t>
  </si>
  <si>
    <t>Joao Victor Diniz Pimenta</t>
  </si>
  <si>
    <t>Roberto Zambelli Fontes Junior</t>
  </si>
  <si>
    <t>Tatiely Taiany da Silva</t>
  </si>
  <si>
    <t>Thayna Cristina Teixeira Ferreira</t>
  </si>
  <si>
    <t>Laylla Monic da Silva Costa</t>
  </si>
  <si>
    <t>Sarah Sierra Luques</t>
  </si>
  <si>
    <t>Michelle Rodrigues Antunes Silva</t>
  </si>
  <si>
    <t>Thiago Menezes de Almeida</t>
  </si>
  <si>
    <t>Geane dos Santos Miranda</t>
  </si>
  <si>
    <t>Nelson Alves de Oliveira Pereira</t>
  </si>
  <si>
    <t>Fabiano Antonio de Oliveira</t>
  </si>
  <si>
    <t>Nedson Vieira Lopes</t>
  </si>
  <si>
    <t>Wellington Luis de Oliveira Pereira</t>
  </si>
  <si>
    <t>Huanderson Michael Luis da Silva Ramalho</t>
  </si>
  <si>
    <t>Gustavo Caldeira de Souza</t>
  </si>
  <si>
    <t>Gustavo Balan Lima</t>
  </si>
  <si>
    <t>Antonio Fernando Gasparino dos Santos</t>
  </si>
  <si>
    <t>Raphael Zibordi Porto de Andrade</t>
  </si>
  <si>
    <t>Thalyta Maria Monteiro Simao</t>
  </si>
  <si>
    <t>Daniel Luiz Silva</t>
  </si>
  <si>
    <t>Marcia Elena Pedretti</t>
  </si>
  <si>
    <t>Patrícia Rosa dos Santos</t>
  </si>
  <si>
    <t>Veridiana Nascimento da Silva</t>
  </si>
  <si>
    <t>Rodrigo Antonio Vieceli</t>
  </si>
  <si>
    <t>Lucas Stutz Lopes Franco</t>
  </si>
  <si>
    <t>Marcia Regina Bert</t>
  </si>
  <si>
    <t>Lucinda Fernandes Gomes Vieira</t>
  </si>
  <si>
    <t>Hitallo de Oliveira Freitas</t>
  </si>
  <si>
    <t>Amanda Ferreira de Freitas Leite</t>
  </si>
  <si>
    <t>José Carlos de Sousa Pires Junior</t>
  </si>
  <si>
    <t>Katia Gidiane Bezerra Oliveira</t>
  </si>
  <si>
    <t>Onofre Guedes de Moura Filho</t>
  </si>
  <si>
    <t>Rafael Lanna dos Santos</t>
  </si>
  <si>
    <t>Sabrina Vasconcelos Gouvêa</t>
  </si>
  <si>
    <t>Sheila Oliveira Mayrink</t>
  </si>
  <si>
    <t>Karla Rosana Atíde de Lima</t>
  </si>
  <si>
    <t>Mariana Muzetti Martinelli de Freitas</t>
  </si>
  <si>
    <t>Ana Carolina Pires Simoes</t>
  </si>
  <si>
    <t>Karoline de Brito Figueiredo</t>
  </si>
  <si>
    <t>Ester Monique de Oliveira</t>
  </si>
  <si>
    <t>Cristiana Rangel Meirelles Coutinho</t>
  </si>
  <si>
    <t>Amanda Melo de Andrade</t>
  </si>
  <si>
    <t>Alice Moreira Goncalves</t>
  </si>
  <si>
    <t>Emanuelle Cristina Neves Campos</t>
  </si>
  <si>
    <t>Alexandre Santana Coslop</t>
  </si>
  <si>
    <t>Daniel Rodrigues da Silveira</t>
  </si>
  <si>
    <t>Gilberto Medeiros da Costa</t>
  </si>
  <si>
    <t>Paloma Gonçalves de Carvalho</t>
  </si>
  <si>
    <t>Thalita Stefany Vieira Santos</t>
  </si>
  <si>
    <t>Pollyanne Camille Mendes de Andrade</t>
  </si>
  <si>
    <t>Niki Lauda Dias de Sousa</t>
  </si>
  <si>
    <t>Victor Lucchesi Santos</t>
  </si>
  <si>
    <t>Gisely Nogueira Borges</t>
  </si>
  <si>
    <t>Everton Ananias Chaves</t>
  </si>
  <si>
    <t>Anderson Gilson do Nascimento Santos</t>
  </si>
  <si>
    <t>Iago Frederico Cardoso Rezende</t>
  </si>
  <si>
    <t>Douglas Almeida Silva</t>
  </si>
  <si>
    <t>Leandro Augusto Neves da Costa</t>
  </si>
  <si>
    <t>Luan De Sales Martins</t>
  </si>
  <si>
    <t>João Victor de Jesus Zeca.</t>
  </si>
  <si>
    <t>Roumer Camargo Santos</t>
  </si>
  <si>
    <t>Milton Cardoso Correia</t>
  </si>
  <si>
    <t>Fernando de Oliveira Lana</t>
  </si>
  <si>
    <t>Jonathan Henrique de Andrade</t>
  </si>
  <si>
    <t>Julio Cesar Feboli</t>
  </si>
  <si>
    <t>Welinton Pimenta</t>
  </si>
  <si>
    <t>Eliane Felipe</t>
  </si>
  <si>
    <t>Joyce Helena da Silva</t>
  </si>
  <si>
    <t>Wesley Carlos Todeschini Zaparolli</t>
  </si>
  <si>
    <t>Thiago Anjoletto</t>
  </si>
  <si>
    <t>Diego Andrade Domingues</t>
  </si>
  <si>
    <t>Marcio Gabriel de Sousa Barbosa</t>
  </si>
  <si>
    <t>Jhonny Anderson Frutuoso</t>
  </si>
  <si>
    <t>Barbara Marianne Guimaraes Bezerra</t>
  </si>
  <si>
    <t>Alessandro Ferreira de Macedo</t>
  </si>
  <si>
    <t>Quezia Santos de Souza</t>
  </si>
  <si>
    <t>Angela Mayara Paz dos Santos</t>
  </si>
  <si>
    <t>Marina Goncalves Santos</t>
  </si>
  <si>
    <t>Luis Henrique Bertelli Theodoro</t>
  </si>
  <si>
    <t>Anderson Ferreira Braga Junior</t>
  </si>
  <si>
    <t>Tainara Lopes dos Santos</t>
  </si>
  <si>
    <t>Elida Martins</t>
  </si>
  <si>
    <t>Erick Rosa Pereira</t>
  </si>
  <si>
    <t>Wellington Azevedo da Conceicao</t>
  </si>
  <si>
    <t>Vitoria Goulart Barbosa Tavares</t>
  </si>
  <si>
    <t>Raene Luciano da Silva</t>
  </si>
  <si>
    <t>Eder Oliveira da Silva</t>
  </si>
  <si>
    <t>Douglas Henrique Gomes</t>
  </si>
  <si>
    <t>Mirna de Fatima Soares de Freitas</t>
  </si>
  <si>
    <t>Guilherme Henrique de Avelar Maciel</t>
  </si>
  <si>
    <t>Mirela Marcia dos Santos Rodrigues</t>
  </si>
  <si>
    <t>Sandro Roberto Souza Averaldo</t>
  </si>
  <si>
    <t>Edmar Ferreira Peixoto</t>
  </si>
  <si>
    <t>Wesley Correia dos Santos</t>
  </si>
  <si>
    <t>Daniel Vasconcelos Medeiros</t>
  </si>
  <si>
    <t>Izabelly Victoria de Souza Lopes Abreu</t>
  </si>
  <si>
    <t>Yasmin Gabrielle Correa de Souza</t>
  </si>
  <si>
    <t>Bruno Henrique Aguiar Ribeiro</t>
  </si>
  <si>
    <t xml:space="preserve">Mayline Roberta da Silva Cerqueira
</t>
  </si>
  <si>
    <t>Gabriel Augusto Figueredo</t>
  </si>
  <si>
    <t xml:space="preserve">Lucas Morales Castro Bernardino
</t>
  </si>
  <si>
    <t>Raquel Anastacio de Farias</t>
  </si>
  <si>
    <t>Taylon Gabriel Chastalo Sandri</t>
  </si>
  <si>
    <t>Genilda da Silva Ramos</t>
  </si>
  <si>
    <t>Laura Elisa Alves Pereira</t>
  </si>
  <si>
    <t>Daniella Karolaine Oliveira dos Santos</t>
  </si>
  <si>
    <t>Mellory Yasmin Soares Carmelito</t>
  </si>
  <si>
    <t>Poliane de Melo Barbosa</t>
  </si>
  <si>
    <t>Amanda Junia da Silva Oliveira</t>
  </si>
  <si>
    <t>Raquel Teixeira Guilherme de Freitas</t>
  </si>
  <si>
    <t>Edvania da Conceicao Costa</t>
  </si>
  <si>
    <t>Crislene Medeiros Rodrigues</t>
  </si>
  <si>
    <t>Filipe Zapella Giribola</t>
  </si>
  <si>
    <t>Leonardo Custodio de Oliveira</t>
  </si>
  <si>
    <t xml:space="preserve">Magali Rosario Silveira </t>
  </si>
  <si>
    <t>Maria Eduarda Figueiredo Andrade</t>
  </si>
  <si>
    <t>Oladayo Bamidele Adewale</t>
  </si>
  <si>
    <t>Deborah Emanuelly Braz da Cruz</t>
  </si>
  <si>
    <t>Cleane Neide da Silva</t>
  </si>
  <si>
    <t>Evelyn Cristina Barbosa da Silva</t>
  </si>
  <si>
    <t>Lydia Maria Ribeiro do Vale Procopio</t>
  </si>
  <si>
    <t>Bruna Valente da Cruz</t>
  </si>
  <si>
    <t>Bruno Mazzinghy Ferreira</t>
  </si>
  <si>
    <t>Josiane Margarete de Paula</t>
  </si>
  <si>
    <t>Alayne Cristina da Silva</t>
  </si>
  <si>
    <t>Otavio Bastos da Costa</t>
  </si>
  <si>
    <t>Karen dos Santos Falcao</t>
  </si>
  <si>
    <t>Mirllen Katiellen Pinheiro Ramos</t>
  </si>
  <si>
    <t>Stefani Lourenco Costa</t>
  </si>
  <si>
    <t>Larissa Maira dos Santos Martins</t>
  </si>
  <si>
    <t>Yuri Rocha Venuto Metz</t>
  </si>
  <si>
    <t>Katiuscia Agnela Martins Coelho Teixeira</t>
  </si>
  <si>
    <t>Ian Hugo Vasconcelos Caetano</t>
  </si>
  <si>
    <t>Ivson Iury Marcelino da Costa</t>
  </si>
  <si>
    <t>Renata Emanuele de Souza</t>
  </si>
  <si>
    <t>Vivienne Sousa Leal</t>
  </si>
  <si>
    <t>Debora Pereira Dias</t>
  </si>
  <si>
    <t>Ramon Luiz Carvalho Macedo</t>
  </si>
  <si>
    <t>Jussara Cunha Orem</t>
  </si>
  <si>
    <t>Marcus Vinicius Gramicelli Simoes</t>
  </si>
  <si>
    <t>Gabriel Lopes dos Santos</t>
  </si>
  <si>
    <t>Jessica Camille Fideles Guimaraes</t>
  </si>
  <si>
    <t>Sabrina Souza Soares</t>
  </si>
  <si>
    <t>Silvia Regina Martins Perpetua Saraiva</t>
  </si>
  <si>
    <t>Luana dos Santos Batista</t>
  </si>
  <si>
    <t>Matheus Aguiar Rodrigues</t>
  </si>
  <si>
    <t>Larissa Dias da Silva</t>
  </si>
  <si>
    <t>Stephanie Lorrane Araujo Santos</t>
  </si>
  <si>
    <t>Geovana Santos da Veiga</t>
  </si>
  <si>
    <t>Rosa Maria de Campos Silva</t>
  </si>
  <si>
    <t>Luiz Fernando Lima de Figueiredo</t>
  </si>
  <si>
    <t>Aline Rafaela Barbosa do Serro</t>
  </si>
  <si>
    <t>Walquiria Aparecida Dias Pereira</t>
  </si>
  <si>
    <t>Sara Estefany Borges Cunha</t>
  </si>
  <si>
    <t>Fernanda Tayna Marques Goncalves do Amaral</t>
  </si>
  <si>
    <t>Ana Clara Fidelis da Silva</t>
  </si>
  <si>
    <t>Zemar Eduardo Bolotta Neto</t>
  </si>
  <si>
    <t>Anna Luiza Barbosa Goncalves</t>
  </si>
  <si>
    <t>Ester Kenoli Goncalves Araujo</t>
  </si>
  <si>
    <t>Vitor Manoel de Souza Lopes Leal</t>
  </si>
  <si>
    <t>Camily Vitoria Santos Teixeira</t>
  </si>
  <si>
    <t>Alex Soares da Silva</t>
  </si>
  <si>
    <t>Maria Eduarda Alves dos Santos</t>
  </si>
  <si>
    <t>Simone Faria Marcelo</t>
  </si>
  <si>
    <t>Ludmilla Caroline dos Santos Rodrigues</t>
  </si>
  <si>
    <t>Patricia Aparecida Nunes Damm de Franca</t>
  </si>
  <si>
    <t>Nilson Lopes Santos</t>
  </si>
  <si>
    <t>Sunamita Miscia de Morais</t>
  </si>
  <si>
    <t>Brenda Eduarda dos Santos Silveira</t>
  </si>
  <si>
    <t>Guilherme Lopes Rodrigues</t>
  </si>
  <si>
    <t>Juan Aliani Pavao</t>
  </si>
  <si>
    <t>Jackson Henrique Galeano</t>
  </si>
  <si>
    <t xml:space="preserve">Granito Soluções Em Pagamentos S.a.  ;  Banco Bmg S.a  ;  </t>
  </si>
  <si>
    <t xml:space="preserve">GRANITO SOLUCOES EM PAGAMENTOS S.A.  ;  BANCO BMG  ;  </t>
  </si>
  <si>
    <t xml:space="preserve">Granito Soluções em Pagamentos SA  ;  </t>
  </si>
  <si>
    <t xml:space="preserve">Banco BMG S.A  ;  Granito Soluções em Pagamentos S.A  ;  </t>
  </si>
  <si>
    <t xml:space="preserve">Banco BMG  ;  Granito Soluções Em Pagamentos SA  ;  </t>
  </si>
  <si>
    <t xml:space="preserve">Banco BMG  ;  Granito Soluções Em Pagamentos S.A  ;  </t>
  </si>
  <si>
    <t xml:space="preserve">Granito Solucoes Em Pagamentos S.a  ;  Banco Bmg S.a.  ;  </t>
  </si>
  <si>
    <t xml:space="preserve">Banco BMG  ;  Granito Soluções em Pagamentos SA  ;  </t>
  </si>
  <si>
    <t xml:space="preserve">Virtual Sistemas e Tecnologia Ltda  ;  </t>
  </si>
  <si>
    <t xml:space="preserve">GRANITO INSTITUICAO DE PAGAMENTO S.A.  ;  BANCO BMG S.A  ;  </t>
  </si>
  <si>
    <t xml:space="preserve">BANCO BMG S.A  ;  GRANITO SOLUCOES EM PAGAMENTOS S.A.  ;  </t>
  </si>
  <si>
    <t xml:space="preserve">Granito Instituição de Pagamento S.A  ;  Banco BMG  ;  </t>
  </si>
  <si>
    <t xml:space="preserve">BANCO BMG SA  ;  BMG GRANITO SOLUCOES EM PAGAMENTO S.A.  ;  </t>
  </si>
  <si>
    <t xml:space="preserve">Bmg Granito Solucoes Em Pagamento S.a.  ;  Banco Bmg Sa  ;  </t>
  </si>
  <si>
    <t xml:space="preserve">Granito Instituicao de Pagamento S.A.  ;  Banco BMG SA  ;  </t>
  </si>
  <si>
    <t xml:space="preserve">Granito Instituicao de Pagamento S.a.  ;  Banco Bmg S.a  ;  </t>
  </si>
  <si>
    <t xml:space="preserve">Redebrasil Gestao de Ativos Ltda  ;  Lojas Renner S.a.  ;  Banco do Brasil Sa  ;  Banco Bradesco S.a.  ;  Itau Unibanco S.a.  ;  Mapfre Seguros Gerais S.a.  ;  Porto Seguro Companhia de Seguros Gerais  ;  Banco Cooperativo Sicredi S.a.  ;  Banco Agibank S.a  ;  Itapeva Recuperacao de Creditos Ltda.  ;  Portocred Sa Credito Financiamento e Investimento  ;  Recovery do Brasil Consultoria S.a  ;  </t>
  </si>
  <si>
    <t xml:space="preserve">Banco Bmg Sa  ;  Granito Instituicao de Pagamento S.a.  ;  </t>
  </si>
  <si>
    <t xml:space="preserve">Banco Bmg S.a  ;  Granito Instituicao de Pagamento S.a.  ;  </t>
  </si>
  <si>
    <t xml:space="preserve">Granito Instituicao de Pagamento S.A.  ;  Banco Bmg SA  ;  </t>
  </si>
  <si>
    <t xml:space="preserve">Banco BMG SA  ;  Granito Instituicao de Pagamento S.A.  ;  </t>
  </si>
  <si>
    <t xml:space="preserve">Banco BMG S.A  ;  Granito Instituicao de Pagamento S.A.  ;  </t>
  </si>
  <si>
    <t xml:space="preserve">GRANITO INSTITUICAO DE PAGAMENTO S.A.  ;  : BANCO BMG S.A  ;  </t>
  </si>
  <si>
    <t xml:space="preserve">Banco Bmg SA  ;  Granito Instituicao de Pagamento S.A.  ;  </t>
  </si>
  <si>
    <t xml:space="preserve">Granito Instituição de Pagamento S.A.  ;  Banco BMG SA.  ;  </t>
  </si>
  <si>
    <t xml:space="preserve">Granito Instituicao de Pagamento S.A.  ;  Banco BMG S.A.  ;  </t>
  </si>
  <si>
    <t xml:space="preserve">Banco BMG SA.  ;  Granito Instituição de Pagamento S.A.  ;  </t>
  </si>
  <si>
    <t xml:space="preserve">Banco BMG S.A.  ;  Granito Instituicao de Pagamento S.A.  ;  </t>
  </si>
  <si>
    <t xml:space="preserve">Granito Instituicao de Pagamento S.A  ;  Banco BMG SA  ;  </t>
  </si>
  <si>
    <t xml:space="preserve">Banco BMG SA  ;  Granito Instituição de Pagamento S.A  ;  </t>
  </si>
  <si>
    <t xml:space="preserve">Banco BMG SA  ;  Granito Instituicao de Pagamento S.A  ;  </t>
  </si>
  <si>
    <t xml:space="preserve">Granito Instituição de Pagamento S.A  ;  Banco BMG SA  ;  </t>
  </si>
  <si>
    <t xml:space="preserve">Banco Bmg SA  ;  Granito Instituição de Pagamento S.A.  ;  </t>
  </si>
  <si>
    <t xml:space="preserve">Granito Instituição De Pagamento S.A.  ;  Banco BMG S.A  ;  </t>
  </si>
  <si>
    <t xml:space="preserve">Banco Bmg S.A  ;  Granito Instituicao de Pagamento S.A.  ;  </t>
  </si>
  <si>
    <t xml:space="preserve">Granito Instituição de Pagamento S.A.  ;  Banco BMG  S.A  ;  </t>
  </si>
  <si>
    <t xml:space="preserve">Banco Bmg S.A  ;  Granito Solucoes Em Pagamentos S.A.  ;  </t>
  </si>
  <si>
    <t xml:space="preserve">Granito Instituição de Pagamento S.A.  ;  Banco BMG SA  ;  </t>
  </si>
  <si>
    <t xml:space="preserve">Redebrasil Gestao de Ativos Ltda  ;  </t>
  </si>
  <si>
    <t xml:space="preserve">Banco Bmg S.A  ;  Granito Instituição de Pagamento S.A.  ;  </t>
  </si>
  <si>
    <t xml:space="preserve">Banco BMG S.A  ;  Granito Instituição de Pagamento S.A.  ;  </t>
  </si>
  <si>
    <t xml:space="preserve">Flex Gestao de Relacionamentos S.a.  ;  Code7 Software e Plataformas de Tecnologias Ltda Em Recuperacao Judicial  ;  Cxdzain  ;  Grupo Connvert  ;  Serasa S.a.  ;  </t>
  </si>
  <si>
    <t xml:space="preserve">Nu Pagamentos S.A.  ;  Jose de Paula Monteiro Neto  ;  Itau Unibanco S.A.  ;  Flash Courier Ltda  ;  Paulo M. dos Santos Entregas Rapidas  ;  </t>
  </si>
  <si>
    <t xml:space="preserve">Granito Instituição de Pagamento S.A  ;  Banco BMG S.A  ;  </t>
  </si>
  <si>
    <t xml:space="preserve">Granito Soluções em Pagamentos S.A.  ;  Banco BMG S.A  ;  </t>
  </si>
  <si>
    <t xml:space="preserve">Nu Pagamentos S.a  ;  Itau Unibanco S.A.  ;  Flash Courier Ltda  ;  Paulo M. dos Santos Entregas Rapidas  ;  </t>
  </si>
  <si>
    <t xml:space="preserve">Granito Instituição de Pagamento S.A.  ;  Banco BMG S.A  ;  </t>
  </si>
  <si>
    <t xml:space="preserve">Banco BMG S/A  ;  Granito Instituicao de Pagamento S.A.  ;  </t>
  </si>
  <si>
    <t xml:space="preserve">Code7 Software e Plataformas de Tecnologias Ltda Em Recuperação Judicial  ;  Grupo Connvert  ;  Chubb Seguros Brasil S.A.  ;  Banco Santander (Brasil) S.A  ;  Flex Gestao de Relacionamentos S.A.  ;  </t>
  </si>
  <si>
    <t xml:space="preserve">Banco Bradesco S.A.  ;  Banco C6 S.A.  ;  Nacional Msf Consultoria e Gestao Empresarial Ltda  ;  </t>
  </si>
  <si>
    <t xml:space="preserve">Haus Construcoes Ltda  ;  </t>
  </si>
  <si>
    <t xml:space="preserve">BANCO BMG S.A  ;  Granito Solucoes Em Pagamentos S.A.  ;  </t>
  </si>
  <si>
    <t xml:space="preserve">Banco Agibank S.a  ;  Banco Itau Bmg Consignado S.a.  ;  Banco Ole Bonsucesso Consignado S.a.  ;  Banco do Estado do Rio Grande do Sul Sa  ;  Banco Safra s a  ;  Braga e Donario Intermediacao de Negocios Ltda - Me  ;  Unix Intermediacao de Negocios Ltda - Me  ;  M. I. Intermediacao de Negocios Eireli  ;  Banco Bmg Sa  ;  Banco Mercantil do Brasil Sa  ;  Banco C6 S.a.  ;  Banco Daycoval S/a  ;  Banco Pan S.a.  ;  Banco Cetelem S.a.  ;  </t>
  </si>
  <si>
    <t xml:space="preserve">Serasa S.a.  ;  Banco Santander (brasil) S.a.  ;  Sky Servicos de Banda Larga Ltda.  ;  Itau Unibanco S.a.  ;  Grupo Connvert  ;  Code7 Software e Plataformas de Tecnologias Ltda Em Recuperacao Judicial  ;  Flex Gestao de Relacionamentos S.a.  ;  </t>
  </si>
  <si>
    <t xml:space="preserve">Banco Bmg S.a  ;  Granito Solucoes Em Pagamentos S.a.  ;  </t>
  </si>
  <si>
    <t xml:space="preserve">Flex Gestao de Relacionamentos S.A.  ;  Code7 Software e Plataformas de Tecnologias Ltda em Recuperação Judicial  ;  Grupo Connvert  ;  Itau Unibanco S.A  ;  </t>
  </si>
  <si>
    <t xml:space="preserve">Top Service Servicos e Sistemas S/A  ;  Boticario Produtos de Beleza Ltda  ;  </t>
  </si>
  <si>
    <t xml:space="preserve">Granito Solucoes Em Pagamentos S.A.  ;  Banco BMG S.A  ;  </t>
  </si>
  <si>
    <t xml:space="preserve">GRANITO INSTITUICAO DE PAGAMENTO S.A.  ;  Banco Bmg SA  ;  </t>
  </si>
  <si>
    <t xml:space="preserve">GRANITO INSTITUICAO DE PAGAMENTO S.A.  ;  </t>
  </si>
  <si>
    <t xml:space="preserve">Granito Instituicao de Pagamento S.A.  ;  </t>
  </si>
  <si>
    <t xml:space="preserve">Granito Instituicao de Pagamento S.A.  ;  Banco Bmg S.A  ;  </t>
  </si>
  <si>
    <t xml:space="preserve">Code7 Software e Plataformas de Tecnologias Ltda em  ;  Grupo Connvert  ;  Itau Unibanco S.A.  ;  Banco Santander (Brasil) S.A.  ;  Serasa S.A.  ;  </t>
  </si>
  <si>
    <t xml:space="preserve">Companhia de Seguros Previdencia do Sul  ;  Sompo Seguros S.A.  ;  Facil Assist Servicos e Assistencia 24 Horas Ltda.  ;  </t>
  </si>
  <si>
    <t xml:space="preserve">Granito Solucoes em Pagamentos S.A.  ;  Banco BMG S.A  ;  </t>
  </si>
  <si>
    <t xml:space="preserve">Paulo M. dos Santos Entregas Rapidas  ;  Flash Courier Ltda  ;  Itau Unibanco S.A.  ;  Nu Pagamentos S.A.  ;  </t>
  </si>
  <si>
    <t xml:space="preserve">PDTEC S.A  ;  Operador Nacional do Sistema de Registro Eletronico de Imoveis ( ONR )  ;  Itau Unibanco S.A  ;  Banco Santander (Brasil) S.A.  ;  </t>
  </si>
  <si>
    <t xml:space="preserve">GF4 Participacoes Ltda  ;  </t>
  </si>
  <si>
    <t xml:space="preserve">Brasil Educacao S/A  ;  Top Service Servicos e Sistemas S/A  ;  </t>
  </si>
  <si>
    <t xml:space="preserve">Gf4 Participacoes Ltda  ;  </t>
  </si>
  <si>
    <t xml:space="preserve">Aval Administracao de Cobranca e Cadastro Ltd  ;  Economico S/a Arrendamento Mercantil Econleasing Em Liquidacao Extrajudicial  ;  Banco Pan S.a.  ;  Itau Unibanco S.a.  ;  Ebazar.com.br. Ltda  ;  </t>
  </si>
  <si>
    <t xml:space="preserve">Itau Unibanco S.a  ;  Almaviva Experience S.A.  ;  </t>
  </si>
  <si>
    <t xml:space="preserve">Almaviva Experience S.A.  ;  </t>
  </si>
  <si>
    <t xml:space="preserve">Almaviva Experience S.A  ;  </t>
  </si>
  <si>
    <t xml:space="preserve">Top Service Servicos e Sistemas S/A  ;  </t>
  </si>
  <si>
    <t xml:space="preserve">ALMA VIVA DO BRASIL TELEMARKETING E INFORMÁTICA LTDA  ;  </t>
  </si>
  <si>
    <t xml:space="preserve">HS Prevent Ltda  ;  TRIGG Tecnologia Ltda  ;  </t>
  </si>
  <si>
    <t xml:space="preserve">Banco BMG S.A  ;  Granito Instituicao de Pagamento S.A  ;  </t>
  </si>
  <si>
    <t xml:space="preserve">Granito Instituicao de Pagamento S.a.  ;  </t>
  </si>
  <si>
    <t xml:space="preserve">Almaviva Experience S.a.  ;  </t>
  </si>
  <si>
    <t>0010855-34.2021.5.03.0021</t>
  </si>
  <si>
    <t>0010847-81.2021.5.03.0110</t>
  </si>
  <si>
    <t>0010217-91.2022.5.03.0109</t>
  </si>
  <si>
    <t>0010709-56.2023.5.03.0139</t>
  </si>
  <si>
    <t>002003.2023.03.000-6</t>
  </si>
  <si>
    <t>0010280-29.2022.5.03.0138</t>
  </si>
  <si>
    <t>0020634-52.2022.5.04.0020</t>
  </si>
  <si>
    <t>0020620-56.2022.5.04.0024</t>
  </si>
  <si>
    <t>0020672-24.2022.5.04.0001</t>
  </si>
  <si>
    <t>0020781-11.2022.5.04.0010</t>
  </si>
  <si>
    <t>1001188-47.2022.5.02.0070</t>
  </si>
  <si>
    <t>0020780-84.2022.5.04.0023</t>
  </si>
  <si>
    <t>0021058-45.2022.5.04.0004</t>
  </si>
  <si>
    <t>0010835-11.2022.5.03.0182</t>
  </si>
  <si>
    <t>639.778.339-5</t>
  </si>
  <si>
    <t>0001459-71.2022.5.05.0561</t>
  </si>
  <si>
    <t>1001566-36.2022.5.02.0059</t>
  </si>
  <si>
    <t>1001692-18.2024.5.02.0059</t>
  </si>
  <si>
    <t>0020889-31.2022.5.04.0013</t>
  </si>
  <si>
    <t>0000334-39.2022.5.09.3671</t>
  </si>
  <si>
    <t>0020940-15.2022.5.04.0022</t>
  </si>
  <si>
    <t>0000764-39.2022.5.05.0005</t>
  </si>
  <si>
    <t>0000096-17.2023.5.09.0007</t>
  </si>
  <si>
    <t>0010842-68.2023.5.03.0149</t>
  </si>
  <si>
    <t>0020098-18.2023.5.04.0663</t>
  </si>
  <si>
    <t>1000231-88.2023.5.02.0077</t>
  </si>
  <si>
    <t>0020227-60.2023.5.04.0004</t>
  </si>
  <si>
    <t>0000122-81.2023.5.09.3671</t>
  </si>
  <si>
    <t>0000255-44.2023.5.06.0006</t>
  </si>
  <si>
    <t>0020340-05.2023.5.04.0007</t>
  </si>
  <si>
    <t>0010410-55.2023.5.18.0012</t>
  </si>
  <si>
    <t>0010348-35.2023.5.03.0108</t>
  </si>
  <si>
    <t>1000762-90.2023.5.02.0008</t>
  </si>
  <si>
    <t>0010448-54.2023.5.03.0022</t>
  </si>
  <si>
    <t>0010485-90.2023.5.03.0019</t>
  </si>
  <si>
    <t>0010503-41.2023.5.03.0010</t>
  </si>
  <si>
    <t>0010582-20.2023.5.03.0010</t>
  </si>
  <si>
    <t>1000735-92.2023.5.02.0013</t>
  </si>
  <si>
    <t>0000568-94.2023.5.09.0014</t>
  </si>
  <si>
    <t>0020536-72.2023.5.04.0007</t>
  </si>
  <si>
    <t>0000648-18.2023.5.19.0002</t>
  </si>
  <si>
    <t>0020663-47.2023.5.04.0027</t>
  </si>
  <si>
    <t>0011311-40.2023.5.15.0001</t>
  </si>
  <si>
    <t>0010714-53.2023.5.03.0018</t>
  </si>
  <si>
    <t>0010511-16.2023.5.15.0032</t>
  </si>
  <si>
    <t>0010803-21.2023.5.03.0004</t>
  </si>
  <si>
    <t>0011416-63.2023.5.15.0115</t>
  </si>
  <si>
    <t>0010825-65.2023.5.03.0138</t>
  </si>
  <si>
    <t>0000829-19.2023.5.09.0965</t>
  </si>
  <si>
    <t>0020736-88.2023.5.04.0004</t>
  </si>
  <si>
    <t>0000782-35.2023.5.12.0036</t>
  </si>
  <si>
    <t>0010841-06.2023.5.03.0110</t>
  </si>
  <si>
    <t>0011404-98.2023.5.15.0131</t>
  </si>
  <si>
    <t>0020943-63.2023.5.04.0012</t>
  </si>
  <si>
    <t>0020899-68.2023.5.04.0004</t>
  </si>
  <si>
    <t>0011762-62.2023.5.15.0099</t>
  </si>
  <si>
    <t>0011763-47.2023.5.15.0099</t>
  </si>
  <si>
    <t>0010983-29.2023.5.03.0136</t>
  </si>
  <si>
    <t>0010973-78.2023.5.03.0008</t>
  </si>
  <si>
    <t>0021073-08.2023.5.04.0221</t>
  </si>
  <si>
    <t>0010662-50.2023.5.03.0182</t>
  </si>
  <si>
    <t>0021095-23.2023.5.04.0009</t>
  </si>
  <si>
    <t>0012185-05.2023.5.15.0137</t>
  </si>
  <si>
    <t>0012129-36.2023.5.15.0051</t>
  </si>
  <si>
    <t>0011075-70.2023.5.03.0018</t>
  </si>
  <si>
    <t>0012223-04.2023.5.15.0012</t>
  </si>
  <si>
    <t>0012053-74.2023.5.15.0095</t>
  </si>
  <si>
    <t>0012471-24.2023.5.15.0188</t>
  </si>
  <si>
    <t>0012204-40.2023.5.15.0095</t>
  </si>
  <si>
    <t>0012431-98.2023.5.15.0137</t>
  </si>
  <si>
    <t>0021090-38.2023.5.04.0029</t>
  </si>
  <si>
    <t>0000806-24.2023.5.06.0103</t>
  </si>
  <si>
    <t>0000020-83.2024.5.06.0413</t>
  </si>
  <si>
    <t>0012452-03.2023.5.15.0096</t>
  </si>
  <si>
    <t>1001957-34.2023.5.02.0001</t>
  </si>
  <si>
    <t>0000100-41.2024.5.07.0018</t>
  </si>
  <si>
    <t>0012080-30.2023.5.15.0007</t>
  </si>
  <si>
    <t>0010061-72.2024.5.15.0021</t>
  </si>
  <si>
    <t>0010200-81.2024.5.15.0002</t>
  </si>
  <si>
    <t>0000141-68.2024.5.06.0201</t>
  </si>
  <si>
    <t>0100083-90.2024.5.01.0014</t>
  </si>
  <si>
    <t>0010252-64.2024.5.18.0141</t>
  </si>
  <si>
    <t>0010115-07.2024.5.15.0096</t>
  </si>
  <si>
    <t>0020113-15.2024.5.04.0028</t>
  </si>
  <si>
    <t>0000091-02.2024.5.05.0191</t>
  </si>
  <si>
    <t>0020112-42.2024.5.04.0024</t>
  </si>
  <si>
    <t>0010240-68.2024.5.03.0173</t>
  </si>
  <si>
    <t>1000218-62.2024.5.02.0301</t>
  </si>
  <si>
    <t>1000268-54.2024.5.02.0086</t>
  </si>
  <si>
    <t>0021157-81.2023.5.04.0003</t>
  </si>
  <si>
    <t>0010560-65.2024.5.15.0018</t>
  </si>
  <si>
    <t>0020056-78.2024.5.04.0001</t>
  </si>
  <si>
    <t>0020109-02.2024.5.04.0020</t>
  </si>
  <si>
    <t>0000158-18.2024.5.12.0014</t>
  </si>
  <si>
    <t>1000439-64.2024.5.02.0036</t>
  </si>
  <si>
    <t>0000468-64.2024.5.05.0193</t>
  </si>
  <si>
    <t>0000243-57.2024.5.05.0221</t>
  </si>
  <si>
    <t>0010193-84.2024.5.03.0047</t>
  </si>
  <si>
    <t>1000528-92.2024.5.02.0002</t>
  </si>
  <si>
    <t>0010572-55.2024.5.15.0026</t>
  </si>
  <si>
    <t>0010900-18.2024.5.15.0015</t>
  </si>
  <si>
    <t>1000475-29.2024.5.02.0385</t>
  </si>
  <si>
    <t>0010412-35.2024.5.15.0089</t>
  </si>
  <si>
    <t>0010078-68.2024.5.15.0002</t>
  </si>
  <si>
    <t>0011090-78.2024.5.15.0015</t>
  </si>
  <si>
    <t>0020553-50.2024.5.04.0403</t>
  </si>
  <si>
    <t>0000456-42.2024.5.07.0016</t>
  </si>
  <si>
    <t>0020549-16.2024.5.04.0402</t>
  </si>
  <si>
    <t>0010712-41.2024.5.15.0042</t>
  </si>
  <si>
    <t>0000398-07.2024.5.12.0014</t>
  </si>
  <si>
    <t>0000256-31.2024.5.12.0037</t>
  </si>
  <si>
    <t>0000465-68.2024.5.20.0007</t>
  </si>
  <si>
    <t>0100432-84.2024.5.01.0017</t>
  </si>
  <si>
    <t>0000504-49.2024.5.06.0009</t>
  </si>
  <si>
    <t>0010669-37.2024.5.03.0043</t>
  </si>
  <si>
    <t>0000641-96.2024.5.09.0122</t>
  </si>
  <si>
    <t>0010324-60.2024.5.03.0176</t>
  </si>
  <si>
    <t>1000491-89.2024.5.02.0382</t>
  </si>
  <si>
    <t>0000100-46.2024.5.05.0196</t>
  </si>
  <si>
    <t>0100567-81.2024.5.01.0022</t>
  </si>
  <si>
    <t>0000556-26.2024.5.12.0026</t>
  </si>
  <si>
    <t>0010345-42.2024.5.03.0174</t>
  </si>
  <si>
    <t>0000552-25.2024.5.12.0014</t>
  </si>
  <si>
    <t>0010559-41.2024.5.03.0139</t>
  </si>
  <si>
    <t>1000993-79.2024.5.02.0074</t>
  </si>
  <si>
    <t>0010738-04.2024.5.03.0097</t>
  </si>
  <si>
    <t>0010842-75.2024.5.03.0103</t>
  </si>
  <si>
    <t>0100672-65.2024.5.01.0246</t>
  </si>
  <si>
    <t>0000893-17.2024.5.09.0020</t>
  </si>
  <si>
    <t>0011288-06.2024.5.15.0116</t>
  </si>
  <si>
    <t>0000721-02.2024.5.09.0303</t>
  </si>
  <si>
    <t>0000893-14.2024.5.09.0021</t>
  </si>
  <si>
    <t>0010593-67.2024.5.03.0025</t>
  </si>
  <si>
    <t>0000686-80.2024.5.12.0037</t>
  </si>
  <si>
    <t>0010746-69.2024.5.03.0003</t>
  </si>
  <si>
    <t>0010637-34.2024.5.03.0107</t>
  </si>
  <si>
    <t>0010847-95.2024.5.03.0039</t>
  </si>
  <si>
    <t>0000758-41.2024.5.20.0006</t>
  </si>
  <si>
    <t>0010727-54.2024.5.03.0006</t>
  </si>
  <si>
    <t>0020790-83.2024.5.04.0662</t>
  </si>
  <si>
    <t>0000968-79.2024.5.06.0201</t>
  </si>
  <si>
    <t>0011713-27.2024.5.15.0021</t>
  </si>
  <si>
    <t>0020600-10.2024.5.04.0731</t>
  </si>
  <si>
    <t>0011064-46.2024.5.15.0091</t>
  </si>
  <si>
    <t>0000750-06.2024.5.06.0022</t>
  </si>
  <si>
    <t>1001300-12.2024.5.02.0081</t>
  </si>
  <si>
    <t>0000783-52.2024.5.12.0014</t>
  </si>
  <si>
    <t>0020602-77.2024.5.04.0731</t>
  </si>
  <si>
    <t>0010799-90.2024.5.15.0011</t>
  </si>
  <si>
    <t>1001221-54.2024.5.02.0462</t>
  </si>
  <si>
    <t>0010724-03.2024.5.03.0135</t>
  </si>
  <si>
    <t>1001472-87.2024.5.02.0069</t>
  </si>
  <si>
    <t>0010854-35.2024.5.03.0024</t>
  </si>
  <si>
    <t>0010623-37.2024.5.03.0176</t>
  </si>
  <si>
    <t>0101082-72.2024.5.01.0069</t>
  </si>
  <si>
    <t>1001466-48.2024.5.02.0015</t>
  </si>
  <si>
    <t>0010892-87.2024.5.03.0140</t>
  </si>
  <si>
    <t>0010850-34.2024.5.03.0109</t>
  </si>
  <si>
    <t>0011661-39.2024.5.15.0083</t>
  </si>
  <si>
    <t>0012777-06.2024.5.15.0140</t>
  </si>
  <si>
    <t>1001562-45.2024.5.02.0312</t>
  </si>
  <si>
    <t>0010910-17.2024.5.03.0138</t>
  </si>
  <si>
    <t>0010927-25.2024.5.03.0018</t>
  </si>
  <si>
    <t>0011237-71.2024.5.03.0037</t>
  </si>
  <si>
    <t>1001643-79.2024.5.02.0316</t>
  </si>
  <si>
    <t>1001539-21.2024.5.02.0047</t>
  </si>
  <si>
    <t>0020823-10.2024.5.04.0004</t>
  </si>
  <si>
    <t>0001152-79.2024.5.10.0021</t>
  </si>
  <si>
    <t>0011264-51.2024.5.03.0038</t>
  </si>
  <si>
    <t>0011768-60.2024.5.15.0026</t>
  </si>
  <si>
    <t>0012791-85.2024.5.15.0076</t>
  </si>
  <si>
    <t>0010996-60.2024.5.03.0114</t>
  </si>
  <si>
    <t>0001485-43.2024.5.10.0017</t>
  </si>
  <si>
    <t>0101209-55.2024.5.01.0054</t>
  </si>
  <si>
    <t>0011351-16.2024.5.03.0035</t>
  </si>
  <si>
    <t>0011327-82.2024.5.03.0036</t>
  </si>
  <si>
    <t>0011335-53.2024.5.03.0038</t>
  </si>
  <si>
    <t>0011352-98.2024.5.03.0035</t>
  </si>
  <si>
    <t>0011326-97.2024.5.03.0036</t>
  </si>
  <si>
    <t>0011023-36.2024.5.03.0181</t>
  </si>
  <si>
    <t>0011344-88.2024.5.03.0143</t>
  </si>
  <si>
    <t>0011343-06.2024.5.03.0143</t>
  </si>
  <si>
    <t>0011419-54.2024.5.03.0038</t>
  </si>
  <si>
    <t>1001902-32.2024.5.02.0039</t>
  </si>
  <si>
    <t>0020929-51.2024.5.04.0010</t>
  </si>
  <si>
    <t>0011471-50.2024.5.03.0038</t>
  </si>
  <si>
    <t>0011467-19.2024.5.03.0036</t>
  </si>
  <si>
    <t>0011487-13.2024.5.03.0035</t>
  </si>
  <si>
    <t>0011480-21.2024.5.03.0035</t>
  </si>
  <si>
    <t>0011479-03.2024.5.03.0143</t>
  </si>
  <si>
    <t>0011469-86.2024.5.03.0036</t>
  </si>
  <si>
    <t>0011501-88.2024.5.03.0037</t>
  </si>
  <si>
    <t>0011480-85.2024.5.03.0143</t>
  </si>
  <si>
    <t>0001377-17.2024.5.22.0005</t>
  </si>
  <si>
    <t>0001718-90.2024.5.12.0047</t>
  </si>
  <si>
    <t>0011492-26.2024.5.03.0038</t>
  </si>
  <si>
    <t>0011412-36.2024.5.03.0079</t>
  </si>
  <si>
    <t>0011490-62.2024.5.03.0036</t>
  </si>
  <si>
    <t>1002689-48.2024.5.02.0205</t>
  </si>
  <si>
    <t>0001445-76.2024.5.22.0001</t>
  </si>
  <si>
    <t>0001444-91.2024.5.22.0001</t>
  </si>
  <si>
    <t>0011123-71.2024.5.03.0025</t>
  </si>
  <si>
    <t>0101503-73.2024.5.01.0033</t>
  </si>
  <si>
    <t>0011190-93.2024.5.03.0006</t>
  </si>
  <si>
    <t>0001409-19.2024.5.22.0006</t>
  </si>
  <si>
    <t>1002140-53.2024.5.02.0006</t>
  </si>
  <si>
    <t>0011599-46.2024.5.03.0143</t>
  </si>
  <si>
    <t>0011624-86.2024.5.03.0037</t>
  </si>
  <si>
    <t>0011608-41.2024.5.03.0035</t>
  </si>
  <si>
    <t>0011586-77.2024.5.03.0036</t>
  </si>
  <si>
    <t>0011594-48.2024.5.03.0038</t>
  </si>
  <si>
    <t>0011587-62.2024.5.03.0036</t>
  </si>
  <si>
    <t>0011596-18.2024.5.03.0038</t>
  </si>
  <si>
    <t>0000139-17.2025.5.12.0001</t>
  </si>
  <si>
    <t>0011238-61.2024.5.03.0003</t>
  </si>
  <si>
    <t>0011502-70.2024.5.15.0027</t>
  </si>
  <si>
    <t>1002082-08.2024.5.02.0311</t>
  </si>
  <si>
    <t>0001426-64.2024.5.22.0003</t>
  </si>
  <si>
    <t>0000034-98.2025.5.09.0041</t>
  </si>
  <si>
    <t>0000038-71.2025.5.12.0003</t>
  </si>
  <si>
    <t>0000058-40.2025.5.20.0003</t>
  </si>
  <si>
    <t>0000099-40.2025.5.06.0312</t>
  </si>
  <si>
    <t>0010155-75.2025.5.15.0153</t>
  </si>
  <si>
    <t>1000214-97.2025.5.02.0201</t>
  </si>
  <si>
    <t>0010089-60.2025.5.15.0100</t>
  </si>
  <si>
    <t>0100147-06.2025.5.01.0034</t>
  </si>
  <si>
    <t>0000133-59.2025.5.13.0008</t>
  </si>
  <si>
    <t>0000293-17.2025.5.10.0801</t>
  </si>
  <si>
    <t>0010116-46.2025.5.03.0013</t>
  </si>
  <si>
    <t>001713.2023.03.000/5</t>
  </si>
  <si>
    <t>1000998-88.2022.5.02.0004</t>
  </si>
  <si>
    <t>1001340-02.2022.5.02.0004</t>
  </si>
  <si>
    <t>0020551-31.2025.5.04.0020</t>
  </si>
  <si>
    <t>1001298-09.2022.5.02.0050</t>
  </si>
  <si>
    <t>0011158-45.2022.5.15.0032</t>
  </si>
  <si>
    <t>0011157-63.2022.5.18.0004</t>
  </si>
  <si>
    <t>1001615-08.2022.5.02.0082</t>
  </si>
  <si>
    <t>0101105-21.2022.5.01.0026</t>
  </si>
  <si>
    <t>0000865-42.2023.5.05.0005</t>
  </si>
  <si>
    <t>0010131-49.2023.5.03.0186</t>
  </si>
  <si>
    <t>0010115-44.2023.5.03.0106</t>
  </si>
  <si>
    <t>1000326-33.2023.5.02.0073</t>
  </si>
  <si>
    <t>0000456-73.2022.5.05.0014</t>
  </si>
  <si>
    <t>0000314-43.2023.5.13.0004</t>
  </si>
  <si>
    <t>0010411-40.2023.5.18.0012</t>
  </si>
  <si>
    <t>0000400-11.2023.5.13.0005</t>
  </si>
  <si>
    <t>0010415-67.2023.5.03.0021</t>
  </si>
  <si>
    <t>1000788-23.2023.5.02.0062</t>
  </si>
  <si>
    <t>1000431-40.2025.5.02.0008</t>
  </si>
  <si>
    <t>0010486-15.2023.5.03.0136</t>
  </si>
  <si>
    <t>0000538-17.2023.5.12.0001</t>
  </si>
  <si>
    <t>0000561-58.2023.5.12.0034</t>
  </si>
  <si>
    <t>1000908-40.2023.5.02.0006</t>
  </si>
  <si>
    <t>0100571-11.2022.5.01.0242</t>
  </si>
  <si>
    <t>0010577-50.2023.5.03.0025</t>
  </si>
  <si>
    <t>0010590-95.2023.5.03.0139</t>
  </si>
  <si>
    <t>0010620-47.2023.5.03.0005</t>
  </si>
  <si>
    <t>0000651-04.2023.5.10.0008</t>
  </si>
  <si>
    <t>0010632-24.2023.5.03.0179</t>
  </si>
  <si>
    <t>0010713-83.2023.5.03.0013</t>
  </si>
  <si>
    <t>1001137-90.2023.5.02.0073</t>
  </si>
  <si>
    <t>0000482-49.2023.5.05.0010</t>
  </si>
  <si>
    <t>0000007-91.2024.5.09.0028</t>
  </si>
  <si>
    <t>0010746-79.2023.5.03.0011</t>
  </si>
  <si>
    <t>0010760-66.2023.5.03.0010</t>
  </si>
  <si>
    <t>0010676-37.2023.5.03.0181</t>
  </si>
  <si>
    <t>0010782-15.2023.5.03.0111</t>
  </si>
  <si>
    <t>0001378-06.2023.5.10.0802</t>
  </si>
  <si>
    <t>0010811-47.2023.5.03.0020</t>
  </si>
  <si>
    <t>0010854-87.2023.5.03.0018</t>
  </si>
  <si>
    <t>0100908-07.2023.5.01.0002</t>
  </si>
  <si>
    <t>0010854-17.2023.5.03.0009</t>
  </si>
  <si>
    <t>0000801-08.2023.5.06.0101</t>
  </si>
  <si>
    <t>0020343-71.2025.5.04.0012</t>
  </si>
  <si>
    <t>0010931-26.2023.5.03.0009</t>
  </si>
  <si>
    <t>0010841-24.2023.5.03.0007</t>
  </si>
  <si>
    <t>0011305-24.2023.5.15.0101</t>
  </si>
  <si>
    <t>0001368-29.2023.5.13.0009</t>
  </si>
  <si>
    <t>0001344-23.2023.5.13.0034</t>
  </si>
  <si>
    <t>1001706-91.2023.5.02.0461</t>
  </si>
  <si>
    <t>0000842-15.2023.5.06.0411</t>
  </si>
  <si>
    <t>0011178-32.2023.5.03.0033</t>
  </si>
  <si>
    <t>0010004-84.2024.5.03.0022</t>
  </si>
  <si>
    <t>0010044-93.2024.5.15.0099</t>
  </si>
  <si>
    <t>0012081-15.2023.5.15.0007</t>
  </si>
  <si>
    <t>0010247-68.2024.5.18.0003</t>
  </si>
  <si>
    <t>0010200-08.2024.5.15.0188</t>
  </si>
  <si>
    <t>0000259-61.2024.5.12.0012</t>
  </si>
  <si>
    <t>0010452-95.2024.5.15.0063</t>
  </si>
  <si>
    <t>0010578-61.2025.5.15.0015</t>
  </si>
  <si>
    <t>0020399-17.2024.5.04.0020</t>
  </si>
  <si>
    <t>0000102-53.2024.5.07.0004</t>
  </si>
  <si>
    <t>0000342-84.2024.5.13.0033</t>
  </si>
  <si>
    <t>0000610-68.2024.5.13.0024</t>
  </si>
  <si>
    <t>0010831-05.2024.5.15.0041</t>
  </si>
  <si>
    <t>1001097-57.2024.5.02.0014</t>
  </si>
  <si>
    <t>0000793-84.2024.5.13.0009</t>
  </si>
  <si>
    <t>0010801-75.2024.5.03.0017</t>
  </si>
  <si>
    <t>0010237-62.2025.5.03.0017</t>
  </si>
  <si>
    <t>1001482-13.2024.5.02.0076</t>
  </si>
  <si>
    <t>1000872-97.2025.5.02.0015</t>
  </si>
  <si>
    <t>0011194-10.2024.5.03.0143</t>
  </si>
  <si>
    <t>0011201-29.2024.5.03.0037</t>
  </si>
  <si>
    <t>0011226-15.2024.5.03.0143</t>
  </si>
  <si>
    <t>0011213-40.2024.5.03.0038</t>
  </si>
  <si>
    <t>0010290-76.2025.5.03.0006</t>
  </si>
  <si>
    <t>0100117-60.2025.5.01.0263</t>
  </si>
  <si>
    <t>0010159-96.2025.5.03.0040</t>
  </si>
  <si>
    <t>0010240-54.2025.5.03.0037</t>
  </si>
  <si>
    <t>0001650-81.2024.5.11.0011</t>
  </si>
  <si>
    <t>0000130-72.2025.5.06.0017</t>
  </si>
  <si>
    <t>0010182-45.2025.5.03.0039</t>
  </si>
  <si>
    <t>0010191-04.2025.5.03.0040</t>
  </si>
  <si>
    <t>0020158-35.2025.5.04.0561</t>
  </si>
  <si>
    <t>0010257-56.2025.5.15.0102</t>
  </si>
  <si>
    <t>0010128-43.2025.5.03.0051</t>
  </si>
  <si>
    <t>0000289-10.2025.5.10.0015</t>
  </si>
  <si>
    <t>0010193-70.2025.5.03.0105</t>
  </si>
  <si>
    <t>0010233-53.2025.5.03.0040</t>
  </si>
  <si>
    <t>0010233-60.2025.5.03.0167</t>
  </si>
  <si>
    <t>0010235-23.2025.5.03.0040</t>
  </si>
  <si>
    <t>0010263-91.2025.5.03.0039</t>
  </si>
  <si>
    <t>0010250-89.2025.5.03.0040</t>
  </si>
  <si>
    <t>0010492-39.2025.5.15.0129</t>
  </si>
  <si>
    <t>0000275-91.2025.5.13.0031</t>
  </si>
  <si>
    <t>0000337-31.2025.5.09.0068</t>
  </si>
  <si>
    <t>1000410-98.2025.5.02.0320</t>
  </si>
  <si>
    <t>0010205-33.2025.5.03.0025</t>
  </si>
  <si>
    <t>0010259-51.2025.5.03.0040</t>
  </si>
  <si>
    <t>0010250-96.2025.5.03.0167</t>
  </si>
  <si>
    <t>0010251-81.2025.5.03.0167</t>
  </si>
  <si>
    <t>0010248-29.2025.5.03.0167</t>
  </si>
  <si>
    <t>0010293-29.2025.5.03.0039</t>
  </si>
  <si>
    <t>0010278-64.2025.5.03.0167</t>
  </si>
  <si>
    <t>0010374-81.2025.5.03.0037</t>
  </si>
  <si>
    <t>0010314-02.2025.5.15.0029</t>
  </si>
  <si>
    <t>1000647-95.2025.5.02.0203</t>
  </si>
  <si>
    <t>0000239-62.2025.5.05.0034</t>
  </si>
  <si>
    <t>0010308-92.2025.5.03.0040</t>
  </si>
  <si>
    <t>1000467-69.2025.5.02.0077</t>
  </si>
  <si>
    <t>0010318-46.2025.5.03.0167</t>
  </si>
  <si>
    <t>1000482-13.2025.5.02.0053</t>
  </si>
  <si>
    <t>0010319-31.2025.5.03.0167</t>
  </si>
  <si>
    <t>0010644-15.2025.5.15.0153</t>
  </si>
  <si>
    <t>0010525-65.2025.5.03.0031</t>
  </si>
  <si>
    <t>0000457-75.2025.5.09.0003</t>
  </si>
  <si>
    <t>0010344-44.2025.5.03.0167</t>
  </si>
  <si>
    <t>0010346-14.2025.5.03.0167</t>
  </si>
  <si>
    <t>0010365-16.2025.5.03.0039</t>
  </si>
  <si>
    <t>0010363-43.2025.5.03.0040</t>
  </si>
  <si>
    <t>0010365-13.2025.5.03.0040</t>
  </si>
  <si>
    <t>0010355-73.2025.5.03.0167</t>
  </si>
  <si>
    <t>0010395-48.2025.5.03.0040</t>
  </si>
  <si>
    <t>0010375-64.2025.5.03.0167</t>
  </si>
  <si>
    <t>0010479-64.2025.5.03.0035</t>
  </si>
  <si>
    <t>0010377-27.2025.5.03.0040</t>
  </si>
  <si>
    <t>0010376-42.2025.5.03.0040</t>
  </si>
  <si>
    <t>0010386-93.2025.5.03.0167</t>
  </si>
  <si>
    <t>0010403-28.2025.5.03.0039</t>
  </si>
  <si>
    <t>0010476-03.2025.5.03.0038</t>
  </si>
  <si>
    <t>0010344-84.2025.5.03.0186</t>
  </si>
  <si>
    <t>0010403-32.2025.5.03.0167</t>
  </si>
  <si>
    <t>0010438-89.2025.5.03.0167</t>
  </si>
  <si>
    <t>0010406-77.2025.5.03.0040</t>
  </si>
  <si>
    <t>0010437-03.2025.5.03.0039</t>
  </si>
  <si>
    <t>0010388-43.2025.5.03.0109</t>
  </si>
  <si>
    <t>1000927-69.2025.5.02.0202</t>
  </si>
  <si>
    <t>0010455-21.2025.5.03.0040</t>
  </si>
  <si>
    <t>0010462-16.2025.5.03.0039</t>
  </si>
  <si>
    <t>0010463-98.2025.5.03.0039</t>
  </si>
  <si>
    <t>0010471-72.2025.5.03.0040</t>
  </si>
  <si>
    <t>0010556-64.2025.5.03.0038</t>
  </si>
  <si>
    <t>0010409-34.2025.5.03.0007</t>
  </si>
  <si>
    <t>0010475-15.2025.5.03.0039</t>
  </si>
  <si>
    <t>0010482-04.2025.5.03.0040</t>
  </si>
  <si>
    <t>0010499-43.2025.5.03.0039</t>
  </si>
  <si>
    <t>0010503-80.2025.5.03.0039</t>
  </si>
  <si>
    <t>0010581-83.2025.5.03.0036</t>
  </si>
  <si>
    <t>0010638-77.2025.5.15.0033</t>
  </si>
  <si>
    <t>0010506-32.2025.5.03.0040</t>
  </si>
  <si>
    <t>0010399-51.2025.5.03.0019</t>
  </si>
  <si>
    <t>0010657-73.2025.5.15.0101</t>
  </si>
  <si>
    <t>0010536-67.2025.5.03.0040</t>
  </si>
  <si>
    <t>0024781-18.2025.5.24.0002</t>
  </si>
  <si>
    <t>0010543-59.2025.5.03.0040</t>
  </si>
  <si>
    <t>0010547-06.2025.5.03.0167</t>
  </si>
  <si>
    <t>0010561-83.2025.5.03.0039</t>
  </si>
  <si>
    <t>0010580-89.2025.5.03.0039</t>
  </si>
  <si>
    <t>0001294-37.2025.5.10.0801</t>
  </si>
  <si>
    <t>1001225-55.2025.5.02.0204</t>
  </si>
  <si>
    <t>0010584-26.2025.5.03.0040</t>
  </si>
  <si>
    <t>0010592-03.2025.5.03.0040</t>
  </si>
  <si>
    <t>0010702-81.2025.5.03.0143</t>
  </si>
  <si>
    <t>1002472-05.2024.5.02.0205</t>
  </si>
  <si>
    <t>09 - Aguarda julg. (Trib Sup/STF)</t>
  </si>
  <si>
    <t>06 - Aguarda recurso 2a instância</t>
  </si>
  <si>
    <t>03 - Aguarda defesa</t>
  </si>
  <si>
    <t>08 - Aguarda recurso (Trib Sup/STF)</t>
  </si>
  <si>
    <t>11 - Aguarda impug ou c. obrigação</t>
  </si>
  <si>
    <t>07 - Aguarda julg. em 2a instância</t>
  </si>
  <si>
    <t>04 - Aguarda instrução</t>
  </si>
  <si>
    <t>15 - Processo baixado/arquivado</t>
  </si>
  <si>
    <t>Aguarda recurso (Trib Sup/STF)</t>
  </si>
  <si>
    <t>05 - Aguarda julg. em 1a instância</t>
  </si>
  <si>
    <t>Aguarda julgamento. em 2a instância</t>
  </si>
  <si>
    <t>26 - Aguarda instrução em Liq/CS</t>
  </si>
  <si>
    <t>13 - Aguarda trânsito em julg/baixa</t>
  </si>
  <si>
    <t>14 - Aguarda baixa/arquivamento</t>
  </si>
  <si>
    <t>Sentença homologatória fixou o débito emR$ 120.653,00;
Sentença julgou improcedente os embargos à execução do Banco;
Acórdão deu parcial provimento ao Agravo de Petição do Banco para determinar que incida a taxa SELIC a partir do ajuizamento da ação, sem incidência de juros de mora nesse período;
Sentença homologatória fixou a execução em R$126.449,58;
Sentença de embargos de declaração deu provimento aos embargos do Ministério Público para determinar a remessa de ofício para a Superintendência Regional do Trabalho de Minas Gerais.</t>
  </si>
  <si>
    <t>Sentença julgou parcialmente procedentes os pedidos, condenando as rés de forma solidária em virtude de grupo econômico, no pagamento diferenças de repousos semanais remunerados e feriados, férias com 1/3, décimo terceiro salário, e FGTS com acréscimo de 40% pela integração das comissões pagas em julho e outubro de 2021, limitada a condenação a R$ 40.000,00; recolhimento dos depósitos do FGTS incidentes sobre as verbas de natureza remuneratória.
Acórdão deu parcial provimento ao recurso da reclamante para excluir da sentença o comando da limitação da condenação aos valores atribuídos aos pedidos na inicial e o seu enquadramento na hipótese do art. 62, I da CLT e arbitrar a jornada de trabalho de segunda a sexta-feira, das 8h00min às 19h00min, com uma hora de intervalo, e, ao sábados, das 8h00min às 12 horas, deferindo horas extras, excedentes de oito horas diárias e quarenta e quatro semanais, e majorando os honorários advocatícios para 15%. Foi dado parcial provimento aos recurso das empresas para excluir o pagamento de diferenças de repousos semanais remunerados e feriados, férias com um terço, décimo terceiro salário, e FGTS com acréscimo de 40% pela integração da remuneração variável paga em julho e outubro de 2021.</t>
  </si>
  <si>
    <t>Sentença julgou totalmente improcedente os pedidos iniciais.</t>
  </si>
  <si>
    <t xml:space="preserve">Sentença julgou parcialmente procedentes os pedidos, condenando as rés de forma solidária em virtude de grupo econômico, no pagamento diferenças dsalariais em virtude do salário de ingresso previsto na CCT dos bancários; diferenças de auxílio refeição/alimentação; indenização substitutiva de requalificação profissional; integração de remuneração variável; horas extras excedentes à 6ª diária ou 30ª semanal; 30 minutos diários de intervalo intrajornada; indenização por quilometros rodados; indenização por dano existencial.
Acórdão deu parcial provimento aos recursos das empresas para cassar o enquadramento do reclamante na categoria dos bancários, e afastar da condenação o pagamento das parcelas decorrentes; excluir a condenação ao pagamento de diferenças de indenização por quilômetro rodado; excluir a condenação ao pagamento de indenização por dano existencial; afastar a condenação em intervalo intrajornada; excluir a condenação ao pagamento de reflexos da remuneração variável pelo aumento da média remuneratória; condenar a parte reclamante ao pagamento de honorários sucumbenciais; excluir a condenação ao pagamento da décima terceira cesta alimentação; excluir a condenação ao pagamento da indenização substitutiva de requalificação profissional.
</t>
  </si>
  <si>
    <t xml:space="preserve">Sentença julgou parcialmente procedentes os pedidos, reconhecendo vínculo de emprego direto com o Banco BMG e condenando as rés de forma solidária em virtude de grupo econômico, no pagamento diferenças salariais em virtude do salário dos bancários; diferenças de auxílio refeição/alimentação; indenização substitutiva de requalificação profissional; horas extras excedentes à 6ª diária ou 30ª semanal; indenização por quilometros rodados; indenização por dano existencial.
Sentença de embargos de declaração deu parcial provimento aos Embargos de Declaração da Granito apenas para sanar erro material.
</t>
  </si>
  <si>
    <t>Sentença julgando improcedentes os pedidos iniciais.
Acórdão negou provimento ao recurso da reclamante, mantendo a improcedência.
Decisão monocrática recebeu parcialmente o recurso de revista da reclamante.
Decisão monocrática que negou provimento aos Embargos de Declaração do BMG.</t>
  </si>
  <si>
    <t>Sentença julgou parcialmente procedentes os pedidos autorais, para condenar as empresas de forma solidária em virtude do grupo econômico, no pagamento de: reflexos de comissões e horas extras.
Acórdão deu parcial provimento recurso do reclamante para: acrescer à condenação ao pagamento das diferenças de remuneração variável, os reflexos em repousos semanais remunerados e feriados; cassar a limitação imposta na sentença "deverão ser observados os valores atribuídos a cada pedido na petição inicial", e majorar para 15% o percentual da condenação do reclamado ao pagamento de honorários de advogado. Foi negado provimento aos recursos das empresas.</t>
  </si>
  <si>
    <t>Sentença homologando acordo.</t>
  </si>
  <si>
    <t>Sentença julgou parcialmente procedentes os pedidos autorais, para condenar as empresas de forma solidária em virtude do grupo econômico, no pagamento de: reflexos de comissões e horas extras.
Acórdão deu parcial provimento recurso do reclamante para: reconhecer a condição do obreiro de financiário em todo período contratual e o direito do trabalhador ao pagamento das seguintes parcelas previstas nas normas coletivas da referida categoria: (i) pisos salariais e reajustes normativos, observadas a data de vigência das normas coletivas e o salário adimplido à parte autora à época, autorizada a dedução dos reajustes já concedidos ao reclamante; (ii) anuênios e Participação nos Lucros e Resultados, observados os critérios normativos e autorizada a dedução dos valores eventualmente pagos sob o mesmo título; (iii) gratificação semestral, com integração da parcela na base de cálculo do 13º salário e reflexos no aviso prévio; e (iv) ajuda alimentação e cheque negociação sindical, autorizada a dedução dos valores já adimplidos a título de auxílio refeição; reduzir para 10% o percentual dos honorários advocatícios. Foi dado parcial provimento aos recursos das empresas para excluir da condenação os reflexos dos prêmios no aviso prévio, nos décimos terceiros salários, nas férias, bem como no FGTS e na indenização de 40% do FGTS sobre os valores de pagos e seus reflexos; reduzir para 10% o percentual dos honorários advocatícios devidos aos procuradores do reclamante; afastar a determinação de expedição de ofícios à Caixa Econômica Federal e ao Ministério do Trabalho e Previdência.</t>
  </si>
  <si>
    <t>Sentença parcialmente procedente para condenar a empresa no pagamento de horas extras e intervalo intrajornada.
Sentença negou provimento aos Embargos de Declaração de ambas as partes.
Acórdão deu parcial provimento ao recurso da empres para excluir a condenação de horas extras no período entre 12/08/2020 a 01/10/2020. Deu parcial provimento ainda ao recurso do reclamante para suspender a exibigibilidade dos honorários advocatícios.
Decisão monocrática deu provimento ao Agravo de Instrumento, para conhecer o Recurso de Revista do Banco e dar provimento para excluir a concessão de justiça gratuita ao reclamante.</t>
  </si>
  <si>
    <t>Sentença parcialmente procedente para condenar a empresa no pagamento de horas extras, reflexos de comissão, férias em dobro acrescidos de um terço referente ao período de 2019/2020 e 2020/2021 e honorários advocatícios.
Acórdão deu parcial provimento ao Recurso Ordinário do banco para afastar a condenação de pagamento das férias em dobro dos períodos aquisitivos de 2019/2020 e 2020/2021. Deu provimento ao Recurso Ordinário do reclamante para incluir os sábados como dia de repouso remunerado para fins de base de cálculo das horas extras.</t>
  </si>
  <si>
    <t xml:space="preserve">Sentença parcialmente procedente para condenar a empresa no pagamento de horas extras e honorários advocatícios.
</t>
  </si>
  <si>
    <t xml:space="preserve">Sentença julgou totalmente improcedente os pedidos iniciais.
Sentença deu provimento aos Embargos de Declaração da Granito para acrescentar o nome da reclamante no dispositivo e delimitar o valore de custas.
Acórdão deu provimento ao recurso ordinário do reclamante para declarar o enquadramento como financiário e determinar que o Juízo de primeiro grau prossiga no julgamento dos pedidos decorrentes.
</t>
  </si>
  <si>
    <t xml:space="preserve">Sentença parcialmente procedente para condenar a empresa no pagamento de PLR e honorários advocatícios.
Sentença deu provimento aos Embargos de Declaração ddo banco para delimitar que os honorários advocatícios sucumbenciais a cargo da reclamada devem ser calculados sobre o valor da condenação.
Acórdão deu provimento ao recurso ordinário do reclamante para acrescer à condenação o pagamento das horas extraordinárias, no período de 01/09/2022 a 09/05/2023; indenização mensal no valor de R$ 100,00 (cem reais), a partir de 01/01/2022 até o término do contrato, a título de ressarcimento pelo uso de celular particular; majorar os honorários advocatícios para 15% sobre o valor que resultar da liquidação da sentença. Foi negado provimento ao recurso da empresa.
Acórdão deu parcial provimento aos Embargos de Declaração aos embargos da reclamante para prestar esclarecimentos. Negou provimento aos embargos do Banco, aplicando multa de 2%.
Decisão monocrática deu provimento ao Recurso de Revista da empresa para reconhecer a validade da norma coletiva e autorizar a compensação das horas extras com a gratificação de função.
</t>
  </si>
  <si>
    <t xml:space="preserve">Sentença parcialmente procedente para condenar a empresa no pagamento de diferenças de comissões e comissões de seguro; horas extras e intervalo intrajornada e honorários advocatícios.
Sentença deu provimento aos Embargos de Declaração do reclamante para sanar erro material.
Acórdão deu provimento ao recurso ordinário do Banco para julgar totalmente improcedente os pedidos iniciais.
Acórdão negou provimento aos Embargos de Declaração do reclamante.
</t>
  </si>
  <si>
    <t xml:space="preserve">Sentença julgou totalmente improcedente os pedidos iniciais.
</t>
  </si>
  <si>
    <t>Sentença julgou parcialmente procedente os pedidos autorais para condenar a Granito, Banco BMG e Banco Inter ao pagamento de horas extras excedentes da 8ª diária e 44ª semanal, bem como 30 minutos por dia trabalhado de intervalo intrajornada.
Sentença julgou procedentes em parte os embargos de declaração apenas para sanar o erro material.
Acórdão acolheu os recursos das reclamadas julgando totalmente improcedente os pedidos autorais.</t>
  </si>
  <si>
    <t>Sentença julgou parcialmente procedentes os pedidos autorais para condenar o banco no pagamento de horas extras e honorários advocatícios.
Sentença negou provimento aos embargos de declaração do reclamante.
Acórdão negou provimento ao recurso ordinário do reclamante e deu provimento ao recurso da empresa para julgar totalmente improcedente o processo.
Acórdão deu provimento aos embargos de declaração do reclamante apenas para prestar esclarecimentos.</t>
  </si>
  <si>
    <t xml:space="preserve">Sentença parcialmente procedente para condenar a empresa no pagamento de diferenças salariais em virtude de equiparação salarial; comissões; horas extras e intervalo intrajornada.
Sentença deu parcial provimento aos embargos de declaração do banco apenas para prestar esclarecimentos.
Acórdão deu parcial provimento aos recursos: ao apelo do reclamante para: a) conferir ao autor os benefícios da gratuidade da justiça; b) acrescer à condenação o pagamento de reflexos das diferenças salariais em PLR; c) determinar a incidência do IPCA-E na fase pré-judicial, com juros de mora previstos no art. 39, , da Lei n. 8.177/1991 e, a partir do ajuizamento da ação, a taxa Selic, caput que engloba juros e correção monetária; d) determinar que os honorários devidos pelo autor deverão ficar sob condição suspensiva de exigibilidade pelo prazo de 2 anos, com a extinção da obrigação, caso vencido este prazo, o credor não demonstrar que a situação de hipossuficiência deixou de existir; ao apelo do réu para manter a validade dos cartões de ponto e excluir da condenação as horas extras excedentes à 6ª diária e reflexos.
Acórdão negou provimento aos Embargos de Declaração do reclamante.
</t>
  </si>
  <si>
    <t>Sentença julgou totalmente improcedente os pedidos autorais.</t>
  </si>
  <si>
    <t>Sentença julgou improcedente a ação contra o Banco Inter e deu parcial provimento contra o Banco BMG e a Granito para (i) enquadrá-lo como financiário e condenar ao pagamento de (ii) auxílio refeição, auxílio cesta básica, 13ª cesta alimentação e PLR; (iii) horas extras a partir da 6ª hora diária e da 30ª hora semanal; (iv) 40 minutos de intervalo intrajornada; e (v) intervalo interjornada.
Sentença acolheu parcialmente os embargos de declaração opostos pela Granito para prestar esclarecimentos quanto à jornada de trabalho.</t>
  </si>
  <si>
    <t>Sentença julgou parcialmente procedente os pedidos da reclamante para condenar as reclamadas, de forma solidária, ao pagamento de: Integração das comissões pagas por fora e recebidas ao longo do contrato, no importe mensal de R$ 2.000,00, com reflexos; Horas extras acima da 8ª hora diária e 44ª semanal; Intervalo intrajornada de 30 minutos diários.
Sentença negou provimento aos embargos de declaração do BMG.</t>
  </si>
  <si>
    <t>Sentença julgou totalmente improcedentes face ao Banco Inter. Quanto a Granito e ao BMG foi parcialmente procedente com enquadramento como financiária e a condenação das duas reclamadas no pagamento de auxílio refeição, auxílio cesta básica; 13ª cesta alimentação e PLR, além da condenação de horas extras excedentes a 6ª hora diária e 30ª semanal e 20 minutos de intervalo intrajornada (Jornada considerada - Segunda a sexta-feira das 8h às 20h com 40 minutos de intervalo intrajornada, e uma vez por semana, das 8h às 22h, com 40 minutos de intervalo).
Acórdão deu parcial provimento ao recurso do reclamante para reformar a sentença acerca da responsabilidade do Banco Inter, reputando como parte do grupo econômico com as primeiras reclamadas, e por consequência, condenando a empresa de forma solidária ao pagamento das verbas deferidas. Foi dado parcial provimento aos recursos das empresas para afastar a condição de financiária, e os benefícios decorrentes. Assim, foi ainda limitada as horas extras à excedente à 8ª diária.</t>
  </si>
  <si>
    <t>Sentença totalmente improcedente.</t>
  </si>
  <si>
    <t>Sentença totalmente improcedente.
Sentença negou provimento aos Embargos de Declaração do reclamante.
Acórdão negou provimento ao recurso do reclamante, mantendo a improcedência do feito.</t>
  </si>
  <si>
    <t>Sentença julgou improcedentes os pedidos em face do Inter, e condenou as demais reclamadas no pagamento de Parcelas discriminadas como crédito no TRCT de ID 4971c11; Parcelas do FGTS faltantes (março/2022 a novembro/2022), bem como a diferença da indenização compensatória de 40%; Multa prevista no art. 477, §8o, da CLT, no valor de 01 salário base da autora; Multa prevista no art. 467 da CLT, a incidir sobre saldo salarial, aviso prévio, gratificação natalina de 2022, férias integrais de 2021/2022, e proporcionais de 2022, além da diferença da indenização compensatória de 40%.
Acórdão negou provimento ao recurso da Flex Gestão e deu parcial provimento ao recurso da autora apenas para majorar os honorários advocatícios para 15% sobre o valor líquido da condenação. Foi mantida a improcedência do pedido de responsabilidade subsidiária do Banco Inter.</t>
  </si>
  <si>
    <t>Sentença totalmente improcedente.
Acórdão que deu parcial provimento ao recurso ordinário da reclamante para condenar as reclamadas ao pagamento de horas extras excedentes à 8ª diária e à 44ª hora semanal, durante todo o período contratual; o pagamento de indenização pelo uso, desgaste e manutenção do veículo usado no exercício do labor em prol dos réus, no valor mensal de R$500,00 (quinhentos reais); condenar o 2º réu - BANCO BMG S.A., com responsabilidade subsidiária, e o 3º réu - BANCO INTER S.A., com responsabilidade solidária, pelos adimplementos dos créditos trabalhistas.</t>
  </si>
  <si>
    <t>Sentença julgando parcialmente procedentes para condenar as reclamadas, de forma solidária, ao pagamento de horas extras e intervalo intrajornada. A responsabilidade solidária do Banco Inter foi reconhecida com base na existência de grupo econômico, em razão da sua condição de acionista.
Acórdão deu parcial provimento aos recursos das reclamadas, afastando a condenação ao pagamento de indenização pelos 30 minutos suprimidos do intervalo intrajornada. O recurso do reclamante foi integralmente desprovido.</t>
  </si>
  <si>
    <t>Sentença julgou totalmente improcedentes os pedidos em face do Inter. Quanto às demais empresas que compõem a lide (Flex, CODE7, Grupo Convert e Itaú Unibanco), foram deferidos os pedidos de pagamento de verbas rescisórias e danos morais.
Sentença negou provimento aos Embargos do Banco Itaú.</t>
  </si>
  <si>
    <t>Sentença totalmente improcedente.
Acórdão deu provimento ao recurso ordinário do reclamante para condenar o Banco Inter ao pagamento da PLR proporcional do exercício de 2023.</t>
  </si>
  <si>
    <t>Sentença reconheceu a inépcia da inicial e extinguiu o processo sem resolução do mérito.</t>
  </si>
  <si>
    <t>Homolgação de acordo.</t>
  </si>
  <si>
    <t>Sentença de arquivamento do processo por ausência na audiência inicial.</t>
  </si>
  <si>
    <t>Provável</t>
  </si>
  <si>
    <t>Possível</t>
  </si>
  <si>
    <t>Remoto</t>
  </si>
  <si>
    <t>Empregado Próprio</t>
  </si>
  <si>
    <t>Economia Potencial</t>
  </si>
  <si>
    <t>Economia Concreta</t>
  </si>
  <si>
    <t>Não</t>
  </si>
  <si>
    <t>Redebrasil Gestão de Ativos LTDA</t>
  </si>
  <si>
    <t>N/A</t>
  </si>
  <si>
    <t>Acordo homologado</t>
  </si>
  <si>
    <t>Sim</t>
  </si>
  <si>
    <t>Almaviva Experience S.A.</t>
  </si>
  <si>
    <t>Depósito Recursal R.O</t>
  </si>
  <si>
    <t>Depósito Recursal R.R</t>
  </si>
  <si>
    <t>Depósito Recursal AIRR</t>
  </si>
  <si>
    <t>Custas Recolhidas</t>
  </si>
  <si>
    <t>Garantia de Execução</t>
  </si>
  <si>
    <t>Total Garantido</t>
  </si>
  <si>
    <t>Pagamento de Condenação/Acordo</t>
  </si>
  <si>
    <t>Houve Liberação de Depósitos?</t>
  </si>
  <si>
    <t>Valor Liberado</t>
  </si>
  <si>
    <t>Data de Atualização</t>
  </si>
  <si>
    <t>Sentença de homologando desistência</t>
  </si>
  <si>
    <t>Desistência</t>
  </si>
  <si>
    <t>Inter Pag</t>
  </si>
  <si>
    <t>Inter Pag e Banco BMG</t>
  </si>
  <si>
    <t>Honorário Periciais</t>
  </si>
  <si>
    <t>Fase de Conhecimento</t>
  </si>
  <si>
    <t>GF4 Participações LTDA</t>
  </si>
  <si>
    <t>Sentença homologando acordo de terceiro.</t>
  </si>
  <si>
    <t>Exclusão do Feito - Acordo Terceiro</t>
  </si>
  <si>
    <t>JUSTIÇA DO TRABALHO - 13ª REGIÃO</t>
  </si>
  <si>
    <t>IPAG Intermediadora de Pagamentos LTDA</t>
  </si>
  <si>
    <t>Acerto Cobrança e Informações Cadastrais S.A</t>
  </si>
  <si>
    <t>Orbitall Atendimento LTDA</t>
  </si>
  <si>
    <t>Sentença julgou improcedente os pedidos em face do Banco Inter. Foi dada parcial procedência aos pedidos para condenar a primeira Reclamada no pagamento de aviso prévio e reflexos, multa de 40% do FGTS e indenização por danos morais.</t>
  </si>
  <si>
    <t>Improcedente</t>
  </si>
  <si>
    <t>Inquérito Civil</t>
  </si>
  <si>
    <t>Conduta Discriminatória</t>
  </si>
  <si>
    <t>Decisão de arquivamento considerando que o Banco adequou os procedimentos relacionados ao codigo de vestimenta.</t>
  </si>
  <si>
    <t>Sentença decretando a petição inicial inepta</t>
  </si>
  <si>
    <t>Inépcia da Petição Inicial</t>
  </si>
  <si>
    <t>Fase de Liquidação</t>
  </si>
  <si>
    <t>RENAC - Recuperadora Nacional de Crédito LTDA</t>
  </si>
  <si>
    <t>Sentença condenado a primeira Reclamada, e o Banco Inter de forma subsidiária, ao pagamento de diferenças de comissões, com reflexos. Após a sentença de mérito, foi proferida sentença homologando acordo de terceiro.</t>
  </si>
  <si>
    <t>Consignação em Pagamento</t>
  </si>
  <si>
    <t>1ª Turma</t>
  </si>
  <si>
    <t>Sentença julgou totalmente improcedente os pedidos iniciais. Acórdão negou provimento ao Recurso Ordinário do Reclamante, mantendo a improcedência.</t>
  </si>
  <si>
    <t>RD Venerando Serviços Administrativos LTDA</t>
  </si>
  <si>
    <t>Liquidação Inicial Com Dedução</t>
  </si>
  <si>
    <t>Liquidação Inicial Sem Dedução</t>
  </si>
  <si>
    <t>Liquidação Atualizada Com Dedução</t>
  </si>
  <si>
    <t>Liquidação Atualizada Sem Dedução</t>
  </si>
  <si>
    <t>Sentença reconheceu a litispendência em face do processo de nº 1000326-33.2023.5.02.0073</t>
  </si>
  <si>
    <t>Extinto sem resolução de mérito</t>
  </si>
  <si>
    <t>Virtual Technology LTDA</t>
  </si>
  <si>
    <t>Sentença julgando extinto sem resolução de mérito por ausência do Reclamante</t>
  </si>
  <si>
    <t>Virtual Sistemas e Tecnologia LTDA</t>
  </si>
  <si>
    <t>Banco BMG e Inter Pag</t>
  </si>
  <si>
    <t>Decisão determinando retificação de cálculos por parte do Banco BMG</t>
  </si>
  <si>
    <t>TRABA.64686/2023</t>
  </si>
  <si>
    <t>Orbitall Atendimento LTDA e Caixa Econômica Federal</t>
  </si>
  <si>
    <t>Sentença homologando acordo parcial para exclusão do Banco.</t>
  </si>
  <si>
    <t>Sentença de homologando renúncia</t>
  </si>
  <si>
    <t>Renúncia</t>
  </si>
  <si>
    <t>GRB Serviços Financeiros LTDA-ME</t>
  </si>
  <si>
    <t>TRABA.93846/2025</t>
  </si>
  <si>
    <t>PDTEC S.A</t>
  </si>
  <si>
    <t>PDTEC S.A; ONR; Itaú Unibanco S.A.; Banco Santander S.A</t>
  </si>
  <si>
    <t>Sentença reconheceu a litispendência em face do processo de nº 011190-93.2024.5.03.0006</t>
  </si>
  <si>
    <t>Proativa Contact Center LTDA</t>
  </si>
  <si>
    <t>JUSTIÇA DO TRABALHO - 11ª REGIÃO</t>
  </si>
  <si>
    <t>IZCASDRO Serviços de Apoio Administrativo e o Comecio Varejista de Equipamentos e Suprimentos para Informática LTDA</t>
  </si>
  <si>
    <t>IZCASDRO Serviços de Apoio Administrativo e o Comecio Varejista de Equipamentos e Suprimentos para Informática LTDA; Primsa Promotora Prestadora de Serviços e Intermidiação de Negócios LTDA; GETNET; Nu Pagamentos; Banco C6</t>
  </si>
  <si>
    <t>Sentença julgou parcialmente procedentes os pedidos autorais condenado as empresas, sendo o Banco de forma subsidiária, no pagamento de verbas rescisórias, FGTS, multa do art. 467 e multa do art. 477, §8º</t>
  </si>
  <si>
    <t>Parcialmente Procedente</t>
  </si>
  <si>
    <t>7ª Turma</t>
  </si>
  <si>
    <t>Sentença julgou parcialmente procedentes os pedidos autorais condenado as empresas, sendo o Banco de forma subsidiária, no pagamento de verbas rescisórias, FGTS, multa do art. 467, multa do art. 477, §8º e indenização por danos morais.</t>
  </si>
  <si>
    <t>JUSTIÇA DO TRABALHO -15ª REGIÃO</t>
  </si>
  <si>
    <t>Sentença julgou parcialmente procedentes os pedidos autorais condenado as empresas, sendo o Banco de forma subsidiária, no pagamento de diferenças salariais pelo período sem registro na CPTS; verbas rescisórias, FGTS, multa do art. 467, multa do art. 477, §8º e indenização por danos morais.</t>
  </si>
  <si>
    <t>Sentença julgou parcialmente procedentes os pedidos autorais condenado as empresas, sendo o Banco de forma subsidiária, no pagamento de multa do art. 477, §8º.</t>
  </si>
  <si>
    <t>Proativa Contact Center LTDA; Radar Soluções Financeiras LTDA e Banco BMG</t>
  </si>
  <si>
    <t>3ª Turma</t>
  </si>
  <si>
    <t>Getnet Adquirência e Serviços para Meios de Pagamento S.A.</t>
  </si>
  <si>
    <t>Getnet Adquirência e Serviços para Meios de Pagamento S.A; Banco Santander; Nu Pagamentos; Banco C6; BLP Serviços de Apoio Administrativo</t>
  </si>
  <si>
    <t>1ª TUrma</t>
  </si>
  <si>
    <t>Paulo M. dos Santos Entregas Rapidas</t>
  </si>
  <si>
    <t>Paulo M. dos Santos Entregas Rapidas; Flash Courier LTDA; Itaú Unibanco S.A; NU Pagamentos S.A.</t>
  </si>
  <si>
    <t>Sentença julgou parcialmente procedentes os pedidos autorais condenado as empresas, sendo o Banco de forma subsidiária, no pagamento de diferenças salariais pelo período sem registro na CPTS; verbas rescisórias, FGTS, multa do art. 467, multa do art. 477, §8º.</t>
  </si>
  <si>
    <t>TOP Service Serviços e Sistemas S.A</t>
  </si>
  <si>
    <t>TRABA.90436/2025</t>
  </si>
  <si>
    <t>ACT Consultoria em Tecnologia LTDA</t>
  </si>
  <si>
    <t>Proativa Contact Center LTDA; Rafael Cardoso Viana; Davidson Alves Rocha</t>
  </si>
  <si>
    <t>Proativa Contact Center LTDA; Radar Soluções Financeiras LTDA</t>
  </si>
  <si>
    <t>Proativa Contact Center LTDA; Dracma Telemarketing LTDA</t>
  </si>
  <si>
    <t>Sentença julgando inepta a petição inicial</t>
  </si>
  <si>
    <t>Proativa Contact Center LTDA; Banco BMG</t>
  </si>
  <si>
    <t>Leader RH Gestão Estratégica em Recursos</t>
  </si>
  <si>
    <t>Paschoalotto Serviços de Call Center LTDA</t>
  </si>
  <si>
    <t>Proativa Contact Center LTDA; Radar Soluções Financeiras LTDA; Banco BMG</t>
  </si>
  <si>
    <t>07ª</t>
  </si>
  <si>
    <t>Sentença parcialmente procedente condenando a empresa no pagamento de: horas extras; 15 minutos de intervalo intrajornada; honorários advocatícios. 
Sentença de Embargos de Declaração negou procedência aos Embargos de ambas as partes. 
Acórdão manteve a condenação. 
Decisão monocarática negou seguimento ao Recurso de Revista da reclamante e deu parcial seguimento ao Recurso de Revista do Banco. Apresentando Agravo de Instrumento pelas partes. Processo distribuido ao TST.</t>
  </si>
  <si>
    <t>31ª Vara do Trabalho</t>
  </si>
  <si>
    <t>08ª</t>
  </si>
  <si>
    <t>Sentença parcialmente procedente condenando a empresa no pagamento de: horas extras; diferenças de comissões e honorários advocatícios. 
Acórdão declarou a nulidade da sentença em virtude do reconhecimento da inépcia do pedido de intervalo intrajornada, determinando o retorno dos autos.
Sentença parcialmente procedente condenando a empresa no pagamento de: horas extras; 15 minutos de intervalo intrajornada; diferenças de comissões e honorários advocatícios. 
Sentença de Embargos de Declaração dando procedência aos Embargos da reclamante apenas para sanar erro material. 
Acórdão negou provimento ao recurso da reclamante e deu parcial provimento ao recurso do banco para declarar a prescrição total dos pedido de diferença de comissões, afastando tal parcela da condenação. 
Acórdão de Embargos de Declaração deu provimento aos embargos de declaração da reclamante para, aplicando efeitos modificaticos, manter afastar a prescrição imposta e manter a condenação em diferenças de comissões. 
Acórdão de Embargos de Declaração negou provimento aos embargos do Banco. 
Decisão monocarática negou provimento ao Agravo de Instrumento do Banco. Apresentado Agravo Interno, aguarda julgamento.</t>
  </si>
  <si>
    <t>01ª</t>
  </si>
  <si>
    <t>Sentença julgou improcedente a ação;
Acórdão deu provimento ao recurso do Ministério Público determinando que o Banco se abstenha de adotar o estágio como substituição de empregados sob pena de R$5.000,00 por trabalhador em situação irregular, e condenou no pagamento de danos morais coletivos no valor de R$100.000,00;
Acórdão de Embargos de Declaração negou provimento aos embargos opostos pelo Banco.
Decisão monocrática negou seguimento ao Recurso de Revista do Banco;
Decisão monocrátiva negou provimento ao Agravo de Instrumento do Banco; Apresentado Agravo Interno pelo Banco, aguarda julgamento</t>
  </si>
  <si>
    <t>Procedente</t>
  </si>
  <si>
    <t>02ª</t>
  </si>
  <si>
    <t xml:space="preserve">Sentença julgou parcialmente procedentes os pedidos, declarando a nulidade do contrato de estágio e reconhecendo o vínculo de emprego, condenando o Banco no pagamento de: FGTS; verbas rescisórias; diferenças salariais; reajustes salariais; PLR; horas extras; intervalo intrajornada; multa convencional.
Sentença de embargos de declaração negando provimento aos embargos da reclamante e dando parcial provimento aos embargos do Banco apenas para sanar erro material.
Acórdão deu parcial provimento ao  recurso da autora para deferir-lhe o benefício da justiça gratuita; afastar a limitação da condenação; condenar o réu ao pagamento da PLR no período referente ao contrato de estágio; majorar os honorários advocatícios devidos
pelo reclamado para 10%; suspender a exigibilidade dos honorários devidos pela reclamante. Deu parcial provimento ao recurso do Banco para fixar a jornada de trabalho da reclamante das 8h00 às 16h00 até 03/06/2018; excluir a condenação ao pagamento das horas extras no período em que a obreira se ativou em regime de teletrabalho; determinar que a parcela devida a título de intervalo intrajornada tem natureza indenizatória e deve ser apurada conforme o tempo efetivamente suprimido; limitar a condenação referente ao intervalo previsto no art. 384 da CLT ao lapso contratual anterior à Lei n. 13.467/17; declarou que a verba deferida (PLR) tem natureza indenizatória;
Acórdão de embargos de declaração deu parcial provimento aos embargos de ambas as partes apenas para prestar os esclarecimentos constantes da fundamentação, sem promover alterações no julgado;
Decisão monocrática negou seguimento aos Recurso de Revista interpostos por ambas as partes; Apresentado Agravo de Instrumento.
</t>
  </si>
  <si>
    <t>Presidência - Admissibilidade</t>
  </si>
  <si>
    <t>05ª</t>
  </si>
  <si>
    <t>10ª</t>
  </si>
  <si>
    <t>Sentença julgou totalmente improcedente os pedidos iniciais.O acórdão deu provimento parcial ao recurso do reclamante para reconhecer sua condição de financiário, fixar jornada de 6 horas e condenar solidariamente as reclamadas ao pagamento de diferenças salariais, horas extras, reflexos e indenização pelo uso de veículo próprio. Negou vínculo com os bancos e negou provimento ao recurso da reclamada.</t>
  </si>
  <si>
    <t xml:space="preserve">Sim </t>
  </si>
  <si>
    <t>Sentença procedente para condenar a empresa no pagamento de horas extras excedentes à 6 diária ou 30ª semanal; diferenças salariais em virtude de equiparação salarial; honorários advocatícios.
Sentença de embargos de declaração rejeitando os embargos de ambas as partes.
Acórdão deu parcial provimento ao recurso do reclamada para autorizar a compensação das horas extras com o valor da gratificação de função quitada na vigência contratual e excluir da condenação as diferenças salariais pela equiparação salarial. Negou provimento ao recurso do reclamante.
Acórdão de embargos de declaração deu parcial provimento aos embargos do reclamante apenas para prestar esclarecimentos.
Decisão monocrática negou provimento ao Agravo de Instrumento do reclamante. Trânsito em julgado - homologado o laudo pericial id d562482, para fixar
os valores de liquidação, R$ 9.496,75.</t>
  </si>
  <si>
    <t>Sentença julgou parcialmente os pedidos autorais, condenando a empresa no pagamento de: equiparação salarial; diferenças de comissões; horas extras; intervalo intrajornada; intervalo interjornada; multa convencional; honorários advocatícios.
Sentença de embargos de declaração deu parcial provimento aos Embargos de Declaração apenas para sanar erro material.
Acórdão negou provimento ao recurso do reclamado e deu provimento parcial ao recurso do autor para deferir reflexos das horas extras sobre os sábados; os benefícios da justiça gratuita.
Acórdão de embargos de declaração deu parcial provimento aos Embargos de Declaração apenas para sanar erro material. Apresentado Recurso de Revista e negado seguimento. Apresentado Agravo de Instrumento, aguarda julgamento.</t>
  </si>
  <si>
    <t>04ª</t>
  </si>
  <si>
    <t>Sentença julgou parcialmente procedentes os pedidos para condenar a empresa no pagamento de diferenças de comissões; férias em dobro do período 2020/2021; R$ 4.000,00 a título de indenização por danos morais; multa convencional.
Acórdão deu parcial provimento aos recursos de ambas as partes para condenar a reclamada ao pagamento de diferenças de comissões no valor de R$ 1.500,00 mensais; inclusive PLR. Excluiu a condenação ao pagamento de multa por embargos protelatórios.
Acórdão de embargos de declaração deu provimento aos embargos do banco para determinar que a multa normativa não poderá exceder o valor de R$40,31 por ação, sem incidência mensal, nos termos da fundamentação. Decisão desou seguimento ao Agravo de Instrumento do banco.</t>
  </si>
  <si>
    <t>Decisão homologatória de cálculos - Total em 01/01/2025: R$ 1.436.340,63</t>
  </si>
  <si>
    <t>Suspensão da sua ação  até o trânsito em julgado nos termos da sentença proferida na ação coletiva 0001057-19.2018.5.09.0011</t>
  </si>
  <si>
    <t>Sentença julgou parcialmente procedentes os pedidos autorais, para condenar as empresas de forma solidária em virtude do grupo econômico, no pagamento de: reflexos de comissões e horas extras. A 2ª Turma do TRT da 4ª Região decidiu, por unanimidade, não conhecer do recurso da reclamante quanto à inconstitucionalidade da reforma trabalhista e, no mérito, deu parcial provimento ao seu recurso para reconhecer vínculo empregatício diretamente com o Banco BMG S.A. no período de 08/09/2020 a 10/05/2021, na condição de bancária, com condenação solidária das rés a diversas verbas salariais e reflexos, horas extras além da 6ª diária e 30ª semanal, anotação na CTPS, afastamento da limitação dos valores da inicial, majoração da indenização por dano moral para R$10.000,00 e ajuste nos honorários advocatícios. Também deu parcial provimento aos recursos do Banco BMG, Banco Inter e Granito para absolvê-los das condenações referentes à natureza salarial da premiação. Custas fixadas em R$600,00, calculadas sobre R$30.000,00.</t>
  </si>
  <si>
    <t>Decisão liminar proferida nos autos do MSCiv
0006238-58.2023.5.09.0000 (fls.1916/1924), que determinou a suspensão do presente
feito até a decisão final do referido mandado de segurança</t>
  </si>
  <si>
    <t>Sentença julgou parcialmente procedentes os pedidos autorais para condenar o banco no pagamento de pensão mensal correspondente a 100% dos rendimentos recebidos do réu; e reparação por danos morais no valor de R$30.000,00.
Sentença de embargos de declaração negou provimento aos embargos do Banco. Apresentaram as partes Recurso Ordinário. Acordão reconheceu a suspensão do contrato de trabalho apenas durante o período do benefício previdenciário (14/02/2023 a 15/08/2023); reconhecer o direito à indenização substitutiva do período de estabilidade provisória e não pensão mensal; excluir a pensão mensal no período em que houve percepção de benefício previdenciário; bem como para reduzir a indenização por danos morais para R$15.000,00 (quinze mil reais).E deu provimento parcial ao recurso da Reclamante para condenar o banco réu ao pagamento de salários no período de 16/08/2023 a 15/08/2024, com reflexos em aviso prévio, 13º salário, férias + 1/3 e FGTS + 40%. Banco Apresentou Recurso de Revista.</t>
  </si>
  <si>
    <t>Passo Fundo</t>
  </si>
  <si>
    <t>Gabinete da Vice-Presidência</t>
  </si>
  <si>
    <t>O juízo reconheceu vínculo direto do reclamante com o Banco BMG S.A., declarou nulo o contrato com a Granito, reconheceu grupo econômico com o Banco Inter e deferiu parcelas típicas da categoria bancária, horas extras, uso de veículo e anotação da CTPS, com condenação solidária das rés.</t>
  </si>
  <si>
    <t>Aguardando   desfecho  da  ação  coletiva  0001057-19.2018.5.09.0011.</t>
  </si>
  <si>
    <t xml:space="preserve">Presidência - Admissibilidade </t>
  </si>
  <si>
    <t xml:space="preserve">Sentença julgando improcedentes os pedidos iniciais. Acordão manteve a improcedência.
</t>
  </si>
  <si>
    <t>A decisão reconheceu a responsabilidade subsidiária do Banco Inter S.A., em caso de inadimplemento da Proativa Contact Center Ltda., quanto às verbas rescisórias e parcelas salariais, com base na Súmula 331 do TST, afastando pedido de vínculo e condenação solidária.</t>
  </si>
  <si>
    <t xml:space="preserve">Goiânia </t>
  </si>
  <si>
    <t>Sentença parcialmente procedente para condenar a empresa no pagamento de horas extras; 10 minutos de intervalo intrajornada; diferenças de comissões; honorários advocatícios.
Sentença deu parcial provimento aos embargos de declaração do reclamante para sanar omissões indeferindo os pedidos de PLR proporcional do ano de 2022, e de que os créditos deferidos sejam atualizados monetariamente desde a data em que os salários eram costumeiramente pagos.
Acórdão deu parcial provimento ao Recurso Ordinário do reclamante paradeterminar que as comissões devem ser incluídas na base de cálculo das horas extras e determinar que os juros e multa sobre a contribuição previdenciária de cota parte do reclamante devem ser a cargo do reclamado.
Acórdão negou provimento aos embargos de declaração de ambas as partes. Apresentado Recurso de Revista pelas partes e negado seguimento. Apresentado Agravo de Instrumento pelas partes.</t>
  </si>
  <si>
    <t xml:space="preserve">Sentença parcialmente procedente para condenar a empresa no pagamento de adicional de 50% sobre as comissões referente às horas extras; reflexos das horas extras e indenização por danos morais.
Sentença deu parcial provimento aos embargos de declaração da empresa apenas para prestar esclarecimentos.
Acórdão deu parcial provimento ao Recurso Ordinário do reclamante para deferir os benefícios da justiça gratuita; e determinar a suspensão da exigibilidade do pagamento dos honorários sucumbenciais. Deu parcial provimento ao recurso da empresa para autorizar a compensação da gratificação de função percebida com as horas extras, nos termos da cláusula 11ª e parágrafos da CCT dos bancários, ; e arbitrar os honorários advocatícios sucumbenciais no importe de 10%. Decisão denegou o seguimento ao Recurso de Revista das partes. 
</t>
  </si>
  <si>
    <t>Sentença julgou totalmente improcedente os pedidos iniciais.
Sentença negou provimento aos Embargos de Declaração do reclamante.
Decisão homologando acordo de terceiro.</t>
  </si>
  <si>
    <t>Sentença parcialmente procedente para condenar a empresa no pagamento de diferenças salariais em virtude de equiparação salarial; horas extras; intervalo intrajornada e multa normativa.
Sentença negou provimento aos embargos de declaração de ambas as partes. As partes apresentaram Recurso Ordinário. O Acordão deu provimento parcial ao apelo do banco reclamado para: a) fixar que o índice de correção monetária, na fase judicial, deve ser a taxa SELIC a contar da propositura da ação até 29 de agosto de 2024; a partir de 30 de agosto de 2024, incidência do IPCA divulgado pelo IBGE como fator de correção monetária e, como fator de juros de mora, a taxa legal divulgada pelo Banco Central na forma da Resolução CMN 5.171, de 29 de agosto de 2024 (Selic), deduzido o índice de atualização monetária de que trata o parágrafo único do art. 389 deste Código (IPCA) e b) e excluir a multa por embargos de declaração protelatórios. As partes apresentaram Recurso de Revista.</t>
  </si>
  <si>
    <t xml:space="preserve">Sentença julgou totalmente improcedente os pedidos iniciais.
Acórdão negou provimento ao Recurso Ordinário do reclamante. Negado seguimento ao Recurso de Revista do Reclamante. Apresentado Agravo de Instrumento.
</t>
  </si>
  <si>
    <t>06ª</t>
  </si>
  <si>
    <t xml:space="preserve">Sentença julgou improcedente a ação contra o Banco Inter e deu parcial provimento contra o Banco BMG e a Granito para condenar no pagamento de diferenças entre o salário do reclamante e o salário de ingresso de acordo com a CCT dos financiários e todos os benefícios convencionais; horas extras excedentes à 6ª diária ou 30ª semanal; indenização por uso de veículo próprio. Acordão econhecer a existência de grupo econômico do segundo réu (BANCO INTER S.A.) com os demais demandados e declarar sua responsabilidade solidária pelos créditos deferidos; b) afastar o entendimento constante na Súmula nº 340 e na OJ nº 397 da SBDI-1, ambas do TST, do cálculo das horas extras; c) vedar a compensação dos honorários por ela devidos com créditos obtidos nesta ou em outras demandas judiciais. </t>
  </si>
  <si>
    <t>Maceió</t>
  </si>
  <si>
    <t>AL</t>
  </si>
  <si>
    <t>A sentença julgou improcedentes os pedidos em face do Banco Inter S.A., que foi excluído do feito, e julgou parcialmente procedente a ação movida por João Marcelo Ferreira da Rosa contra a Inter Pag Instituição de Pagamento S.A. (Granito), com responsabilização subsidiária do Banco BMG. As condenações incluem: diferenças de férias + 1/3, 13º e aviso-prévio pela integração da “premiação virtual”; horas extras além da 8ª diária e 40ª semanal com reflexos; FGTS com 40%; custas de R$ 500,00; honorários de 15% para ambas as partes, sendo os do autor suspensos nos termos do art. 791-A, §4º, da CLT. Concedida justiça gratuita.</t>
  </si>
  <si>
    <t>03ª</t>
  </si>
  <si>
    <t xml:space="preserve">Sentença parcialmente procedente para condenar a empresa no pagamento de horas extras; intervalo intrajornada; reflexos sobre comissões; multa convencional.
Sentença deu provimento aos Embargos de Declaração do reclamante para acrescer reflexos em aviso prévio proporcional sobre as comissões deferidas. Acordão que julgou os Recursos Ordinarios: deu provimento ao recurso do reclamado, para limitar as horas extras às excedentes à oitava diária ou à quadragésima semanal, não cumulativas, o que for mais benéfico, acrescidas dos reflexos já previstos na sentença. Ao recurso do reclamante, dar-lhe provimento parcial para excluir a determinação de compensação das horas extras com a gratificação de função.As partes apresentearam Recurso de Revista e Adravo de Instrumento.
</t>
  </si>
  <si>
    <t>Sentença julgou parcialmente procedentes os pedidos autorais, para condenar a Granito como responsável principal e os bancos como responsável subsidiário, no pagamento de horas extras.
Sentença negou provimento aos Embargos de Declaração do Banco BMG.
Acórdão negou provimento aos recursos do reclamante, da Granito e do Banco Inter, e deu parcial provimento ao recurso do Banco BMG para que o crédito seja atualizado e acrescido de juros conforme a decisão proferida pelo STF no julgamento das ADC 58 e 59. Acordão conheceu e acolheu em parte os Embargos de Declaração do Banco Inter, sanando a seguinte omissão:  "BANCO INTER S.A., adquiriu ações do primeiro, o que é corroborado pela ata de assembleia juntada às f. 598, na qual constou a integralização integral das novas ações do primeiro réu pelo terceiro, BANCO INTER S.A., o que caracterizaria grupo econômico e autorizaria a declaração da responsabilidade solidária do embargante. Todavia, a fim de evitar julgamento in pejus, mantenho a decisão de declarar sua responsabilidade subsidiária."</t>
  </si>
  <si>
    <t xml:space="preserve">Não </t>
  </si>
  <si>
    <t>Decisão homologando acordo de terceiro.</t>
  </si>
  <si>
    <t>Sentença julgou parcialmente procedentes os pedidos para condenar a REDEBRASIL e, de forma subsidiária, o BANCO INTER S.A. e demais tomadoras (exceto o Banco do Brasil) ao pagamento de diferenças salariais em razão do descumprimento do piso regional, com reflexos, bem como à indenização por danos morais coletivos de R$ 20.000,00. Reconheceu-se a responsabilidade subsidiária do Inter por ter se beneficiado diretamente da força de trabalho dos substituídos, prestada mediante terceirização.</t>
  </si>
  <si>
    <t>Sentença julgou parcialmente procedentes os pedidos do reclamante, para condenar o Banco no pagamento de R$1.500,00 mensais à título de diferença de comissões. Acordão: acordam os membros da 1ª Turma do TRT da 12ª Região, por unanimidade, em conhecer dos recursos e, no mérito, dar provimento parcial ao recurso do autor para aplicar os critérios de juros e correção monetária definidos pelo STF (ADC nº 58) e pela Lei nº 14.905/2024. Por maioria, deram parcial provimento ao recurso da reclamada para postergar à fase de liquidação/execução a análise dos cálculos apresentados. Custas mantidas.</t>
  </si>
  <si>
    <t>Porto Alere</t>
  </si>
  <si>
    <t>Sentença julgou improcedente a ação contra o Banco Inter e deu parcial provimento contra o Banco BMG e a Granito para condenar no pagamento de indenização à título de despesas de manutenção de depreciação de veículo próprio; reflexos da parecela premiação virtual e FGTS; honorários advocatícios.
Acórdão deu parcial provimento ao recurso ordinário do reclamante para reconhecer a responsabilidade solidária dos primeiro e segundo reclamados; reconhecer a condição de financiário do trabalhador e acrescer à condenação o pagamento dos benefícios convencionais; determinar que o valor mensal da "premiação virtual" seja apurado em liquidação de sentença conforme os valores creditados no documento de Id b8bc856 e, nos períodos em que ausentes os relatórios do cartão "Flash", pela média dos demais meses; bem como, acrescer à condenação o pagamento de reflexos da parcela "premiação virtual" em repousos semanais remunerados e horas extras; reduzir os honorários sucumbenciais por ele devidos para 5% sobre o valor atribuído aos pedidos julgados totalmente improcedentes e, mantida a condição suspensiva de exigibilidade, desautorizar que a verba seja descontada dos créditos decorrentes desta ou de outra ação. Negou provimento aos recursos das empresas.
Acórdão negou provimento aos Embargos de Declaração de todas as partes. Decisão denegou seguimento aos recursos de revista.</t>
  </si>
  <si>
    <t>A sentença julgou parcialmente procedentes os pedidos formulados por Andrigo Fernandes das Neves para reconhecer vínculo de emprego diretamente com o Banco BMG S.A., declarando fraudulenta a contratação via Granito, com responsabilidade solidária do Banco Inter S.A. e da própria Granito. Condenou-se ao pagamento de diferenças salariais, horas extras (além da 6ª diária), PLR, auxílio-alimentação, indenização por uso de veículo, FGTS com 40%, entre outros reflexos. O autor foi reconhecido como bancário, concedido o benefício da Justiça Gratuita, e fixados honorários advocatícios em 10% sobre o valor da condenação, a ser apurado em liquidação.</t>
  </si>
  <si>
    <t>Sentença julgou parcialmente os pedidos, para condenar as reclamadas nas  seguintes  obrigações  de  pagar:  a)  horas  extras  e  reflexos;  b)solidariamente
indenização do tempo de intervalo intrajornada suprimido; c) indenização por danos morais.</t>
  </si>
  <si>
    <t>Sentença julgou totalmente improcedentes os pedidos autorais. Acordão a) afastar a limitação da condenação aos valores dispostos na petição inicial, já que são meras estimativas; b) reconhecer a responsabilidade solidária da 2a e 3a reclamadas pelas verbas deferidas em juízo; c) Prover somente as horas excedentes à 8ª diária ou 44ª semanal, de forma não cumulativa, com adicional legal ou convencional (o mais benéfico), para as horas trabalhadas nos dias normais e de 100%, para as horas trabalhadas em domingos e feriados, com reflexos em DSR, 13º salários, férias mais 1/3, aviso prévio, FGTS e multa de 40%, por todo o período contratual, observados os seguintes critérios: a) divisor 220; b) base de cálculo na forma da Súmula 264 do TST; c) incidência, no que couber, da OJ 394 da SDI-1, que autoriza que o DSR majorado pela integração das horas extras trabalhadas a partir de 20/03/2023, tenha incidência sobre férias, 13º, aviso-prévio e FGTS, sem que isso se configure bis in idem, tudo a ser apurado em regular liquidação, autorizada a compensação/dedução de valores pagos sob idênticos títulos; d) condenar a reclamada no pagamento do intervalo intrajornada de 30 minutos de intervalo (tempo suprimido), com adicional de 50%, de forma indenizatória, nos termos do art. 71, §4º, da CLT, com redação dada pela Lei 13.467/17, vigente quando do início do contrato de trabalho da autora; e) tendo em vista a procedência de parte dos pedidos da autora, condena-se a reclamada ao pagamento de honorários em favor da parte reclamante no percentual de 10% sobre o valor da condenação. Acordão conheceu e rejeitou os Embargos de Declaração opostos por Banco Inter S.A.e Banco BMG SA</t>
  </si>
  <si>
    <t>A sentença reconheceu a nulidade do contrato de estágio firmado entre o autor e o Banco Inter S.A., declarando vínculo empregatício desde 21/01/2019 até 01/05/2023, com retificação da CTPS. O banco foi condenado ao pagamento de verbas trabalhistas relativas ao período não registrado, como 13º salário, férias, FGTS, vales alimentação e refeição, PLR, horas extras excedentes da 6ª diária e 30ª semanal (com reflexos), além de multas convencionais. Indeferiram-se os pedidos de equiparação salarial, integração da remuneração variável e indenização por intervalo intrajornada. Honorários advocatícios foram fixados em favor de ambas as partes, e ofícios serão expedidos aos órgãos competentes.</t>
  </si>
  <si>
    <t>Sentença julgou totalmente improcedente os pedidos autorais. A 1ª Turma do TRT da 4ª Região deu parcial provimento ao recurso da reclamante para reconhecer sua condição de financiária durante todo o contrato e condenar solidariamente as reclamadas ao pagamento de parcelas previstas nas normas coletivas da categoria, como pisos salariais, anuênios, PLR, gratificação semestral, ajuda alimentação, cheque negociação sindical e horas extras excedentes à 6ª diária ou 30ª semanal, com os respectivos reflexos. Determinou que os honorários sucumbenciais sejam calculados sobre o valor bruto da condenação e fixou custas de R$ 4.000,00, sobre valor arbitrado de R$ 200.000,00.</t>
  </si>
  <si>
    <t>Sentença improcedente. Sentença acolheu os embargos de declaração do autor para  para determinar que a Secretaria proceda à
juntada do link do vídeo da audiência de instrução realizada em 26/03/2025.</t>
  </si>
  <si>
    <t>Sentença julgou parcialmente procedentes os pedidos, para condenar as reclamadas solidáriamente a: a) indenização pelos gastos com combustível, no importe de R$
200,00 mensais;b) horas extras prestadas além da 8ª hora diária e 44ª hora semanal, não cumulativamente, mais reflexos; c) indenização por danos morais, no importe de R$ 5.000,00</t>
  </si>
  <si>
    <t>Sentença julgando parcialmente procedentes os pedidos autorais para condenar a empresa no pagamento de diferenças salariais em virtude de equiparação salarial; diferenças de comissões; horas extras; intervalo intrajornada; multa normativa. ACORDAM os Desembargadores do Tribunal Regional do Trabalho da Terceira Região, pela sua 5ª Turma, em Sessão Ordinária realizada em 10 de junho de 2025, à unanimidade, em conhecer dos recursos ordinários interpostos; no mérito, por maioria de votos, NEGAR PROVIMENTO ao recurso do reclamante e DAR PARCIAL PROVIMENTO ao recurso do réu para: a) fixar a jornada do reclamante das 8h30 às 19h30, com 1 hora de intervalo, excluindo da condenação o pagamento dos minutos extras a título de intervalo intrajornada; e b) condenar o autor ao pagamento de honorários advocatícios sobre os pedidos julgados totalmente improcedentes, observando-se o percentual de 10% fixado na sentença, com exigibilidade suspensa nos termos do art. 791-A, §4º, da CLT, conforme decidido na ADI 5.766 do STF. Manteve-se o valor da condenação. Vencida a Exma. Juíza Convocada Renata Lopes Vale quanto à metodologia de cálculo da diferença salarial por equiparação, por entender que o correto seria considerar o complexo salarial (salário-base acrescido da gratificação de função), por melhor refletir a estrutura remuneratória do cargo exercido, e não apenas o salário-base como previsto na CCT.</t>
  </si>
  <si>
    <t>A sentença julgou parcialmente procedentes os pedidos formulados em face de Arthur Cabral Cassol, Banco BMG S.A., Banco Inter S.A. e Granito Instituição de Pagamento S.A., condenando-os, de forma solidária, ao pagamento das diferenças de repousos semanais remunerados, com reflexos em aviso prévio, 13º salários e férias com 1/3, em razão da integração da premiação recebida na base de cálculo, bem como ao pagamento de diferenças de ajuda de custo, tudo nos termos da fundamentação.</t>
  </si>
  <si>
    <t>Acordo Realizado - o Banco pagou  a  quantia  líquida  de
R$70.000,00, em duas parcela</t>
  </si>
  <si>
    <t>Sentença julgou parcialmente procedentes os pedidos autorais, para condenar as empresas de forma solidária apenas ao pagamento de diferenças nos reflexos derivadas da integralização de comissões à remuneração do reclamante.
Acórdão deu parcial provimento ao recurso do reclamante para acrescer à condenação o pagamento de horas extras excedentes à 44ª semanal, bem como dar parcial provimento ao recurso das empresas para afastar a integralização das comissões. Decisão denegou seguimento ao recurso de revista do banco.</t>
  </si>
  <si>
    <t>Sentença condenou as reclamadas solidariamente, pagar, com juros e
correção monetária na forma da fundamentação, as parcelas correspondentes: horas extras, com reflexos, na forma da fundamentação; indenização  do  intervalo  intrajornada,  na  forma  da
fundamentação.</t>
  </si>
  <si>
    <t>Sentença totalmente improcedente. Acordão: acolheu a preliminar de nulidade da r. sentença de origem, determinando a reabertura da instrução processual para oitiva de testemunhas da reclamada e reclamante e posterior prolação de nova decisão.</t>
  </si>
  <si>
    <t>Sentença reconheceu a condição de bancário do reclamante, e declarou a existência de grupo econômico, condenando a Granito, o Banco BMG e o Banco Inter solidariamente ao pagamento de: Diferenças salariais decorrentes da aplicação da CCT dos bancários; benefícios convencionais (PLR, auxílio refeição, auxílio cesta alimentação e 13ª cesta alimentação); Integração das comissões ao salário. Sentença não conheceu os Embargos de Declaração opostos pelo BMG.</t>
  </si>
  <si>
    <t>Sentença totalmente improcedente. Acordão manteve a improcedência.</t>
  </si>
  <si>
    <t>Arquivado improcedência</t>
  </si>
  <si>
    <t>A sentença julgou parcialmente procedentes os pedidos formulados, exclusivamente para conceder os benefícios da justiça gratuita ao reclamante, sendo indeferidos os demais pleitos.Foram conhecidos os embargos de declaração, sendo-lhes negado provimento.</t>
  </si>
  <si>
    <t>Sentença julgou parcialmente procedentes os pedidos autorais, para condenar solidariamente a Granito, o BMG e o Inter no pagamento de horas extras excedentes à 8ª e seus reflexos.
Sentença de embargos de declaração deu provimento aos Embargos de Declaração da reclamante, apenas para alterar a condenação em horas extras para as excedentes à 40ª semanal. Acordão negou providemento aos recursos das partes.</t>
  </si>
  <si>
    <t>A sentença julgou parcialmente procedentes os pedidos de José Carlos Gomes de Jesus, condenando solidariamente Granito Instituição de Pagamento S.A., Banco BMG S.A. e Banco Inter S.A. ao pagamento de horas extras excedentes à 8ª diária ou 44ª semanal, com adicional de 50% e reflexos em férias + 1/3, FGTS, 13º salário e RSR, conforme a OJ 394 do TST. Fixou honorários advocatícios de 10% para ambas as partes, com exigibilidade suspensa para os devidos pela autora, e custas de R$ 600,00 pelas rés, calculadas sobre o valor estimado de R$ 30.000,00.</t>
  </si>
  <si>
    <t>Sentença dando parcial provimento aos pedidos iniciais para condenar as empresas de forma solidária no pagamento de horas extras e intervalo intrajornada. ACORDAM os Desembargadores da 2ª Turma do TRT da 3ª Região, por unanimidade, em conhecer do recurso do reclamante e, no mérito, por maioria, DAR-LHE PARCIAL PROVIMENTO para acrescer à condenação o pagamento de reembolso complementar de R$240,00 mensais pelas despesas com veículo (sem reflexos) e determinar o uso do divisor 200 para apuração das horas extras. Também por unanimidade, conheceram dos recursos das reclamadas Granito e Banco BMG e, no mérito, DERAM-LHES PARCIAL PROVIMENTO para: reconhecer o gozo integral do intervalo intrajornada de 1h, afastando o pagamento de 30 minutos em 10 dias por mês, e excluir os reflexos das horas extras no aviso prévio indenizado e na multa de 40% do FGTS. Ainda, conheceram do recurso do Banco Inter S.A. e, no mérito, DERAM-LHE PROVIMENTO para afastar sua responsabilidade solidária e sua condenação ao pagamento de honorários advocatícios. Declararam a natureza indenizatória do reembolso com veículo e mantiveram o valor da condenação.</t>
  </si>
  <si>
    <t>A sentença julgou parcialmente procedentes os pedidos formulados, para condenar a Jussara Torres Voltolin RedeBrasil Gestão de Ativos Ltda., de forma principal, e o Banco Inter S.A., de forma subsidiária, ao pagamento de 1/12 de 13º salário de 2024, 4/12 de férias proporcionais com terço constitucional, oito dias de saldo salarial de fevereiro de 2024 e honorários advocatícios fixados em 10% sobre o valor da liquidação do crédito bruto da reclamante.  Foram conhecidos e acolhidos os embargos de declaração opostos pela primeira reclamada, para suprir omissões na sentença. No mérito, esclareceu-se que não cabe o desconto do aviso prévio, pois o ajuizamento da ação com pedido de rescisão indireta supre a comunicação da empregada, e determinou-se o recolhimento da contribuição previdenciária patronal, diante da ausência de comprovação de adesão à Lei nº 12.546/2011.</t>
  </si>
  <si>
    <t>A sentença julgou parcialmente procedentes os pedidos do autor, condenando solidariamente Banco BMG S.A., Banco Inter S.A. e Granito Instituição de Pagamento S.A. ao pagamento de horas extras excedentes da 8ª diária e 44ª semanal, com reflexos em repousos semanais remunerados, 13º salários, aviso-prévio, férias + 1/3 e FGTS + 40%. Também determinou o recolhimento das contribuições fiscais e previdenciárias e fixou honorários advocatícios de 10% para os procuradores de ambas as partes, observada a suspensão da exigibilidade quanto ao autor por justiça gratuita. Foram rejeitadas todas as preliminares suscitadas pelas rés.</t>
  </si>
  <si>
    <t>Sentença julgou parcialmente procedentes os pedidos para condenar solidariamente as reclamadas ao pagamento de horas extras e reflexos, intervalo intrajornada, reflexos das comissões, indenização pelo uso de veículo e dano moral por assédio, fixado em R$5.000,00.</t>
  </si>
  <si>
    <t xml:space="preserve">FLEX GESTAO DE RELACIONAMENTOS S.A.                                                                                                                   </t>
  </si>
  <si>
    <t>Sentença julgou parcialmente procedentes os pedidos, condenando solidariamente a Flex Gestão e a CODE7 ao pagamento das verbas rescisórias e multas dos arts. 467 e 477 da CLT. Foi reconhecida a responsabilidade subsidiária do Banco Inter (de 24/09/2021 a 15/03/2022) e do Serasa S.A. (de 16/03/2022 a 08/11/2022). O Tribunal, por unanimidade, negou provimento ao recurso da Flex Gestão de Relacionamentos S.A. e ao do Banco Intermedium S.A.; deu parcial provimento ao recurso do autor para determinar que a forma de quitação dos seus créditos será definida na fase de liquidação, inclusive quanto à possibilidade de habilitação no juízo da recuperação judicial, se existente, mantendo-se, no mais, a sentença; e deu parcial provimento ao recurso da Serasa S.A. para excluir as premiações da base de cálculo das verbas rescisórias, mantido o demais.</t>
  </si>
  <si>
    <t>MBC Express Serviços Courrier</t>
  </si>
  <si>
    <t>13ª</t>
  </si>
  <si>
    <t>Sentença julgou parcialmente procedentes os pedidos para declarar a existência de vínculo de emprego entre o autor e a empresa Paulo M. dos Santos Entregas Rápidas, no período de 04/01/2021 a 20/02/2024, na função de mensageiro motociclista, com salário de R$ 100,00 por dia e condenar a cumprir as seguintes obrigações de pagar:saldo de salário do último mês trabalhado; aviso prévio proporcional, nos termos da Lei n. 12.506/2011; férias proporcionais com 1/3, considerando-se a projeção do aviso prévio proporcional; férias integrais acrescidas de 1/3, de forma simples, relativas ao período aquisitivo de 2023/2024; férias integrais acrescidas de 1/3, em dobro, relativas aos períodos aquisitivos de 2021/2022 e 2021/2023; 13º salário de todo o vínculo, considerando-se a projeção do aviso prévio proporcional; FGTS de todo o vínculo, considerando-se a projeção do aviso prévio proporcional; recolher multa de 40% sobre o FGTS devido por todo o vínculo; multa do art. 477, §8º, da CLT; benefícios normativos (vale-alimentação /cesta básica, vale-refeição, reembolso de despesas por utilização de motocicleta pŕopria, multa pela não contratação de seguro de vida complementar, multa por ausência de registro em CTPS); adicional de periculosidade com reflexos em aviso prévio proporcional, férias com 1/3, 13º salário, FGTS com 40%; anotar a CTPS da parte autora para fazer constar o vínculo de emprego ora reconhecido, no prazo de 8 dias, contados da intimação para cumprimento da obrigação, que deverá ser feita após o trânsito em julgado, sob pena de multa de R$1.000,00; findo o prazo sem cumprimento, a Secretaria deverá proceder à anotação; eventual assinatura pela Secretaria desta Vara não ilide a aplicação da multa.
Sentença rejeitou os embargos de declaração do Banco Inter e deu parcial provimento aos embargos da Flash Courrier para a corrigir o erro material constatado na indicação dos períodos aquisitivos das férias devidas em dobro. A 13ª Turma do TRT da 2ª Região, por unanimidade, conheceu dos recursos interpostos pelas cinco reclamadas, deu provimento ao agravo de instrumento da quarta reclamada, rejeitou a preliminar de cerceamento de produção de prova e, no mérito, negou provimento a todos os apelos, conforme os termos e limites da fundamentação. A 13ª Turma do TRT da 2ª Região, por unanimidade, conheceu dos embargos de declaração opostos e, no mérito, negou-lhes provimento, nos termos e limites da fundamentação.</t>
  </si>
  <si>
    <t>Sentença improcedente.</t>
  </si>
  <si>
    <t>Sentença julgou parcialmente procedentes os pedidos formulados por Anderson da Silva Souza para condenar, de forma solidária, as rés Granito Instituição de Pagamento S.A., Banco BMG S.A. e Banco Inter S.A. ao pagamento de horas extras excedentes à 44ª semanal com reflexos, diferenças decorrentes da integração de comissões habitualmente pagas “por fora” ao salário, e respectivos reflexos em verbas trabalhistas. A sentença também reconheceu a existência de grupo econômico entre as reclamadas e concedeu os benefícios da justiça gratuita ao autor, além de fixar honorários advocatícios de 15% para ambas as partes, sendo os da defesa sob condição suspensiva. Foram rejeitados os pedidos de reconhecimento da condição de financiário, diferenças por alteração contratual lesiva quanto às comissões, e o pleito de indenização por assédio moral.</t>
  </si>
  <si>
    <t>15ª</t>
  </si>
  <si>
    <t>Sentença improcedente. Acordão manteve a improcedencia.</t>
  </si>
  <si>
    <t>Osaco</t>
  </si>
  <si>
    <t>Sentença julgou parcialmente procedentes os pedidos para condenar as empresas de forma solidária, ao pagamento de: reflexos dos valores quitados a título de prêmio (arbitrado em R$ 1.000,00 mensais) nas férias acrescidas do terço constitucional, 13º salários, aviso prévio e FGTS acrescido da indenização de 40%. A 4ª Turma do TRT da 2ª Região, por unanimidade, não conheceu do recurso da 1ª reclamada, conheceu dos recursos do reclamante, da 2ª e da 3ª reclamadas e, no mérito, deu parcial provimento ao recurso do reclamante para condenar as reclamadas ao pagamento das horas excedentes à 8ª diária, com adicional de 50% e reflexos em DSRs, aviso prévio, férias com terço, 13º salário e FGTS com multa de 40%, observando-se, a partir de 20/03/2023, a repercussão do DSR majorado nas demais verbas (OJ 394 da SDI-1 do TST). Negou-se provimento aos recursos da 2ª e da 3ª reclamadas, mantendo-se a sentença nos demais termos. Custas de R$ 300,00, calculadas sobre R$ 15.000,00, a cargo das reclamadas.</t>
  </si>
  <si>
    <t>FLEX GESTAO DE RELACIONAMENTOS S.A.; Code7 Software e Plataformas de Tecnologias Ltda Em Recuperação Judicial  ;  Grupo Connvert  ;  Chubb Seguros Brasil S.A.  ;  AGROGALAXY PARTICIPACOES S.A.METROPOLITAN LIFE SEGUROS E PREVIDENCIA PRIVADA SA  ;;  ITAU UNIBANCO S.A.</t>
  </si>
  <si>
    <t xml:space="preserve">Sentença julgou parcialmente procedentes os pedidos, condenando solidariamente a Flex Gestão e a CODE7 ao pagamento das verbas rescisórias e multas dos arts. 467 e 477 da CLT. Foi reconhecida a responsabilidade subsidiária dos tomadores de serviços, limitada aos seguintes períodos: Banco Inter (08/2020 a 07/2021); da Agragalaxy Participações Ltda (08/2021 a 11/2021); Chubb Seguros Brasil S.A (01/2022 a 04/2022) e Itaú Unibanco S.A. ( 05/2022 a 01/2023).  
Sentença acolheu parcialmente os embargos de declaração da Agrolaxy Participações S/A, apenas para prestar esclarecimentos, sem atribuir efeito modificativo.  ACORDAM os membros da 1ª Turma do TRT da 12ª Região, por unanimidade, em conhecer dos recursos sob rito sumaríssimo. No mérito, deram provimento ao recurso do Itaú Unibanco S.A. para excluir sua responsabilidade subsidiária e a condenação ao pagamento de honorários, revertendo R$1.000,00 à autora. Negaram provimento ao recurso do Banco Intermedium S.A. e ao da autora. Deram provimento parcial ao recurso da Chubb Seguros Brasil S.A. para fixar o marco prescricional em 24/04/2019. Também foi negado provimento ao recurso adesivo da Agrolaxy Participações S.A. O Ministério Público opinou pelo regular prosseguimento. </t>
  </si>
  <si>
    <t>A sentença julgou improcedentes os pedidos em face do Banco BMG S.A. e do Banco Intermedium S.A., e parcialmente procedentes os pedidos contra a Granito Instituição de Pagamento S.A., que foi condenada a pagar à reclamante os reflexos da remuneração variável (premiação virtual) sobre aviso prévio, férias com um terço, 13º salário e FGTS com multa de 40%. Foram conhecidos os embargos de declaração, os quais foram julgados improcedentes, mantendo-se inalterada a sentença anteriormente proferida.</t>
  </si>
  <si>
    <t>Sentença julgou parcialmente procedentes para condenar as reclamadas, de forma solidária, ao pagamento das seguintes parcelas: Horas extras excedentes da 8ª hora diária e 44ª hora semanal; Diferenças de premiação no valor mensal de R$ 1.800,00.
Sentença rejeitou os embargos de declaração do reclamante e acolheu os embargos do Banco Inter para, sanando a contradição, fixar que o reclamante usufruía de 01 hora de intervalo para refeição e descanso. Decisão homologando acordo de terceiro.</t>
  </si>
  <si>
    <t>Sentença julgou os pedidos do reclamante parcialmente procedentes para condenar as reclamadas, de forma solidária, ao pagamento de: horas extras excedentes da 44ª hora semanal;	20 minutos de intervalo intrajornada. Acordão decotou da condenação o pagamento do tempo suprimido do intervalo intrajornada e, por corolário, os reflexos deferidos na sentença.</t>
  </si>
  <si>
    <t xml:space="preserve">Haus Construcoes Ltda  </t>
  </si>
  <si>
    <t>Ituiutaba</t>
  </si>
  <si>
    <t>11ª</t>
  </si>
  <si>
    <t>Sentença julgou parcialmente procedente os pedidos autorais, para condenar a Granito de forma principal, e o Banco BMG e Banco Inter de forma solidária, no pagamento de diferenças de reflexos em virtude da integralização do valor pago em cartão FLASH. A 11ª Turma do TRT da 2ª Região, por unanimidade, negou provimento aos recursos interpostos, mantendo integralmente a sentença por seus próprios fundamentos.</t>
  </si>
  <si>
    <t> Araguari</t>
  </si>
  <si>
    <t xml:space="preserve">Exclusão do Feito </t>
  </si>
  <si>
    <t>A sentença rejeitou as preliminares das reclamadas e julgou parcialmente procedentes os pedidos de Polliane Dias, condenando Granito, Banco BMG e Banco Inter, de forma solidária, ao pagamento de: a) acréscimo de 10% do salário nos últimos 6 meses com reflexos; b) devolução de R$394,00 por descontos indevidos; e c) R$325,00 mensais por custeio de combustível no mesmo período.</t>
  </si>
  <si>
    <t>Sentença improcedente em face do Inter. Foi parcialmente procedente em face das demais empresas para pagar repercussão das comissões pagas durante o pacto laboral, constantes do relatório flash e nos meses em que ausente o aludido relatório no valor mensal de R$2.000,00, em repousos semanais remunerados e feriados, férias com 1/3 e 13º. Sobre todas as parcelas, inclusive as comissões, pagas extraoficialmente, com exceção das férias mais 1/3 indenizadas, incidirá o FGTS; horas extras, assim entendidas as excedentes da 8ª diária e 44ª semanal, por todo o contrato de trabalho, observada a jornada fixada na fundamentação; repercussão da remuneração das horas extras, inclusive os adicionais, até 19.03.2023, nos repousos semanais remunerados e feriados, férias com 1/3 e 13º salários. A partir de 20.03.2023, são devidos reflexos da remuneração das horas extras, inclusive os adicionais, em repousos semanais remunerados, e com estes em 13º salário, férias mais 1/3 e FGTS. Sobre todas as parcelas, exceto férias indenizadas com 1/3, incidirá o FGTS; indenização pelo desgaste e depreciação do veículo do autor, no valor de R$300,00 mensais, durante todo o contrato de trabalho, ressalvados os períodos de férias e afastamentos do reclamante, devidamente comprovado nos autos. Acordão parcial provimento: ao do reclamante, para lhe conceder o benefício da gratuidade judiciária e determinar a suspensão da exigibilidade do pagamento dos honorários sucumbenciais em prol dos procuradores,.na forma da lei; aos dos reclamados, para reconhecer a natureza indenizatória da parcela variável e excluir a sua repercussão, determinar que, na fase extrajudicial, incida o IPCA-E acrescido dos juros definidos no art. 39, caput, da Lei 8.177/91 e, após o ajuizamento da ação, a taxa SELIC, consoante parâmetros fixados nas ADCs 58 e 59. Mantido o valor arbitrado à condenação, por compatível.</t>
  </si>
  <si>
    <t>A sentença julgou parcialmente procedentes os pedidos para condenar as rés, de forma solidária, ao pagamento de indenizações por danos morais e materiais. Foram concedidos os benefícios da justiça gratuita à parte autora, fixados honorários de sucumbência recíproca de 10% sobre os pedidos improcedentes (com exigibilidade suspensa para a autora), e autorizada a dedução nos termos da fundamentação. A sentença é líquida e deverá ser atualizada pela SELIC, sem incidência de encargos fiscais ou previdenciários. Foram conhecidos os embargos de declaração, sendo negado provimento aos embargos do reclamante e dado provimento parcial aos recursos das 1ª e 3ª reclamadas. Corrigiu-se erro material para declarar a sentença líquida no valor de R$21.266,66, com custas processuais fixadas em R$425,33.</t>
  </si>
  <si>
    <t xml:space="preserve">Sentença improcedente </t>
  </si>
  <si>
    <t>A sentença julgou parcialmente procedentes os pedidos formulados por Jacob Michellon Neto para condenar a Inter Pag Instituição de Pagamento S.A. e o Banco Inter S.A., de forma solidária, ao pagamento de horas extras e reflexos legais, reconhecendo a possibilidade de controle de jornada e afastando o enquadramento no art. 62, I, da CLT. Foram indeferidos os pedidos de integração das verbas pagas via cartão como salário, por serem consideradas prêmios nos termos do §2º do art. 457 da CLT, bem como o reembolso de despesas com veículo. Também foi reconhecida a existência de grupo econômico entre as reclamadas.</t>
  </si>
  <si>
    <t>A sentença julgou parcialmente procedentes os pedidos formulados por Antonio Marcos Veiga, condenando solidariamente a Inter Pag Instituição de Pagamento S.A., Banco BMG S.A. e Banco Inter S.A. ao pagamento de diferenças salariais decorrentes de verbas pagas “por fora”, reconhecidas como parcelas de natureza salarial, com reflexos em DSR, férias + 1/3, 13º salário e aviso-prévio. Foi reconhecida a existência de grupo econômico entre os réus, mas indeferidos os pedidos de horas extras, danos morais, enquadramento como financiário ou bancário e indenização por uso de veículo próprio. As partes foram condenadas ao pagamento recíproco de honorários de sucumbência.</t>
  </si>
  <si>
    <t>Acordo homologado e pago pelo Banco Inter</t>
  </si>
  <si>
    <t>Acordo realizado importância líquida de R$ 40.000,00, acrescida de R$ 4.000,00 de honorários de sucumbência, em parcela única</t>
  </si>
  <si>
    <t>Sentença julgou parcialmente procedentes os pedidos da reclamante, condenando o Banco Inter ao pagamento de: diferenças salariais existentes entre o salário fixo recebido pela reclamante e o salário fixo das paradigmas Raphaela Avelar Policarpo e Fabiana Lopes Vieira, considerando a modelo de maior salário fixo, apuradas mês a mês, excluindo-se apenas as vantagens pessoais e as parcelas de cunho personalíssimo porventura existentes, com reflexos; 4 horas extras mensais, acrescidas do adicional de 50%, com reflexos; e diferenças de premiação (‘moeda laranja’), arbitradas em R$1.500,00 (um mil e quinhentos reais) mensais.
Sentença negou provimento aos Embargos de Declaração do reclamante. Acordão: conhecidos os recursos ordinários, a Turma deu parcial provimento ao do reclamado para excluir a condenação por equiparação salarial e limitar as diferenças de PCPR ao ano de 2021, com base no valor de R$ 3.000,00. Também deu parcial provimento ao recurso da reclamante para reduzir os honorários sucumbenciais para 10%, aplicando-se o mesmo percentual a ambas as partes, com exigibilidade suspensa quanto à autora. Foi considerada inovação recursal a tese da invalidação dos registros de jornada por ausência de marcações às segundas-feiras. Conhecidos os embargos de declaração de ambas as partes, a Turma deu parcial provimento aos da reclamante apenas para analisar e rejeitar a alegação de irregularidade nos registros de ponto por ausência de marcação às segundas-feiras. Quanto aos embargos do reclamado, foram acolhidos exclusivamente para fins de esclarecimento, sem efeitos modificativos no acórdão.</t>
  </si>
  <si>
    <t>Sentença julgou improcedentes os pedidos em face do Banco Inter e procedentes em parte os pedidos para condenar a Granito ao pagamento de:	horas extras, com adicional de 50%, bem como os consectários (aviso prévio, férias acrescidas de 1/3, 13° salário, RSR e FGST + 40%), levando em consideração a jornada das 8h às 18h, com 40 minutos de intervalo, de segunda a sexta-feira; intervalo intrajornada suprimido de 20 minutos, com acréscimo de 50%; incorporação do valor de R$ 1.800,00 no salário da autora, com os reflexos nas horas extras, aviso prévio, férias + 1/3, 13º salários, FGTS + 40%, DSR; pagamento de R$ 250,00 mensais por todo o pacto a título de indenização pelo uso da residência com estoque. Decisão homologando acordo de terceiro.</t>
  </si>
  <si>
    <t xml:space="preserve">N/A </t>
  </si>
  <si>
    <t>Sentença julgou parcialmente procedentes os pedidos formulados na ação trabalhista proposta em face de Marcelo Cendron e Granito Instituição de Pagamento S.A., reconhecendo a responsabilidade solidária das reclamadas. As reclamadas foram condenadas ao pagamento dos reflexos em aviso prévio, 13º salários, férias + 1/3 e FGTS + 40%, decorrentes da integração dos prêmios/premiação à remuneração. Foi deferida justiça gratuita ao reclamante e honorários advocatícios sucumbenciais aos patronos das partes, sendo inexigíveis do autor. Acórdão: A 11ª Turma do TRT da 4ª Região, por maioria, deu parcial provimento ao recurso da reclamante para: (i) afastar o enquadramento no art. 62, I, da CLT; (ii) fixar jornada das 8h às 19h de segunda a sexta, com 1h de intervalo, e aos sábados das 8h às 12h; (iii) condenar ao pagamento de horas extras excedentes da 8ª diária e 44ª semanal, com adicional de 50% e reflexos legais; (iv) majorar honorários sucumbenciais da reclamada para 15%; e (v) reduzir os honorários da reclamante para 5%, com exigibilidade suspensa. Negado provimento aos recursos das reclamadas Granito, Banco BMG e Banco Inter.</t>
  </si>
  <si>
    <t xml:space="preserve">Sentença julgou parcialmente procedentes os pedidos formulados por Jose Leandro da Silva para reconhecer a existência de grupo econômico entre Banco BMG S.A., Banco Inter S.A. e Granito Instituição de Pagamento S.A., com responsabilização solidária, indeferindo o vínculo de emprego com o Banco BMG e o enquadramento como bancário ou financiário. As reclamadas foram condenadas, solidariamente, ao pagamento de horas extras com reflexos em DSR, férias + 1/3, 13º, aviso prévio e FGTS + 40%; 30 minutos de intervalo intrajornada suprimido com adicional de 50%, de natureza indenizatória; e FGTS + 40% sobre as verbas salariais deferidas.
</t>
  </si>
  <si>
    <t>Acordo realizado pelo banco Inter</t>
  </si>
  <si>
    <t>A sentença julgou parcialmente procedentes os pedidos formulados, para condenar JOSELITO DOMICIANO DE JESUS e FLEX GESTÃO DE RELACIONAMENTOS S.A., de forma principal, e CODE7 SOFTWARE E PLATAFORMAS DE TECNOLOGIAS LTDA EM RECUPERAÇÃO JUDICIAL, ITAÚ UNIBANCO S.A., BANCO INTERMEDIUM S.A. e SERASA S.A., de forma subsidiária e limitada aos períodos definidos na fundamentação, ao pagamento de verbas rescisórias, depósitos de FGTS com multa de 40%, além das multas dos arts. 467 e 477, §8º da CLT. Foram deferidos os benefícios da justiça gratuita à parte autora e indeferidos às 1ª e 2ª rés.</t>
  </si>
  <si>
    <t>Facil Assist Servicos e Assistencia 24 Horas Ltda.</t>
  </si>
  <si>
    <t>Sentença improcedente em face do Inter. Foi parcialmente procedente em face da Facil Assist para condenar no pagamento de Horas extras excedentes à 6ª diária e 36ª hora semanal, estas últimas ainda não computadas com a anterior, com o divisor de 180, a serem enriquecidas com o adicional previsto em normas coletivas, respeitados os limites de vigência, e na ausência o adicional constitucional de 50%, e reflexos em descansos semanais remunerados; feriados; férias acrescidas do terço constitucional; Fundo de Garantia do Tempo de Serviço; aviso-prévio indenizado; décimos terceiros salários; e multa de 40% sobre os depósitos do Fundo de Garantia do Tempo de Serviço.
Sentença negou provimento aos Embargos da Fácil Assist.  A 7ª Turma do TRT da 2ª Região, por unanimidade, conheceu dos recursos ordinários interpostos pela reclamante e pela 1ª reclamada (Facil Assist Serviços e Assistência 24 Horas Ltda.), negando provimento ao recurso da reclamante e dando parcial provimento ao da reclamada para autorizar, quanto às horas extras deferidas, a dedução dos valores já comprovadamente pagos sob o mesmo título, conforme fundamentação. Homologo o cálculo apresentado pela parte reclamada, fixando o quantum debeatur em R$ 3.392,89, conforme planilha de liquidação constante nos autos</t>
  </si>
  <si>
    <t>Sentença totalmente improcedente. O acordão condenou solidariamente os reclamados ao pagamento de horas extras excedentes da 44ª semanal, com reflexos em RSR, 13º salários, férias + 1/3, aviso prévio e FGTS + 40%, com base em jornada das 07h30 às 20h30, de segunda a sexta-feira, com 1h de intervalo. Inverteu-se a sucumbência, fixando custas de R$600,00 e honorários de 5% ao advogado do reclamante, mantendo-se também honorários de 5% devidos pelo autor sobre pedidos improcedentes, com exigibilidade suspensa.</t>
  </si>
  <si>
    <t xml:space="preserve">PDTEC S.A </t>
  </si>
  <si>
    <t xml:space="preserve">Arquivado ausência </t>
  </si>
  <si>
    <t>Acordo parcial realizado pelo BANCO BMG AS</t>
  </si>
  <si>
    <t>A sentença rejeitou a preliminar de ilegitimidade passiva das rés e impugnações aos documentos e valores. No mérito, julgou parcialmente procedentes os pedidos de Jéssica Freitas Ferreira, condenando a Top Service ao pagamento de adicional de insalubridade em grau máximo, com responsabilidade subsidiária do Banco Inter no período de 14/07/2022 a 31/05/2023 e da Brasil Educação por um mês após 15/09/2023, com reflexos em férias + 1/3, 13º salário, FGTS + 40% e aviso prévio.</t>
  </si>
  <si>
    <t>A sentença julgou parcialmente procedentes os pedidos, condenando a reclamada ao pagamento de horas extras, diferenças de verbas rescisórias e à anotação da data de encerramento do contrato da reclamante, conforme fundamentação. Reconheceu-se a responsabilidade subsidiária da segunda reclamada. Determinou-se que os parâmetros de apuração, incidência de reflexos, juros, correção monetária e tributos sigam o disposto na fundamentação. Ambas as partes foram condenadas ao pagamento de honorários advocatícios, e foi concedida justiça gratuita à reclamante. Os demais pedidos foram julgados improcedentes. Foram opostos embargos de declaração sob alegação de omissão quanto ao saldo positivo do banco de horas e aos descontos do TRCT. Considerados tempestivos, os embargos foram rejeitados, uma vez que a parte embargante busca rediscutir o mérito da decisão, hipótese incabível em sede de embargos de declaração.</t>
  </si>
  <si>
    <t>Arquivamento</t>
  </si>
  <si>
    <t xml:space="preserve">Sentença declarou o vínculo de emprego entre a autora e o Banco BMG de 02/05/2022 a 04/10/2023, reconhecendo sua condição de financiária, com determinação de retificação da CTPS em 10 dias sob pena de multa de R$ 10.000,00. Reconhecida a responsabilidade solidária das reclamadas e deferido o pagamento de diferenças salariais por reajustes normativos e verbas pagas “por fora”, horas extras (inclusive intervalos), reflexos em verbas contratuais e rescisórias, gratificações, PLR, ajuda alimentação, FGTS com multa de 40%, devolução de descontos ilegais e honorários advocatícios de 15%.
Sentença declarou o vínculo de emprego entre a autora e o Banco BMG de 02/05/2022 a 04/10/2023, reconhecendo sua condição de financiária, com determinação de retificação da CTPS em 10 dias sob pena de multa de R$ 10.000,00. Reconhecida a responsabilidade solidária das reclamadas e deferido o pagamento de diferenças salariais por reajustes normativos e verbas pagas “por fora”, horas extras (inclusive intervalos), reflexos em verbas contratuais e rescisórias, gratificações, PLR, ajuda alimentação, FGTS com multa de 40%, devolução de descontos ilegais e honorários advocatícios de 15%.
Sentença declarou o vínculo de emprego entre a autora e o Banco BMG de 02/05/2022 a 04/10/2023, reconhecendo sua condição de financiária, com determinação de retificação da CTPS em 10 dias sob pena de multa de R$ 10.000,00. Reconhecida a responsabilidade solidária das reclamadas e deferido o pagamento de diferenças salariais por reajustes normativos e verbas pagas “por fora”, horas extras (inclusive intervalos), reflexos em verbas contratuais e rescisórias, gratificações, PLR, ajuda alimentação, FGTS com multa de 40%, devolução de descontos ilegais e honorários advocatícios de 15%.
Sentença declarou o vínculo de emprego entre a autora e o Banco BMG de 02/05/2022 a 04/10/2023, reconhecendo sua condição de financiária, com determinação de retificação da CTPS em 10 dias sob pena de multa de R$ 10.000,00. Reconhecida a responsabilidade solidária das reclamadas e deferido o pagamento de diferenças salariais por reajustes normativos e verbas pagas “por fora”, horas extras (inclusive intervalos), reflexos em verbas contratuais e rescisórias, gratificações, PLR, ajuda alimentação, FGTS com multa de 40%, devolução de descontos ilegais e honorários advocatícios de 15%.
</t>
  </si>
  <si>
    <t xml:space="preserve">Granito Instituicao de Pagamento S.A.  </t>
  </si>
  <si>
    <t>A sentença julgou parcialmente procedentes os pedidos de Guilherme Dias Pereira de Brito, condenando o Banco Inter S.A. ao pagamento de: (a) horas extras além da 8ª diária e 40ª semanal, com reflexos; (b) indenização de 30 minutos diários pela supressão parcial do intervalo intrajornada; e (c) pagamento em dobro pelos sábados e domingos trabalhados, conforme norma coletiva, com reflexos. Os demais pedidos foram indeferidos. Acordão: Conhecidos os recursos, o Tribunal deu parcial provimento ao do reclamado para excluir da condenação o pagamento de horas extras relativas ao período de 01/05/2020 a 10/08/2020, e ao do reclamante para afastar a limitação da condenação aos valores indicados na petição inicial.</t>
  </si>
  <si>
    <t xml:space="preserve">Granito Instituicao de Pagamento S.A   </t>
  </si>
  <si>
    <t>A sentença rejeitou as preliminares e julgou parcialmente procedentes os pedidos de Jeanderson Miranda dos Santos, condenando a Top Service, com responsabilidade subsidiária do Banco Inter S.A., ao recolhimento do FGTS de todo o período contratual, com indenização de 40%, conforme as OJs 42 e 195 da SDI-1 do TST, a ser depositado na conta vinculada do reclamante. Acordão: conheceu recursos e, no mérito, ao do 2o reclamado, negou provimento; ao do reclamante e da 1a reclamada, deu parcial provimento apenas para reduzir, para ambas as partes, os honorários sucumbenciais para 5%.</t>
  </si>
  <si>
    <t>HS Prevent Ltda</t>
  </si>
  <si>
    <t xml:space="preserve">Acordo homologado para exclusão da lide </t>
  </si>
  <si>
    <t xml:space="preserve">sim </t>
  </si>
  <si>
    <t>Arquivamento ausência  injustificada  do reclamante</t>
  </si>
  <si>
    <t>Falha documento Benner</t>
  </si>
  <si>
    <t>Seguro</t>
  </si>
  <si>
    <t>Virtual Sistemas e Tecnologia Ltda</t>
  </si>
  <si>
    <t>JUSTIÇA DO TRABALHO - 24ª REGIÃO</t>
  </si>
  <si>
    <t>Data da Distribuição</t>
  </si>
  <si>
    <t>Diferença Salarial | Diferenças de Comissões | Intervalo do art. 384 da CLT | Horas Extras</t>
  </si>
  <si>
    <t>Equiparação salarial. | Horas Extras</t>
  </si>
  <si>
    <t>Descanso Semanal Remunerado – DSR | Depósito de FGTS | Horas Extras</t>
  </si>
  <si>
    <t>Comissões | Descanso Semanal Remunerado – DSR | Diferença Salarial | Diferença Salarial % | Depósito de FGTS | Horas Extras</t>
  </si>
  <si>
    <t>Depósito de FGTS | Indenização por Desgaste do Veículo | Horas Extras | Intervalo Intrajornada</t>
  </si>
  <si>
    <t>Equiparação Salarial | Depósito de FGTS | Multa CCT | Horas Extras | Intervalo Intrajornada</t>
  </si>
  <si>
    <t>Depósito de FGTS | Horas Extras | Intervalo Intrajornada</t>
  </si>
  <si>
    <t>Vínculo Empregatício | Horas Extras | Intervalo Intrajornada</t>
  </si>
  <si>
    <t>Comissões | Diferença Salarial | Indenização por Desgaste do Veículo | Responsabilidade Solidária | Responsabilidade Subsidiária | Vale Alimentação/Refeição | Horas Extras</t>
  </si>
  <si>
    <t>Diferenças de Comissões | Equiparação Salarial | Depósito de FGTS | Multa CCT | Indenização por Danos Materiais | Horas Extras | Intervalo Intrajornada</t>
  </si>
  <si>
    <t>Diferença Salarial | Diferenças de Comissões | Equiparação Salarial | Multa CCT | Horas Extras</t>
  </si>
  <si>
    <t>Horas Extras | Intervalo Intrajornada</t>
  </si>
  <si>
    <t>Depósito de FGTS | Intervalo do art. 384 da CLT | Horas Extras | Intervalo Intrajornada</t>
  </si>
  <si>
    <t>Diferenças de Comissões | Equiparação Salarial | Depósito de FGTS | Multa CCT | Horas Extras | Intervalo Intrajornada</t>
  </si>
  <si>
    <t>Equiparação Salarial | Participação nos Lucros e Resultados - PLR | Horas Extras</t>
  </si>
  <si>
    <t>Equiparação Salarial | Horas Extras</t>
  </si>
  <si>
    <t>Vínculo Empregatício | Horas Extras</t>
  </si>
  <si>
    <t>Participação nos Lucros e Resultados - PLR | Responsabilidade Solidária | Vínculo Empregatício | Enquadramento como Bancário/Financiário | Horas Extras | Intervalo Intrajornada</t>
  </si>
  <si>
    <t>Vínculo Empregatício | Enquadramento como Bancário/Financiário | Horas Extras | Intervalo Intrajornada</t>
  </si>
  <si>
    <t>Intervalo Interjornadas | Vínculo Empregatício | Enquadramento como Bancário/Financiário | Horas Extras | Intervalo Intrajornada</t>
  </si>
  <si>
    <t>Adicional de Periculosidade | Depósito de FGTS | Responsabilidade Subsidiária | Vale Alimentação/Refeição | Vínculo Empregatício | Benefícios do Enquadramento | Reembolso - Despesas</t>
  </si>
  <si>
    <t>Depósito de FGTS | Responsabilidade Solidária | Responsabilidade Subsidiária | Vínculo Empregatício | Enquadramento como Bancário/Financiário | Horas Extras</t>
  </si>
  <si>
    <t>Adicional de Periculosidade | Depósito de FGTS | Responsabilidade Subsidiária | Vale Alimentação/Refeição | Vínculo Empregatício | Reembolso - Despesas</t>
  </si>
  <si>
    <t>Diferença Salarial | Responsabilidade Solidária | Responsabilidade Subsidiária | Vale Alimentação/Refeição | Enquadramento como Bancário/Financiário | Horas Extras</t>
  </si>
  <si>
    <t>Diferença Salarial | Depósito de FGTS | Participação nos Lucros e Resultados | Responsabilidade Solidária | Responsabilidade Subsidiária | Vale Alimentação/Refeição | Horas Extras</t>
  </si>
  <si>
    <t>Abono | Diferença Salarial | Depósito de FGTS | Participação nos Lucros e Resultados | Prêmio Produção | Recomposição Salarial | Responsabilidade Solidária | Responsabilidade Subsidiária | Vale Alimentação/Refeição | Benefícios do Enquadramento | Horas Extras</t>
  </si>
  <si>
    <t>Descanso Semanal Remunerado – DSR | Diferença Salarial | Depósito de FGTS | Participação nos Lucros e Resultados - PLR | Responsabilidade Solidária | Responsabilidade Subsidiária | Salários em Atraso | Vale Alimentação/Refeição | Enquadramento como Bancário/Financiário | Benefícios do Enquadramento | Horas Extras | Intervalo Intrajornada</t>
  </si>
  <si>
    <t>Adicional Noturno | Descanso Semanal Remunerado – DSR | Depósito de FGTS | Responsabilidade Subsidiária | Horas Extras</t>
  </si>
  <si>
    <t>Adicional Noturno | Adicional de Insalubridade | Descanso Semanal Remunerado – DSR | Depósito de FGTS | Recomposição Salarial | Vale Alimentação/Refeição | Vale Transporte | Horas Extras | Intervalo Intrajornada</t>
  </si>
  <si>
    <t>Comissões | Depósito de FGTS | Responsabilidade Solidária | Responsabilidade Subsidiária</t>
  </si>
  <si>
    <t>Diferença Salarial | Depósito de FGTS | Responsabilidade Solidária | Responsabilidade Subsidiária | Vale Alimentação/Refeição | Enquadramento como Bancário/Financiário | Benefícios do Enquadramento | Horas Extras</t>
  </si>
  <si>
    <t>Comissões | Descanso Semanal Remunerado – DSR | Depósito de FGTS | Indenização por Desgaste do Veículo | Responsabilidade Subsidiária | Horas Extras</t>
  </si>
  <si>
    <t>Depósito de FGTS | Responsabilidade Solidária | Horas Extras</t>
  </si>
  <si>
    <t>Equiparação Salarial | Depósito de FGTS</t>
  </si>
  <si>
    <t>Diferença Salarial | Depósito de FGTS | Intervalo Interjornadas | Multa Prevista em Norma Coletiva | Horas Extras</t>
  </si>
  <si>
    <t>Adicional de Periculosidade | Comissões | Depósito de FGTS | Indenização por Desgaste do Veículo | Responsabilidade Solidária | Responsabilidade Subsidiária | Vale Alimentação/Refeição | Indenização por Danos Materiais | Benefícios do Enquadramento | Horas Extras</t>
  </si>
  <si>
    <t>Comissões | Descanso Semanal Remunerado – DSR | Depósito de FGTS | Indenização por Desgaste do Veículo | Participação nos Lucros e Resultados - PLR | Responsabilidade Solidária | Responsabilidade Subsidiária | Vale Alimentação/Refeição | Benefícios do Enquadramento | Horas Extras</t>
  </si>
  <si>
    <t>Acúmulo de Função | Adicional de Periculosidade | Comissões | Diferença Salarial | Depósito de FGTS | Participação nos Lucros e Resultados - PLR | Responsabilidade Solidária | Responsabilidade Subsidiária | Vale Alimentação/Refeição | Horas Extras | Intervalo Intrajornada</t>
  </si>
  <si>
    <t>Adicional de Periculosidade | Depósito de FGTS | Responsabilidade Solidária | Responsabilidade Subsidiária | Vale Alimentação/Refeição</t>
  </si>
  <si>
    <t>Diferença Salarial | Equiparação Salarial | Depósito de FGTS | Multa Prevista em Norma Coletiva | Participação nos Lucros e Resultados - PLR | Plano de Saúde | Reajuste Salarial | Vale Alimentação/Refeição | Horas Extras | Intervalo Intrajornada</t>
  </si>
  <si>
    <t>Diferença Salarial | Equiparação Salarial | Depósito de FGTS | Horas Extras | Intervalo Intrajornada</t>
  </si>
  <si>
    <t>Comissões | Depósito de FGTS | Prêmio Produção | Responsabilidade Solidária | Responsabilidade Subsidiária | Horas Extras</t>
  </si>
  <si>
    <t>Adicional de Insalubridade | Depósito de FGTS | Responsabilidade Solidária | Responsabilidade Subsidiária | Benefícios do Enquadramento</t>
  </si>
  <si>
    <t>Descanso Semanal Remunerado – DSR | Equiparação Salarial | Depósito de FGTS | Horas Extras</t>
  </si>
  <si>
    <t>Acúmulo de Função | Diferença Salarial | Depósito de FGTS | Rescisão Indireta | Responsabilidade Solidária | Responsabilidade Subsidiária</t>
  </si>
  <si>
    <t>Depósito de FGTS | Responsabilidade Solidária | Responsabilidade Subsidiária | Horas Extras | Intervalo Intrajornada</t>
  </si>
  <si>
    <t>Comissões | Depósito de FGTS | Participação nos Lucros e Resultados - PLR | Responsabilidade Solidária | Responsabilidade Subsidiária | Vale Alimentação/Refeição | Horas Extras</t>
  </si>
  <si>
    <t>Diferença Salarial | Depósito de FGTS | Participação nos Lucros e Resultados - PLR | Responsabilidade Solidária | Responsabilidade Subsidiária | Vale Alimentação/Refeição | Horas Extras</t>
  </si>
  <si>
    <t>Diferença Salarial | Depósito de FGTS | Participação nos Lucros e Resultados - PLR | Reajuste Salarial | Responsabilidade Solidária | Responsabilidade Subsidiária | Vale Alimentação/Refeição | Horas Extras</t>
  </si>
  <si>
    <t>Comissões | Diferença Salarial | Depósito de FGTS | Participação nos Lucros e Resultados - PLR | Responsabilidade Solidária | Responsabilidade Subsidiária | Vale Alimentação/Refeição | Horas Extras</t>
  </si>
  <si>
    <t>Adicional de Insalubridade | Depósito de FGTS | Responsabilidade Solidária | Responsabilidade Subsidiária | Horas Extras | Intervalo Intrajornada</t>
  </si>
  <si>
    <t>Comissões | Diferença Salarial | Depósito de FGTS | Participação nos Lucros e Resultados - PLR | Reajuste Salarial | Responsabilidade Solidária | Responsabilidade Subsidiária | Vale Alimentação/Refeição | Horas Extras</t>
  </si>
  <si>
    <t>Depósito de FGTS | Participação nos Lucros e Resultados - PLR | Responsabilidade Solidária | Responsabilidade Subsidiária | Vale Alimentação/Refeição | Benefícios do Enquadramento | Horas Extras</t>
  </si>
  <si>
    <t>Comissões | Depósito de FGTS | Participação nos Lucros e Resultados - PLR | Responsabilidade Solidária | Responsabilidade Subsidiária | Vale Alimentação/Refeição</t>
  </si>
  <si>
    <t>Depósito de FGTS | Participação nos Lucros e Resultados - PLR | Responsabilidade Solidária | Responsabilidade Subsidiária | Vale Alimentação/Refeição | Horas Extras</t>
  </si>
  <si>
    <t>Comissões prometidas e diferenças | Declaração de ilicitude da terceirização | Multa convencional por descumprimento de CCTs | Participação nos lucros e resultados | Reconhecimento de vínculo de emprego conjunto | Vale Alimentação/Refeição | Enquadramento como Bancário/Financiário | Horas Extras</t>
  </si>
  <si>
    <t>Diferenças de comissões | Horas Extras | Intervalo Intrajornada | Reembolso - Despesas</t>
  </si>
  <si>
    <t>Dif. salariais - Equiparação | Horas Extras</t>
  </si>
  <si>
    <t>Comissões | Indenização por cestas básicas | PLR | Vale Alimentação/Refeição | Horas Extras</t>
  </si>
  <si>
    <t>Acúmulo de Função | Indenização por cestas básicas | Depósito de FGTS | PLR | Horas Extras</t>
  </si>
  <si>
    <t>Depósito de FGTS | Repouso Remunerado | Horas Extras</t>
  </si>
  <si>
    <t>Comissões | Depósito de FGTS | Indenização pelo uso de veículo | Multa CCT | Horas Extras</t>
  </si>
  <si>
    <t>Adicional Noturno | Multa CCT | Intervalo Intrajornada</t>
  </si>
  <si>
    <t>Adicional de periculosidade | Depósito de FGTS | Repouso Remunerado | Horas Extras</t>
  </si>
  <si>
    <t>Dif. salariais - Equiparação | Repouso Remunerado | Horas Extras</t>
  </si>
  <si>
    <t>Adicional de periculosidade | Minutos fora do cartão | PLR | Horas Extras | Intervalo Intrajornada</t>
  </si>
  <si>
    <t>Depósito de FGTS | Horas Extras</t>
  </si>
  <si>
    <t>Depósito de FGTS | Reconhecimento de vínculo empregatício</t>
  </si>
  <si>
    <t>Acúmulo de Função | Diferenças de comissões | Depósito de FGTS | PLR</t>
  </si>
  <si>
    <t>Dif. salariais - Equiparação | Multa CCT | PLR | Horas Extras</t>
  </si>
  <si>
    <t>Comissões | Multa CCT | PLR | Horas Extras | Intervalo Intrajornada | Reembolso - Despesas</t>
  </si>
  <si>
    <t>Dif. salariais - Equiparação | Depósito de FGTS | Repouso Remunerado | Rescisão | Vale Alimentação/Refeição | Horas Extras</t>
  </si>
  <si>
    <t>Comissões | Dif. salariais - Equiparação | Indenização por estabilidade gestacional | PLR | Horas Extras</t>
  </si>
  <si>
    <t>Indenização pelo uso de veículo | Horas Extras | Intervalo Intrajornada</t>
  </si>
  <si>
    <t>Comissões | Dif. salariais - Equiparação | Depósito de FGTS | PLR | Horas Extras</t>
  </si>
  <si>
    <t>Depósito de FGTS | Indenização pelo uso de veículo | Horas Extras</t>
  </si>
  <si>
    <t>PLR | Horas Extras | Intervalo Intrajornada</t>
  </si>
  <si>
    <t>Dif. salariais - Equiparação | PLR | Repouso Remunerado</t>
  </si>
  <si>
    <t>Descontos indevidos | PLR | Repouso Remunerado | Horas Extras</t>
  </si>
  <si>
    <t>Reconhecimento de vínculo empregatício</t>
  </si>
  <si>
    <t>Participação nos lucros e resultados | Horas Extras</t>
  </si>
  <si>
    <t>Descaracterização do cargo de confiança | Horas Extras</t>
  </si>
  <si>
    <t>Diferenças salariais | Reconhecimento de vínculo empregatício | Rescisão indireta | Enquadramento como Bancário/Financiário | Horas Extras</t>
  </si>
  <si>
    <t>Comissões | Diferenças salariais | Indenização pelo uso de residência | Indenização pelo uso de veículo próprio | Participação nos lucros e resultados | Vale Alimentação/Refeição | Enquadramento como Bancário/Financiário | Benefícios do Enquadramento | Horas Extras</t>
  </si>
  <si>
    <t>Acúmulo de Função | Comissões | Indenização pelo uso de veículo próprio | Enquadramento como Bancário/Financiário | Horas Extras</t>
  </si>
  <si>
    <t>Acúmulo de Função | Comissões | Diferenças salariais | Participação nos lucros e resultados | Horas Extras</t>
  </si>
  <si>
    <t>Enquadramento como Bancário/Financiário | Horas Extras | Intervalo Intrajornada</t>
  </si>
  <si>
    <t>Depósito de FGTS | Diferenças salariais | Participação nos lucros e resultados | Vale Alimentação/Refeição | Enquadramento como Bancário/Financiário | Horas Extras | Reembolso - Despesas</t>
  </si>
  <si>
    <t>Diferenças de remuneração variável | Depósito de FGTS | Participação nos lucros e resultados | Reajuste salarial | Vale Alimentação/Refeição | Enquadramento como Bancário/Financiário | Benefícios do Enquadramento | Horas Extras | Intervalo Intrajornada | Reembolso - Despesas</t>
  </si>
  <si>
    <t>Adicional de periculosidade | Comissões | Diferenças salariais | Participação nos lucros e resultados | Reajustes salariais | Vale Alimentação/Refeição | Enquadramento como Bancário/Financiário | Horas Extras | Intervalo Intrajornada</t>
  </si>
  <si>
    <t>Diferenças salariais | Participação nos lucros e resultados | Vale Alimentação/Refeição | Enquadramento como Bancário/Financiário | Horas Extras | Intervalo Intrajornada</t>
  </si>
  <si>
    <t>Equiparação Salarial | Multa convencional | Horas Extras | Intervalo Intrajornada</t>
  </si>
  <si>
    <t>Equiparação Salarial</t>
  </si>
  <si>
    <t>Diferenças salariais | Salário extrafolha | Vale Alimentação/Refeição | Enquadramento como Bancário/Financiário | Horas Extras | Intervalo Intrajornada</t>
  </si>
  <si>
    <t>Diferenças e reajustes salariais | Equiparação salarial | Participação nos lucros e resultados | Enquadramento como Bancário/Financiário | Horas Extras</t>
  </si>
  <si>
    <t>Depósito de FGTS | Reconhecimento de vínculo empregatício | Enquadramento como Bancário/Financiário</t>
  </si>
  <si>
    <t>Depósito de FGTS | Enquadramento como Bancário/Financiário | Horas Extras | Intervalo Intrajornada</t>
  </si>
  <si>
    <t>Jornada de trabalho | Enquadramento como Bancário/Financiário | Horas Extras</t>
  </si>
  <si>
    <t>Multas convencionais | Restituição de descontos indevidos | Enquadramento como Bancário/Financiário | Horas Extras | Intervalo Intrajornada</t>
  </si>
  <si>
    <t>Depósito de FGTS | Diferenças de descanso semanal remunerado | Diferenças salariais | Indenização por retenção de imposto de renda | Enquadramento como Bancário/Financiário</t>
  </si>
  <si>
    <t>Comissões | Equiparação Salarial | Participação nos lucros e resultados</t>
  </si>
  <si>
    <t>Comissões | Multas convencionais | Vale Alimentação/Refeição | Enquadramento como Bancário/Financiário</t>
  </si>
  <si>
    <t>Depósito de FGTS | Enquadramento como Bancário/Financiário</t>
  </si>
  <si>
    <t>Declaração de nulidade do contrato de experiência | Depósito de FGTS | Reconhecimento de vínculo empregatício | Enquadramento como Bancário/Financiário</t>
  </si>
  <si>
    <t>Equiparação Salarial | Multas convencionais | Enquadramento como Bancário/Financiário | Horas Extras | Intervalo Intrajornada</t>
  </si>
  <si>
    <t>Adicional de insalubridade | Responsabilidade subsidiária | Horas Extras | Intervalo Intrajornada</t>
  </si>
  <si>
    <t>Horas Extras</t>
  </si>
  <si>
    <t>Depósito de FGTS | Nulidade de contrato de experiência | Reconhecimento de vínculo empregatício | Rescisão indireta | Enquadramento como Bancário/Financiário</t>
  </si>
  <si>
    <t>Diferenças salariais | Enquadramento como Bancário/Financiário | Benefícios do Enquadramento</t>
  </si>
  <si>
    <t>Equiparação Salarial | Enquadramento como Bancário/Financiário | Horas Extras | Intervalo Intrajornada</t>
  </si>
  <si>
    <t>Comissões | Indenização por Acidente de Trabalho | Indenização por Desgaste do Veículo | Multa Prevista em Norma Coletiva | Indenização por Indenização por Danos Morais | Horas Extras | Intervalo Intrajornada</t>
  </si>
  <si>
    <t>Estabilidade | Indenização por Indenização por Danos Morais | Horas Extras</t>
  </si>
  <si>
    <t>Diferenças de Comissões | Indenização por Indenização por Danos Morais | Horas Extras</t>
  </si>
  <si>
    <t>Equiparação Salarial | Indenização | Vínculo Empregatício | Indenização por Indenização por Danos Morais | Horas Extras</t>
  </si>
  <si>
    <t>Indenização por Danos Morais | Indenização Substitutiva</t>
  </si>
  <si>
    <t>Indenização por Indenização por Danos Morais | Horas Extras</t>
  </si>
  <si>
    <t>Acúmulo de Função | Equiparação Salarial | Vínculo Empregatício | Indenização por Indenização por Danos Morais | Horas Extras</t>
  </si>
  <si>
    <t>Indenização por Indenização por Danos Morais</t>
  </si>
  <si>
    <t>Diferenças de Comissões | Indenização por Desgaste do Veículo | Multa CCT | Indenização por Indenização por Danos Morais | Horas Extras | Intervalo Intrajornada</t>
  </si>
  <si>
    <t>Acúmulo de Função | Comissões | Equiparação Salarial | Depósito de FGTS | Pausas NR-17 | Indenização por Indenização por Danos Morais | Horas Extras | Intervalo Intrajornada</t>
  </si>
  <si>
    <t>Acúmulo de Função | Adicional Noturno | Comissões | Indenização por Desgaste do Veículo | Intervalo Interjornadas | Responsabilidade Solidária | Sobreaviso | Vale Alimentação/Refeição | Indenização por Indenização por Danos Morais | Enquadramento como Bancário/Financiário | Horas Extras | Intervalo Intrajornada</t>
  </si>
  <si>
    <t>Adicional de Periculosidade | Depósito de FGTS | Rescisão Indireta | Responsabilidade Subsidiária | Indenização por Indenização por Danos Morais</t>
  </si>
  <si>
    <t>Depósito de FGTS | Responsabilidade Subsidiária | Indenização por Indenização por Danos Morais</t>
  </si>
  <si>
    <t>Diferença Salarial | Depósito de FGTS | Responsabilidade Solidária | Responsabilidade Subsidiária | Vale Alimentação/Refeição | Indenização por Indenização por Danos Morais | Horas Extras</t>
  </si>
  <si>
    <t>Depósito de FGTS | Responsabilidade Subsidiária | Restituição Simples | Indenização por Indenização por Danos Morais</t>
  </si>
  <si>
    <t>Descanso Semanal Remunerado – DSR | Diferença Salarial | Depósito de FGTS | Vale Alimentação/Refeição | Indenização por Indenização por Danos Morais | Benefícios do Enquadramento | Horas Extras</t>
  </si>
  <si>
    <t>Depósito de FGTS | Indenização por Indenização por Danos Morais</t>
  </si>
  <si>
    <t>Adicional Noturno | Comissões | Diferença Salarial | Depósito de FGTS | Indenização por Indenização por Danos Morais | Horas Extras | Intervalo Intrajornada</t>
  </si>
  <si>
    <t>Depósito de FGTS | Participação nos Lucros e Resultados | Participação nos Lucros e Resultados - PLR | Indenização por Indenização por Danos Morais | Horas Extras</t>
  </si>
  <si>
    <t>Comissões | Descanso Semanal Remunerado – DSR | Diferença Salarial | Depósito de FGTS | Participação nos Lucros e Resultados - PLR | Responsabilidade Solidária | Responsabilidade Subsidiária | Vale Alimentação/Refeição | Indenização por Indenização por Danos Morais | Horas Extras | Intervalo Intrajornada | Reembolso - Despesas</t>
  </si>
  <si>
    <t>Adicional de Periculosidade | Diferença Salarial | Depósito de FGTS | Indenização por Indenização por Danos Morais | Horas Extras</t>
  </si>
  <si>
    <t>Depósito de FGTS | Responsabilidade Solidária | Responsabilidade Subsidiária | Restituição Simples | Indenização por Indenização por Danos Morais</t>
  </si>
  <si>
    <t>Descanso Semanal Remunerado – DSR | Depósito de FGTS | Participação nos Lucros e Resultados - PLR | Responsabilidade Solidária | Responsabilidade Subsidiária | Indenização por Indenização por Danos Morais | Horas Extras</t>
  </si>
  <si>
    <t>Equiparação Salarial | Depósito de FGTS | Participação nos Lucros e Resultados - PLR | Responsabilidade Solidária | Responsabilidade Subsidiária | Indenização por Indenização por Danos Morais</t>
  </si>
  <si>
    <t>Acúmulo de Função | Adicional de Insalubridade | Diferença Salarial | Depósito de FGTS | Responsabilidade Solidária | Responsabilidade Subsidiária | Indenização por Indenização por Danos Morais | Horas Extras</t>
  </si>
  <si>
    <t>Adicional de Periculosidade | Comissões | Depósito de FGTS | Participação nos Lucros e Resultados - PLR | Rescisão Indireta | Responsabilidade Solidária | Responsabilidade Subsidiária | Vale Alimentação/Refeição | Indenização por Indenização por Danos Morais | Horas Extras | Intervalo Intrajornada</t>
  </si>
  <si>
    <t>Comissões | Depósito de FGTS | Responsabilidade Solidária | Responsabilidade Subsidiária | Reversão da Justa Causa | Sobreaviso | Indenização por Indenização por Danos Morais</t>
  </si>
  <si>
    <t>Equiparação Salarial | Depósito de FGTS | Indenização por Indenização por Danos Morais | Horas Extras | Intervalo Intrajornada</t>
  </si>
  <si>
    <t>Diferença Salarial | Depósito de FGTS | Responsabilidade Solidária | Responsabilidade Subsidiária | Indenização por Indenização por Danos Morais | Horas Extras</t>
  </si>
  <si>
    <t>Depósito de FGTS | Vínculo Empregatício | Indenização por Indenização por Danos Morais | Indenização por Danos Materiais | Horas Extras</t>
  </si>
  <si>
    <t>Adicional de Periculosidade | Estabilidade | Depósito de FGTS | Reintegração ao Emprego | Responsabilidade Solidária | Responsabilidade Subsidiária | Restituição Simples | Indenização por Indenização por Danos Morais</t>
  </si>
  <si>
    <t>Acúmulo de Função | Depósito de FGTS | Responsabilidade Solidária | Responsabilidade Subsidiária | Indenização por Indenização por Danos Morais | Horas Extras | Intervalo Intrajornada</t>
  </si>
  <si>
    <t>Depósito de FGTS | Indenização por Indenização por Danos Morais | Multa por descumprimento de convenção coletiva | Participação nos lucros e resultados | Rescisão indireta do contrato de trabalho | Vale Alimentação/Refeição | Enquadramento como Bancário/Financiário | Benefícios do Enquadramento</t>
  </si>
  <si>
    <t>Acúmulo de Função | Adicional Noturno | Adicional de insalubridade | Depósito de FGTS | Indenização por lavagem de uniforme | Indenização por Indenização por Danos Morais | Repouso Remunerado | Horas Extras</t>
  </si>
  <si>
    <t>Comissões | Depósito de FGTS | Indenização por Indenização por Danos Morais | Horas Extras | Intervalo Intrajornada</t>
  </si>
  <si>
    <t>Diferenças de comissões | PLR | Rescisão indireta | Vale Alimentação/Refeição | Indenização por Indenização por Danos Morais | Benefícios do Enquadramento | Horas Extras</t>
  </si>
  <si>
    <t>Acúmulo de Função | Adicional de periculosidade | Dif. salariais - Equiparação | PLR | Indenização por Indenização por Danos Morais | Vale Alimentação/Refeição | Vale-transporte | Indenização por Indenização por Danos Morais | Indenização por Danos Materiais | Horas Extras | Intervalo Intrajornada</t>
  </si>
  <si>
    <t>Acúmulo de Função | Indenização por Indenização por Danos Morais | Horas Extras | Intervalo Intrajornada</t>
  </si>
  <si>
    <t>Comissões | Depósito de FGTS | Multa CCT | PLR | Indenização por Indenização por Danos Morais | Vale Alimentação/Refeição | Indenização por Indenização por Danos Morais | Indenização por Danos Materiais | Horas Extras | Intervalo Intrajornada</t>
  </si>
  <si>
    <t>Dif. salariais - Equiparação | Indenização securitária | PLR | Indenização por Indenização por Danos Morais | Intervalo Intrajornada</t>
  </si>
  <si>
    <t>Acúmulo de Função | Comissões | Multa CCT | PLR | Indenização por Indenização por Danos Morais | Horas Extras | Reembolso - Despesas</t>
  </si>
  <si>
    <t>Depósito de FGTS | PLR | Indenização por Indenização por Danos Morais | Horas Extras | Intervalo Intrajornada</t>
  </si>
  <si>
    <t xml:space="preserve"> | Indenização por Indenização por Danos Morais</t>
  </si>
  <si>
    <t>Comissões | Repouso Remunerado | Indenização por Indenização por Danos Morais | Horas Extras</t>
  </si>
  <si>
    <t>PLR | Prêmios e bonificações | Repouso Remunerado | Indenização por Indenização por Danos Morais | Indenização por Danos Materiais | Horas Extras</t>
  </si>
  <si>
    <t>Indenização por Indenização por Danos Morais | Reintegração ao emprego</t>
  </si>
  <si>
    <t>Comissões | Dif. salariais - Equiparação | PLR | Indenização por Indenização por Danos Morais | Indenização por Indenização por Danos Morais | Indenização por Danos Materiais | Horas Extras</t>
  </si>
  <si>
    <t>Multa Convencional | Indenização por Indenização por Danos Morais | Reembolso - Despesas</t>
  </si>
  <si>
    <t>Acúmulo de Função | Indenização por Indenização por Danos Morais | Horas Extras</t>
  </si>
  <si>
    <t>Acúmulo de Função | Equiparação Salarial | Indenização por Indenização por Danos Morais | Reconhecimento de vínculo empregatício | Salário Substituição | Enquadramento como Bancário/Financiário | Horas Extras</t>
  </si>
  <si>
    <t>Dif. salariais - Equiparação | Diferença de Comissões | Indenização por Indenização por Danos Morais | Horas Extras</t>
  </si>
  <si>
    <t>Dif. salariais - Equiparação | Depósito de FGTS | Indenização por estabilidade sindical | Reconhecimento de Vínculo Empregatício | Indenização por Indenização por Danos Morais | Enquadramento como Bancário/Financiário | Horas Extras</t>
  </si>
  <si>
    <t>Comissões | Indenização por Danos Morais | Diferenças salariais | Horas Extras</t>
  </si>
  <si>
    <t>Comissões | Indenização por Danos Morais | Diferenças salariais | Participação nos lucros e resultados | Vale Alimentação/Refeição | Enquadramento como Bancário/Financiário | Horas Extras</t>
  </si>
  <si>
    <t>Indenização por Danos Morais | Diferenças salariais | Indenização substitutiva da estabilidade CIPA | Reconhecimento de vínculo empregatício | Rescisão indireta | Enquadramento como Bancário/Financiário</t>
  </si>
  <si>
    <t>Acúmulo de Função | Comissões | Indenização por Danos Morais | Indenização substitutiva da estabilidade acidentária | Reconhecimento de acidente de trabalho | Indenização por Danos Materiais | Enquadramento como Bancário/Financiário</t>
  </si>
  <si>
    <t>Acúmulo de Função | Indenização por Indenização por Danos Morais | Pagamento de participação nos lucros e resultados | Vale Alimentação/Refeição | Enquadramento como Bancário/Financiário | Horas Extras | Intervalo Intrajornada | Reembolso - Despesas</t>
  </si>
  <si>
    <t>Acúmulo de Função | Indenização por Danos Morais | Diferenças salariais | Participação nos lucros e resultados | Sobreaviso | Vale Alimentação/Refeição | Enquadramento como Bancário/Financiário | Horas Extras | Intervalo Intrajornada | Reembolso - Despesas</t>
  </si>
  <si>
    <t>Indenização por Danos Morais | Diferença de gratificação de função | Diferenças de comissões | Indenização por uso de veículo | Participação nos lucros e resultados | Salário substituição | Horas Extras</t>
  </si>
  <si>
    <t>Adicional de insalubridade | Adicional de periculosidade | Indenização por Danos Morais | Enquadramento como Bancário/Financiário | Horas Extras</t>
  </si>
  <si>
    <t>Indenização por Danos Morais | Ressarcimento de gastos de home office | Enquadramento como Bancário/Financiário | Horas Extras | Intervalo Intrajornada</t>
  </si>
  <si>
    <t>Indenização por Danos Morais | Diferenças salariais | Participação nos lucros e resultados | Rescisão indireta | Vale Alimentação/Refeição | Enquadramento como Bancário/Financiário | Benefícios do Enquadramento | Horas Extras</t>
  </si>
  <si>
    <t>Diferenças de comissões | Indenização por descumprimento da NR17 | Rescisão indireta do contrato de trabalho | Indenização por Indenização por Danos Morais | Enquadramento como Bancário/Financiário | Horas Extras | Intervalo Intrajornada</t>
  </si>
  <si>
    <t>Adicional de periculosidade | Comissões | Indenização por Danos Morais | Enquadramento como Bancário/Financiário | Horas Extras | Intervalo Intrajornada</t>
  </si>
  <si>
    <t>Depósito de FGTS | Indenização por Indenização por Danos Morais | Indenização substitutiva decorrente da estabilidade gestacional | Rescisão indireta do contrato de trabalho | Enquadramento como Bancário/Financiário</t>
  </si>
  <si>
    <t>Depósito de FGTS | Indenização por Indenização por Danos Morais | Enquadramento como Bancário/Financiário</t>
  </si>
  <si>
    <t>Vale Alimentação/Refeição | Indenização por Indenização por Danos Morais | Enquadramento como Bancário/Financiário | Benefícios do Enquadramento | Horas Extras | Intervalo Intrajornada</t>
  </si>
  <si>
    <t>Depósito de FGTS | Diferenças salariais | Indenização por Indenização por Danos Morais | Reconhecimento de vínculo empregatício | Enquadramento como Bancário/Financiário | Benefícios do Enquadramento</t>
  </si>
  <si>
    <t>Adicional Noturno | Depósito de FGTS | Estabilidade de gestante | Indenização por Indenização por Danos Morais | Reconhecimento de vínculo empregatício | Vale Alimentação/Refeição | Enquadramento como Bancário/Financiário | Horas Extras</t>
  </si>
  <si>
    <t>Acúmulo de Função | Depósito de FGTS | Adicional Noturno | Diferenças salariais | Indenização por Indenização por Danos Morais | Manutenção de uniforme | Nulidade de acordo coletivo | Reconhecimento de estabilidade provisória | Reconhecimento de rescisão indireta | Salários do período de estabilidade | Enquadramento como Bancário/Financiário | Horas Extras | Intervalo Intrajornada</t>
  </si>
  <si>
    <t>Depósito de FGTS | Indenização por Indenização por Danos Morais | Enquadramento como Bancário/Financiário | Horas Extras</t>
  </si>
  <si>
    <t>Depósito de FGTS | Diferenças de comissão | Indenização por Indenização por Danos Morais | Reembolso de desconto indevido | Enquadramento como Bancário/Financiário | Horas Extras</t>
  </si>
  <si>
    <t>Depósito de FGTS | Indenização por Indenização por Danos Morais | Enquadramento como Bancário/Financiário | Intervalo Intrajornada</t>
  </si>
  <si>
    <t>Diferenças salariais | Indenização por Indenização por Danos Morais | Reconhecimento de vínculo empregatício | Rescisão indireta | Vale Alimentação/Refeição | Enquadramento como Bancário/Financiário</t>
  </si>
  <si>
    <t>Depósito de FGTS | Diferenças salariais | Indenização por Indenização por Danos Morais | Rescisão indireta do contrato de trabalho | Enquadramento como Bancário/Financiário | Benefícios do Enquadramento | Horas Extras | Intervalo Intrajornada</t>
  </si>
  <si>
    <t>Depósito de FGTS | Equiparação Salarial | Indenização por Indenização por Danos Morais | Vale Alimentação/Refeição</t>
  </si>
  <si>
    <t>Adicional de periculosidade | Depósito de FGTS | Indenização por Indenização por Danos Morais | Reconhecimento de vínculo empregatício | Vale Alimentação/Refeição | Enquadramento como Bancário/Financiário | Horas Extras | Intervalo Intrajornada | Reembolso - Despesas</t>
  </si>
  <si>
    <t>Adicional de salário substituição | Depósito de FGTS | Indenização por Indenização por Danos Morais | Participação nos lucros e resultados | Restituição de descontos indevidos | Enquadramento como Bancário/Financiário</t>
  </si>
  <si>
    <t>Depósito de FGTS | Indenização por Indenização por Danos Morais | Reconhecimento de vínculo empregatício | Enquadramento como Bancário/Financiário | Horas Extras | Intervalo Intrajornada</t>
  </si>
  <si>
    <t>Indenização por Indenização por Danos Morais | Enquadramento como Bancário/Financiário | Horas Extras</t>
  </si>
  <si>
    <t>Remuneração em dobro repouso semanal remunerado | Indenização por Indenização por Danos Morais | Enquadramento como Bancário/Financiário | Horas Extras</t>
  </si>
  <si>
    <t>Diferenças salariais | Reconhecimento de grupo econômico | Indenização por Indenização por Danos Morais | Enquadramento como Bancário/Financiário</t>
  </si>
  <si>
    <t>Depósito de FGTS | Reconhecimento de vínculo empregatício | Reembolso previsto no TRCT | Indenização por Indenização por Danos Morais | Enquadramento como Bancário/Financiário</t>
  </si>
  <si>
    <t>Indenização por Indenização por Danos Morais | Enquadramento como Bancário/Financiário | Intervalo Intrajornada</t>
  </si>
  <si>
    <t>Diferenças salariais | Depósito de FGTS | Reconhecimento de grupo econômico | Indenização por Indenização por Danos Morais | Enquadramento como Bancário/Financiário | Horas Extras</t>
  </si>
  <si>
    <t>Indenização por Indenização por Danos Morais | Enquadramento como Bancário/Financiário</t>
  </si>
  <si>
    <t>Adicional de insalubridade | Depósito de FGTS | Reconhecimento de contrato de trabalho por prazo indeterminado | Reconhecimento de vínculo empregatício | Vale Alimentação/Refeição | Indenização por Indenização por Danos Morais | Enquadramento como Bancário/Financiário | Horas Extras</t>
  </si>
  <si>
    <t>Depósito de FGTS | Indenização por Indenização por Danos Morais | Enquadramento como Bancário/Financiário | Horas Extras | Intervalo Intrajornada</t>
  </si>
  <si>
    <t>Diferenças salariais | Reposição de descontos indevidos | Indenização por Indenização por Danos Morais</t>
  </si>
  <si>
    <t>Diferenças salariais | Depósito de FGTS | Reconhecimento de grupo econômico | Indenização por Indenização por Danos Morais | Enquadramento como Bancário/Financiário</t>
  </si>
  <si>
    <t>Depósito de FGTS | Repouso semanal remunerado em dobro | Indenização por Indenização por Danos Morais | Enquadramento como Bancário/Financiário | Horas Extras | Intervalo Intrajornada</t>
  </si>
  <si>
    <t>Indenização por Indenização por Danos Morais | Depósito de FGTS | Pagamento de verbas rescisórias | Enquadramento como Bancário/Financiário | Intervalo Intrajornada</t>
  </si>
  <si>
    <t>Diferenças salariais | Indenização por Indenização por Danos Morais | Reconhecimento de grupo econômico | Enquadramento como Bancário/Financiário</t>
  </si>
  <si>
    <t>Depósito de FGTS | Reversão de justa causa | Indenização por Indenização por Danos Morais | Enquadramento como Bancário/Financiário</t>
  </si>
  <si>
    <t>Depósito de FGTS | Indenização por Indenização por Danos Morais | Reconhecimento de grupo econômico | Reembolso conforme TRCT | Enquadramento como Bancário/Financiário | Benefícios do Enquadramento</t>
  </si>
  <si>
    <t>Rescisão indireta | Indenização por Indenização por Danos Morais | Enquadramento como Bancário/Financiário | Horas Extras | Intervalo Intrajornada</t>
  </si>
  <si>
    <t xml:space="preserve"> | Indenização por Indenização por Danos Morais | Enquadramento como Bancário/Financiário</t>
  </si>
  <si>
    <t>Comissões | Indenização pelo uso de veículo | Indenização por cestas básicas | PLR/PCPR | Indenização por Indenização por Danos Morais | Vale Alimentação/Refeição | Horas Extras | Intervalo Intrajornada</t>
  </si>
  <si>
    <t>Acúmulo de Função | Depósito de FGTS | PLR/PCPR | Rescisão | Vale Alimentação/Refeição | Horas Extras | Intervalo Intrajornada</t>
  </si>
  <si>
    <t>Abono | Comissões | Indenização pelo uso de veículo | Indenização por cestas básicas | PLR/PCPR | Vale Alimentação/Refeição | Horas Extras | Intervalo Intrajornada</t>
  </si>
  <si>
    <t>Indenização por cestas básicas | PLR/PCPR | Prêmios e bonificações | Vale Alimentação/Refeição | Horas Extras</t>
  </si>
  <si>
    <t>Indenização por cestas básicas | PLR/PCPR | Vale Alimentação/Refeição | Horas Extras</t>
  </si>
  <si>
    <t>Diferença Salarial | Indenização Substitutiva | Intervalo do art. 384 da CLT | Multa CCT | PLR/PCPR | Reajuste Salarial | Vale Alimentação/Refeição | Vínculo Empregatício | Horas Extras | Intervalo Intrajornada</t>
  </si>
  <si>
    <t>Comissões | Diferença Salarial | Depósito de FGTS | Indenização por Desgaste do Veículo | Invalidação do Acordo de Compensação de Jornada | PLR/PCPR - PLR/PCPR | Responsabilidade Solidária | Responsabilidade Subsidiária | Vale Alimentação/Refeição | Vínculo Empregatício | Indenização por Indenização por Danos Morais | Enquadramento como Bancário/Financiário | Benefícios do Enquadramento | Horas Extras | Intervalo Intrajornada | Reembolso - Despesas</t>
  </si>
  <si>
    <t>Indenização por Danos Morais | Diferença Salarial | Depósito de FGTS | Invalidação do Acordo de Compensação de Jornada | PLR/PCPR - PLR/PCPR | Reajuste Salarial | Responsabilidade Solidária | Responsabilidade Subsidiária | Vale Alimentação/Refeição | Vínculo Empregatício | Enquadramento como Bancário/Financiário | Benefícios do Enquadramento | Horas Extras | Intervalo Intrajornada | Reembolso - Despesas</t>
  </si>
  <si>
    <t>Diferença Salarial | Depósito de FGTS | PLR/PCPR | Responsabilidade Solidária | Responsabilidade Subsidiária | Vale Alimentação/Refeição | Vínculo Empregatício | Enquadramento como Bancário/Financiário | Horas Extras | Intervalo Intrajornada | Reembolso - Despesas</t>
  </si>
  <si>
    <t>Comissões | Diferença Salarial | Depósito de FGTS | Indenização por Desgaste do Veículo | PLR/PCPR | Prêmio Produção | Responsabilidade Solidária | Responsabilidade Subsidiária | Vale Alimentação/Refeição | Vínculo Empregatício | Indenização por Indenização por Danos Morais | Enquadramento como Bancário/Financiário | Benefícios do Enquadramento | Horas Extras | Intervalo Intrajornada | Reembolso - Despesas</t>
  </si>
  <si>
    <t>Diferença Salarial | Depósito de FGTS | Indenização por Desgaste do Veículo | PLR/PCPR | Responsabilidade Solidária | Responsabilidade Subsidiária | Vale Alimentação/Refeição | Vínculo Empregatício | Indenização por Indenização por Danos Morais | Enquadramento como Bancário/Financiário | Horas Extras | Intervalo Intrajornada</t>
  </si>
  <si>
    <t>Acúmulo de Função | Diferença Salarial | Depósito de FGTS | Indenização por Desgaste do Veículo | PLR/PCPR | Responsabilidade Solidária | Responsabilidade Subsidiária | Vale Alimentação/Refeição | Indenização por Indenização por Danos Morais | Enquadramento como Bancário/Financiário | Horas Extras | Intervalo Intrajornada | Reembolso - Despesas</t>
  </si>
  <si>
    <t>Diferenças de Comissões | Equiparação Salarial | Depósito de FGTS | Multa CCT | PLR/PCPR | Horas Extras | Intervalo Intrajornada</t>
  </si>
  <si>
    <t>Adicional de Periculosidade | Diferença Salarial | Depósito de FGTS | PLR/PCPR | Responsabilidade Solidária | Vale Alimentação/Refeição | Indenização por Indenização por Danos Morais | Horas Extras | Reembolso - Despesas</t>
  </si>
  <si>
    <t>Comissões | Multa CCT | PLR/PCPR | Indenização por Indenização por Danos Morais | Horas Extras</t>
  </si>
  <si>
    <t>Comissões | Diferença Salarial | Depósito de FGTS | Indenização por Desgaste do Veículo | PLR/PCPR | Responsabilidade Solidária | Responsabilidade Subsidiária | Vale Alimentação/Refeição | Vínculo Empregatício | Indenização por Indenização por Danos Morais | Enquadramento como Bancário/Financiário | Horas Extras | Intervalo Intrajornada | Reembolso - Despesas</t>
  </si>
  <si>
    <t>Acúmulo de Função | Diferença Salarial | Depósito de FGTS | Indenização por Desgaste do Veículo | PLR/PCPR | Responsabilidade Solidária | Responsabilidade Subsidiária | Vale Alimentação/Refeição | Vínculo Empregatício | Indenização por Indenização por Danos Morais | Enquadramento como Bancário/Financiário | Horas Extras | Intervalo Intrajornada | Reembolso - Despesas</t>
  </si>
  <si>
    <t>Bonus | Comissões | Diferença Salarial | Indenização por Desgaste do Veículo | PLR/PCPR | Responsabilidade Subsidiária | Vale Alimentação/Refeição | Vínculo Empregatício | Enquadramento como Bancário/Financiário | Horas Extras | Intervalo Intrajornada | Reembolso - Despesas</t>
  </si>
  <si>
    <t>Acúmulo de Função | Bonus | Multa CCT | PLR/PCPR | Indenização por Indenização por Danos Morais | Horas Extras | Intervalo Intrajornada</t>
  </si>
  <si>
    <t>Adicional de Transferência | Comissões | Indenização por Danos Morais | Diferença Salarial | Depósito de FGTS | Indenização por Desgaste do Veículo | PLR/PCPR | Responsabilidade Solidária | Responsabilidade Subsidiária | Vale Alimentação/Refeição | Vínculo Empregatício | Enquadramento como Bancário/Financiário | Horas Extras | Intervalo Intrajornada | Reembolso - Despesas</t>
  </si>
  <si>
    <t>Depósito de FGTS | PLR/PCPR | Horas Extras</t>
  </si>
  <si>
    <t>Comissões | Diferença Salarial | Depósito de FGTS | Indenização por Desgaste do Veículo | PLR/PCPR | Responsabilidade Solidária | Responsabilidade Subsidiária | Vale Alimentação/Refeição | Indenização por Indenização por Danos Morais | Enquadramento como Bancário/Financiário | Horas Extras | Intervalo Intrajornada</t>
  </si>
  <si>
    <t>Comissões | PLR/PCPR | Indenização por Indenização por Danos Morais | Horas Extras | Intervalo Intrajornada</t>
  </si>
  <si>
    <t>Bonus | Depósito de FGTS | Intervalo Interjornadas | PLR/PCPR | Vale Alimentação/Refeição | Vínculo Empregatício | Benefícios do Enquadramento | Horas Extras | Intervalo Intrajornada | Reembolso - Despesas</t>
  </si>
  <si>
    <t>Devolução de Desconto Indevido | Diferenças de Comissões | Depósito de FGTS | PLR/PCPR - PLR/PCPR | Horas Extras | Reembolso - Despesas</t>
  </si>
  <si>
    <t>Acúmulo de Função | Indenização por Danos Morais | Indenização por Desgaste do Veículo | PLR/PCPR - PLR/PCPR | Sobreaviso | Vale Alimentação/Refeição | Enquadramento como Bancário/Financiário | Horas Extras | Intervalo Intrajornada</t>
  </si>
  <si>
    <t>Acúmulo de Função | Indenização por Danos Morais | Diferença Salarial | Indenização por Desgaste do Veículo | PLR/PCPR - PLR/PCPR | Vale Alimentação/Refeição | Horas Extras | Intervalo Intrajornada</t>
  </si>
  <si>
    <t>Diferença Salarial | Depósito de FGTS | Multa CCT | PLR/PCPR - PLR/PCPR | Responsabilidade Solidária | Responsabilidade Subsidiária | Enquadramento como Bancário/Financiário | Horas Extras</t>
  </si>
  <si>
    <t>Acúmulo de Função | Diferenças de Comissões | Equiparação Salarial | PLR/PCPR - PLR/PCPR | Horas Extras</t>
  </si>
  <si>
    <t>Acúmulo de Função | Indenização por Desgaste do Veículo | PLR/PCPR - PLR/PCPR | Sobreaviso | Vale Alimentação/Refeição | Vínculo Empregatício | Indenização por Indenização por Danos Morais | Benefícios do Enquadramento | Horas Extras | Intervalo Intrajornada</t>
  </si>
  <si>
    <t>Adicional de Periculosidade | Depósito de FGTS | Indenização por Desgaste do Veículo | PLR/PCPR - PLR/PCPR | Vale Alimentação/Refeição | Vínculo Empregatício | Indenização por Indenização por Danos Morais | Enquadramento como Bancário/Financiário | Benefícios do Enquadramento | Horas Extras | Intervalo Intrajornada</t>
  </si>
  <si>
    <t>Depósito de FGTS | Indenização por Desgaste do Veículo | PLR/PCPR - PLR/PCPR | Vale Alimentação/Refeição | Vínculo Empregatício | Indenização por Indenização por Danos Morais | Enquadramento como Bancário/Financiário | Benefícios do Enquadramento | Horas Extras | Intervalo Intrajornada</t>
  </si>
  <si>
    <t>Acúmulo de Função | PLR/PCPR - PLR/PCPR | Responsabilidade Solidária | Sobreaviso | Vale Alimentação/Refeição | Indenização por Indenização por Danos Morais | Indenização por Danos Materiais | Enquadramento como Bancário/Financiário | Benefícios do Enquadramento | Horas Extras | Intervalo Intrajornada</t>
  </si>
  <si>
    <t>Acúmulo de Função | Diferença Salarial | Indenização por Desgaste do Veículo | PLR/PCPR - PLR/PCPR | Vale Alimentação/Refeição | Indenização por Indenização por Danos Morais | Horas Extras | Intervalo Intrajornada</t>
  </si>
  <si>
    <t>Diferença Salarial | Diferenças de Comissões | Equiparação Salarial | Multa CCT | PLR/PCPR - PLR/PCPR | Plano de Saúde | Reajuste Salarial | Vale Alimentação/Refeição | Horas Extras | Intervalo Intrajornada</t>
  </si>
  <si>
    <t>Diferença Salarial | Depósito de FGTS | Indenização por Desgaste do Veículo | Intervalo Interjornadas | PLR/PCPR - PLR/PCPR | Vale Alimentação/Refeição | Indenização por Indenização por Danos Morais | Horas Extras | Intervalo Intrajornada</t>
  </si>
  <si>
    <t>Diferenças de Comissões | Depósito de FGTS | Indenização por Desgaste do Veículo | PLR/PCPR - PLR/PCPR | Benefícios do Enquadramento | Horas Extras | Intervalo Intrajornada</t>
  </si>
  <si>
    <t>Acúmulo de Função | Diferença Salarial | Indenização por Desgaste do Veículo | PLR/PCPR - PLR/PCPR | Sobreaviso | Vale Alimentação/Refeição | Indenização por Indenização por Danos Morais | Horas Extras | Intervalo Intrajornada</t>
  </si>
  <si>
    <t>Acúmulo de Função | Indenização por Desgaste do Veículo | PLR/PCPR - PLR/PCPR | Responsabilidade Solidária | Sobreaviso | Vale Alimentação/Refeição | Indenização por Indenização por Danos Morais | Enquadramento como Bancário/Financiário | Benefícios do Enquadramento | Horas Extras | Intervalo Intrajornada</t>
  </si>
  <si>
    <t>Acúmulo de Função | Indenização por Desgaste do Veículo | Intervalo Interjornadas | PLR/PCPR - PLR/PCPR | Responsabilidade Solidária | Sobreaviso | Vale Alimentação/Refeição | Indenização por Indenização por Danos Morais | Enquadramento como Bancário/Financiário | Benefícios do Enquadramento | Horas Extras | Intervalo Intrajornada</t>
  </si>
  <si>
    <t>Acúmulo de Função | Indenização por Desgaste do Veículo | Intervalo Interjornadas | PLR/PCPR - PLR/PCPR | Sobreaviso | Vale Alimentação/Refeição | Indenização por Indenização por Danos Morais | Enquadramento como Bancário/Financiário | Benefícios do Enquadramento | Horas Extras | Intervalo Intrajornada</t>
  </si>
  <si>
    <t>Acúmulo de Função | Indenização por Desgaste do Veículo | Intervalo Interjornadas | PLR/PCPR - PLR/PCPR | Responsabilidade Solidária | Sobreaviso | Vale Alimentação/Refeição | Enquadramento como Bancário/Financiário | Horas Extras | Intervalo Intrajornada</t>
  </si>
  <si>
    <t>Abono | Depósito de FGTS | Indenização por Desgaste do Veículo | Intervalo Interjornadas | PLR/PCPR - PLR/PCPR | Vale Alimentação/Refeição | Vínculo Empregatício | Indenização por Indenização por Danos Morais | Enquadramento como Bancário/Financiário | Benefícios do Enquadramento | Horas Extras | Intervalo Intrajornada</t>
  </si>
  <si>
    <t>Abono | Acúmulo de Função | Diferenças de Comissões | Indenização Compensatória | PLR/PCPR - PLR/PCPR | Prêmio Produção | Responsabilidade Solidária | Responsabilidade Subsidiária | Vale Alimentação/Refeição | Benefícios do Enquadramento | Horas Extras | Intervalo Intrajornada</t>
  </si>
  <si>
    <t>Acúmulo de Função | Diferença Salarial | Indenização por Desgaste do Veículo | Intervalo Interjornadas | PLR/PCPR - PLR/PCPR | Responsabilidade Subsidiária | Sobreaviso | Vale Alimentação/Refeição | Horas Extras | Intervalo Intrajornada</t>
  </si>
  <si>
    <t>Acúmulo de Função | Comissões | Intervalo Interjornadas | PLR/PCPR - PLR/PCPR | Responsabilidade Solidária | Sobreaviso | Vale Alimentação/Refeição | Vale Transporte | Indenização por Indenização por Danos Morais | Enquadramento como Bancário/Financiário | Horas Extras | Intervalo Intrajornada</t>
  </si>
  <si>
    <t>Acúmulo de Função | Depósito de FGTS | PLR/PCPR | Responsabilidade Subsidiária | Vale Alimentação/Refeição | Vale Transporte | Indenização por Indenização por Danos Morais | Horas Extras | Intervalo Intrajornada</t>
  </si>
  <si>
    <t>Depósito de FGTS | Indenização por Desgaste do Veículo | Multa Prevista Em Convenção Coletiva | PLR/PCPR | Responsabilidade Solidária | Responsabilidade Subsidiária | Vale Alimentação/Refeição | Vínculo Empregatício | Enquadramento como Bancário/Financiário | Benefícios do Enquadramento | Horas Extras | Intervalo Intrajornada</t>
  </si>
  <si>
    <t>Descanso Semanal Remunerado – DSR | Depósito de FGTS | Multa CCT | PLR/PCPR - PLR/PCPR | Responsabilidade Solidária | Vale Alimentação/Refeição | Indenização por Indenização por Danos Morais | Enquadramento como Bancário/Financiário | Horas Extras</t>
  </si>
  <si>
    <t>Indenização por Desgaste do Veículo | PLR/PCPR | Responsabilidade Solidária | Responsabilidade Subsidiária | Vale Alimentação/Refeição | Vínculo Empregatício | Enquadramento como Bancário/Financiário | Benefícios do Enquadramento | Horas Extras | Intervalo Intrajornada</t>
  </si>
  <si>
    <t>Acúmulo de Função | Indenização por Desgaste do Veículo | PLR/PCPR | Responsabilidade Solidária | Responsabilidade Subsidiária | Sobreaviso | Vale Alimentação/Refeição | Enquadramento como Bancário/Financiário | Benefícios do Enquadramento | Horas Extras | Intervalo Intrajornada</t>
  </si>
  <si>
    <t>Depósito de FGTS | Indenização por Desgaste do Veículo | PLR/PCPR | Reajuste Salarial | Responsabilidade Solidária | Responsabilidade Subsidiária | Vale Alimentação/Refeição | Vínculo Empregatício | Enquadramento como Bancário/Financiário | Horas Extras | Intervalo Intrajornada</t>
  </si>
  <si>
    <t>PLR/PCPR | Repouso Semanal Remunerado | Responsabilidade Solidária | Responsabilidade Subsidiária | Vale Alimentação/Refeição | Enquadramento como Bancário/Financiário | Horas Extras</t>
  </si>
  <si>
    <t>Adicional de Periculosidade | Descanso Semanal Remunerado – DSR | Diferença Salarial | Depósito de FGTS | PLR/PCPR - PLR/PCPR | Responsabilidade Solidária | Indenização por Indenização por Danos Morais | Indenização por Danos Materiais</t>
  </si>
  <si>
    <t>Descanso Semanal Remunerado – DSR | Diferença Salarial | PLR/PCPR | Responsabilidade Solidária | Responsabilidade Subsidiária | Restituição Simples | Vale Alimentação/Refeição | Indenização por Indenização por Danos Morais | Horas Extras</t>
  </si>
  <si>
    <t>PLR/PCPR | Responsabilidade Solidária | Responsabilidade Subsidiária | Vale Alimentação/Refeição | Enquadramento como Bancário/Financiário | Horas Extras</t>
  </si>
  <si>
    <t>Acúmulo de Função | Diferença Salarial | Depósito de FGTS | PLR/PCPR | Responsabilidade Solidária | Responsabilidade Subsidiária | Vale Alimentação/Refeição | Vale Transporte | Indenização por Indenização por Danos Morais | Horas Extras | Intervalo Intrajornada</t>
  </si>
  <si>
    <t>Descanso Semanal Remunerado – DSR | Depósito de FGTS | Intervalo Interjornadas | PLR/PCPR - PLR/PCPR | Responsabilidade Solidária | Responsabilidade Subsidiária | Vale Alimentação/Refeição | Benefícios do Enquadramento | Horas Extras</t>
  </si>
  <si>
    <t>PLR/PCPR | Responsabilidade Subsidiária | Vale Alimentação/Refeição | Enquadramento como Bancário/Financiário | Horas Extras</t>
  </si>
  <si>
    <t>Equiparação Salarial | Depósito de FGTS | Intervalo art. 72 da CLT | PLR/PCPR | PLR/PCPR - PLR/PCPR | Responsabilidade Subsidiária | Vale Alimentação/Refeição | Horas Extras | Reembolso - Despesas</t>
  </si>
  <si>
    <t>Depósito de FGTS | Indenização por Desgaste do Veículo | PLR/PCPR | Reajuste Salarial | Responsabilidade Solidária | Responsabilidade Subsidiária | Vale Alimentação/Refeição | Horas Extras</t>
  </si>
  <si>
    <t>Comissões | Diferença Salarial | Depósito de FGTS | PLR/PCPR | Vale Alimentação/Refeição | Benefícios do Enquadramento | Horas Extras</t>
  </si>
  <si>
    <t>Diferença Salarial | Depósito de FGTS | PLR/PCPR - PLR/PCPR | Responsabilidade Subsidiária | Vale Alimentação/Refeição | Enquadramento como Bancário/Financiário | Benefícios do Enquadramento</t>
  </si>
  <si>
    <t>Abono | Comissões | Descanso Semanal Remunerado – DSR | Depósito de FGTS | PLR/PCPR - PLR/PCPR | Vale Alimentação/Refeição | Benefícios do Enquadramento</t>
  </si>
  <si>
    <t>Abono | Comissões | Diferença Salarial | Depósito de FGTS | PLR/PCPR | Responsabilidade Solidária | Responsabilidade Subsidiária | Vale Alimentação/Refeição | Enquadramento como Bancário/Financiário | Horas Extras</t>
  </si>
  <si>
    <t>Descanso Semanal Remunerado – DSR | Depósito de FGTS | PLR/PCPR - PLR/PCPR | Vale Alimentação/Refeição | Benefícios do Enquadramento | Horas Extras | Intervalo Intrajornada</t>
  </si>
  <si>
    <t>Comissões | Diferença Salarial | Depósito de FGTS | PLR/PCPR - PLR/PCPR | Vale Alimentação/Refeição | Indenização por Indenização por Danos Morais | Indenização por Danos Materiais | Horas Extras</t>
  </si>
  <si>
    <t>Equiparação Salarial | Depósito de FGTS | PLR/PCPR - PLR/PCPR | Horas Extras</t>
  </si>
  <si>
    <t>Acúmulo de Função | Diferença Salarial | Depósito de FGTS | Indenização por Desgaste do Veículo | PLR/PCPR - PLR/PCPR | Vale Alimentação/Refeição | Indenização por Indenização por Danos Morais | Benefícios do Enquadramento | Horas Extras | Intervalo Intrajornada</t>
  </si>
  <si>
    <t>Comissões | Diferença Salarial | Depósito de FGTS | PLR/PCPR - PLR/PCPR | Responsabilidade Solidária | Responsabilidade Subsidiária | Vale Alimentação/Refeição | Vale Transporte | Indenização por Indenização por Danos Morais | Enquadramento como Bancário/Financiário | Horas Extras | Intervalo Intrajornada</t>
  </si>
  <si>
    <t>Descanso Semanal Remunerado – DSR | Equiparação Salarial | Depósito de FGTS | PLR/PCPR/PCPR | PLR/PCPR - PLR/PCPR | Horas Extras | Intervalo Intrajornada</t>
  </si>
  <si>
    <t>Comissões | Descanso Semanal Remunerado – DSR | Equiparação Salarial | Depósito de FGTS | PLR/PCPR - PLR/PCPR | Horas Extras | Intervalo Intrajornada</t>
  </si>
  <si>
    <t>Diferença Salarial | Depósito de FGTS | PLR/PCPR - PLR/PCPR | Responsabilidade Solidária | Responsabilidade Subsidiária | Vale Alimentação/Refeição | Indenização por Indenização por Danos Morais | Horas Extras | Intervalo Intrajornada</t>
  </si>
  <si>
    <t>Depósito de FGTS | PLR/PCPR - PLR/PCPR | Responsabilidade Solidária | Responsabilidade Subsidiária | Horas Extras | Intervalo Intrajornada</t>
  </si>
  <si>
    <t>Depósito de FGTS | PLR/PCPR - PLR/PCPR | Responsabilidade Solidária | Responsabilidade Subsidiária | Vale Alimentação/Refeição | Vale Transporte | Indenização por Indenização por Danos Morais | Horas Extras</t>
  </si>
  <si>
    <t>Abono | Adicional Noturno | Diferença Salarial | Depósito de FGTS | Intervalo Interjornadas | PLR/PCPR - PLR/PCPR | Responsabilidade Solidária | Responsabilidade Subsidiária | Vale Alimentação/Refeição | Vínculo Empregatício | Horas Extras</t>
  </si>
  <si>
    <t>Comissões | Diferença Salarial | Depósito de FGTS | PLR/PCPR - PLR/PCPR | Responsabilidade Solidária | Responsabilidade Subsidiária | Vale Alimentação/Refeição | Vale Transporte | Indenização por Indenização por Danos Morais | Benefícios do Enquadramento | Horas Extras | Intervalo Intrajornada</t>
  </si>
  <si>
    <t>Adicional Noturno | Diferença Salarial | Depósito de FGTS | PLR/PCPR - PLR/PCPR | Responsabilidade Solidária | Responsabilidade Subsidiária | Vale Alimentação/Refeição | Horas Extras | Intervalo Intrajornada</t>
  </si>
  <si>
    <t>Descanso Semanal Remunerado – DSR | Depósito de FGTS | Indenização por Desgaste do Veículo | PLR/PCPR - PLR/PCPR | Responsabilidade Solidária | Responsabilidade Subsidiária | Vale Alimentação/Refeição | Benefícios do Enquadramento | Horas Extras</t>
  </si>
  <si>
    <t>Depósito de FGTS | PLR/PCPR - PLR/PCPR</t>
  </si>
  <si>
    <t>Abono | Comissões | Depósito de FGTS | PLR/PCPR - PLR/PCPR | Responsabilidade Solidária | Responsabilidade Subsidiária | Vale Alimentação/Refeição | Benefícios do Enquadramento | Horas Extras | Intervalo Intrajornada</t>
  </si>
  <si>
    <t>Diferença Salarial | Depósito de FGTS | PLR/PCPR - PLR/PCPR | Responsabilidade Subsidiária | Vale Alimentação/Refeição | Indenização por Indenização por Danos Morais | Benefícios do Enquadramento | Horas Extras | Intervalo Intrajornada</t>
  </si>
  <si>
    <t>Adicional Noturno | Comissões | Depósito de FGTS | Intervalo Interjornadas | PLR/PCPR - PLR/PCPR | Indenização por Indenização por Danos Morais | Horas Extras | Intervalo Intrajornada</t>
  </si>
  <si>
    <t>Diferença Salarial | Depósito de FGTS | Intervalo Interjornadas | PLR/PCPR - PLR/PCPR | Responsabilidade Solidária | Responsabilidade Subsidiária | Vale Alimentação/Refeição</t>
  </si>
  <si>
    <t>Diferença Salarial | Depósito de FGTS | PLR/PCPR - PLR/PCPR | Responsabilidade Solidária | Responsabilidade Subsidiária | Vale Alimentação/Refeição | Indenização por Danos Materiais | Benefícios do Enquadramento | Horas Extras</t>
  </si>
  <si>
    <t>Diferença Salarial | Depósito de FGTS | PLR/PCPR - PLR/PCPR | Responsabilidade Solidária | Responsabilidade Subsidiária | Vale Alimentação/Refeição | Benefícios do Enquadramento | Horas Extras</t>
  </si>
  <si>
    <t>Descanso Semanal Remunerado – DSR | Diferença Salarial | Depósito de FGTS | PLR/PCPR - PLR/PCPR | Responsabilidade Solidária | Responsabilidade Subsidiária | Vale Alimentação/Refeição | Indenização por Indenização por Danos Morais | Horas Extras | Intervalo Intrajornada</t>
  </si>
  <si>
    <t>Descanso Semanal Remunerado – DSR | Diferença Salarial | Depósito de FGTS | Indenização por Desgaste do Veículo | PLR/PCPR - PLR/PCPR | Indenização por Indenização por Danos Morais | Horas Extras</t>
  </si>
  <si>
    <t>Diferença Salarial | Depósito de FGTS | PLR/PCPR - PLR/PCPR | Responsabilidade Solidária | Responsabilidade Subsidiária | Vale Alimentação/Refeição | Indenização por Indenização por Danos Morais | Benefícios do Enquadramento | Horas Extras | Intervalo Intrajornada</t>
  </si>
  <si>
    <t>Equiparação Salarial | Depósito de FGTS | PLR/PCPR - PLR/PCPR | Responsabilidade Solidária | Responsabilidade Subsidiária | Indenização por Indenização por Danos Morais | Horas Extras</t>
  </si>
  <si>
    <t>Diferenças salariais | Equiparação Salarial | Indenização por Indenização por Danos Morais | PLR/PCPR | Enquadramento como Bancário/Financiário | Horas Extras | Intervalo Intrajornada | Reembolso - Despesas</t>
  </si>
  <si>
    <t>Acúmulo de Função | Comissões | Diferenças salariais | Indenização por Indenização por Danos Morais | PLR/PCPR | Enquadramento como Bancário/Financiário | Benefícios do Enquadramento | Horas Extras | Intervalo Intrajornada</t>
  </si>
  <si>
    <t>Indenização pelo uso da residência | PLR/PCPR | Reajuste salarial | Vale Alimentação/Refeição | Enquadramento como Bancário/Financiário | Benefícios do Enquadramento | Horas Extras | Intervalo Intrajornada</t>
  </si>
  <si>
    <t>Comissões | Depósito de FGTS | Diferenças salariais | Incorporação de salário por fora | Indenização por Indenização por Danos Morais | PLR/PCPR | Reajustes salariais | Reconhecimento de vínculo empregatício | Vale Alimentação/Refeição | Enquadramento como Bancário/Financiário | Benefícios do Enquadramento | Horas Extras | Intervalo Intrajornada | Reembolso - Despesas</t>
  </si>
  <si>
    <t>Comissões | Depósito de FGTS | PLR/PCPR | Vale Alimentação/Refeição | Férias +1/3 | Enquadramento como Bancário/Financiário | Benefícios do Enquadramento | Horas Extras</t>
  </si>
  <si>
    <t>Diferenças de comissões | Diferenças salariais | Incorporação de salário por fora | PLR/PCPR | Reajuste salarial | Vale Alimentação/Refeição | Indenização por Indenização por Danos Morais | Enquadramento como Bancário/Financiário | Horas Extras | Intervalo Intrajornada | Reembolso - Despesas</t>
  </si>
  <si>
    <t>Diferenças salariais | PLR/PCPR | Vale Alimentação/Refeição | Enquadramento como Bancário/Financiário | Benefícios do Enquadramento | Horas Extras</t>
  </si>
  <si>
    <t>Diferenças e reajustes salariais | PLR/PCPR | Vale Alimentação/Refeição | Enquadramento como Bancário/Financiário | Benefícios do Enquadramento | Horas Extras | Intervalo Intrajornada</t>
  </si>
  <si>
    <t>Multa convencional | PLR/PCPR proporcional | Indenização por Indenização por Danos Morais | Enquadramento como Bancário/Financiário | Horas Extras | Intervalo Intrajornada</t>
  </si>
  <si>
    <t>PLR/PCPR | Vale Alimentação/Refeição | Indenização por Danos Materiais | Enquadramento como Bancário/Financiário | Benefícios do Enquadramento | Horas Extras</t>
  </si>
  <si>
    <t>Abono | Indenização por Indenização por Danos Morais | Multa convencional | PLR/PCPR | Reconhecimento de grupo econômico | Reconhecimento de vínculo empregatício | Vale Alimentação/Refeição | Enquadramento como Bancário/Financiário</t>
  </si>
  <si>
    <t>PLR/PCPR | Vale Alimentação/Refeição | Enquadramento como Bancário/Financiário | Benefícios do Enquadramento | Horas Extras</t>
  </si>
  <si>
    <t>Depósito de FGTS | Multas convencionais | Nulidade da dispensa por justa causa e conversão em dispensa sem justa causa | PLR/PCPR proporcional | Reembolso de despesas médicas (R$ 19.720,00) | Indenização por Indenização por Danos Morais</t>
  </si>
  <si>
    <t>Comissões | Intervalo do art. 384 da CLT | Horas Extras | Intervalo Intrajornada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</si>
</sst>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4" formatCode="&quot;R$&quot;\ #,##0.00"/>
  </numFmts>
  <fonts count="4" x14ac:knownFonts="1">
    <font>
      <sz val="11"/>
      <color theme="1"/>
      <name val="Calibri"/>
      <family val="2"/>
      <scheme val="minor"/>
    </font>
    <font>
      <sz val="11"/>
      <color theme="1"/>
      <name val="Calibri"/>
      <family val="2"/>
      <scheme val="minor"/>
    </font>
    <font>
      <b/>
      <sz val="11"/>
      <color theme="0"/>
      <name val="Calibri"/>
      <family val="2"/>
      <scheme val="minor"/>
    </font>
    <font>
      <sz val="11"/>
      <color rgb="FF000000"/>
      <name val="Calibri"/>
      <family val="2"/>
      <scheme val="minor"/>
    </font>
  </fonts>
  <fills count="6">
    <fill>
      <patternFill patternType="none"/>
    </fill>
    <fill>
      <patternFill patternType="gray125"/>
    </fill>
    <fill>
      <patternFill patternType="solid">
        <fgColor rgb="FF201747"/>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1" fillId="0" borderId="0" applyFont="0" applyFill="0" applyBorder="0" applyAlignment="0" applyProtection="0"/>
  </cellStyleXfs>
  <cellXfs count="32">
    <xf numFmtId="0" fontId="0" fillId="0" borderId="0" xfId="0"/>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44" fontId="2" fillId="2" borderId="1" xfId="1" applyFont="1" applyFill="1" applyBorder="1" applyAlignment="1">
      <alignment horizontal="center" vertical="center"/>
    </xf>
    <xf numFmtId="44" fontId="0" fillId="0" borderId="1" xfId="1"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44" fontId="0" fillId="3" borderId="1" xfId="1" applyFont="1" applyFill="1" applyBorder="1" applyAlignment="1">
      <alignment horizontal="center" vertical="center"/>
    </xf>
    <xf numFmtId="14" fontId="0" fillId="0" borderId="1" xfId="0" applyNumberFormat="1" applyBorder="1" applyAlignment="1">
      <alignment horizontal="center" vertical="center"/>
    </xf>
    <xf numFmtId="44" fontId="0" fillId="0" borderId="1" xfId="1" applyFont="1" applyBorder="1" applyAlignment="1">
      <alignment horizontal="center" vertical="center" wrapText="1"/>
    </xf>
    <xf numFmtId="44" fontId="0" fillId="0" borderId="0" xfId="1" applyFont="1"/>
    <xf numFmtId="0" fontId="0" fillId="4" borderId="1" xfId="0" applyFill="1" applyBorder="1" applyAlignment="1">
      <alignment horizontal="center" vertical="center" wrapText="1"/>
    </xf>
    <xf numFmtId="0" fontId="0" fillId="0" borderId="0" xfId="0" applyAlignment="1">
      <alignment wrapText="1"/>
    </xf>
    <xf numFmtId="44" fontId="2" fillId="2" borderId="1" xfId="1" applyFont="1"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xf>
    <xf numFmtId="14" fontId="0" fillId="4" borderId="1" xfId="0" applyNumberFormat="1" applyFill="1" applyBorder="1" applyAlignment="1">
      <alignment horizontal="center" vertical="center"/>
    </xf>
    <xf numFmtId="44" fontId="0" fillId="4" borderId="1" xfId="1" applyFont="1" applyFill="1" applyBorder="1" applyAlignment="1">
      <alignment horizontal="center" vertical="center"/>
    </xf>
    <xf numFmtId="0" fontId="3" fillId="0" borderId="1" xfId="0" applyFont="1" applyBorder="1" applyAlignment="1">
      <alignment horizontal="center" vertical="center"/>
    </xf>
    <xf numFmtId="0" fontId="0" fillId="0" borderId="1" xfId="0" applyBorder="1"/>
    <xf numFmtId="0" fontId="3" fillId="4" borderId="1" xfId="0" applyFont="1" applyFill="1" applyBorder="1" applyAlignment="1">
      <alignment horizontal="center" vertical="center"/>
    </xf>
    <xf numFmtId="0" fontId="0" fillId="4" borderId="1" xfId="0" applyFill="1" applyBorder="1"/>
    <xf numFmtId="0" fontId="0" fillId="4" borderId="0" xfId="0" applyFill="1"/>
    <xf numFmtId="44" fontId="0" fillId="4" borderId="1" xfId="0" applyNumberFormat="1" applyFill="1" applyBorder="1" applyAlignment="1">
      <alignment horizontal="center" vertical="center"/>
    </xf>
    <xf numFmtId="14" fontId="0" fillId="4" borderId="1" xfId="1" applyNumberFormat="1" applyFont="1" applyFill="1" applyBorder="1" applyAlignment="1">
      <alignment horizontal="center" vertical="center"/>
    </xf>
    <xf numFmtId="14" fontId="0" fillId="3" borderId="1" xfId="1" applyNumberFormat="1" applyFont="1" applyFill="1" applyBorder="1" applyAlignment="1">
      <alignment horizontal="center" vertical="center"/>
    </xf>
    <xf numFmtId="14" fontId="0" fillId="3" borderId="1" xfId="0" applyNumberFormat="1" applyFill="1" applyBorder="1" applyAlignment="1">
      <alignment horizontal="center" vertical="center"/>
    </xf>
    <xf numFmtId="164" fontId="2" fillId="2" borderId="1" xfId="1" applyNumberFormat="1" applyFont="1" applyFill="1" applyBorder="1" applyAlignment="1">
      <alignment horizontal="center" vertical="center" wrapText="1"/>
    </xf>
    <xf numFmtId="164" fontId="0" fillId="0" borderId="0" xfId="0" applyNumberFormat="1"/>
    <xf numFmtId="44" fontId="0" fillId="0" borderId="0" xfId="0" applyNumberFormat="1"/>
  </cellXfs>
  <cellStyles count="2">
    <cellStyle name="Moeda" xfId="1" builtinId="4"/>
    <cellStyle name="Normal" xfId="0" builtinId="0"/>
  </cellStyles>
  <dxfs count="0"/>
  <tableStyles count="0" defaultTableStyle="TableStyleMedium9" defaultPivotStyle="PivotStyleLight16"/>
  <colors>
    <mruColors>
      <color rgb="FF201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P1048576"/>
  <sheetViews>
    <sheetView tabSelected="1" topLeftCell="T1" workbookViewId="0">
      <pane ySplit="1" topLeftCell="A397" activePane="bottomLeft" state="frozen"/>
      <selection pane="bottomLeft" activeCell="Z2" sqref="Z2:Z397"/>
    </sheetView>
  </sheetViews>
  <sheetFormatPr defaultRowHeight="15" x14ac:dyDescent="0.25"/>
  <cols>
    <col min="1" max="1" width="17.85546875" customWidth="1"/>
    <col min="2" max="2" width="23.28515625" customWidth="1"/>
    <col min="3" max="3" width="22.42578125" bestFit="1" customWidth="1"/>
    <col min="4" max="4" width="4" bestFit="1" customWidth="1"/>
    <col min="5" max="5" width="19.42578125" bestFit="1" customWidth="1"/>
    <col min="6" max="6" width="34.7109375" bestFit="1" customWidth="1"/>
    <col min="7" max="7" width="10.140625" bestFit="1" customWidth="1"/>
    <col min="8" max="8" width="18.85546875" bestFit="1" customWidth="1"/>
    <col min="9" max="9" width="7" bestFit="1" customWidth="1"/>
    <col min="10" max="10" width="44.42578125" customWidth="1"/>
    <col min="11" max="11" width="31.28515625" bestFit="1" customWidth="1"/>
    <col min="12" max="12" width="31.28515625" style="14" bestFit="1" customWidth="1"/>
    <col min="13" max="13" width="55.42578125" customWidth="1"/>
    <col min="14" max="14" width="24.42578125" bestFit="1" customWidth="1"/>
    <col min="15" max="15" width="55" customWidth="1"/>
    <col min="16" max="16" width="34.28515625" bestFit="1" customWidth="1"/>
    <col min="17" max="17" width="28.28515625" bestFit="1" customWidth="1"/>
    <col min="18" max="18" width="10.140625" bestFit="1" customWidth="1"/>
    <col min="19" max="19" width="10" bestFit="1" customWidth="1"/>
    <col min="20" max="20" width="52.42578125" customWidth="1"/>
    <col min="21" max="21" width="21.5703125" style="14" bestFit="1" customWidth="1"/>
    <col min="22" max="22" width="18.85546875" bestFit="1" customWidth="1"/>
    <col min="23" max="23" width="11.42578125" bestFit="1" customWidth="1"/>
    <col min="24" max="24" width="8.28515625" bestFit="1" customWidth="1"/>
    <col min="25" max="25" width="18.85546875" bestFit="1" customWidth="1"/>
    <col min="26" max="26" width="20.140625" bestFit="1" customWidth="1"/>
    <col min="27" max="27" width="20.140625" style="30" customWidth="1"/>
    <col min="28" max="28" width="22" bestFit="1" customWidth="1"/>
    <col min="29" max="31" width="22" customWidth="1"/>
    <col min="32" max="32" width="18.140625" bestFit="1" customWidth="1"/>
    <col min="33" max="33" width="20.7109375" bestFit="1" customWidth="1"/>
    <col min="34" max="34" width="20.7109375" customWidth="1"/>
    <col min="35" max="35" width="21.85546875" bestFit="1" customWidth="1"/>
    <col min="36" max="38" width="21.85546875" customWidth="1"/>
    <col min="39" max="39" width="29.140625" bestFit="1" customWidth="1"/>
    <col min="40" max="40" width="29.140625" customWidth="1"/>
    <col min="41" max="41" width="32.85546875" style="12" bestFit="1" customWidth="1"/>
    <col min="42" max="42" width="32.85546875" style="12" customWidth="1"/>
  </cols>
  <sheetData>
    <row r="1" spans="1:42" ht="30" x14ac:dyDescent="0.25">
      <c r="A1" s="1" t="s">
        <v>0</v>
      </c>
      <c r="B1" s="2" t="s">
        <v>1</v>
      </c>
      <c r="C1" s="1" t="s">
        <v>2</v>
      </c>
      <c r="D1" s="1" t="s">
        <v>3</v>
      </c>
      <c r="E1" s="1" t="s">
        <v>4</v>
      </c>
      <c r="F1" s="1" t="s">
        <v>5</v>
      </c>
      <c r="G1" s="1" t="s">
        <v>6</v>
      </c>
      <c r="H1" s="1" t="s">
        <v>1704</v>
      </c>
      <c r="I1" s="1" t="s">
        <v>7</v>
      </c>
      <c r="J1" s="2" t="s">
        <v>8</v>
      </c>
      <c r="K1" s="1" t="s">
        <v>1474</v>
      </c>
      <c r="L1" s="2" t="s">
        <v>9</v>
      </c>
      <c r="M1" s="2" t="s">
        <v>10</v>
      </c>
      <c r="N1" s="1" t="s">
        <v>11</v>
      </c>
      <c r="O1" s="2" t="s">
        <v>12</v>
      </c>
      <c r="P1" s="1" t="s">
        <v>13</v>
      </c>
      <c r="Q1" s="1" t="s">
        <v>14</v>
      </c>
      <c r="R1" s="1" t="s">
        <v>15</v>
      </c>
      <c r="S1" s="1" t="s">
        <v>16</v>
      </c>
      <c r="T1" s="2" t="s">
        <v>17</v>
      </c>
      <c r="U1" s="2" t="s">
        <v>18</v>
      </c>
      <c r="V1" s="1" t="s">
        <v>19</v>
      </c>
      <c r="W1" s="1" t="s">
        <v>20</v>
      </c>
      <c r="X1" s="1" t="s">
        <v>21</v>
      </c>
      <c r="Y1" s="3" t="s">
        <v>22</v>
      </c>
      <c r="Z1" s="15" t="s">
        <v>1521</v>
      </c>
      <c r="AA1" s="29" t="s">
        <v>1520</v>
      </c>
      <c r="AB1" s="15" t="s">
        <v>1523</v>
      </c>
      <c r="AC1" s="15" t="s">
        <v>1522</v>
      </c>
      <c r="AD1" s="3" t="s">
        <v>1492</v>
      </c>
      <c r="AE1" s="3" t="s">
        <v>1475</v>
      </c>
      <c r="AF1" s="1" t="s">
        <v>1476</v>
      </c>
      <c r="AG1" s="1" t="s">
        <v>1483</v>
      </c>
      <c r="AH1" s="1" t="s">
        <v>1484</v>
      </c>
      <c r="AI1" s="1" t="s">
        <v>1485</v>
      </c>
      <c r="AJ1" s="1" t="s">
        <v>1487</v>
      </c>
      <c r="AK1" s="1" t="s">
        <v>1488</v>
      </c>
      <c r="AL1" s="1" t="s">
        <v>1486</v>
      </c>
      <c r="AM1" s="1" t="s">
        <v>1490</v>
      </c>
      <c r="AN1" s="1" t="s">
        <v>1491</v>
      </c>
      <c r="AO1" s="3" t="s">
        <v>1489</v>
      </c>
      <c r="AP1" s="3" t="s">
        <v>1497</v>
      </c>
    </row>
    <row r="2" spans="1:42" ht="150" x14ac:dyDescent="0.25">
      <c r="A2" s="17" t="s">
        <v>23</v>
      </c>
      <c r="B2" s="13" t="s">
        <v>402</v>
      </c>
      <c r="C2" s="17" t="s">
        <v>422</v>
      </c>
      <c r="D2" s="17" t="s">
        <v>490</v>
      </c>
      <c r="E2" s="17" t="s">
        <v>527</v>
      </c>
      <c r="F2" s="17" t="s">
        <v>562</v>
      </c>
      <c r="G2" s="17" t="s">
        <v>568</v>
      </c>
      <c r="H2" s="18">
        <v>44914</v>
      </c>
      <c r="I2" s="17" t="s">
        <v>571</v>
      </c>
      <c r="J2" s="13" t="s">
        <v>573</v>
      </c>
      <c r="K2" s="17" t="s">
        <v>1481</v>
      </c>
      <c r="L2" s="17" t="s">
        <v>1479</v>
      </c>
      <c r="M2" s="13" t="s">
        <v>1479</v>
      </c>
      <c r="N2" s="17" t="s">
        <v>1030</v>
      </c>
      <c r="O2" s="13" t="s">
        <v>2015</v>
      </c>
      <c r="P2" s="17" t="s">
        <v>1424</v>
      </c>
      <c r="Q2" s="18">
        <v>45377</v>
      </c>
      <c r="R2" s="17" t="s">
        <v>1479</v>
      </c>
      <c r="S2" s="17" t="s">
        <v>1571</v>
      </c>
      <c r="T2" s="13" t="s">
        <v>1572</v>
      </c>
      <c r="U2" s="17" t="s">
        <v>1546</v>
      </c>
      <c r="V2" s="17" t="s">
        <v>1477</v>
      </c>
      <c r="W2" s="17" t="s">
        <v>1471</v>
      </c>
      <c r="X2" s="17" t="s">
        <v>1477</v>
      </c>
      <c r="Y2" s="19">
        <v>4324803.46</v>
      </c>
      <c r="Z2" s="19">
        <v>1515390.58</v>
      </c>
      <c r="AA2" s="19">
        <v>0</v>
      </c>
      <c r="AB2" s="19">
        <v>329005.27</v>
      </c>
      <c r="AC2" s="19">
        <v>0</v>
      </c>
      <c r="AD2" s="26">
        <v>45281</v>
      </c>
      <c r="AE2" s="19">
        <f t="shared" ref="AE2:AE6" si="0">IF(AB2&gt;0, Z2-AB2, "N/A")</f>
        <v>1186385.31</v>
      </c>
      <c r="AF2" s="19">
        <v>0</v>
      </c>
      <c r="AG2" s="19">
        <v>12296.38</v>
      </c>
      <c r="AH2" s="19">
        <v>24592.76</v>
      </c>
      <c r="AI2" s="19">
        <v>12665.14</v>
      </c>
      <c r="AJ2" s="19">
        <v>0</v>
      </c>
      <c r="AK2" s="19">
        <f>AG2+AH2+AI2+AJ2</f>
        <v>49554.28</v>
      </c>
      <c r="AL2" s="19">
        <v>4000</v>
      </c>
      <c r="AM2" s="25" t="s">
        <v>1477</v>
      </c>
      <c r="AN2" s="19" t="s">
        <v>1479</v>
      </c>
      <c r="AO2" s="19" t="s">
        <v>1479</v>
      </c>
      <c r="AP2" s="25" t="s">
        <v>1479</v>
      </c>
    </row>
    <row r="3" spans="1:42" ht="405" x14ac:dyDescent="0.25">
      <c r="A3" s="17" t="s">
        <v>24</v>
      </c>
      <c r="B3" s="13" t="s">
        <v>402</v>
      </c>
      <c r="C3" s="17" t="s">
        <v>422</v>
      </c>
      <c r="D3" s="17" t="s">
        <v>490</v>
      </c>
      <c r="E3" s="17" t="s">
        <v>1573</v>
      </c>
      <c r="F3" s="17" t="s">
        <v>562</v>
      </c>
      <c r="G3" s="17" t="s">
        <v>568</v>
      </c>
      <c r="H3" s="18">
        <v>44530</v>
      </c>
      <c r="I3" s="17" t="s">
        <v>571</v>
      </c>
      <c r="J3" s="13" t="s">
        <v>574</v>
      </c>
      <c r="K3" s="17" t="s">
        <v>1481</v>
      </c>
      <c r="L3" s="17" t="s">
        <v>1479</v>
      </c>
      <c r="M3" s="13" t="s">
        <v>1479</v>
      </c>
      <c r="N3" s="17" t="s">
        <v>1031</v>
      </c>
      <c r="O3" s="13" t="s">
        <v>1705</v>
      </c>
      <c r="P3" s="17" t="s">
        <v>1424</v>
      </c>
      <c r="Q3" s="18">
        <v>45714</v>
      </c>
      <c r="R3" s="17" t="s">
        <v>1479</v>
      </c>
      <c r="S3" s="17" t="s">
        <v>1574</v>
      </c>
      <c r="T3" s="13" t="s">
        <v>1575</v>
      </c>
      <c r="U3" s="17" t="s">
        <v>1546</v>
      </c>
      <c r="V3" s="17" t="s">
        <v>1477</v>
      </c>
      <c r="W3" s="17" t="s">
        <v>1471</v>
      </c>
      <c r="X3" s="17" t="s">
        <v>1477</v>
      </c>
      <c r="Y3" s="19">
        <v>1451670</v>
      </c>
      <c r="Z3" s="19">
        <v>7598645.7800000003</v>
      </c>
      <c r="AA3" s="19">
        <v>0</v>
      </c>
      <c r="AB3" s="19">
        <v>320116.3</v>
      </c>
      <c r="AC3" s="19">
        <v>0</v>
      </c>
      <c r="AD3" s="26">
        <v>45149</v>
      </c>
      <c r="AE3" s="19">
        <f t="shared" si="0"/>
        <v>7278529.4800000004</v>
      </c>
      <c r="AF3" s="19">
        <v>0</v>
      </c>
      <c r="AG3" s="19">
        <v>23282.76</v>
      </c>
      <c r="AH3" s="19">
        <v>25330.28</v>
      </c>
      <c r="AI3" s="19">
        <v>13133.46</v>
      </c>
      <c r="AJ3" s="19">
        <v>0</v>
      </c>
      <c r="AK3" s="19">
        <f t="shared" ref="AK3:AK66" si="1">AG3+AH3+AI3+AJ3</f>
        <v>61746.499999999993</v>
      </c>
      <c r="AL3" s="19">
        <v>26600</v>
      </c>
      <c r="AM3" s="25" t="s">
        <v>1477</v>
      </c>
      <c r="AN3" s="19" t="s">
        <v>1479</v>
      </c>
      <c r="AO3" s="19" t="s">
        <v>1479</v>
      </c>
      <c r="AP3" s="25" t="s">
        <v>1479</v>
      </c>
    </row>
    <row r="4" spans="1:42" ht="210" x14ac:dyDescent="0.25">
      <c r="A4" s="17" t="s">
        <v>25</v>
      </c>
      <c r="B4" s="13" t="s">
        <v>402</v>
      </c>
      <c r="C4" s="17" t="s">
        <v>422</v>
      </c>
      <c r="D4" s="17" t="s">
        <v>490</v>
      </c>
      <c r="E4" s="17" t="s">
        <v>544</v>
      </c>
      <c r="F4" s="17" t="s">
        <v>563</v>
      </c>
      <c r="G4" s="17" t="s">
        <v>568</v>
      </c>
      <c r="H4" s="18">
        <v>44644</v>
      </c>
      <c r="I4" s="17" t="s">
        <v>571</v>
      </c>
      <c r="J4" s="13" t="s">
        <v>575</v>
      </c>
      <c r="K4" s="17" t="s">
        <v>1481</v>
      </c>
      <c r="L4" s="17" t="s">
        <v>1479</v>
      </c>
      <c r="M4" s="17" t="s">
        <v>1479</v>
      </c>
      <c r="N4" s="17" t="s">
        <v>1032</v>
      </c>
      <c r="O4" s="13"/>
      <c r="P4" s="17" t="s">
        <v>1424</v>
      </c>
      <c r="Q4" s="18">
        <v>45824</v>
      </c>
      <c r="R4" s="17" t="s">
        <v>1479</v>
      </c>
      <c r="S4" s="17" t="s">
        <v>1576</v>
      </c>
      <c r="T4" s="13" t="s">
        <v>1577</v>
      </c>
      <c r="U4" s="17" t="s">
        <v>1578</v>
      </c>
      <c r="V4" s="17" t="s">
        <v>1477</v>
      </c>
      <c r="W4" s="17" t="s">
        <v>1471</v>
      </c>
      <c r="X4" s="17" t="s">
        <v>1477</v>
      </c>
      <c r="Y4" s="19">
        <v>100000</v>
      </c>
      <c r="Z4" s="19">
        <v>100000</v>
      </c>
      <c r="AA4" s="19">
        <v>0</v>
      </c>
      <c r="AB4" s="19">
        <v>0</v>
      </c>
      <c r="AC4" s="19">
        <v>0</v>
      </c>
      <c r="AD4" s="26" t="s">
        <v>1479</v>
      </c>
      <c r="AE4" s="19" t="str">
        <f t="shared" si="0"/>
        <v>N/A</v>
      </c>
      <c r="AF4" s="19">
        <v>0</v>
      </c>
      <c r="AG4" s="19">
        <v>0</v>
      </c>
      <c r="AH4" s="19">
        <v>24592.76</v>
      </c>
      <c r="AI4" s="19">
        <v>12296.38</v>
      </c>
      <c r="AJ4" s="19">
        <v>0</v>
      </c>
      <c r="AK4" s="19">
        <f t="shared" si="1"/>
        <v>36889.14</v>
      </c>
      <c r="AL4" s="19">
        <v>2000</v>
      </c>
      <c r="AM4" s="25" t="s">
        <v>1477</v>
      </c>
      <c r="AN4" s="19" t="s">
        <v>1479</v>
      </c>
      <c r="AO4" s="19" t="s">
        <v>1479</v>
      </c>
      <c r="AP4" s="25" t="s">
        <v>1479</v>
      </c>
    </row>
    <row r="5" spans="1:42" ht="195" x14ac:dyDescent="0.25">
      <c r="A5" s="17" t="s">
        <v>26</v>
      </c>
      <c r="B5" s="13" t="s">
        <v>402</v>
      </c>
      <c r="C5" s="17" t="s">
        <v>422</v>
      </c>
      <c r="D5" s="17" t="s">
        <v>490</v>
      </c>
      <c r="E5" s="17" t="s">
        <v>509</v>
      </c>
      <c r="F5" s="17" t="s">
        <v>564</v>
      </c>
      <c r="G5" s="17" t="s">
        <v>569</v>
      </c>
      <c r="H5" s="18">
        <v>45168</v>
      </c>
      <c r="I5" s="17" t="s">
        <v>571</v>
      </c>
      <c r="J5" s="13" t="s">
        <v>575</v>
      </c>
      <c r="K5" s="17" t="s">
        <v>1481</v>
      </c>
      <c r="L5" s="17" t="s">
        <v>1479</v>
      </c>
      <c r="M5" s="17" t="s">
        <v>1479</v>
      </c>
      <c r="N5" s="17" t="s">
        <v>1033</v>
      </c>
      <c r="O5" s="13"/>
      <c r="P5" s="17" t="s">
        <v>1428</v>
      </c>
      <c r="Q5" s="18">
        <v>45807</v>
      </c>
      <c r="R5" s="17" t="s">
        <v>1479</v>
      </c>
      <c r="S5" s="17" t="s">
        <v>1479</v>
      </c>
      <c r="T5" s="13" t="s">
        <v>1438</v>
      </c>
      <c r="U5" s="17" t="s">
        <v>1578</v>
      </c>
      <c r="V5" s="17" t="s">
        <v>1477</v>
      </c>
      <c r="W5" s="17" t="s">
        <v>1471</v>
      </c>
      <c r="X5" s="17" t="s">
        <v>1477</v>
      </c>
      <c r="Y5" s="19">
        <v>100000</v>
      </c>
      <c r="Z5" s="19">
        <v>120653</v>
      </c>
      <c r="AA5" s="19">
        <v>0</v>
      </c>
      <c r="AB5" s="19">
        <v>126449.58</v>
      </c>
      <c r="AC5" s="19">
        <v>0</v>
      </c>
      <c r="AD5" s="26">
        <v>45443</v>
      </c>
      <c r="AE5" s="19">
        <f t="shared" si="0"/>
        <v>-5796.5800000000017</v>
      </c>
      <c r="AF5" s="19">
        <v>0</v>
      </c>
      <c r="AG5" s="19">
        <v>0</v>
      </c>
      <c r="AH5" s="19">
        <v>24592.76</v>
      </c>
      <c r="AI5" s="19">
        <v>12296.38</v>
      </c>
      <c r="AJ5" s="19">
        <v>89560.44</v>
      </c>
      <c r="AK5" s="19">
        <f t="shared" si="1"/>
        <v>126449.58</v>
      </c>
      <c r="AL5" s="19"/>
      <c r="AM5" s="25" t="s">
        <v>1477</v>
      </c>
      <c r="AN5" s="19" t="s">
        <v>1479</v>
      </c>
      <c r="AO5" s="19" t="s">
        <v>1479</v>
      </c>
      <c r="AP5" s="25" t="s">
        <v>1479</v>
      </c>
    </row>
    <row r="6" spans="1:42" ht="30" hidden="1" x14ac:dyDescent="0.25">
      <c r="A6" s="7" t="s">
        <v>27</v>
      </c>
      <c r="B6" s="8" t="s">
        <v>403</v>
      </c>
      <c r="C6" s="7" t="s">
        <v>422</v>
      </c>
      <c r="D6" s="7" t="s">
        <v>490</v>
      </c>
      <c r="E6" s="7" t="s">
        <v>510</v>
      </c>
      <c r="F6" s="7" t="s">
        <v>565</v>
      </c>
      <c r="G6" s="7" t="s">
        <v>568</v>
      </c>
      <c r="H6" s="28"/>
      <c r="I6" s="7" t="s">
        <v>571</v>
      </c>
      <c r="J6" s="8" t="s">
        <v>576</v>
      </c>
      <c r="K6" s="7" t="s">
        <v>1481</v>
      </c>
      <c r="L6" s="7" t="s">
        <v>1479</v>
      </c>
      <c r="M6" s="8"/>
      <c r="N6" s="7" t="s">
        <v>1034</v>
      </c>
      <c r="O6" s="8"/>
      <c r="P6" s="7" t="s">
        <v>1426</v>
      </c>
      <c r="Q6" s="28"/>
      <c r="R6" s="7"/>
      <c r="S6" s="7"/>
      <c r="T6" s="8"/>
      <c r="U6" s="7"/>
      <c r="V6" s="7"/>
      <c r="W6" s="7" t="s">
        <v>1472</v>
      </c>
      <c r="X6" s="7"/>
      <c r="Y6" s="9">
        <v>0</v>
      </c>
      <c r="Z6" s="19"/>
      <c r="AA6" s="19">
        <v>0</v>
      </c>
      <c r="AB6" s="19"/>
      <c r="AC6" s="19">
        <v>0</v>
      </c>
      <c r="AD6" s="27"/>
      <c r="AE6" s="19" t="str">
        <f t="shared" si="0"/>
        <v>N/A</v>
      </c>
      <c r="AF6" s="19">
        <v>0</v>
      </c>
      <c r="AG6" s="19"/>
      <c r="AH6" s="19"/>
      <c r="AI6" s="19"/>
      <c r="AJ6" s="19"/>
      <c r="AK6" s="19">
        <f t="shared" si="1"/>
        <v>0</v>
      </c>
      <c r="AL6" s="19"/>
      <c r="AM6" s="7"/>
      <c r="AN6" s="19"/>
      <c r="AO6" s="9"/>
      <c r="AP6" s="9"/>
    </row>
    <row r="7" spans="1:42" ht="409.5" x14ac:dyDescent="0.25">
      <c r="A7" s="17" t="s">
        <v>28</v>
      </c>
      <c r="B7" s="13" t="s">
        <v>402</v>
      </c>
      <c r="C7" s="17" t="s">
        <v>422</v>
      </c>
      <c r="D7" s="17" t="s">
        <v>490</v>
      </c>
      <c r="E7" s="17" t="s">
        <v>522</v>
      </c>
      <c r="F7" s="17" t="s">
        <v>562</v>
      </c>
      <c r="G7" s="17" t="s">
        <v>568</v>
      </c>
      <c r="H7" s="18">
        <v>44664</v>
      </c>
      <c r="I7" s="17" t="s">
        <v>571</v>
      </c>
      <c r="J7" s="13" t="s">
        <v>577</v>
      </c>
      <c r="K7" s="17" t="s">
        <v>1481</v>
      </c>
      <c r="L7" s="17" t="s">
        <v>1479</v>
      </c>
      <c r="M7" s="17" t="s">
        <v>1479</v>
      </c>
      <c r="N7" s="17" t="s">
        <v>1035</v>
      </c>
      <c r="O7" s="13" t="s">
        <v>1917</v>
      </c>
      <c r="P7" s="17" t="s">
        <v>1424</v>
      </c>
      <c r="Q7" s="18">
        <v>45505</v>
      </c>
      <c r="R7" s="17" t="s">
        <v>1479</v>
      </c>
      <c r="S7" s="17" t="s">
        <v>1579</v>
      </c>
      <c r="T7" s="13" t="s">
        <v>1580</v>
      </c>
      <c r="U7" s="17" t="s">
        <v>1546</v>
      </c>
      <c r="V7" s="17" t="s">
        <v>1477</v>
      </c>
      <c r="W7" s="17" t="s">
        <v>1471</v>
      </c>
      <c r="X7" s="17" t="s">
        <v>1477</v>
      </c>
      <c r="Y7" s="19">
        <v>61131.51</v>
      </c>
      <c r="Z7" s="19">
        <v>399771.57</v>
      </c>
      <c r="AA7" s="19">
        <v>0</v>
      </c>
      <c r="AB7" s="19">
        <v>0</v>
      </c>
      <c r="AC7" s="19">
        <v>0</v>
      </c>
      <c r="AD7" s="26" t="s">
        <v>1479</v>
      </c>
      <c r="AE7" s="19" t="str">
        <f>IF(AB7&gt;0, Z7-AB7, "N/A")</f>
        <v>N/A</v>
      </c>
      <c r="AF7" s="19">
        <v>0</v>
      </c>
      <c r="AG7" s="19">
        <v>12296.38</v>
      </c>
      <c r="AH7" s="19">
        <v>25330.28</v>
      </c>
      <c r="AI7" s="19">
        <v>12665.14</v>
      </c>
      <c r="AJ7" s="19">
        <v>0</v>
      </c>
      <c r="AK7" s="19">
        <f t="shared" si="1"/>
        <v>50291.799999999996</v>
      </c>
      <c r="AL7" s="19">
        <v>1200</v>
      </c>
      <c r="AM7" s="25" t="s">
        <v>1477</v>
      </c>
      <c r="AN7" s="19" t="s">
        <v>1479</v>
      </c>
      <c r="AO7" s="19" t="s">
        <v>1479</v>
      </c>
      <c r="AP7" s="25" t="s">
        <v>1479</v>
      </c>
    </row>
    <row r="8" spans="1:42" ht="375" x14ac:dyDescent="0.25">
      <c r="A8" s="17" t="s">
        <v>29</v>
      </c>
      <c r="B8" s="13" t="s">
        <v>404</v>
      </c>
      <c r="C8" s="17" t="s">
        <v>423</v>
      </c>
      <c r="D8" s="17" t="s">
        <v>491</v>
      </c>
      <c r="E8" s="17" t="s">
        <v>512</v>
      </c>
      <c r="F8" s="17" t="s">
        <v>562</v>
      </c>
      <c r="G8" s="17" t="s">
        <v>568</v>
      </c>
      <c r="H8" s="18">
        <v>44775</v>
      </c>
      <c r="I8" s="17" t="s">
        <v>571</v>
      </c>
      <c r="J8" s="13" t="s">
        <v>578</v>
      </c>
      <c r="K8" s="17" t="s">
        <v>1477</v>
      </c>
      <c r="L8" s="17" t="s">
        <v>1495</v>
      </c>
      <c r="M8" s="13" t="s">
        <v>950</v>
      </c>
      <c r="N8" s="17" t="s">
        <v>1036</v>
      </c>
      <c r="O8" s="13" t="s">
        <v>1918</v>
      </c>
      <c r="P8" s="17" t="s">
        <v>1424</v>
      </c>
      <c r="Q8" s="18">
        <v>45818</v>
      </c>
      <c r="R8" s="17" t="s">
        <v>1479</v>
      </c>
      <c r="S8" s="17" t="s">
        <v>1581</v>
      </c>
      <c r="T8" s="13" t="s">
        <v>1439</v>
      </c>
      <c r="U8" s="17" t="s">
        <v>1498</v>
      </c>
      <c r="V8" s="17" t="s">
        <v>1477</v>
      </c>
      <c r="W8" s="17" t="s">
        <v>1471</v>
      </c>
      <c r="X8" s="17" t="s">
        <v>1477</v>
      </c>
      <c r="Y8" s="19">
        <v>462788.52</v>
      </c>
      <c r="Z8" s="19">
        <v>0</v>
      </c>
      <c r="AA8" s="19">
        <v>0</v>
      </c>
      <c r="AB8" s="19">
        <v>0</v>
      </c>
      <c r="AC8" s="19"/>
      <c r="AD8" s="19" t="s">
        <v>1479</v>
      </c>
      <c r="AE8" s="19" t="str">
        <f t="shared" ref="AE8:AE71" si="2">IF(AB8&gt;0, Z8-AB8, "N/A")</f>
        <v>N/A</v>
      </c>
      <c r="AF8" s="19">
        <v>0</v>
      </c>
      <c r="AG8" s="19">
        <v>5000</v>
      </c>
      <c r="AH8" s="19">
        <v>5000</v>
      </c>
      <c r="AI8" s="19">
        <v>0</v>
      </c>
      <c r="AJ8" s="19">
        <v>0</v>
      </c>
      <c r="AK8" s="19">
        <f t="shared" si="1"/>
        <v>10000</v>
      </c>
      <c r="AL8" s="19">
        <v>200</v>
      </c>
      <c r="AM8" s="17" t="s">
        <v>1477</v>
      </c>
      <c r="AN8" s="19" t="s">
        <v>1479</v>
      </c>
      <c r="AO8" s="19" t="s">
        <v>1479</v>
      </c>
      <c r="AP8" s="19" t="s">
        <v>1479</v>
      </c>
    </row>
    <row r="9" spans="1:42" ht="120" x14ac:dyDescent="0.25">
      <c r="A9" s="17" t="s">
        <v>30</v>
      </c>
      <c r="B9" s="13" t="s">
        <v>404</v>
      </c>
      <c r="C9" s="17" t="s">
        <v>423</v>
      </c>
      <c r="D9" s="17" t="s">
        <v>491</v>
      </c>
      <c r="E9" s="17" t="s">
        <v>512</v>
      </c>
      <c r="F9" s="17" t="s">
        <v>562</v>
      </c>
      <c r="G9" s="17" t="s">
        <v>568</v>
      </c>
      <c r="H9" s="18">
        <v>44734</v>
      </c>
      <c r="I9" s="17" t="s">
        <v>571</v>
      </c>
      <c r="J9" s="13" t="s">
        <v>579</v>
      </c>
      <c r="K9" s="17" t="s">
        <v>1477</v>
      </c>
      <c r="L9" s="17" t="s">
        <v>1495</v>
      </c>
      <c r="M9" s="13" t="s">
        <v>950</v>
      </c>
      <c r="N9" s="17" t="s">
        <v>1037</v>
      </c>
      <c r="O9" s="13" t="s">
        <v>1919</v>
      </c>
      <c r="P9" s="17" t="s">
        <v>1425</v>
      </c>
      <c r="Q9" s="18">
        <v>45644</v>
      </c>
      <c r="R9" s="17" t="s">
        <v>1582</v>
      </c>
      <c r="S9" s="17" t="s">
        <v>1479</v>
      </c>
      <c r="T9" s="13" t="s">
        <v>1440</v>
      </c>
      <c r="U9" s="17" t="s">
        <v>1507</v>
      </c>
      <c r="V9" s="17" t="s">
        <v>1477</v>
      </c>
      <c r="W9" s="17" t="s">
        <v>1473</v>
      </c>
      <c r="X9" s="17" t="s">
        <v>1477</v>
      </c>
      <c r="Y9" s="19">
        <v>777117.56</v>
      </c>
      <c r="Z9" s="19">
        <v>0</v>
      </c>
      <c r="AA9" s="19">
        <v>0</v>
      </c>
      <c r="AB9" s="19">
        <v>0</v>
      </c>
      <c r="AC9" s="19"/>
      <c r="AD9" s="19" t="s">
        <v>1479</v>
      </c>
      <c r="AE9" s="19" t="str">
        <f t="shared" si="2"/>
        <v>N/A</v>
      </c>
      <c r="AF9" s="19">
        <v>0</v>
      </c>
      <c r="AG9" s="19">
        <v>0</v>
      </c>
      <c r="AH9" s="19">
        <v>0</v>
      </c>
      <c r="AI9" s="19">
        <v>0</v>
      </c>
      <c r="AJ9" s="19">
        <v>0</v>
      </c>
      <c r="AK9" s="19">
        <f t="shared" si="1"/>
        <v>0</v>
      </c>
      <c r="AL9" s="19" t="s">
        <v>1477</v>
      </c>
      <c r="AM9" s="17" t="s">
        <v>1477</v>
      </c>
      <c r="AN9" s="19" t="s">
        <v>1479</v>
      </c>
      <c r="AO9" s="19" t="s">
        <v>1479</v>
      </c>
      <c r="AP9" s="19" t="s">
        <v>1479</v>
      </c>
    </row>
    <row r="10" spans="1:42" ht="75" x14ac:dyDescent="0.25">
      <c r="A10" s="17" t="s">
        <v>31</v>
      </c>
      <c r="B10" s="13" t="s">
        <v>404</v>
      </c>
      <c r="C10" s="17" t="s">
        <v>423</v>
      </c>
      <c r="D10" s="17" t="s">
        <v>491</v>
      </c>
      <c r="E10" s="17" t="s">
        <v>507</v>
      </c>
      <c r="F10" s="17" t="s">
        <v>562</v>
      </c>
      <c r="G10" s="17" t="s">
        <v>568</v>
      </c>
      <c r="H10" s="18">
        <v>44784</v>
      </c>
      <c r="I10" s="17" t="s">
        <v>571</v>
      </c>
      <c r="J10" s="13" t="s">
        <v>580</v>
      </c>
      <c r="K10" s="17" t="s">
        <v>1477</v>
      </c>
      <c r="L10" s="17" t="s">
        <v>1495</v>
      </c>
      <c r="M10" s="13" t="s">
        <v>951</v>
      </c>
      <c r="N10" s="17" t="s">
        <v>1038</v>
      </c>
      <c r="O10" s="13" t="s">
        <v>1920</v>
      </c>
      <c r="P10" s="17" t="s">
        <v>1425</v>
      </c>
      <c r="Q10" s="18">
        <v>45763</v>
      </c>
      <c r="R10" s="17" t="s">
        <v>1574</v>
      </c>
      <c r="S10" s="17" t="s">
        <v>1479</v>
      </c>
      <c r="T10" s="13" t="s">
        <v>1440</v>
      </c>
      <c r="U10" s="17" t="s">
        <v>1507</v>
      </c>
      <c r="V10" s="17" t="s">
        <v>1477</v>
      </c>
      <c r="W10" s="17" t="s">
        <v>1473</v>
      </c>
      <c r="X10" s="17" t="s">
        <v>1477</v>
      </c>
      <c r="Y10" s="19">
        <v>208188.64</v>
      </c>
      <c r="Z10" s="19">
        <v>0</v>
      </c>
      <c r="AA10" s="19">
        <v>0</v>
      </c>
      <c r="AB10" s="19">
        <v>0</v>
      </c>
      <c r="AC10" s="19"/>
      <c r="AD10" s="19" t="s">
        <v>1479</v>
      </c>
      <c r="AE10" s="19" t="str">
        <f t="shared" si="2"/>
        <v>N/A</v>
      </c>
      <c r="AF10" s="19">
        <v>0</v>
      </c>
      <c r="AG10" s="19">
        <v>0</v>
      </c>
      <c r="AH10" s="19">
        <v>0</v>
      </c>
      <c r="AI10" s="19">
        <v>0</v>
      </c>
      <c r="AJ10" s="19">
        <v>0</v>
      </c>
      <c r="AK10" s="19">
        <f t="shared" si="1"/>
        <v>0</v>
      </c>
      <c r="AL10" s="19" t="s">
        <v>1477</v>
      </c>
      <c r="AM10" s="17" t="s">
        <v>1477</v>
      </c>
      <c r="AN10" s="19" t="s">
        <v>1479</v>
      </c>
      <c r="AO10" s="19" t="s">
        <v>1479</v>
      </c>
      <c r="AP10" s="19" t="s">
        <v>1479</v>
      </c>
    </row>
    <row r="11" spans="1:42" ht="120" x14ac:dyDescent="0.25">
      <c r="A11" s="17" t="s">
        <v>32</v>
      </c>
      <c r="B11" s="13" t="s">
        <v>404</v>
      </c>
      <c r="C11" s="17" t="s">
        <v>423</v>
      </c>
      <c r="D11" s="17" t="s">
        <v>491</v>
      </c>
      <c r="E11" s="17" t="s">
        <v>513</v>
      </c>
      <c r="F11" s="17" t="s">
        <v>562</v>
      </c>
      <c r="G11" s="17" t="s">
        <v>568</v>
      </c>
      <c r="H11" s="18">
        <v>44839</v>
      </c>
      <c r="I11" s="17" t="s">
        <v>571</v>
      </c>
      <c r="J11" s="13" t="s">
        <v>581</v>
      </c>
      <c r="K11" s="17" t="s">
        <v>1477</v>
      </c>
      <c r="L11" s="17" t="s">
        <v>1495</v>
      </c>
      <c r="M11" s="13" t="s">
        <v>952</v>
      </c>
      <c r="N11" s="17" t="s">
        <v>1039</v>
      </c>
      <c r="O11" s="13" t="s">
        <v>1921</v>
      </c>
      <c r="P11" s="17" t="s">
        <v>1427</v>
      </c>
      <c r="Q11" s="18">
        <v>45784</v>
      </c>
      <c r="R11" s="17" t="s">
        <v>1583</v>
      </c>
      <c r="S11" s="17" t="s">
        <v>1479</v>
      </c>
      <c r="T11" s="13" t="s">
        <v>1584</v>
      </c>
      <c r="U11" s="17" t="s">
        <v>1546</v>
      </c>
      <c r="V11" s="17" t="s">
        <v>1477</v>
      </c>
      <c r="W11" s="17" t="s">
        <v>1472</v>
      </c>
      <c r="X11" s="17" t="s">
        <v>1477</v>
      </c>
      <c r="Y11" s="19">
        <v>236175.96</v>
      </c>
      <c r="Z11" s="19">
        <v>0</v>
      </c>
      <c r="AA11" s="19">
        <v>0</v>
      </c>
      <c r="AB11" s="19">
        <v>0</v>
      </c>
      <c r="AC11" s="19"/>
      <c r="AD11" s="19" t="s">
        <v>1479</v>
      </c>
      <c r="AE11" s="19" t="str">
        <f t="shared" si="2"/>
        <v>N/A</v>
      </c>
      <c r="AF11" s="19">
        <v>0</v>
      </c>
      <c r="AG11" s="19">
        <v>0</v>
      </c>
      <c r="AH11" s="19">
        <v>0</v>
      </c>
      <c r="AI11" s="19">
        <v>0</v>
      </c>
      <c r="AJ11" s="19">
        <v>0</v>
      </c>
      <c r="AK11" s="19">
        <f t="shared" si="1"/>
        <v>0</v>
      </c>
      <c r="AL11" s="19" t="s">
        <v>1477</v>
      </c>
      <c r="AM11" s="17" t="s">
        <v>1477</v>
      </c>
      <c r="AN11" s="19" t="s">
        <v>1479</v>
      </c>
      <c r="AO11" s="19" t="s">
        <v>1479</v>
      </c>
      <c r="AP11" s="19" t="s">
        <v>1479</v>
      </c>
    </row>
    <row r="12" spans="1:42" ht="285" hidden="1" x14ac:dyDescent="0.25">
      <c r="A12" s="17" t="s">
        <v>33</v>
      </c>
      <c r="B12" s="13" t="s">
        <v>405</v>
      </c>
      <c r="C12" s="17" t="s">
        <v>424</v>
      </c>
      <c r="D12" s="17" t="s">
        <v>492</v>
      </c>
      <c r="E12" s="17" t="s">
        <v>514</v>
      </c>
      <c r="F12" s="17" t="s">
        <v>562</v>
      </c>
      <c r="G12" s="17" t="s">
        <v>568</v>
      </c>
      <c r="H12" s="18">
        <v>44796</v>
      </c>
      <c r="I12" s="17" t="s">
        <v>571</v>
      </c>
      <c r="J12" s="13" t="s">
        <v>582</v>
      </c>
      <c r="K12" s="17" t="s">
        <v>1585</v>
      </c>
      <c r="L12" s="17" t="s">
        <v>1479</v>
      </c>
      <c r="M12" s="17" t="s">
        <v>1479</v>
      </c>
      <c r="N12" s="17" t="s">
        <v>1040</v>
      </c>
      <c r="O12" s="13" t="s">
        <v>1706</v>
      </c>
      <c r="P12" s="17" t="s">
        <v>1428</v>
      </c>
      <c r="Q12" s="18">
        <v>45811</v>
      </c>
      <c r="R12" s="17" t="s">
        <v>1479</v>
      </c>
      <c r="S12" s="17" t="s">
        <v>1479</v>
      </c>
      <c r="T12" s="13" t="s">
        <v>1586</v>
      </c>
      <c r="U12" s="17" t="s">
        <v>1513</v>
      </c>
      <c r="V12" s="17" t="s">
        <v>1481</v>
      </c>
      <c r="W12" s="17" t="s">
        <v>1471</v>
      </c>
      <c r="X12" s="17" t="s">
        <v>1477</v>
      </c>
      <c r="Y12" s="19">
        <v>189101.21</v>
      </c>
      <c r="Z12" s="19">
        <v>202252.02</v>
      </c>
      <c r="AA12" s="19">
        <v>93366.13</v>
      </c>
      <c r="AB12" s="19">
        <v>9496.75</v>
      </c>
      <c r="AC12" s="19">
        <v>0</v>
      </c>
      <c r="AD12" s="26">
        <v>45689</v>
      </c>
      <c r="AE12" s="19">
        <f t="shared" si="2"/>
        <v>192755.27</v>
      </c>
      <c r="AF12" s="19">
        <v>0</v>
      </c>
      <c r="AG12" s="19">
        <v>12296.38</v>
      </c>
      <c r="AH12" s="19"/>
      <c r="AI12" s="19"/>
      <c r="AJ12" s="19"/>
      <c r="AK12" s="19">
        <f t="shared" si="1"/>
        <v>12296.38</v>
      </c>
      <c r="AL12" s="19">
        <v>2400</v>
      </c>
      <c r="AM12" s="17" t="s">
        <v>1477</v>
      </c>
      <c r="AN12" s="19" t="s">
        <v>1479</v>
      </c>
      <c r="AO12" s="19" t="s">
        <v>1479</v>
      </c>
      <c r="AP12" s="19" t="s">
        <v>1479</v>
      </c>
    </row>
    <row r="13" spans="1:42" ht="390" x14ac:dyDescent="0.25">
      <c r="A13" s="17" t="s">
        <v>34</v>
      </c>
      <c r="B13" s="13" t="s">
        <v>404</v>
      </c>
      <c r="C13" s="17" t="s">
        <v>423</v>
      </c>
      <c r="D13" s="17" t="s">
        <v>491</v>
      </c>
      <c r="E13" s="17" t="s">
        <v>512</v>
      </c>
      <c r="F13" s="17" t="s">
        <v>562</v>
      </c>
      <c r="G13" s="17" t="s">
        <v>568</v>
      </c>
      <c r="H13" s="18">
        <v>44825</v>
      </c>
      <c r="I13" s="17" t="s">
        <v>571</v>
      </c>
      <c r="J13" s="13" t="s">
        <v>583</v>
      </c>
      <c r="K13" s="17" t="s">
        <v>1477</v>
      </c>
      <c r="L13" s="17" t="s">
        <v>1495</v>
      </c>
      <c r="M13" s="13" t="s">
        <v>953</v>
      </c>
      <c r="N13" s="17" t="s">
        <v>1041</v>
      </c>
      <c r="O13" s="13" t="s">
        <v>1922</v>
      </c>
      <c r="P13" s="17" t="s">
        <v>1424</v>
      </c>
      <c r="Q13" s="18">
        <v>45751</v>
      </c>
      <c r="R13" s="17" t="s">
        <v>1582</v>
      </c>
      <c r="S13" s="17" t="s">
        <v>1479</v>
      </c>
      <c r="T13" s="13" t="s">
        <v>1441</v>
      </c>
      <c r="U13" s="17" t="s">
        <v>1546</v>
      </c>
      <c r="V13" s="17" t="s">
        <v>1477</v>
      </c>
      <c r="W13" s="17" t="s">
        <v>1471</v>
      </c>
      <c r="X13" s="17" t="s">
        <v>1477</v>
      </c>
      <c r="Y13" s="19">
        <v>401269.04</v>
      </c>
      <c r="Z13" s="19">
        <v>0</v>
      </c>
      <c r="AA13" s="19">
        <v>0</v>
      </c>
      <c r="AB13" s="19">
        <v>0</v>
      </c>
      <c r="AC13" s="19"/>
      <c r="AD13" s="19" t="s">
        <v>1479</v>
      </c>
      <c r="AE13" s="19" t="str">
        <f t="shared" si="2"/>
        <v>N/A</v>
      </c>
      <c r="AF13" s="19">
        <v>0</v>
      </c>
      <c r="AG13" s="19">
        <v>12665.14</v>
      </c>
      <c r="AH13" s="19">
        <v>12334.86</v>
      </c>
      <c r="AI13" s="19">
        <v>0</v>
      </c>
      <c r="AJ13" s="19">
        <v>0</v>
      </c>
      <c r="AK13" s="19">
        <f t="shared" si="1"/>
        <v>25000</v>
      </c>
      <c r="AL13" s="19">
        <v>1000</v>
      </c>
      <c r="AM13" s="17" t="s">
        <v>1477</v>
      </c>
      <c r="AN13" s="19" t="s">
        <v>1479</v>
      </c>
      <c r="AO13" s="19" t="s">
        <v>1479</v>
      </c>
      <c r="AP13" s="19" t="s">
        <v>1479</v>
      </c>
    </row>
    <row r="14" spans="1:42" ht="195" x14ac:dyDescent="0.25">
      <c r="A14" s="17" t="s">
        <v>35</v>
      </c>
      <c r="B14" s="13" t="s">
        <v>404</v>
      </c>
      <c r="C14" s="17" t="s">
        <v>423</v>
      </c>
      <c r="D14" s="17" t="s">
        <v>491</v>
      </c>
      <c r="E14" s="17" t="s">
        <v>511</v>
      </c>
      <c r="F14" s="17" t="s">
        <v>562</v>
      </c>
      <c r="G14" s="17" t="s">
        <v>568</v>
      </c>
      <c r="H14" s="18">
        <v>44839</v>
      </c>
      <c r="I14" s="17" t="s">
        <v>571</v>
      </c>
      <c r="J14" s="13" t="s">
        <v>584</v>
      </c>
      <c r="K14" s="17" t="s">
        <v>1477</v>
      </c>
      <c r="L14" s="17" t="s">
        <v>1495</v>
      </c>
      <c r="M14" s="13" t="s">
        <v>954</v>
      </c>
      <c r="N14" s="17" t="s">
        <v>1042</v>
      </c>
      <c r="O14" s="13" t="s">
        <v>1923</v>
      </c>
      <c r="P14" s="17" t="s">
        <v>1427</v>
      </c>
      <c r="Q14" s="18">
        <v>45826</v>
      </c>
      <c r="R14" s="17" t="s">
        <v>1579</v>
      </c>
      <c r="S14" s="17" t="s">
        <v>1479</v>
      </c>
      <c r="T14" s="13" t="s">
        <v>1442</v>
      </c>
      <c r="U14" s="17" t="s">
        <v>1546</v>
      </c>
      <c r="V14" s="17" t="s">
        <v>1477</v>
      </c>
      <c r="W14" s="17" t="s">
        <v>1471</v>
      </c>
      <c r="X14" s="17" t="s">
        <v>1477</v>
      </c>
      <c r="Y14" s="19">
        <v>616595.31999999995</v>
      </c>
      <c r="Z14" s="19">
        <v>0</v>
      </c>
      <c r="AA14" s="19">
        <v>0</v>
      </c>
      <c r="AB14" s="19">
        <v>0</v>
      </c>
      <c r="AC14" s="19"/>
      <c r="AD14" s="19" t="s">
        <v>1479</v>
      </c>
      <c r="AE14" s="19" t="str">
        <f t="shared" si="2"/>
        <v>N/A</v>
      </c>
      <c r="AF14" s="19">
        <v>0</v>
      </c>
      <c r="AG14" s="19">
        <v>12665.14</v>
      </c>
      <c r="AH14" s="19">
        <v>0</v>
      </c>
      <c r="AI14" s="19">
        <v>0</v>
      </c>
      <c r="AJ14" s="19">
        <v>0</v>
      </c>
      <c r="AK14" s="19">
        <f t="shared" si="1"/>
        <v>12665.14</v>
      </c>
      <c r="AL14" s="19">
        <v>2000</v>
      </c>
      <c r="AM14" s="17" t="s">
        <v>1477</v>
      </c>
      <c r="AN14" s="19" t="s">
        <v>1479</v>
      </c>
      <c r="AO14" s="19" t="s">
        <v>1479</v>
      </c>
      <c r="AP14" s="19" t="s">
        <v>1479</v>
      </c>
    </row>
    <row r="15" spans="1:42" ht="255" x14ac:dyDescent="0.25">
      <c r="A15" s="17" t="s">
        <v>36</v>
      </c>
      <c r="B15" s="13" t="s">
        <v>402</v>
      </c>
      <c r="C15" s="17" t="s">
        <v>422</v>
      </c>
      <c r="D15" s="17" t="s">
        <v>490</v>
      </c>
      <c r="E15" s="17" t="s">
        <v>524</v>
      </c>
      <c r="F15" s="17" t="s">
        <v>562</v>
      </c>
      <c r="G15" s="17" t="s">
        <v>568</v>
      </c>
      <c r="H15" s="18">
        <v>44858</v>
      </c>
      <c r="I15" s="17" t="s">
        <v>571</v>
      </c>
      <c r="J15" s="13" t="s">
        <v>585</v>
      </c>
      <c r="K15" s="17" t="s">
        <v>1481</v>
      </c>
      <c r="L15" s="17" t="s">
        <v>1479</v>
      </c>
      <c r="M15" s="17" t="s">
        <v>1479</v>
      </c>
      <c r="N15" s="17" t="s">
        <v>1043</v>
      </c>
      <c r="O15" s="13" t="s">
        <v>1924</v>
      </c>
      <c r="P15" s="17" t="s">
        <v>1424</v>
      </c>
      <c r="Q15" s="18">
        <v>45799</v>
      </c>
      <c r="R15" s="17" t="s">
        <v>1479</v>
      </c>
      <c r="S15" s="17" t="s">
        <v>1581</v>
      </c>
      <c r="T15" s="13" t="s">
        <v>1587</v>
      </c>
      <c r="U15" s="17" t="s">
        <v>1546</v>
      </c>
      <c r="V15" s="17" t="s">
        <v>1477</v>
      </c>
      <c r="W15" s="17" t="s">
        <v>1471</v>
      </c>
      <c r="X15" s="17" t="s">
        <v>1477</v>
      </c>
      <c r="Y15" s="19">
        <v>612300</v>
      </c>
      <c r="Z15" s="19">
        <v>1101769.6100000001</v>
      </c>
      <c r="AA15" s="19">
        <v>0</v>
      </c>
      <c r="AB15" s="19">
        <v>1013233.72</v>
      </c>
      <c r="AC15" s="19">
        <v>0</v>
      </c>
      <c r="AD15" s="26">
        <v>45566</v>
      </c>
      <c r="AE15" s="19">
        <f t="shared" si="2"/>
        <v>88535.89000000013</v>
      </c>
      <c r="AF15" s="19">
        <v>0</v>
      </c>
      <c r="AG15" s="19">
        <v>12665.14</v>
      </c>
      <c r="AH15" s="19">
        <v>26266.92</v>
      </c>
      <c r="AI15" s="19">
        <v>13133.46</v>
      </c>
      <c r="AJ15" s="19">
        <v>0</v>
      </c>
      <c r="AK15" s="19">
        <f t="shared" si="1"/>
        <v>52065.52</v>
      </c>
      <c r="AL15" s="19">
        <v>10000</v>
      </c>
      <c r="AM15" s="25" t="s">
        <v>1477</v>
      </c>
      <c r="AN15" s="19" t="s">
        <v>1479</v>
      </c>
      <c r="AO15" s="19" t="s">
        <v>1479</v>
      </c>
      <c r="AP15" s="25" t="s">
        <v>1479</v>
      </c>
    </row>
    <row r="16" spans="1:42" ht="45" hidden="1" x14ac:dyDescent="0.25">
      <c r="A16" s="7" t="s">
        <v>37</v>
      </c>
      <c r="B16" s="8" t="s">
        <v>406</v>
      </c>
      <c r="C16" s="7" t="s">
        <v>422</v>
      </c>
      <c r="D16" s="7" t="s">
        <v>490</v>
      </c>
      <c r="E16" s="7" t="s">
        <v>510</v>
      </c>
      <c r="F16" s="7" t="s">
        <v>566</v>
      </c>
      <c r="G16" s="7" t="s">
        <v>570</v>
      </c>
      <c r="H16" s="28"/>
      <c r="I16" s="7" t="s">
        <v>571</v>
      </c>
      <c r="J16" s="8" t="s">
        <v>586</v>
      </c>
      <c r="K16" s="7" t="s">
        <v>1481</v>
      </c>
      <c r="L16" s="7" t="s">
        <v>1479</v>
      </c>
      <c r="M16" s="8"/>
      <c r="N16" s="7" t="s">
        <v>1044</v>
      </c>
      <c r="O16" s="8"/>
      <c r="P16" s="7" t="s">
        <v>1429</v>
      </c>
      <c r="Q16" s="28"/>
      <c r="R16" s="7"/>
      <c r="S16" s="7"/>
      <c r="T16" s="8"/>
      <c r="U16" s="7"/>
      <c r="V16" s="7"/>
      <c r="W16" s="7"/>
      <c r="X16" s="7"/>
      <c r="Y16" s="9">
        <v>0</v>
      </c>
      <c r="Z16" s="19"/>
      <c r="AA16" s="19">
        <v>0</v>
      </c>
      <c r="AB16" s="19"/>
      <c r="AC16" s="19">
        <v>0</v>
      </c>
      <c r="AD16" s="27"/>
      <c r="AE16" s="19" t="str">
        <f t="shared" si="2"/>
        <v>N/A</v>
      </c>
      <c r="AF16" s="19">
        <v>0</v>
      </c>
      <c r="AG16" s="19"/>
      <c r="AH16" s="19"/>
      <c r="AI16" s="19"/>
      <c r="AJ16" s="19"/>
      <c r="AK16" s="19">
        <f t="shared" si="1"/>
        <v>0</v>
      </c>
      <c r="AL16" s="19"/>
      <c r="AM16" s="7"/>
      <c r="AN16" s="19"/>
      <c r="AO16" s="9"/>
      <c r="AP16" s="9"/>
    </row>
    <row r="17" spans="1:42" ht="105" x14ac:dyDescent="0.25">
      <c r="A17" s="17" t="s">
        <v>38</v>
      </c>
      <c r="B17" s="13" t="s">
        <v>407</v>
      </c>
      <c r="C17" s="17" t="s">
        <v>425</v>
      </c>
      <c r="D17" s="17" t="s">
        <v>493</v>
      </c>
      <c r="E17" s="17" t="s">
        <v>515</v>
      </c>
      <c r="F17" s="17" t="s">
        <v>562</v>
      </c>
      <c r="G17" s="17" t="s">
        <v>568</v>
      </c>
      <c r="H17" s="18">
        <v>44876</v>
      </c>
      <c r="I17" s="17" t="s">
        <v>571</v>
      </c>
      <c r="J17" s="13" t="s">
        <v>587</v>
      </c>
      <c r="K17" s="17" t="s">
        <v>1477</v>
      </c>
      <c r="L17" s="17" t="s">
        <v>1495</v>
      </c>
      <c r="M17" s="13" t="s">
        <v>954</v>
      </c>
      <c r="N17" s="17" t="s">
        <v>1045</v>
      </c>
      <c r="O17" s="13" t="s">
        <v>1925</v>
      </c>
      <c r="P17" s="17" t="s">
        <v>1427</v>
      </c>
      <c r="Q17" s="18">
        <v>45714</v>
      </c>
      <c r="R17" s="17" t="s">
        <v>1588</v>
      </c>
      <c r="S17" s="17" t="s">
        <v>1479</v>
      </c>
      <c r="T17" s="13" t="s">
        <v>1443</v>
      </c>
      <c r="U17" s="17" t="s">
        <v>1507</v>
      </c>
      <c r="V17" s="17" t="s">
        <v>1477</v>
      </c>
      <c r="W17" s="17" t="s">
        <v>1473</v>
      </c>
      <c r="X17" s="17" t="s">
        <v>1477</v>
      </c>
      <c r="Y17" s="19">
        <v>187424.3</v>
      </c>
      <c r="Z17" s="19">
        <v>0</v>
      </c>
      <c r="AA17" s="19">
        <v>0</v>
      </c>
      <c r="AB17" s="19">
        <v>0</v>
      </c>
      <c r="AC17" s="19"/>
      <c r="AD17" s="19" t="s">
        <v>1479</v>
      </c>
      <c r="AE17" s="19" t="str">
        <f t="shared" si="2"/>
        <v>N/A</v>
      </c>
      <c r="AF17" s="19">
        <v>0</v>
      </c>
      <c r="AG17" s="19">
        <v>0</v>
      </c>
      <c r="AH17" s="19">
        <v>0</v>
      </c>
      <c r="AI17" s="19">
        <v>0</v>
      </c>
      <c r="AJ17" s="19">
        <v>0</v>
      </c>
      <c r="AK17" s="19">
        <f t="shared" si="1"/>
        <v>0</v>
      </c>
      <c r="AL17" s="19" t="s">
        <v>1477</v>
      </c>
      <c r="AM17" s="17" t="s">
        <v>1477</v>
      </c>
      <c r="AN17" s="19" t="s">
        <v>1479</v>
      </c>
      <c r="AO17" s="19" t="s">
        <v>1479</v>
      </c>
      <c r="AP17" s="17" t="s">
        <v>1479</v>
      </c>
    </row>
    <row r="18" spans="1:42" ht="240" x14ac:dyDescent="0.25">
      <c r="A18" s="17" t="s">
        <v>39</v>
      </c>
      <c r="B18" s="13" t="s">
        <v>405</v>
      </c>
      <c r="C18" s="17" t="s">
        <v>424</v>
      </c>
      <c r="D18" s="17" t="s">
        <v>492</v>
      </c>
      <c r="E18" s="17" t="s">
        <v>516</v>
      </c>
      <c r="F18" s="17" t="s">
        <v>562</v>
      </c>
      <c r="G18" s="17" t="s">
        <v>568</v>
      </c>
      <c r="H18" s="18">
        <v>44867</v>
      </c>
      <c r="I18" s="17" t="s">
        <v>571</v>
      </c>
      <c r="J18" s="13" t="s">
        <v>588</v>
      </c>
      <c r="K18" s="17" t="s">
        <v>1585</v>
      </c>
      <c r="L18" s="17" t="s">
        <v>1479</v>
      </c>
      <c r="M18" s="17" t="s">
        <v>1479</v>
      </c>
      <c r="N18" s="17" t="s">
        <v>1046</v>
      </c>
      <c r="O18" s="13" t="s">
        <v>1926</v>
      </c>
      <c r="P18" s="17" t="s">
        <v>1424</v>
      </c>
      <c r="Q18" s="18">
        <v>45800</v>
      </c>
      <c r="R18" s="17" t="s">
        <v>1479</v>
      </c>
      <c r="S18" s="17" t="s">
        <v>1576</v>
      </c>
      <c r="T18" s="13" t="s">
        <v>1589</v>
      </c>
      <c r="U18" s="17" t="s">
        <v>1546</v>
      </c>
      <c r="V18" s="17" t="s">
        <v>1477</v>
      </c>
      <c r="W18" s="17" t="s">
        <v>1471</v>
      </c>
      <c r="X18" s="17" t="s">
        <v>1477</v>
      </c>
      <c r="Y18" s="19">
        <v>621013.32999999996</v>
      </c>
      <c r="Z18" s="19">
        <v>621013.32999999996</v>
      </c>
      <c r="AA18" s="19">
        <v>0</v>
      </c>
      <c r="AB18" s="19">
        <v>0</v>
      </c>
      <c r="AC18" s="19">
        <v>0</v>
      </c>
      <c r="AD18" s="26" t="s">
        <v>1479</v>
      </c>
      <c r="AE18" s="19" t="str">
        <f t="shared" si="2"/>
        <v>N/A</v>
      </c>
      <c r="AF18" s="19">
        <v>0</v>
      </c>
      <c r="AG18" s="19">
        <v>0</v>
      </c>
      <c r="AH18" s="19">
        <v>0</v>
      </c>
      <c r="AI18" s="19">
        <v>0</v>
      </c>
      <c r="AJ18" s="19">
        <v>0</v>
      </c>
      <c r="AK18" s="19">
        <f t="shared" si="1"/>
        <v>0</v>
      </c>
      <c r="AL18" s="19">
        <v>0</v>
      </c>
      <c r="AM18" s="17" t="s">
        <v>1477</v>
      </c>
      <c r="AN18" s="19" t="s">
        <v>1479</v>
      </c>
      <c r="AO18" s="19" t="s">
        <v>1479</v>
      </c>
      <c r="AP18" s="17" t="s">
        <v>1479</v>
      </c>
    </row>
    <row r="19" spans="1:42" ht="30" x14ac:dyDescent="0.25">
      <c r="A19" s="17" t="s">
        <v>39</v>
      </c>
      <c r="B19" s="13" t="s">
        <v>405</v>
      </c>
      <c r="C19" s="17" t="s">
        <v>424</v>
      </c>
      <c r="D19" s="17" t="s">
        <v>492</v>
      </c>
      <c r="E19" s="17" t="s">
        <v>516</v>
      </c>
      <c r="F19" s="17" t="s">
        <v>564</v>
      </c>
      <c r="G19" s="17" t="s">
        <v>568</v>
      </c>
      <c r="H19" s="18">
        <v>45576</v>
      </c>
      <c r="I19" s="17" t="s">
        <v>571</v>
      </c>
      <c r="J19" s="13" t="s">
        <v>588</v>
      </c>
      <c r="K19" s="17" t="s">
        <v>1585</v>
      </c>
      <c r="L19" s="17" t="s">
        <v>1479</v>
      </c>
      <c r="M19" s="17" t="s">
        <v>1479</v>
      </c>
      <c r="N19" s="17" t="s">
        <v>1047</v>
      </c>
      <c r="O19" s="13" t="s">
        <v>1926</v>
      </c>
      <c r="P19" s="17" t="s">
        <v>1428</v>
      </c>
      <c r="Q19" s="18">
        <v>45806</v>
      </c>
      <c r="R19" s="17" t="s">
        <v>1479</v>
      </c>
      <c r="S19" s="17" t="s">
        <v>1479</v>
      </c>
      <c r="T19" s="13" t="s">
        <v>1590</v>
      </c>
      <c r="U19" s="17" t="s">
        <v>1513</v>
      </c>
      <c r="V19" s="17" t="s">
        <v>1477</v>
      </c>
      <c r="W19" s="17" t="s">
        <v>1471</v>
      </c>
      <c r="X19" s="17" t="s">
        <v>1477</v>
      </c>
      <c r="Y19" s="19">
        <v>1558134.23</v>
      </c>
      <c r="Z19" s="19">
        <v>576300.36</v>
      </c>
      <c r="AA19" s="19">
        <v>230600.03</v>
      </c>
      <c r="AB19" s="19">
        <v>1436340.63</v>
      </c>
      <c r="AC19" s="19">
        <v>0</v>
      </c>
      <c r="AD19" s="26">
        <v>45658</v>
      </c>
      <c r="AE19" s="19">
        <f t="shared" si="2"/>
        <v>-860040.2699999999</v>
      </c>
      <c r="AF19" s="19">
        <v>0</v>
      </c>
      <c r="AG19" s="19">
        <v>12296.38</v>
      </c>
      <c r="AH19" s="19">
        <v>26266.92</v>
      </c>
      <c r="AI19" s="19">
        <v>13133.46</v>
      </c>
      <c r="AJ19" s="19" t="s">
        <v>1701</v>
      </c>
      <c r="AK19" s="19" t="e">
        <f t="shared" si="1"/>
        <v>#VALUE!</v>
      </c>
      <c r="AL19" s="19">
        <v>5000</v>
      </c>
      <c r="AM19" s="17" t="s">
        <v>1477</v>
      </c>
      <c r="AN19" s="19" t="s">
        <v>1479</v>
      </c>
      <c r="AO19" s="19" t="s">
        <v>1479</v>
      </c>
      <c r="AP19" s="17" t="s">
        <v>1479</v>
      </c>
    </row>
    <row r="20" spans="1:42" ht="195" x14ac:dyDescent="0.25">
      <c r="A20" s="17" t="s">
        <v>40</v>
      </c>
      <c r="B20" s="13" t="s">
        <v>404</v>
      </c>
      <c r="C20" s="17" t="s">
        <v>423</v>
      </c>
      <c r="D20" s="17" t="s">
        <v>491</v>
      </c>
      <c r="E20" s="17" t="s">
        <v>507</v>
      </c>
      <c r="F20" s="17" t="s">
        <v>562</v>
      </c>
      <c r="G20" s="17" t="s">
        <v>568</v>
      </c>
      <c r="H20" s="18">
        <v>44869</v>
      </c>
      <c r="I20" s="17" t="s">
        <v>571</v>
      </c>
      <c r="J20" s="13" t="s">
        <v>589</v>
      </c>
      <c r="K20" s="17" t="s">
        <v>1477</v>
      </c>
      <c r="L20" s="17" t="s">
        <v>1495</v>
      </c>
      <c r="M20" s="13" t="s">
        <v>955</v>
      </c>
      <c r="N20" s="17" t="s">
        <v>1048</v>
      </c>
      <c r="O20" s="13" t="s">
        <v>1927</v>
      </c>
      <c r="P20" s="17" t="s">
        <v>1424</v>
      </c>
      <c r="Q20" s="18">
        <v>45824</v>
      </c>
      <c r="R20" s="17" t="s">
        <v>1479</v>
      </c>
      <c r="S20" s="17" t="s">
        <v>1581</v>
      </c>
      <c r="T20" s="13" t="s">
        <v>1444</v>
      </c>
      <c r="U20" s="17" t="s">
        <v>1546</v>
      </c>
      <c r="V20" s="17" t="s">
        <v>1477</v>
      </c>
      <c r="W20" s="17" t="s">
        <v>1471</v>
      </c>
      <c r="X20" s="17" t="s">
        <v>1477</v>
      </c>
      <c r="Y20" s="19">
        <v>476809.6</v>
      </c>
      <c r="Z20" s="19">
        <v>0</v>
      </c>
      <c r="AA20" s="19">
        <v>0</v>
      </c>
      <c r="AB20" s="19">
        <v>0</v>
      </c>
      <c r="AC20" s="19"/>
      <c r="AD20" s="19" t="s">
        <v>1479</v>
      </c>
      <c r="AE20" s="19" t="str">
        <f t="shared" si="2"/>
        <v>N/A</v>
      </c>
      <c r="AF20" s="19">
        <v>0</v>
      </c>
      <c r="AG20" s="19">
        <v>12000</v>
      </c>
      <c r="AH20" s="19">
        <v>0</v>
      </c>
      <c r="AI20" s="19">
        <v>0</v>
      </c>
      <c r="AJ20" s="19">
        <v>0</v>
      </c>
      <c r="AK20" s="19">
        <f t="shared" si="1"/>
        <v>12000</v>
      </c>
      <c r="AL20" s="19">
        <v>240</v>
      </c>
      <c r="AM20" s="17" t="s">
        <v>1477</v>
      </c>
      <c r="AN20" s="19" t="s">
        <v>1479</v>
      </c>
      <c r="AO20" s="19" t="s">
        <v>1479</v>
      </c>
      <c r="AP20" s="19" t="s">
        <v>1479</v>
      </c>
    </row>
    <row r="21" spans="1:42" ht="45" x14ac:dyDescent="0.25">
      <c r="A21" s="17" t="s">
        <v>41</v>
      </c>
      <c r="B21" s="13" t="s">
        <v>408</v>
      </c>
      <c r="C21" s="17" t="s">
        <v>426</v>
      </c>
      <c r="D21" s="17" t="s">
        <v>494</v>
      </c>
      <c r="E21" s="17" t="s">
        <v>517</v>
      </c>
      <c r="F21" s="17" t="s">
        <v>562</v>
      </c>
      <c r="G21" s="17" t="s">
        <v>568</v>
      </c>
      <c r="H21" s="18">
        <v>44889</v>
      </c>
      <c r="I21" s="17" t="s">
        <v>571</v>
      </c>
      <c r="J21" s="13" t="s">
        <v>590</v>
      </c>
      <c r="K21" s="17" t="s">
        <v>1585</v>
      </c>
      <c r="L21" s="17" t="s">
        <v>1479</v>
      </c>
      <c r="M21" s="17" t="s">
        <v>1479</v>
      </c>
      <c r="N21" s="17" t="s">
        <v>1049</v>
      </c>
      <c r="O21" s="13" t="s">
        <v>1707</v>
      </c>
      <c r="P21" s="17" t="s">
        <v>1430</v>
      </c>
      <c r="Q21" s="18">
        <v>45581</v>
      </c>
      <c r="R21" s="17" t="s">
        <v>1479</v>
      </c>
      <c r="S21" s="17" t="s">
        <v>1479</v>
      </c>
      <c r="T21" s="13" t="s">
        <v>1591</v>
      </c>
      <c r="U21" s="17" t="s">
        <v>1498</v>
      </c>
      <c r="V21" s="17" t="s">
        <v>1477</v>
      </c>
      <c r="W21" s="17" t="s">
        <v>1472</v>
      </c>
      <c r="X21" s="17" t="s">
        <v>1477</v>
      </c>
      <c r="Y21" s="19">
        <v>135000</v>
      </c>
      <c r="Z21" s="19">
        <v>292076.95</v>
      </c>
      <c r="AA21" s="19">
        <v>143532.34</v>
      </c>
      <c r="AB21" s="19">
        <v>0</v>
      </c>
      <c r="AC21" s="19">
        <v>0</v>
      </c>
      <c r="AD21" s="26" t="s">
        <v>1479</v>
      </c>
      <c r="AE21" s="19" t="str">
        <f t="shared" si="2"/>
        <v>N/A</v>
      </c>
      <c r="AF21" s="19">
        <v>0</v>
      </c>
      <c r="AG21" s="19">
        <v>0</v>
      </c>
      <c r="AH21" s="19">
        <v>0</v>
      </c>
      <c r="AI21" s="19">
        <v>0</v>
      </c>
      <c r="AJ21" s="19">
        <v>0</v>
      </c>
      <c r="AK21" s="19">
        <f t="shared" si="1"/>
        <v>0</v>
      </c>
      <c r="AL21" s="19" t="s">
        <v>1477</v>
      </c>
      <c r="AM21" s="17" t="s">
        <v>1477</v>
      </c>
      <c r="AN21" s="19" t="s">
        <v>1479</v>
      </c>
      <c r="AO21" s="19" t="s">
        <v>1479</v>
      </c>
      <c r="AP21" s="17" t="s">
        <v>1479</v>
      </c>
    </row>
    <row r="22" spans="1:42" ht="300" x14ac:dyDescent="0.25">
      <c r="A22" s="17" t="s">
        <v>42</v>
      </c>
      <c r="B22" s="13" t="s">
        <v>409</v>
      </c>
      <c r="C22" s="17" t="s">
        <v>423</v>
      </c>
      <c r="D22" s="17" t="s">
        <v>491</v>
      </c>
      <c r="E22" s="17" t="s">
        <v>511</v>
      </c>
      <c r="F22" s="17" t="s">
        <v>562</v>
      </c>
      <c r="G22" s="17" t="s">
        <v>568</v>
      </c>
      <c r="H22" s="18">
        <v>44876</v>
      </c>
      <c r="I22" s="17" t="s">
        <v>571</v>
      </c>
      <c r="J22" s="13" t="s">
        <v>591</v>
      </c>
      <c r="K22" s="17" t="s">
        <v>1477</v>
      </c>
      <c r="L22" s="17" t="s">
        <v>1495</v>
      </c>
      <c r="M22" s="13" t="s">
        <v>956</v>
      </c>
      <c r="N22" s="17" t="s">
        <v>1050</v>
      </c>
      <c r="O22" s="13" t="s">
        <v>1928</v>
      </c>
      <c r="P22" s="17" t="s">
        <v>1425</v>
      </c>
      <c r="Q22" s="18">
        <v>45833</v>
      </c>
      <c r="R22" s="17" t="s">
        <v>1479</v>
      </c>
      <c r="S22" s="17" t="s">
        <v>1479</v>
      </c>
      <c r="T22" s="13" t="s">
        <v>1592</v>
      </c>
      <c r="U22" s="17" t="s">
        <v>1546</v>
      </c>
      <c r="V22" s="17" t="s">
        <v>1477</v>
      </c>
      <c r="W22" s="17" t="s">
        <v>1471</v>
      </c>
      <c r="X22" s="17" t="s">
        <v>1477</v>
      </c>
      <c r="Y22" s="19">
        <v>437979.8</v>
      </c>
      <c r="Z22" s="19">
        <v>0</v>
      </c>
      <c r="AA22" s="19">
        <v>0</v>
      </c>
      <c r="AB22" s="19">
        <v>0</v>
      </c>
      <c r="AC22" s="19"/>
      <c r="AD22" s="26" t="s">
        <v>1479</v>
      </c>
      <c r="AE22" s="19" t="str">
        <f t="shared" si="2"/>
        <v>N/A</v>
      </c>
      <c r="AF22" s="19">
        <v>0</v>
      </c>
      <c r="AG22" s="19">
        <v>13133.46</v>
      </c>
      <c r="AH22" s="19">
        <v>0</v>
      </c>
      <c r="AI22" s="19">
        <v>0</v>
      </c>
      <c r="AJ22" s="19">
        <v>0</v>
      </c>
      <c r="AK22" s="19">
        <f t="shared" si="1"/>
        <v>13133.46</v>
      </c>
      <c r="AL22" s="19">
        <v>300</v>
      </c>
      <c r="AM22" s="17" t="s">
        <v>1477</v>
      </c>
      <c r="AN22" s="19" t="s">
        <v>1479</v>
      </c>
      <c r="AO22" s="19" t="s">
        <v>1479</v>
      </c>
      <c r="AP22" s="17" t="s">
        <v>1479</v>
      </c>
    </row>
    <row r="23" spans="1:42" ht="60" hidden="1" x14ac:dyDescent="0.25">
      <c r="A23" s="17" t="s">
        <v>43</v>
      </c>
      <c r="B23" s="13" t="s">
        <v>410</v>
      </c>
      <c r="C23" s="17" t="s">
        <v>425</v>
      </c>
      <c r="D23" s="17" t="s">
        <v>493</v>
      </c>
      <c r="E23" s="17" t="s">
        <v>512</v>
      </c>
      <c r="F23" s="17" t="s">
        <v>562</v>
      </c>
      <c r="G23" s="17" t="s">
        <v>568</v>
      </c>
      <c r="H23" s="18">
        <v>44914</v>
      </c>
      <c r="I23" s="17" t="s">
        <v>572</v>
      </c>
      <c r="J23" s="13" t="s">
        <v>592</v>
      </c>
      <c r="K23" s="17" t="s">
        <v>1585</v>
      </c>
      <c r="L23" s="17" t="s">
        <v>1479</v>
      </c>
      <c r="M23" s="17" t="s">
        <v>1479</v>
      </c>
      <c r="N23" s="17" t="s">
        <v>1051</v>
      </c>
      <c r="O23" s="13" t="s">
        <v>1815</v>
      </c>
      <c r="P23" s="17" t="s">
        <v>1431</v>
      </c>
      <c r="Q23" s="18">
        <v>45751</v>
      </c>
      <c r="R23" s="17" t="s">
        <v>1479</v>
      </c>
      <c r="S23" s="17" t="s">
        <v>1479</v>
      </c>
      <c r="T23" s="13" t="s">
        <v>1445</v>
      </c>
      <c r="U23" s="17" t="s">
        <v>1480</v>
      </c>
      <c r="V23" s="17" t="s">
        <v>1481</v>
      </c>
      <c r="W23" s="17" t="s">
        <v>1473</v>
      </c>
      <c r="X23" s="17" t="s">
        <v>1481</v>
      </c>
      <c r="Y23" s="19">
        <v>327717.13</v>
      </c>
      <c r="Z23" s="19">
        <v>221808.85</v>
      </c>
      <c r="AA23" s="19">
        <v>138887.49</v>
      </c>
      <c r="AB23" s="19">
        <v>0</v>
      </c>
      <c r="AC23" s="19">
        <v>0</v>
      </c>
      <c r="AD23" s="26" t="s">
        <v>1479</v>
      </c>
      <c r="AE23" s="19" t="str">
        <f t="shared" si="2"/>
        <v>N/A</v>
      </c>
      <c r="AF23" s="19">
        <v>0</v>
      </c>
      <c r="AG23" s="19">
        <v>0</v>
      </c>
      <c r="AH23" s="19">
        <v>0</v>
      </c>
      <c r="AI23" s="19">
        <v>0</v>
      </c>
      <c r="AJ23" s="19">
        <v>0</v>
      </c>
      <c r="AK23" s="19">
        <f t="shared" si="1"/>
        <v>0</v>
      </c>
      <c r="AL23" s="19">
        <v>1400</v>
      </c>
      <c r="AM23" s="17" t="s">
        <v>1477</v>
      </c>
      <c r="AN23" s="19" t="s">
        <v>1479</v>
      </c>
      <c r="AO23" s="19">
        <v>70000</v>
      </c>
      <c r="AP23" s="19">
        <v>1000</v>
      </c>
    </row>
    <row r="24" spans="1:42" ht="75" x14ac:dyDescent="0.25">
      <c r="A24" s="17" t="s">
        <v>44</v>
      </c>
      <c r="B24" s="13" t="s">
        <v>408</v>
      </c>
      <c r="C24" s="17" t="s">
        <v>426</v>
      </c>
      <c r="D24" s="17" t="s">
        <v>494</v>
      </c>
      <c r="E24" s="17" t="s">
        <v>506</v>
      </c>
      <c r="F24" s="17" t="s">
        <v>562</v>
      </c>
      <c r="G24" s="17" t="s">
        <v>568</v>
      </c>
      <c r="H24" s="18">
        <v>44965</v>
      </c>
      <c r="I24" s="17" t="s">
        <v>571</v>
      </c>
      <c r="J24" s="13" t="s">
        <v>593</v>
      </c>
      <c r="K24" s="17" t="s">
        <v>1585</v>
      </c>
      <c r="L24" s="17" t="s">
        <v>1479</v>
      </c>
      <c r="M24" s="17" t="s">
        <v>1479</v>
      </c>
      <c r="N24" s="17" t="s">
        <v>1052</v>
      </c>
      <c r="O24" s="13" t="s">
        <v>1708</v>
      </c>
      <c r="P24" s="17" t="s">
        <v>1430</v>
      </c>
      <c r="Q24" s="18">
        <v>45761</v>
      </c>
      <c r="R24" s="17" t="s">
        <v>1479</v>
      </c>
      <c r="S24" s="17" t="s">
        <v>1479</v>
      </c>
      <c r="T24" s="13" t="s">
        <v>1593</v>
      </c>
      <c r="U24" s="17" t="s">
        <v>1498</v>
      </c>
      <c r="V24" s="17" t="s">
        <v>1477</v>
      </c>
      <c r="W24" s="17" t="s">
        <v>1472</v>
      </c>
      <c r="X24" s="17" t="s">
        <v>1477</v>
      </c>
      <c r="Y24" s="19">
        <v>360000</v>
      </c>
      <c r="Z24" s="19">
        <v>425167.69</v>
      </c>
      <c r="AA24" s="19">
        <v>248258.56</v>
      </c>
      <c r="AB24" s="19">
        <v>0</v>
      </c>
      <c r="AC24" s="19">
        <v>0</v>
      </c>
      <c r="AD24" s="19" t="s">
        <v>1479</v>
      </c>
      <c r="AE24" s="19" t="str">
        <f t="shared" si="2"/>
        <v>N/A</v>
      </c>
      <c r="AF24" s="19">
        <v>0</v>
      </c>
      <c r="AG24" s="19">
        <v>0</v>
      </c>
      <c r="AH24" s="19">
        <v>0</v>
      </c>
      <c r="AI24" s="19">
        <v>0</v>
      </c>
      <c r="AJ24" s="19">
        <v>0</v>
      </c>
      <c r="AK24" s="19">
        <f t="shared" si="1"/>
        <v>0</v>
      </c>
      <c r="AL24" s="19" t="s">
        <v>1477</v>
      </c>
      <c r="AM24" s="17" t="s">
        <v>1477</v>
      </c>
      <c r="AN24" s="19" t="s">
        <v>1479</v>
      </c>
      <c r="AO24" s="19" t="s">
        <v>1479</v>
      </c>
      <c r="AP24" s="17" t="s">
        <v>1479</v>
      </c>
    </row>
    <row r="25" spans="1:42" ht="300" x14ac:dyDescent="0.25">
      <c r="A25" s="17" t="s">
        <v>45</v>
      </c>
      <c r="B25" s="13" t="s">
        <v>402</v>
      </c>
      <c r="C25" s="17" t="s">
        <v>422</v>
      </c>
      <c r="D25" s="17" t="s">
        <v>490</v>
      </c>
      <c r="E25" s="17" t="s">
        <v>511</v>
      </c>
      <c r="F25" s="17" t="s">
        <v>562</v>
      </c>
      <c r="G25" s="17" t="s">
        <v>568</v>
      </c>
      <c r="H25" s="18">
        <v>45127</v>
      </c>
      <c r="I25" s="17" t="s">
        <v>571</v>
      </c>
      <c r="J25" s="13" t="s">
        <v>594</v>
      </c>
      <c r="K25" s="17" t="s">
        <v>1481</v>
      </c>
      <c r="L25" s="17" t="s">
        <v>1479</v>
      </c>
      <c r="M25" s="17" t="s">
        <v>1479</v>
      </c>
      <c r="N25" s="17" t="s">
        <v>1053</v>
      </c>
      <c r="O25" s="13" t="s">
        <v>1816</v>
      </c>
      <c r="P25" s="17" t="s">
        <v>1424</v>
      </c>
      <c r="Q25" s="18">
        <v>45826</v>
      </c>
      <c r="R25" s="17" t="s">
        <v>1579</v>
      </c>
      <c r="S25" s="17" t="s">
        <v>1479</v>
      </c>
      <c r="T25" s="13" t="s">
        <v>1594</v>
      </c>
      <c r="U25" s="17" t="s">
        <v>1546</v>
      </c>
      <c r="V25" s="17" t="s">
        <v>1477</v>
      </c>
      <c r="W25" s="17" t="s">
        <v>1471</v>
      </c>
      <c r="X25" s="17" t="s">
        <v>1477</v>
      </c>
      <c r="Y25" s="19">
        <v>371131.05</v>
      </c>
      <c r="Z25" s="19">
        <v>399826.13</v>
      </c>
      <c r="AA25" s="19">
        <v>0</v>
      </c>
      <c r="AB25" s="19">
        <v>150987.5</v>
      </c>
      <c r="AC25" s="19">
        <v>0</v>
      </c>
      <c r="AD25" s="26">
        <v>45778</v>
      </c>
      <c r="AE25" s="19">
        <f t="shared" si="2"/>
        <v>248838.63</v>
      </c>
      <c r="AF25" s="19">
        <v>0</v>
      </c>
      <c r="AG25" s="19">
        <v>13133.46</v>
      </c>
      <c r="AH25" s="19">
        <v>26266.92</v>
      </c>
      <c r="AI25" s="19">
        <v>0</v>
      </c>
      <c r="AJ25" s="19">
        <v>0</v>
      </c>
      <c r="AK25" s="19">
        <f t="shared" si="1"/>
        <v>39400.379999999997</v>
      </c>
      <c r="AL25" s="19">
        <v>3740</v>
      </c>
      <c r="AM25" s="25" t="s">
        <v>1477</v>
      </c>
      <c r="AN25" s="19" t="s">
        <v>1479</v>
      </c>
      <c r="AO25" s="19" t="s">
        <v>1479</v>
      </c>
      <c r="AP25" s="25" t="s">
        <v>1479</v>
      </c>
    </row>
    <row r="26" spans="1:42" ht="409.5" x14ac:dyDescent="0.25">
      <c r="A26" s="17" t="s">
        <v>46</v>
      </c>
      <c r="B26" s="13" t="s">
        <v>404</v>
      </c>
      <c r="C26" s="17" t="s">
        <v>1595</v>
      </c>
      <c r="D26" s="17" t="s">
        <v>491</v>
      </c>
      <c r="E26" s="17" t="s">
        <v>515</v>
      </c>
      <c r="F26" s="17" t="s">
        <v>562</v>
      </c>
      <c r="G26" s="17" t="s">
        <v>568</v>
      </c>
      <c r="H26" s="18">
        <v>44970</v>
      </c>
      <c r="I26" s="17" t="s">
        <v>571</v>
      </c>
      <c r="J26" s="13" t="s">
        <v>595</v>
      </c>
      <c r="K26" s="17" t="s">
        <v>1477</v>
      </c>
      <c r="L26" s="17" t="s">
        <v>1495</v>
      </c>
      <c r="M26" s="13" t="s">
        <v>956</v>
      </c>
      <c r="N26" s="17" t="s">
        <v>1054</v>
      </c>
      <c r="O26" s="13" t="s">
        <v>1929</v>
      </c>
      <c r="P26" s="17" t="s">
        <v>1424</v>
      </c>
      <c r="Q26" s="18">
        <v>45821</v>
      </c>
      <c r="R26" s="17" t="s">
        <v>1479</v>
      </c>
      <c r="S26" s="17" t="s">
        <v>1581</v>
      </c>
      <c r="T26" s="13" t="s">
        <v>1446</v>
      </c>
      <c r="U26" s="17" t="s">
        <v>1546</v>
      </c>
      <c r="V26" s="17" t="s">
        <v>1477</v>
      </c>
      <c r="W26" s="17" t="s">
        <v>1471</v>
      </c>
      <c r="X26" s="17" t="s">
        <v>1477</v>
      </c>
      <c r="Y26" s="19">
        <v>170317.29</v>
      </c>
      <c r="Z26" s="19">
        <v>0</v>
      </c>
      <c r="AA26" s="19">
        <v>0</v>
      </c>
      <c r="AB26" s="19">
        <v>0</v>
      </c>
      <c r="AC26" s="19"/>
      <c r="AD26" s="19" t="s">
        <v>1479</v>
      </c>
      <c r="AE26" s="19" t="str">
        <f t="shared" si="2"/>
        <v>N/A</v>
      </c>
      <c r="AF26" s="19">
        <v>0</v>
      </c>
      <c r="AG26" s="19">
        <v>12665.14</v>
      </c>
      <c r="AH26" s="19">
        <v>26266.92</v>
      </c>
      <c r="AI26" s="19">
        <v>13133.46</v>
      </c>
      <c r="AJ26" s="19">
        <v>0</v>
      </c>
      <c r="AK26" s="19">
        <f t="shared" si="1"/>
        <v>52065.52</v>
      </c>
      <c r="AL26" s="19">
        <v>1100</v>
      </c>
      <c r="AM26" s="17" t="s">
        <v>1477</v>
      </c>
      <c r="AN26" s="19" t="s">
        <v>1479</v>
      </c>
      <c r="AO26" s="19" t="s">
        <v>1479</v>
      </c>
      <c r="AP26" s="19" t="s">
        <v>1479</v>
      </c>
    </row>
    <row r="27" spans="1:42" ht="210" x14ac:dyDescent="0.25">
      <c r="A27" s="17" t="s">
        <v>47</v>
      </c>
      <c r="B27" s="13" t="s">
        <v>405</v>
      </c>
      <c r="C27" s="17" t="s">
        <v>424</v>
      </c>
      <c r="D27" s="17" t="s">
        <v>492</v>
      </c>
      <c r="E27" s="17" t="s">
        <v>560</v>
      </c>
      <c r="F27" s="17" t="s">
        <v>562</v>
      </c>
      <c r="G27" s="17" t="s">
        <v>568</v>
      </c>
      <c r="H27" s="18">
        <v>44984</v>
      </c>
      <c r="I27" s="17" t="s">
        <v>571</v>
      </c>
      <c r="J27" s="13" t="s">
        <v>596</v>
      </c>
      <c r="K27" s="17" t="s">
        <v>1585</v>
      </c>
      <c r="L27" s="17" t="s">
        <v>1479</v>
      </c>
      <c r="M27" s="17" t="s">
        <v>1479</v>
      </c>
      <c r="N27" s="17" t="s">
        <v>1055</v>
      </c>
      <c r="O27" s="13" t="s">
        <v>1930</v>
      </c>
      <c r="P27" s="17" t="s">
        <v>1424</v>
      </c>
      <c r="Q27" s="18">
        <v>45824</v>
      </c>
      <c r="R27" s="17" t="s">
        <v>1479</v>
      </c>
      <c r="S27" s="17" t="s">
        <v>1596</v>
      </c>
      <c r="T27" s="13" t="s">
        <v>1447</v>
      </c>
      <c r="U27" s="17" t="s">
        <v>1546</v>
      </c>
      <c r="V27" s="17" t="s">
        <v>1477</v>
      </c>
      <c r="W27" s="17" t="s">
        <v>1471</v>
      </c>
      <c r="X27" s="17" t="s">
        <v>1477</v>
      </c>
      <c r="Y27" s="19">
        <v>197376.42</v>
      </c>
      <c r="Z27" s="19">
        <v>261152.91</v>
      </c>
      <c r="AA27" s="19">
        <v>118887.18</v>
      </c>
      <c r="AB27" s="19">
        <v>67605.820000000007</v>
      </c>
      <c r="AC27" s="19">
        <v>0</v>
      </c>
      <c r="AD27" s="26">
        <v>45575</v>
      </c>
      <c r="AE27" s="19">
        <f t="shared" si="2"/>
        <v>193547.09</v>
      </c>
      <c r="AF27" s="19">
        <v>0</v>
      </c>
      <c r="AG27" s="19">
        <v>12665.14</v>
      </c>
      <c r="AH27" s="19">
        <v>25330.28</v>
      </c>
      <c r="AI27" s="19">
        <v>12004.58</v>
      </c>
      <c r="AJ27" s="19">
        <v>0</v>
      </c>
      <c r="AK27" s="19">
        <f t="shared" si="1"/>
        <v>50000</v>
      </c>
      <c r="AL27" s="19">
        <v>1000</v>
      </c>
      <c r="AM27" s="17" t="s">
        <v>1477</v>
      </c>
      <c r="AN27" s="19" t="s">
        <v>1479</v>
      </c>
      <c r="AO27" s="19" t="s">
        <v>1479</v>
      </c>
      <c r="AP27" s="17" t="s">
        <v>1479</v>
      </c>
    </row>
    <row r="28" spans="1:42" ht="105" x14ac:dyDescent="0.25">
      <c r="A28" s="17" t="s">
        <v>48</v>
      </c>
      <c r="B28" s="13" t="s">
        <v>404</v>
      </c>
      <c r="C28" s="17" t="s">
        <v>423</v>
      </c>
      <c r="D28" s="17" t="s">
        <v>491</v>
      </c>
      <c r="E28" s="17" t="s">
        <v>506</v>
      </c>
      <c r="F28" s="17" t="s">
        <v>562</v>
      </c>
      <c r="G28" s="17" t="s">
        <v>568</v>
      </c>
      <c r="H28" s="18">
        <v>45008</v>
      </c>
      <c r="I28" s="17" t="s">
        <v>571</v>
      </c>
      <c r="J28" s="13" t="s">
        <v>597</v>
      </c>
      <c r="K28" s="17" t="s">
        <v>1477</v>
      </c>
      <c r="L28" s="17" t="s">
        <v>1495</v>
      </c>
      <c r="M28" s="13" t="s">
        <v>950</v>
      </c>
      <c r="N28" s="17" t="s">
        <v>1056</v>
      </c>
      <c r="O28" s="13" t="s">
        <v>1931</v>
      </c>
      <c r="P28" s="17" t="s">
        <v>1429</v>
      </c>
      <c r="Q28" s="18">
        <v>45820</v>
      </c>
      <c r="R28" s="17" t="s">
        <v>1571</v>
      </c>
      <c r="S28" s="17" t="s">
        <v>1479</v>
      </c>
      <c r="T28" s="13" t="s">
        <v>1597</v>
      </c>
      <c r="U28" s="17" t="s">
        <v>1546</v>
      </c>
      <c r="V28" s="17" t="s">
        <v>1477</v>
      </c>
      <c r="W28" s="17" t="s">
        <v>1472</v>
      </c>
      <c r="X28" s="17" t="s">
        <v>1477</v>
      </c>
      <c r="Y28" s="19">
        <v>1006312</v>
      </c>
      <c r="Z28" s="19">
        <v>0</v>
      </c>
      <c r="AA28" s="19">
        <v>0</v>
      </c>
      <c r="AB28" s="19">
        <v>0</v>
      </c>
      <c r="AC28" s="19"/>
      <c r="AD28" s="19" t="s">
        <v>1479</v>
      </c>
      <c r="AE28" s="19" t="str">
        <f t="shared" si="2"/>
        <v>N/A</v>
      </c>
      <c r="AF28" s="19">
        <v>0</v>
      </c>
      <c r="AG28" s="19">
        <v>13133.46</v>
      </c>
      <c r="AH28" s="19">
        <v>0</v>
      </c>
      <c r="AI28" s="19">
        <v>0</v>
      </c>
      <c r="AJ28" s="19">
        <v>0</v>
      </c>
      <c r="AK28" s="19">
        <f t="shared" si="1"/>
        <v>13133.46</v>
      </c>
      <c r="AL28" s="19">
        <v>3000</v>
      </c>
      <c r="AM28" s="17" t="s">
        <v>1477</v>
      </c>
      <c r="AN28" s="19" t="s">
        <v>1479</v>
      </c>
      <c r="AO28" s="19" t="s">
        <v>1479</v>
      </c>
      <c r="AP28" s="19" t="s">
        <v>1479</v>
      </c>
    </row>
    <row r="29" spans="1:42" ht="30" x14ac:dyDescent="0.25">
      <c r="A29" s="17" t="s">
        <v>49</v>
      </c>
      <c r="B29" s="13" t="s">
        <v>408</v>
      </c>
      <c r="C29" s="17" t="s">
        <v>426</v>
      </c>
      <c r="D29" s="17" t="s">
        <v>494</v>
      </c>
      <c r="E29" s="17" t="s">
        <v>518</v>
      </c>
      <c r="F29" s="17" t="s">
        <v>562</v>
      </c>
      <c r="G29" s="17" t="s">
        <v>568</v>
      </c>
      <c r="H29" s="18">
        <v>44972</v>
      </c>
      <c r="I29" s="17" t="s">
        <v>571</v>
      </c>
      <c r="J29" s="13" t="s">
        <v>598</v>
      </c>
      <c r="K29" s="17" t="s">
        <v>1481</v>
      </c>
      <c r="L29" s="17" t="s">
        <v>1479</v>
      </c>
      <c r="M29" s="17" t="s">
        <v>1479</v>
      </c>
      <c r="N29" s="17" t="s">
        <v>1057</v>
      </c>
      <c r="O29" s="13" t="s">
        <v>1707</v>
      </c>
      <c r="P29" s="17" t="s">
        <v>1430</v>
      </c>
      <c r="Q29" s="18">
        <v>45931</v>
      </c>
      <c r="R29" s="17" t="s">
        <v>1479</v>
      </c>
      <c r="S29" s="17" t="s">
        <v>1479</v>
      </c>
      <c r="T29" s="17" t="s">
        <v>1598</v>
      </c>
      <c r="U29" s="17" t="s">
        <v>1498</v>
      </c>
      <c r="V29" s="17" t="s">
        <v>1477</v>
      </c>
      <c r="W29" s="17" t="s">
        <v>1472</v>
      </c>
      <c r="X29" s="17" t="s">
        <v>1477</v>
      </c>
      <c r="Y29" s="19">
        <v>122000</v>
      </c>
      <c r="Z29" s="19">
        <v>273925.86</v>
      </c>
      <c r="AA29" s="19">
        <v>118669.38</v>
      </c>
      <c r="AB29" s="19">
        <v>0</v>
      </c>
      <c r="AC29" s="19">
        <v>0</v>
      </c>
      <c r="AD29" s="19" t="s">
        <v>1479</v>
      </c>
      <c r="AE29" s="19" t="str">
        <f t="shared" si="2"/>
        <v>N/A</v>
      </c>
      <c r="AF29" s="19">
        <v>0</v>
      </c>
      <c r="AG29" s="19">
        <v>0</v>
      </c>
      <c r="AH29" s="19">
        <v>0</v>
      </c>
      <c r="AI29" s="19">
        <v>0</v>
      </c>
      <c r="AJ29" s="19">
        <v>0</v>
      </c>
      <c r="AK29" s="19">
        <v>0</v>
      </c>
      <c r="AL29" s="19">
        <f t="shared" ref="AL29" si="3">AH29+AI29+AJ29+AK29</f>
        <v>0</v>
      </c>
      <c r="AM29" s="17" t="s">
        <v>1477</v>
      </c>
      <c r="AN29" s="19" t="s">
        <v>1479</v>
      </c>
      <c r="AO29" s="19" t="s">
        <v>1479</v>
      </c>
      <c r="AP29" s="17" t="s">
        <v>1479</v>
      </c>
    </row>
    <row r="30" spans="1:42" ht="45" x14ac:dyDescent="0.25">
      <c r="A30" s="17" t="s">
        <v>50</v>
      </c>
      <c r="B30" s="13" t="s">
        <v>411</v>
      </c>
      <c r="C30" s="17" t="s">
        <v>427</v>
      </c>
      <c r="D30" s="17" t="s">
        <v>495</v>
      </c>
      <c r="E30" s="17" t="s">
        <v>518</v>
      </c>
      <c r="F30" s="17" t="s">
        <v>562</v>
      </c>
      <c r="G30" s="17" t="s">
        <v>568</v>
      </c>
      <c r="H30" s="18">
        <v>45022</v>
      </c>
      <c r="I30" s="17" t="s">
        <v>571</v>
      </c>
      <c r="J30" s="13" t="s">
        <v>599</v>
      </c>
      <c r="K30" s="17" t="s">
        <v>1481</v>
      </c>
      <c r="L30" s="17" t="s">
        <v>1479</v>
      </c>
      <c r="M30" s="17" t="s">
        <v>1479</v>
      </c>
      <c r="N30" s="17" t="s">
        <v>1058</v>
      </c>
      <c r="O30" s="13" t="s">
        <v>1932</v>
      </c>
      <c r="P30" s="17" t="s">
        <v>1427</v>
      </c>
      <c r="Q30" s="18">
        <v>45826</v>
      </c>
      <c r="R30" s="17" t="s">
        <v>1479</v>
      </c>
      <c r="S30" s="17" t="s">
        <v>1599</v>
      </c>
      <c r="T30" s="13" t="s">
        <v>1600</v>
      </c>
      <c r="U30" s="17" t="s">
        <v>1507</v>
      </c>
      <c r="V30" s="17" t="s">
        <v>1477</v>
      </c>
      <c r="W30" s="17" t="s">
        <v>1473</v>
      </c>
      <c r="X30" s="17" t="s">
        <v>1477</v>
      </c>
      <c r="Y30" s="19">
        <v>260748.43</v>
      </c>
      <c r="Z30" s="19">
        <v>272122.64</v>
      </c>
      <c r="AA30" s="19">
        <v>0</v>
      </c>
      <c r="AB30" s="19">
        <v>0</v>
      </c>
      <c r="AC30" s="19">
        <v>0</v>
      </c>
      <c r="AD30" s="19" t="s">
        <v>1479</v>
      </c>
      <c r="AE30" s="19" t="str">
        <f t="shared" si="2"/>
        <v>N/A</v>
      </c>
      <c r="AF30" s="19">
        <v>0</v>
      </c>
      <c r="AG30" s="19">
        <v>0</v>
      </c>
      <c r="AH30" s="19">
        <v>0</v>
      </c>
      <c r="AI30" s="19">
        <v>0</v>
      </c>
      <c r="AJ30" s="19">
        <v>0</v>
      </c>
      <c r="AK30" s="19">
        <f t="shared" si="1"/>
        <v>0</v>
      </c>
      <c r="AL30" s="19" t="s">
        <v>1477</v>
      </c>
      <c r="AM30" s="17" t="s">
        <v>1477</v>
      </c>
      <c r="AN30" s="19" t="s">
        <v>1479</v>
      </c>
      <c r="AO30" s="19" t="s">
        <v>1479</v>
      </c>
      <c r="AP30" s="17" t="s">
        <v>1479</v>
      </c>
    </row>
    <row r="31" spans="1:42" ht="90" x14ac:dyDescent="0.25">
      <c r="A31" s="17" t="s">
        <v>51</v>
      </c>
      <c r="B31" s="13" t="s">
        <v>404</v>
      </c>
      <c r="C31" s="17" t="s">
        <v>423</v>
      </c>
      <c r="D31" s="17" t="s">
        <v>491</v>
      </c>
      <c r="E31" s="17" t="s">
        <v>506</v>
      </c>
      <c r="F31" s="17" t="s">
        <v>562</v>
      </c>
      <c r="G31" s="17" t="s">
        <v>568</v>
      </c>
      <c r="H31" s="18">
        <v>45040</v>
      </c>
      <c r="I31" s="17" t="s">
        <v>571</v>
      </c>
      <c r="J31" s="13" t="s">
        <v>600</v>
      </c>
      <c r="K31" s="17" t="s">
        <v>1477</v>
      </c>
      <c r="L31" s="17" t="s">
        <v>1495</v>
      </c>
      <c r="M31" s="13" t="s">
        <v>957</v>
      </c>
      <c r="N31" s="17" t="s">
        <v>1059</v>
      </c>
      <c r="O31" s="13" t="s">
        <v>1933</v>
      </c>
      <c r="P31" s="17" t="s">
        <v>1425</v>
      </c>
      <c r="Q31" s="18">
        <v>45824</v>
      </c>
      <c r="R31" s="17" t="s">
        <v>1479</v>
      </c>
      <c r="S31" s="17" t="s">
        <v>1479</v>
      </c>
      <c r="T31" s="13" t="s">
        <v>1601</v>
      </c>
      <c r="U31" s="17" t="s">
        <v>1546</v>
      </c>
      <c r="V31" s="17" t="s">
        <v>1477</v>
      </c>
      <c r="W31" s="17" t="s">
        <v>1472</v>
      </c>
      <c r="X31" s="17" t="s">
        <v>1477</v>
      </c>
      <c r="Y31" s="19">
        <v>529532.68000000005</v>
      </c>
      <c r="Z31" s="19">
        <v>0</v>
      </c>
      <c r="AA31" s="19">
        <v>0</v>
      </c>
      <c r="AB31" s="19">
        <v>0</v>
      </c>
      <c r="AC31" s="19"/>
      <c r="AD31" s="19" t="s">
        <v>1479</v>
      </c>
      <c r="AE31" s="19" t="str">
        <f t="shared" si="2"/>
        <v>N/A</v>
      </c>
      <c r="AF31" s="19">
        <v>0</v>
      </c>
      <c r="AG31" s="19">
        <v>13133.46</v>
      </c>
      <c r="AH31" s="19"/>
      <c r="AI31" s="19"/>
      <c r="AJ31" s="19"/>
      <c r="AK31" s="19">
        <f t="shared" si="1"/>
        <v>13133.46</v>
      </c>
      <c r="AL31" s="19">
        <v>2600</v>
      </c>
      <c r="AM31" s="17" t="s">
        <v>1477</v>
      </c>
      <c r="AN31" s="19" t="s">
        <v>1479</v>
      </c>
      <c r="AO31" s="19" t="s">
        <v>1479</v>
      </c>
      <c r="AP31" s="19" t="s">
        <v>1479</v>
      </c>
    </row>
    <row r="32" spans="1:42" ht="180" x14ac:dyDescent="0.25">
      <c r="A32" s="17" t="s">
        <v>52</v>
      </c>
      <c r="B32" s="13" t="s">
        <v>412</v>
      </c>
      <c r="C32" s="17" t="s">
        <v>1602</v>
      </c>
      <c r="D32" s="17" t="s">
        <v>497</v>
      </c>
      <c r="E32" s="17" t="s">
        <v>532</v>
      </c>
      <c r="F32" s="17" t="s">
        <v>562</v>
      </c>
      <c r="G32" s="17" t="s">
        <v>568</v>
      </c>
      <c r="H32" s="18">
        <v>45021</v>
      </c>
      <c r="I32" s="17" t="s">
        <v>571</v>
      </c>
      <c r="J32" s="13" t="s">
        <v>601</v>
      </c>
      <c r="K32" s="17" t="s">
        <v>1585</v>
      </c>
      <c r="L32" s="17" t="s">
        <v>1479</v>
      </c>
      <c r="M32" s="13" t="s">
        <v>1479</v>
      </c>
      <c r="N32" s="17" t="s">
        <v>1060</v>
      </c>
      <c r="O32" s="13" t="s">
        <v>1709</v>
      </c>
      <c r="P32" s="17" t="s">
        <v>1424</v>
      </c>
      <c r="Q32" s="18">
        <v>45821</v>
      </c>
      <c r="R32" s="17" t="s">
        <v>1479</v>
      </c>
      <c r="S32" s="17" t="s">
        <v>1581</v>
      </c>
      <c r="T32" s="13" t="s">
        <v>1448</v>
      </c>
      <c r="U32" s="17" t="s">
        <v>1546</v>
      </c>
      <c r="V32" s="17" t="s">
        <v>1477</v>
      </c>
      <c r="W32" s="17" t="s">
        <v>1471</v>
      </c>
      <c r="X32" s="17" t="s">
        <v>1477</v>
      </c>
      <c r="Y32" s="19">
        <v>118516.8</v>
      </c>
      <c r="Z32" s="19">
        <v>118516.8</v>
      </c>
      <c r="AA32" s="19">
        <v>0</v>
      </c>
      <c r="AB32" s="19">
        <v>252338.95</v>
      </c>
      <c r="AC32" s="19">
        <v>0</v>
      </c>
      <c r="AD32" s="26">
        <v>45536</v>
      </c>
      <c r="AE32" s="19">
        <f t="shared" si="2"/>
        <v>-133822.15000000002</v>
      </c>
      <c r="AF32" s="19">
        <v>0</v>
      </c>
      <c r="AG32" s="19">
        <v>12665.14</v>
      </c>
      <c r="AH32" s="19">
        <v>17334.86</v>
      </c>
      <c r="AI32" s="19"/>
      <c r="AJ32" s="19"/>
      <c r="AK32" s="19">
        <f t="shared" si="1"/>
        <v>30000</v>
      </c>
      <c r="AL32" s="19">
        <v>600</v>
      </c>
      <c r="AM32" s="17" t="s">
        <v>1616</v>
      </c>
      <c r="AN32" s="19" t="s">
        <v>1479</v>
      </c>
      <c r="AO32" s="19" t="s">
        <v>1479</v>
      </c>
      <c r="AP32" s="19" t="s">
        <v>1479</v>
      </c>
    </row>
    <row r="33" spans="1:42" ht="300" x14ac:dyDescent="0.25">
      <c r="A33" s="17" t="s">
        <v>53</v>
      </c>
      <c r="B33" s="13" t="s">
        <v>402</v>
      </c>
      <c r="C33" s="17" t="s">
        <v>422</v>
      </c>
      <c r="D33" s="17" t="s">
        <v>490</v>
      </c>
      <c r="E33" s="17" t="s">
        <v>526</v>
      </c>
      <c r="F33" s="17" t="s">
        <v>562</v>
      </c>
      <c r="G33" s="17" t="s">
        <v>568</v>
      </c>
      <c r="H33" s="18">
        <v>45051</v>
      </c>
      <c r="I33" s="17" t="s">
        <v>571</v>
      </c>
      <c r="J33" s="13" t="s">
        <v>602</v>
      </c>
      <c r="K33" s="17" t="s">
        <v>1481</v>
      </c>
      <c r="L33" s="17" t="s">
        <v>1479</v>
      </c>
      <c r="M33" s="17" t="s">
        <v>1479</v>
      </c>
      <c r="N33" s="17" t="s">
        <v>1061</v>
      </c>
      <c r="O33" s="13" t="s">
        <v>1934</v>
      </c>
      <c r="P33" s="17" t="s">
        <v>1424</v>
      </c>
      <c r="Q33" s="18">
        <v>45736</v>
      </c>
      <c r="R33" s="17" t="s">
        <v>1479</v>
      </c>
      <c r="S33" s="17" t="s">
        <v>1581</v>
      </c>
      <c r="T33" s="13" t="s">
        <v>1603</v>
      </c>
      <c r="U33" s="17" t="s">
        <v>1546</v>
      </c>
      <c r="V33" s="17" t="s">
        <v>1477</v>
      </c>
      <c r="W33" s="17" t="s">
        <v>1471</v>
      </c>
      <c r="X33" s="17" t="s">
        <v>1477</v>
      </c>
      <c r="Y33" s="19">
        <v>431000</v>
      </c>
      <c r="Z33" s="19">
        <v>195796.1</v>
      </c>
      <c r="AA33" s="19">
        <v>0</v>
      </c>
      <c r="AB33" s="19">
        <v>319907.67</v>
      </c>
      <c r="AC33" s="19">
        <v>0</v>
      </c>
      <c r="AD33" s="26">
        <v>45536</v>
      </c>
      <c r="AE33" s="19">
        <f t="shared" si="2"/>
        <v>-124111.56999999998</v>
      </c>
      <c r="AF33" s="19">
        <v>0</v>
      </c>
      <c r="AG33" s="19">
        <v>12665.14</v>
      </c>
      <c r="AH33" s="19">
        <v>26266.92</v>
      </c>
      <c r="AI33" s="19">
        <v>13133.46</v>
      </c>
      <c r="AJ33" s="19">
        <v>0</v>
      </c>
      <c r="AK33" s="19">
        <f t="shared" si="1"/>
        <v>52065.52</v>
      </c>
      <c r="AL33" s="19">
        <v>2000</v>
      </c>
      <c r="AM33" s="25" t="s">
        <v>1477</v>
      </c>
      <c r="AN33" s="19" t="s">
        <v>1479</v>
      </c>
      <c r="AO33" s="19" t="s">
        <v>1479</v>
      </c>
      <c r="AP33" s="25" t="s">
        <v>1479</v>
      </c>
    </row>
    <row r="34" spans="1:42" ht="270" x14ac:dyDescent="0.25">
      <c r="A34" s="17" t="s">
        <v>54</v>
      </c>
      <c r="B34" s="13" t="s">
        <v>405</v>
      </c>
      <c r="C34" s="17" t="s">
        <v>424</v>
      </c>
      <c r="D34" s="17" t="s">
        <v>492</v>
      </c>
      <c r="E34" s="17" t="s">
        <v>519</v>
      </c>
      <c r="F34" s="17" t="s">
        <v>562</v>
      </c>
      <c r="G34" s="17" t="s">
        <v>568</v>
      </c>
      <c r="H34" s="18">
        <v>45809</v>
      </c>
      <c r="I34" s="17" t="s">
        <v>571</v>
      </c>
      <c r="J34" s="13" t="s">
        <v>603</v>
      </c>
      <c r="K34" s="17" t="s">
        <v>1585</v>
      </c>
      <c r="L34" s="17" t="s">
        <v>1479</v>
      </c>
      <c r="M34" s="17" t="s">
        <v>1479</v>
      </c>
      <c r="N34" s="17" t="s">
        <v>1062</v>
      </c>
      <c r="O34" s="13" t="s">
        <v>1817</v>
      </c>
      <c r="P34" s="17" t="s">
        <v>1424</v>
      </c>
      <c r="Q34" s="18">
        <v>45817</v>
      </c>
      <c r="R34" s="17" t="s">
        <v>1479</v>
      </c>
      <c r="S34" s="17" t="s">
        <v>1581</v>
      </c>
      <c r="T34" s="13" t="s">
        <v>1604</v>
      </c>
      <c r="U34" s="17" t="s">
        <v>1546</v>
      </c>
      <c r="V34" s="17" t="s">
        <v>1477</v>
      </c>
      <c r="W34" s="17" t="s">
        <v>1471</v>
      </c>
      <c r="X34" s="17" t="s">
        <v>1477</v>
      </c>
      <c r="Y34" s="19">
        <v>448197.53</v>
      </c>
      <c r="Z34" s="19">
        <v>588593.12</v>
      </c>
      <c r="AA34" s="19">
        <v>243327.58</v>
      </c>
      <c r="AB34" s="19">
        <v>192114.59</v>
      </c>
      <c r="AC34" s="19">
        <v>0</v>
      </c>
      <c r="AD34" s="26">
        <v>45627</v>
      </c>
      <c r="AE34" s="19">
        <f t="shared" si="2"/>
        <v>396478.53</v>
      </c>
      <c r="AF34" s="19">
        <v>0</v>
      </c>
      <c r="AG34" s="19">
        <v>12665.14</v>
      </c>
      <c r="AH34" s="19">
        <v>26266.92</v>
      </c>
      <c r="AI34" s="19">
        <v>13133.46</v>
      </c>
      <c r="AJ34" s="19">
        <v>0</v>
      </c>
      <c r="AK34" s="19">
        <f t="shared" si="1"/>
        <v>52065.52</v>
      </c>
      <c r="AL34" s="19">
        <v>8200</v>
      </c>
      <c r="AM34" s="17" t="s">
        <v>1477</v>
      </c>
      <c r="AN34" s="19" t="s">
        <v>1479</v>
      </c>
      <c r="AO34" s="19" t="s">
        <v>1479</v>
      </c>
      <c r="AP34" s="17" t="s">
        <v>1479</v>
      </c>
    </row>
    <row r="35" spans="1:42" ht="75" hidden="1" x14ac:dyDescent="0.25">
      <c r="A35" s="17" t="s">
        <v>55</v>
      </c>
      <c r="B35" s="13" t="s">
        <v>402</v>
      </c>
      <c r="C35" s="17" t="s">
        <v>422</v>
      </c>
      <c r="D35" s="17" t="s">
        <v>490</v>
      </c>
      <c r="E35" s="17" t="s">
        <v>507</v>
      </c>
      <c r="F35" s="17" t="s">
        <v>562</v>
      </c>
      <c r="G35" s="17" t="s">
        <v>568</v>
      </c>
      <c r="H35" s="18">
        <v>45083</v>
      </c>
      <c r="I35" s="17" t="s">
        <v>572</v>
      </c>
      <c r="J35" s="13" t="s">
        <v>604</v>
      </c>
      <c r="K35" s="17" t="s">
        <v>1477</v>
      </c>
      <c r="L35" s="13" t="s">
        <v>1702</v>
      </c>
      <c r="M35" s="13" t="s">
        <v>958</v>
      </c>
      <c r="N35" s="17" t="s">
        <v>1063</v>
      </c>
      <c r="O35" s="13" t="s">
        <v>1818</v>
      </c>
      <c r="P35" s="17" t="s">
        <v>1431</v>
      </c>
      <c r="Q35" s="18">
        <v>45762</v>
      </c>
      <c r="R35" s="17" t="s">
        <v>1479</v>
      </c>
      <c r="S35" s="17" t="s">
        <v>1479</v>
      </c>
      <c r="T35" s="13" t="s">
        <v>1605</v>
      </c>
      <c r="U35" s="20" t="s">
        <v>1480</v>
      </c>
      <c r="V35" s="17" t="s">
        <v>1481</v>
      </c>
      <c r="W35" s="17" t="s">
        <v>1473</v>
      </c>
      <c r="X35" s="17" t="s">
        <v>1477</v>
      </c>
      <c r="Y35" s="19">
        <v>210913.65</v>
      </c>
      <c r="Z35" s="19">
        <v>0</v>
      </c>
      <c r="AA35" s="19">
        <v>0</v>
      </c>
      <c r="AB35" s="19">
        <v>0</v>
      </c>
      <c r="AC35" s="19"/>
      <c r="AD35" s="25" t="s">
        <v>1479</v>
      </c>
      <c r="AE35" s="19" t="str">
        <f t="shared" si="2"/>
        <v>N/A</v>
      </c>
      <c r="AF35" s="19">
        <v>0</v>
      </c>
      <c r="AG35" s="19">
        <v>0</v>
      </c>
      <c r="AH35" s="19">
        <v>0</v>
      </c>
      <c r="AI35" s="19">
        <v>0</v>
      </c>
      <c r="AJ35" s="19">
        <v>0</v>
      </c>
      <c r="AK35" s="19">
        <f t="shared" si="1"/>
        <v>0</v>
      </c>
      <c r="AL35" s="19" t="s">
        <v>1477</v>
      </c>
      <c r="AM35" s="25" t="s">
        <v>1477</v>
      </c>
      <c r="AN35" s="19" t="s">
        <v>1479</v>
      </c>
      <c r="AO35" s="19" t="s">
        <v>1479</v>
      </c>
      <c r="AP35" s="25" t="s">
        <v>1479</v>
      </c>
    </row>
    <row r="36" spans="1:42" ht="285" x14ac:dyDescent="0.25">
      <c r="A36" s="17" t="s">
        <v>56</v>
      </c>
      <c r="B36" s="13" t="s">
        <v>402</v>
      </c>
      <c r="C36" s="17" t="s">
        <v>422</v>
      </c>
      <c r="D36" s="17" t="s">
        <v>490</v>
      </c>
      <c r="E36" s="17" t="s">
        <v>515</v>
      </c>
      <c r="F36" s="17" t="s">
        <v>562</v>
      </c>
      <c r="G36" s="17" t="s">
        <v>568</v>
      </c>
      <c r="H36" s="18">
        <v>45093</v>
      </c>
      <c r="I36" s="17" t="s">
        <v>571</v>
      </c>
      <c r="J36" s="13" t="s">
        <v>605</v>
      </c>
      <c r="K36" s="17" t="s">
        <v>1481</v>
      </c>
      <c r="L36" s="17" t="s">
        <v>1479</v>
      </c>
      <c r="M36" s="17" t="s">
        <v>1479</v>
      </c>
      <c r="N36" s="17" t="s">
        <v>1064</v>
      </c>
      <c r="O36" s="13" t="s">
        <v>1710</v>
      </c>
      <c r="P36" s="17" t="s">
        <v>1424</v>
      </c>
      <c r="Q36" s="18">
        <v>45692</v>
      </c>
      <c r="R36" s="17" t="s">
        <v>1479</v>
      </c>
      <c r="S36" s="17" t="s">
        <v>1581</v>
      </c>
      <c r="T36" s="13" t="s">
        <v>1606</v>
      </c>
      <c r="U36" s="17" t="s">
        <v>1546</v>
      </c>
      <c r="V36" s="17" t="s">
        <v>1477</v>
      </c>
      <c r="W36" s="17" t="s">
        <v>1471</v>
      </c>
      <c r="X36" s="17" t="s">
        <v>1477</v>
      </c>
      <c r="Y36" s="19">
        <v>135435.01</v>
      </c>
      <c r="Z36" s="19">
        <v>59174.91</v>
      </c>
      <c r="AA36" s="19">
        <v>0</v>
      </c>
      <c r="AB36" s="19">
        <v>59891.54</v>
      </c>
      <c r="AC36" s="19">
        <v>0</v>
      </c>
      <c r="AD36" s="26">
        <v>45658</v>
      </c>
      <c r="AE36" s="19">
        <f t="shared" si="2"/>
        <v>-716.62999999999738</v>
      </c>
      <c r="AF36" s="19">
        <v>0</v>
      </c>
      <c r="AG36" s="19">
        <v>13133.46</v>
      </c>
      <c r="AH36" s="19">
        <v>26266.92</v>
      </c>
      <c r="AI36" s="19">
        <v>0</v>
      </c>
      <c r="AJ36" s="19">
        <v>0</v>
      </c>
      <c r="AK36" s="19">
        <f t="shared" si="1"/>
        <v>39400.379999999997</v>
      </c>
      <c r="AL36" s="19">
        <v>1200</v>
      </c>
      <c r="AM36" s="25" t="s">
        <v>1477</v>
      </c>
      <c r="AN36" s="19" t="s">
        <v>1479</v>
      </c>
      <c r="AO36" s="19" t="s">
        <v>1479</v>
      </c>
      <c r="AP36" s="25" t="s">
        <v>1479</v>
      </c>
    </row>
    <row r="37" spans="1:42" ht="30" x14ac:dyDescent="0.25">
      <c r="A37" s="17" t="s">
        <v>57</v>
      </c>
      <c r="B37" s="13" t="s">
        <v>402</v>
      </c>
      <c r="C37" s="17" t="s">
        <v>422</v>
      </c>
      <c r="D37" s="17" t="s">
        <v>490</v>
      </c>
      <c r="E37" s="17" t="s">
        <v>513</v>
      </c>
      <c r="F37" s="17" t="s">
        <v>562</v>
      </c>
      <c r="G37" s="17" t="s">
        <v>568</v>
      </c>
      <c r="H37" s="18">
        <v>45098</v>
      </c>
      <c r="I37" s="17" t="s">
        <v>571</v>
      </c>
      <c r="J37" s="13" t="s">
        <v>606</v>
      </c>
      <c r="K37" s="17" t="s">
        <v>1481</v>
      </c>
      <c r="L37" s="17" t="s">
        <v>1479</v>
      </c>
      <c r="M37" s="17" t="s">
        <v>1479</v>
      </c>
      <c r="N37" s="17" t="s">
        <v>1065</v>
      </c>
      <c r="O37" s="13" t="s">
        <v>1711</v>
      </c>
      <c r="P37" s="17" t="s">
        <v>1430</v>
      </c>
      <c r="Q37" s="18">
        <v>45614</v>
      </c>
      <c r="R37" s="17" t="s">
        <v>1479</v>
      </c>
      <c r="S37" s="17" t="s">
        <v>1479</v>
      </c>
      <c r="T37" s="13" t="s">
        <v>1479</v>
      </c>
      <c r="U37" s="17" t="s">
        <v>1498</v>
      </c>
      <c r="V37" s="17" t="s">
        <v>1477</v>
      </c>
      <c r="W37" s="17" t="s">
        <v>1472</v>
      </c>
      <c r="X37" s="17" t="s">
        <v>1477</v>
      </c>
      <c r="Y37" s="19">
        <v>228000</v>
      </c>
      <c r="Z37" s="19">
        <v>375457.79</v>
      </c>
      <c r="AA37" s="19">
        <v>0</v>
      </c>
      <c r="AB37" s="19">
        <v>0</v>
      </c>
      <c r="AC37" s="19">
        <v>0</v>
      </c>
      <c r="AD37" s="19" t="s">
        <v>1479</v>
      </c>
      <c r="AE37" s="19" t="str">
        <f t="shared" si="2"/>
        <v>N/A</v>
      </c>
      <c r="AF37" s="19">
        <v>0</v>
      </c>
      <c r="AG37" s="19">
        <v>0</v>
      </c>
      <c r="AH37" s="19">
        <v>0</v>
      </c>
      <c r="AI37" s="19">
        <v>0</v>
      </c>
      <c r="AJ37" s="19">
        <v>0</v>
      </c>
      <c r="AK37" s="19">
        <f t="shared" si="1"/>
        <v>0</v>
      </c>
      <c r="AL37" s="19" t="s">
        <v>1477</v>
      </c>
      <c r="AM37" s="25" t="s">
        <v>1477</v>
      </c>
      <c r="AN37" s="19" t="s">
        <v>1479</v>
      </c>
      <c r="AO37" s="19" t="s">
        <v>1479</v>
      </c>
      <c r="AP37" s="25" t="s">
        <v>1479</v>
      </c>
    </row>
    <row r="38" spans="1:42" ht="90" x14ac:dyDescent="0.25">
      <c r="A38" s="17" t="s">
        <v>58</v>
      </c>
      <c r="B38" s="13" t="s">
        <v>402</v>
      </c>
      <c r="C38" s="17" t="s">
        <v>422</v>
      </c>
      <c r="D38" s="17" t="s">
        <v>490</v>
      </c>
      <c r="E38" s="17" t="s">
        <v>539</v>
      </c>
      <c r="F38" s="17" t="s">
        <v>562</v>
      </c>
      <c r="G38" s="17" t="s">
        <v>568</v>
      </c>
      <c r="H38" s="18">
        <v>45124</v>
      </c>
      <c r="I38" s="17" t="s">
        <v>571</v>
      </c>
      <c r="J38" s="13" t="s">
        <v>606</v>
      </c>
      <c r="K38" s="17" t="s">
        <v>1481</v>
      </c>
      <c r="L38" s="17" t="s">
        <v>1479</v>
      </c>
      <c r="M38" s="17" t="s">
        <v>1479</v>
      </c>
      <c r="N38" s="17" t="s">
        <v>1066</v>
      </c>
      <c r="O38" s="13" t="s">
        <v>1819</v>
      </c>
      <c r="P38" s="17" t="s">
        <v>1427</v>
      </c>
      <c r="Q38" s="18">
        <v>45756</v>
      </c>
      <c r="R38" s="17" t="s">
        <v>1479</v>
      </c>
      <c r="S38" s="17" t="s">
        <v>1479</v>
      </c>
      <c r="T38" s="13" t="s">
        <v>1607</v>
      </c>
      <c r="U38" s="17" t="s">
        <v>1507</v>
      </c>
      <c r="V38" s="17" t="s">
        <v>1477</v>
      </c>
      <c r="W38" s="17" t="s">
        <v>1473</v>
      </c>
      <c r="X38" s="17" t="s">
        <v>1477</v>
      </c>
      <c r="Y38" s="19">
        <v>174100</v>
      </c>
      <c r="Z38" s="19">
        <v>174100</v>
      </c>
      <c r="AA38" s="19">
        <v>0</v>
      </c>
      <c r="AB38" s="19">
        <v>0</v>
      </c>
      <c r="AC38" s="19">
        <v>0</v>
      </c>
      <c r="AD38" s="19" t="s">
        <v>1479</v>
      </c>
      <c r="AE38" s="19" t="str">
        <f t="shared" si="2"/>
        <v>N/A</v>
      </c>
      <c r="AF38" s="19">
        <v>0</v>
      </c>
      <c r="AG38" s="19">
        <v>0</v>
      </c>
      <c r="AH38" s="19">
        <v>0</v>
      </c>
      <c r="AI38" s="19">
        <v>0</v>
      </c>
      <c r="AJ38" s="19">
        <v>0</v>
      </c>
      <c r="AK38" s="19">
        <f t="shared" si="1"/>
        <v>0</v>
      </c>
      <c r="AL38" s="19" t="s">
        <v>1477</v>
      </c>
      <c r="AM38" s="25" t="s">
        <v>1477</v>
      </c>
      <c r="AN38" s="19" t="s">
        <v>1479</v>
      </c>
      <c r="AO38" s="19" t="s">
        <v>1479</v>
      </c>
      <c r="AP38" s="25" t="s">
        <v>1479</v>
      </c>
    </row>
    <row r="39" spans="1:42" ht="75" x14ac:dyDescent="0.25">
      <c r="A39" s="17" t="s">
        <v>59</v>
      </c>
      <c r="B39" s="13" t="s">
        <v>405</v>
      </c>
      <c r="C39" s="17" t="s">
        <v>424</v>
      </c>
      <c r="D39" s="17" t="s">
        <v>492</v>
      </c>
      <c r="E39" s="17" t="s">
        <v>511</v>
      </c>
      <c r="F39" s="17" t="s">
        <v>562</v>
      </c>
      <c r="G39" s="17" t="s">
        <v>568</v>
      </c>
      <c r="H39" s="18">
        <v>45070</v>
      </c>
      <c r="I39" s="17" t="s">
        <v>571</v>
      </c>
      <c r="J39" s="13" t="s">
        <v>607</v>
      </c>
      <c r="K39" s="17" t="s">
        <v>1585</v>
      </c>
      <c r="L39" s="17" t="s">
        <v>1479</v>
      </c>
      <c r="M39" s="17" t="s">
        <v>1479</v>
      </c>
      <c r="N39" s="17" t="s">
        <v>1067</v>
      </c>
      <c r="O39" s="13" t="s">
        <v>1820</v>
      </c>
      <c r="P39" s="17" t="s">
        <v>1429</v>
      </c>
      <c r="Q39" s="18">
        <v>45833</v>
      </c>
      <c r="R39" s="17" t="s">
        <v>1579</v>
      </c>
      <c r="S39" s="17" t="s">
        <v>1479</v>
      </c>
      <c r="T39" s="13" t="s">
        <v>1449</v>
      </c>
      <c r="U39" s="17" t="s">
        <v>1546</v>
      </c>
      <c r="V39" s="17" t="s">
        <v>1477</v>
      </c>
      <c r="W39" s="17" t="s">
        <v>1472</v>
      </c>
      <c r="X39" s="17" t="s">
        <v>1477</v>
      </c>
      <c r="Y39" s="19">
        <v>1161342.69</v>
      </c>
      <c r="Z39" s="19">
        <v>568199.72</v>
      </c>
      <c r="AA39" s="19">
        <v>401493.54</v>
      </c>
      <c r="AB39" s="19">
        <v>77363.600000000006</v>
      </c>
      <c r="AC39" s="19">
        <v>0</v>
      </c>
      <c r="AD39" s="18">
        <v>45778</v>
      </c>
      <c r="AE39" s="19">
        <f t="shared" si="2"/>
        <v>490836.12</v>
      </c>
      <c r="AF39" s="19">
        <v>0</v>
      </c>
      <c r="AG39" s="19">
        <v>12665.14</v>
      </c>
      <c r="AH39" s="19"/>
      <c r="AI39" s="19"/>
      <c r="AJ39" s="19"/>
      <c r="AK39" s="19">
        <f t="shared" si="1"/>
        <v>12665.14</v>
      </c>
      <c r="AL39" s="19">
        <v>2000</v>
      </c>
      <c r="AM39" s="17" t="s">
        <v>1477</v>
      </c>
      <c r="AN39" s="19" t="s">
        <v>1479</v>
      </c>
      <c r="AO39" s="19" t="s">
        <v>1479</v>
      </c>
      <c r="AP39" s="17" t="s">
        <v>1479</v>
      </c>
    </row>
    <row r="40" spans="1:42" ht="150" x14ac:dyDescent="0.25">
      <c r="A40" s="17" t="s">
        <v>60</v>
      </c>
      <c r="B40" s="13" t="s">
        <v>408</v>
      </c>
      <c r="C40" s="17" t="s">
        <v>426</v>
      </c>
      <c r="D40" s="17" t="s">
        <v>494</v>
      </c>
      <c r="E40" s="17" t="s">
        <v>519</v>
      </c>
      <c r="F40" s="17" t="s">
        <v>562</v>
      </c>
      <c r="G40" s="17" t="s">
        <v>568</v>
      </c>
      <c r="H40" s="18">
        <v>45082</v>
      </c>
      <c r="I40" s="17" t="s">
        <v>571</v>
      </c>
      <c r="J40" s="13" t="s">
        <v>608</v>
      </c>
      <c r="K40" s="17" t="s">
        <v>1477</v>
      </c>
      <c r="L40" s="17" t="s">
        <v>1495</v>
      </c>
      <c r="M40" s="13" t="s">
        <v>959</v>
      </c>
      <c r="N40" s="17" t="s">
        <v>1068</v>
      </c>
      <c r="O40" s="13" t="s">
        <v>1712</v>
      </c>
      <c r="P40" s="17" t="s">
        <v>1432</v>
      </c>
      <c r="Q40" s="18">
        <v>45832</v>
      </c>
      <c r="R40" s="17" t="s">
        <v>1479</v>
      </c>
      <c r="S40" s="17" t="s">
        <v>1581</v>
      </c>
      <c r="T40" s="13" t="s">
        <v>1450</v>
      </c>
      <c r="U40" s="17" t="s">
        <v>1546</v>
      </c>
      <c r="V40" s="17" t="s">
        <v>1477</v>
      </c>
      <c r="W40" s="17" t="s">
        <v>1471</v>
      </c>
      <c r="X40" s="17" t="s">
        <v>1477</v>
      </c>
      <c r="Y40" s="19">
        <v>133977.18</v>
      </c>
      <c r="Z40" s="19">
        <v>0</v>
      </c>
      <c r="AA40" s="19">
        <v>0</v>
      </c>
      <c r="AB40" s="19">
        <v>0</v>
      </c>
      <c r="AC40" s="19"/>
      <c r="AD40" s="19" t="s">
        <v>1479</v>
      </c>
      <c r="AE40" s="19" t="str">
        <f t="shared" si="2"/>
        <v>N/A</v>
      </c>
      <c r="AF40" s="19">
        <v>0</v>
      </c>
      <c r="AG40" s="19">
        <v>0</v>
      </c>
      <c r="AH40" s="19">
        <v>0</v>
      </c>
      <c r="AI40" s="19">
        <v>0</v>
      </c>
      <c r="AJ40" s="19">
        <v>0</v>
      </c>
      <c r="AK40" s="19">
        <f t="shared" si="1"/>
        <v>0</v>
      </c>
      <c r="AL40" s="19" t="s">
        <v>1477</v>
      </c>
      <c r="AM40" s="17" t="s">
        <v>1477</v>
      </c>
      <c r="AN40" s="19" t="s">
        <v>1479</v>
      </c>
      <c r="AO40" s="19" t="s">
        <v>1479</v>
      </c>
      <c r="AP40" s="17" t="s">
        <v>1479</v>
      </c>
    </row>
    <row r="41" spans="1:42" ht="225" x14ac:dyDescent="0.25">
      <c r="A41" s="17" t="s">
        <v>61</v>
      </c>
      <c r="B41" s="13" t="s">
        <v>404</v>
      </c>
      <c r="C41" s="17" t="s">
        <v>423</v>
      </c>
      <c r="D41" s="17" t="s">
        <v>491</v>
      </c>
      <c r="E41" s="17" t="s">
        <v>520</v>
      </c>
      <c r="F41" s="17" t="s">
        <v>562</v>
      </c>
      <c r="G41" s="17" t="s">
        <v>568</v>
      </c>
      <c r="H41" s="18">
        <v>45093</v>
      </c>
      <c r="I41" s="17" t="s">
        <v>571</v>
      </c>
      <c r="J41" s="13" t="s">
        <v>609</v>
      </c>
      <c r="K41" s="17" t="s">
        <v>1477</v>
      </c>
      <c r="L41" s="17" t="s">
        <v>1495</v>
      </c>
      <c r="M41" s="13" t="s">
        <v>960</v>
      </c>
      <c r="N41" s="17" t="s">
        <v>1069</v>
      </c>
      <c r="O41" s="13" t="s">
        <v>1935</v>
      </c>
      <c r="P41" s="17" t="s">
        <v>1427</v>
      </c>
      <c r="Q41" s="18">
        <v>45820</v>
      </c>
      <c r="R41" s="17" t="s">
        <v>1608</v>
      </c>
      <c r="S41" s="17" t="s">
        <v>1479</v>
      </c>
      <c r="T41" s="13" t="s">
        <v>1609</v>
      </c>
      <c r="U41" s="17" t="s">
        <v>1546</v>
      </c>
      <c r="V41" s="17" t="s">
        <v>1477</v>
      </c>
      <c r="W41" s="17" t="s">
        <v>1473</v>
      </c>
      <c r="X41" s="17" t="s">
        <v>1477</v>
      </c>
      <c r="Y41" s="19">
        <v>765361.8</v>
      </c>
      <c r="Z41" s="19">
        <v>0</v>
      </c>
      <c r="AA41" s="19">
        <v>0</v>
      </c>
      <c r="AB41" s="19">
        <v>0</v>
      </c>
      <c r="AC41" s="19"/>
      <c r="AD41" s="19" t="s">
        <v>1479</v>
      </c>
      <c r="AE41" s="19" t="str">
        <f t="shared" si="2"/>
        <v>N/A</v>
      </c>
      <c r="AF41" s="19">
        <v>0</v>
      </c>
      <c r="AG41" s="19">
        <v>0</v>
      </c>
      <c r="AH41" s="19">
        <v>26266.92</v>
      </c>
      <c r="AI41" s="19"/>
      <c r="AJ41" s="19"/>
      <c r="AK41" s="19">
        <f t="shared" si="1"/>
        <v>26266.92</v>
      </c>
      <c r="AL41" s="19">
        <v>4000</v>
      </c>
      <c r="AM41" s="17" t="s">
        <v>1477</v>
      </c>
      <c r="AN41" s="19" t="s">
        <v>1479</v>
      </c>
      <c r="AO41" s="19" t="s">
        <v>1479</v>
      </c>
      <c r="AP41" s="19" t="s">
        <v>1479</v>
      </c>
    </row>
    <row r="42" spans="1:42" ht="375" x14ac:dyDescent="0.25">
      <c r="A42" s="17" t="s">
        <v>62</v>
      </c>
      <c r="B42" s="13" t="s">
        <v>413</v>
      </c>
      <c r="C42" s="17" t="s">
        <v>1610</v>
      </c>
      <c r="D42" s="17" t="s">
        <v>1611</v>
      </c>
      <c r="E42" s="17" t="s">
        <v>511</v>
      </c>
      <c r="F42" s="17" t="s">
        <v>562</v>
      </c>
      <c r="G42" s="17" t="s">
        <v>568</v>
      </c>
      <c r="H42" s="18">
        <v>45081</v>
      </c>
      <c r="I42" s="17" t="s">
        <v>571</v>
      </c>
      <c r="J42" s="13" t="s">
        <v>610</v>
      </c>
      <c r="K42" s="17" t="s">
        <v>1585</v>
      </c>
      <c r="L42" s="17" t="s">
        <v>1479</v>
      </c>
      <c r="M42" s="17" t="s">
        <v>1479</v>
      </c>
      <c r="N42" s="17" t="s">
        <v>1070</v>
      </c>
      <c r="O42" s="13" t="s">
        <v>1936</v>
      </c>
      <c r="P42" s="17" t="s">
        <v>1424</v>
      </c>
      <c r="Q42" s="18">
        <v>45825</v>
      </c>
      <c r="R42" s="17" t="s">
        <v>1479</v>
      </c>
      <c r="S42" s="17" t="s">
        <v>1582</v>
      </c>
      <c r="T42" s="13" t="s">
        <v>1451</v>
      </c>
      <c r="U42" s="17" t="s">
        <v>1546</v>
      </c>
      <c r="V42" s="17" t="s">
        <v>1477</v>
      </c>
      <c r="W42" s="17" t="s">
        <v>1471</v>
      </c>
      <c r="X42" s="17" t="s">
        <v>1477</v>
      </c>
      <c r="Y42" s="19">
        <v>350000</v>
      </c>
      <c r="Z42" s="19">
        <v>680048.41</v>
      </c>
      <c r="AA42" s="19">
        <v>291556.65000000002</v>
      </c>
      <c r="AB42" s="19">
        <v>26912.67</v>
      </c>
      <c r="AC42" s="19">
        <v>0</v>
      </c>
      <c r="AD42" s="26">
        <v>45536</v>
      </c>
      <c r="AE42" s="19">
        <f t="shared" si="2"/>
        <v>653135.74</v>
      </c>
      <c r="AF42" s="19">
        <v>0</v>
      </c>
      <c r="AG42" s="19">
        <v>528.88</v>
      </c>
      <c r="AH42" s="19">
        <v>25330.28</v>
      </c>
      <c r="AI42" s="19">
        <v>0</v>
      </c>
      <c r="AJ42" s="19">
        <v>0</v>
      </c>
      <c r="AK42" s="19">
        <f t="shared" si="1"/>
        <v>25859.16</v>
      </c>
      <c r="AL42" s="19">
        <v>517.25</v>
      </c>
      <c r="AM42" s="17" t="s">
        <v>1477</v>
      </c>
      <c r="AN42" s="19" t="s">
        <v>1479</v>
      </c>
      <c r="AO42" s="19" t="s">
        <v>1479</v>
      </c>
      <c r="AP42" s="19" t="s">
        <v>1479</v>
      </c>
    </row>
    <row r="43" spans="1:42" ht="60" x14ac:dyDescent="0.25">
      <c r="A43" s="17" t="s">
        <v>63</v>
      </c>
      <c r="B43" s="13" t="s">
        <v>404</v>
      </c>
      <c r="C43" s="17" t="s">
        <v>423</v>
      </c>
      <c r="D43" s="17" t="s">
        <v>491</v>
      </c>
      <c r="E43" s="17" t="s">
        <v>521</v>
      </c>
      <c r="F43" s="17" t="s">
        <v>562</v>
      </c>
      <c r="G43" s="17" t="s">
        <v>568</v>
      </c>
      <c r="H43" s="18">
        <v>45170</v>
      </c>
      <c r="I43" s="17" t="s">
        <v>571</v>
      </c>
      <c r="J43" s="13" t="s">
        <v>611</v>
      </c>
      <c r="K43" s="17" t="s">
        <v>1477</v>
      </c>
      <c r="L43" s="17" t="s">
        <v>1495</v>
      </c>
      <c r="M43" s="13" t="s">
        <v>961</v>
      </c>
      <c r="N43" s="17" t="s">
        <v>1071</v>
      </c>
      <c r="O43" s="13" t="s">
        <v>1713</v>
      </c>
      <c r="P43" s="17" t="s">
        <v>1425</v>
      </c>
      <c r="Q43" s="18">
        <v>45919</v>
      </c>
      <c r="R43" s="17" t="s">
        <v>1479</v>
      </c>
      <c r="S43" s="17" t="s">
        <v>1479</v>
      </c>
      <c r="T43" s="21" t="s">
        <v>1612</v>
      </c>
      <c r="U43" s="17" t="s">
        <v>1546</v>
      </c>
      <c r="V43" s="17" t="s">
        <v>1477</v>
      </c>
      <c r="W43" s="17" t="s">
        <v>1473</v>
      </c>
      <c r="X43" s="17" t="s">
        <v>1477</v>
      </c>
      <c r="Y43" s="19">
        <v>89131.78</v>
      </c>
      <c r="Z43" s="19">
        <v>0</v>
      </c>
      <c r="AA43" s="19">
        <v>0</v>
      </c>
      <c r="AB43" s="19">
        <v>0</v>
      </c>
      <c r="AC43" s="19"/>
      <c r="AD43" s="19" t="s">
        <v>1479</v>
      </c>
      <c r="AE43" s="19" t="str">
        <f t="shared" si="2"/>
        <v>N/A</v>
      </c>
      <c r="AF43" s="19">
        <v>0</v>
      </c>
      <c r="AG43" s="19">
        <v>0</v>
      </c>
      <c r="AH43" s="19">
        <v>0</v>
      </c>
      <c r="AI43" s="19">
        <v>0</v>
      </c>
      <c r="AJ43" s="19">
        <v>0</v>
      </c>
      <c r="AK43" s="19">
        <f t="shared" si="1"/>
        <v>0</v>
      </c>
      <c r="AL43" s="19" t="s">
        <v>1477</v>
      </c>
      <c r="AM43" s="17" t="s">
        <v>1477</v>
      </c>
      <c r="AN43" s="19" t="s">
        <v>1479</v>
      </c>
      <c r="AO43" s="19" t="s">
        <v>1479</v>
      </c>
      <c r="AP43" s="19" t="s">
        <v>1479</v>
      </c>
    </row>
    <row r="44" spans="1:42" ht="75" x14ac:dyDescent="0.25">
      <c r="A44" s="17" t="s">
        <v>64</v>
      </c>
      <c r="B44" s="13" t="s">
        <v>414</v>
      </c>
      <c r="C44" s="17" t="s">
        <v>428</v>
      </c>
      <c r="D44" s="17" t="s">
        <v>492</v>
      </c>
      <c r="E44" s="17" t="s">
        <v>508</v>
      </c>
      <c r="F44" s="17" t="s">
        <v>562</v>
      </c>
      <c r="G44" s="17" t="s">
        <v>568</v>
      </c>
      <c r="H44" s="18">
        <v>45145</v>
      </c>
      <c r="I44" s="17" t="s">
        <v>571</v>
      </c>
      <c r="J44" s="13" t="s">
        <v>612</v>
      </c>
      <c r="K44" s="17" t="s">
        <v>1477</v>
      </c>
      <c r="L44" s="17" t="s">
        <v>1495</v>
      </c>
      <c r="M44" s="13" t="s">
        <v>962</v>
      </c>
      <c r="N44" s="17" t="s">
        <v>1072</v>
      </c>
      <c r="O44" s="13" t="s">
        <v>1937</v>
      </c>
      <c r="P44" s="17" t="s">
        <v>1433</v>
      </c>
      <c r="Q44" s="18">
        <v>45831</v>
      </c>
      <c r="R44" s="17" t="s">
        <v>1479</v>
      </c>
      <c r="S44" s="17" t="s">
        <v>1479</v>
      </c>
      <c r="T44" s="13" t="s">
        <v>1479</v>
      </c>
      <c r="U44" s="17" t="s">
        <v>1498</v>
      </c>
      <c r="V44" s="17" t="s">
        <v>1477</v>
      </c>
      <c r="W44" s="17" t="s">
        <v>1472</v>
      </c>
      <c r="X44" s="17" t="s">
        <v>1477</v>
      </c>
      <c r="Y44" s="19">
        <v>241526.97</v>
      </c>
      <c r="Z44" s="19">
        <v>0</v>
      </c>
      <c r="AA44" s="19">
        <v>0</v>
      </c>
      <c r="AB44" s="19">
        <v>0</v>
      </c>
      <c r="AC44" s="19"/>
      <c r="AD44" s="19" t="s">
        <v>1479</v>
      </c>
      <c r="AE44" s="19" t="str">
        <f t="shared" si="2"/>
        <v>N/A</v>
      </c>
      <c r="AF44" s="19">
        <v>0</v>
      </c>
      <c r="AG44" s="19">
        <v>0</v>
      </c>
      <c r="AH44" s="19">
        <v>0</v>
      </c>
      <c r="AI44" s="19">
        <v>0</v>
      </c>
      <c r="AJ44" s="19">
        <v>0</v>
      </c>
      <c r="AK44" s="19">
        <f t="shared" si="1"/>
        <v>0</v>
      </c>
      <c r="AL44" s="19" t="s">
        <v>1477</v>
      </c>
      <c r="AM44" s="17" t="s">
        <v>1477</v>
      </c>
      <c r="AN44" s="19" t="s">
        <v>1479</v>
      </c>
      <c r="AO44" s="19" t="s">
        <v>1479</v>
      </c>
      <c r="AP44" s="19" t="s">
        <v>1479</v>
      </c>
    </row>
    <row r="45" spans="1:42" ht="165" x14ac:dyDescent="0.25">
      <c r="A45" s="17" t="s">
        <v>65</v>
      </c>
      <c r="B45" s="13" t="s">
        <v>402</v>
      </c>
      <c r="C45" s="17" t="s">
        <v>422</v>
      </c>
      <c r="D45" s="17" t="s">
        <v>490</v>
      </c>
      <c r="E45" s="17" t="s">
        <v>545</v>
      </c>
      <c r="F45" s="17" t="s">
        <v>562</v>
      </c>
      <c r="G45" s="17" t="s">
        <v>568</v>
      </c>
      <c r="H45" s="18">
        <v>45167</v>
      </c>
      <c r="I45" s="17" t="s">
        <v>571</v>
      </c>
      <c r="J45" s="13" t="s">
        <v>613</v>
      </c>
      <c r="K45" s="17" t="s">
        <v>1481</v>
      </c>
      <c r="L45" s="17" t="s">
        <v>1479</v>
      </c>
      <c r="M45" s="17" t="s">
        <v>1479</v>
      </c>
      <c r="N45" s="17" t="s">
        <v>1073</v>
      </c>
      <c r="O45" s="13" t="s">
        <v>1714</v>
      </c>
      <c r="P45" s="17" t="s">
        <v>1427</v>
      </c>
      <c r="Q45" s="18">
        <v>45799</v>
      </c>
      <c r="R45" s="17" t="s">
        <v>1479</v>
      </c>
      <c r="S45" s="17" t="s">
        <v>1581</v>
      </c>
      <c r="T45" s="13" t="s">
        <v>1452</v>
      </c>
      <c r="U45" s="17" t="s">
        <v>1507</v>
      </c>
      <c r="V45" s="17" t="s">
        <v>1477</v>
      </c>
      <c r="W45" s="17" t="s">
        <v>1473</v>
      </c>
      <c r="X45" s="17" t="s">
        <v>1477</v>
      </c>
      <c r="Y45" s="19">
        <v>326420</v>
      </c>
      <c r="Z45" s="19">
        <v>326420</v>
      </c>
      <c r="AA45" s="19">
        <v>0</v>
      </c>
      <c r="AB45" s="19">
        <v>0</v>
      </c>
      <c r="AC45" s="19">
        <v>0</v>
      </c>
      <c r="AD45" s="19" t="s">
        <v>1479</v>
      </c>
      <c r="AE45" s="19" t="str">
        <f t="shared" si="2"/>
        <v>N/A</v>
      </c>
      <c r="AF45" s="19">
        <v>0</v>
      </c>
      <c r="AG45" s="19">
        <v>13133.46</v>
      </c>
      <c r="AH45" s="19">
        <v>0</v>
      </c>
      <c r="AI45" s="19">
        <v>0</v>
      </c>
      <c r="AJ45" s="19">
        <v>0</v>
      </c>
      <c r="AK45" s="19">
        <f t="shared" si="1"/>
        <v>13133.46</v>
      </c>
      <c r="AL45" s="19">
        <v>4000</v>
      </c>
      <c r="AM45" s="25" t="s">
        <v>1477</v>
      </c>
      <c r="AN45" s="19" t="s">
        <v>1479</v>
      </c>
      <c r="AO45" s="19" t="s">
        <v>1479</v>
      </c>
      <c r="AP45" s="25" t="s">
        <v>1479</v>
      </c>
    </row>
    <row r="46" spans="1:42" ht="60" x14ac:dyDescent="0.25">
      <c r="A46" s="17" t="s">
        <v>66</v>
      </c>
      <c r="B46" s="13" t="s">
        <v>414</v>
      </c>
      <c r="C46" s="17" t="s">
        <v>428</v>
      </c>
      <c r="D46" s="17" t="s">
        <v>492</v>
      </c>
      <c r="E46" s="17" t="s">
        <v>520</v>
      </c>
      <c r="F46" s="17" t="s">
        <v>562</v>
      </c>
      <c r="G46" s="17" t="s">
        <v>568</v>
      </c>
      <c r="H46" s="18">
        <v>45026</v>
      </c>
      <c r="I46" s="17" t="s">
        <v>571</v>
      </c>
      <c r="J46" s="13" t="s">
        <v>614</v>
      </c>
      <c r="K46" s="17" t="s">
        <v>1477</v>
      </c>
      <c r="L46" s="17" t="s">
        <v>1495</v>
      </c>
      <c r="M46" s="13" t="s">
        <v>963</v>
      </c>
      <c r="N46" s="17" t="s">
        <v>1074</v>
      </c>
      <c r="O46" s="13" t="s">
        <v>1938</v>
      </c>
      <c r="P46" s="17" t="s">
        <v>1425</v>
      </c>
      <c r="Q46" s="18">
        <v>45789</v>
      </c>
      <c r="R46" s="17" t="s">
        <v>1613</v>
      </c>
      <c r="S46" s="17" t="s">
        <v>1479</v>
      </c>
      <c r="T46" s="13" t="s">
        <v>1453</v>
      </c>
      <c r="U46" s="17" t="s">
        <v>1507</v>
      </c>
      <c r="V46" s="17" t="s">
        <v>1477</v>
      </c>
      <c r="W46" s="17" t="s">
        <v>1473</v>
      </c>
      <c r="X46" s="17" t="s">
        <v>1477</v>
      </c>
      <c r="Y46" s="19">
        <v>219525.37</v>
      </c>
      <c r="Z46" s="19">
        <v>0</v>
      </c>
      <c r="AA46" s="19">
        <v>0</v>
      </c>
      <c r="AB46" s="19">
        <v>0</v>
      </c>
      <c r="AC46" s="19"/>
      <c r="AD46" s="19" t="s">
        <v>1479</v>
      </c>
      <c r="AE46" s="19" t="str">
        <f t="shared" si="2"/>
        <v>N/A</v>
      </c>
      <c r="AF46" s="19">
        <v>0</v>
      </c>
      <c r="AG46" s="19">
        <v>0</v>
      </c>
      <c r="AH46" s="19">
        <v>0</v>
      </c>
      <c r="AI46" s="19">
        <v>0</v>
      </c>
      <c r="AJ46" s="19">
        <v>0</v>
      </c>
      <c r="AK46" s="19">
        <f t="shared" si="1"/>
        <v>0</v>
      </c>
      <c r="AL46" s="19" t="s">
        <v>1477</v>
      </c>
      <c r="AM46" s="17" t="s">
        <v>1477</v>
      </c>
      <c r="AN46" s="19" t="s">
        <v>1479</v>
      </c>
      <c r="AO46" s="19" t="s">
        <v>1479</v>
      </c>
      <c r="AP46" s="19" t="s">
        <v>1479</v>
      </c>
    </row>
    <row r="47" spans="1:42" ht="255" x14ac:dyDescent="0.25">
      <c r="A47" s="17" t="s">
        <v>67</v>
      </c>
      <c r="B47" s="13" t="s">
        <v>402</v>
      </c>
      <c r="C47" s="17" t="s">
        <v>422</v>
      </c>
      <c r="D47" s="17" t="s">
        <v>490</v>
      </c>
      <c r="E47" s="17" t="s">
        <v>512</v>
      </c>
      <c r="F47" s="17" t="s">
        <v>562</v>
      </c>
      <c r="G47" s="17" t="s">
        <v>568</v>
      </c>
      <c r="H47" s="18">
        <v>45182</v>
      </c>
      <c r="I47" s="17" t="s">
        <v>571</v>
      </c>
      <c r="J47" s="13" t="s">
        <v>615</v>
      </c>
      <c r="K47" s="17" t="s">
        <v>1481</v>
      </c>
      <c r="L47" s="17" t="s">
        <v>1479</v>
      </c>
      <c r="M47" s="17" t="s">
        <v>1479</v>
      </c>
      <c r="N47" s="17" t="s">
        <v>1075</v>
      </c>
      <c r="O47" s="13" t="s">
        <v>1715</v>
      </c>
      <c r="P47" s="17" t="s">
        <v>1424</v>
      </c>
      <c r="Q47" s="18">
        <v>45819</v>
      </c>
      <c r="R47" s="17" t="s">
        <v>1582</v>
      </c>
      <c r="S47" s="17" t="s">
        <v>1479</v>
      </c>
      <c r="T47" s="13" t="s">
        <v>1614</v>
      </c>
      <c r="U47" s="17" t="s">
        <v>1546</v>
      </c>
      <c r="V47" s="17" t="s">
        <v>1477</v>
      </c>
      <c r="W47" s="17" t="s">
        <v>1471</v>
      </c>
      <c r="X47" s="17" t="s">
        <v>1477</v>
      </c>
      <c r="Y47" s="19">
        <v>323659.94</v>
      </c>
      <c r="Z47" s="19">
        <v>2033426.48</v>
      </c>
      <c r="AA47" s="19">
        <v>0</v>
      </c>
      <c r="AB47" s="19">
        <v>0</v>
      </c>
      <c r="AC47" s="19">
        <v>0</v>
      </c>
      <c r="AD47" s="19" t="s">
        <v>1479</v>
      </c>
      <c r="AE47" s="19" t="str">
        <f t="shared" si="2"/>
        <v>N/A</v>
      </c>
      <c r="AF47" s="19">
        <v>0</v>
      </c>
      <c r="AG47" s="19">
        <v>13133.46</v>
      </c>
      <c r="AH47" s="19">
        <v>26266.92</v>
      </c>
      <c r="AI47" s="19">
        <v>13133.46</v>
      </c>
      <c r="AJ47" s="19">
        <v>0</v>
      </c>
      <c r="AK47" s="19">
        <f t="shared" si="1"/>
        <v>52533.84</v>
      </c>
      <c r="AL47" s="19">
        <v>2000</v>
      </c>
      <c r="AM47" s="25" t="s">
        <v>1477</v>
      </c>
      <c r="AN47" s="19" t="s">
        <v>1479</v>
      </c>
      <c r="AO47" s="19" t="s">
        <v>1479</v>
      </c>
      <c r="AP47" s="25" t="s">
        <v>1479</v>
      </c>
    </row>
    <row r="48" spans="1:42" ht="315" x14ac:dyDescent="0.25">
      <c r="A48" s="17" t="s">
        <v>68</v>
      </c>
      <c r="B48" s="13" t="s">
        <v>414</v>
      </c>
      <c r="C48" s="17" t="s">
        <v>424</v>
      </c>
      <c r="D48" s="17" t="s">
        <v>492</v>
      </c>
      <c r="E48" s="17" t="s">
        <v>513</v>
      </c>
      <c r="F48" s="17" t="s">
        <v>562</v>
      </c>
      <c r="G48" s="17" t="s">
        <v>568</v>
      </c>
      <c r="H48" s="18">
        <v>45161</v>
      </c>
      <c r="I48" s="17" t="s">
        <v>571</v>
      </c>
      <c r="J48" s="13" t="s">
        <v>616</v>
      </c>
      <c r="K48" s="17" t="s">
        <v>1477</v>
      </c>
      <c r="L48" s="17" t="s">
        <v>1495</v>
      </c>
      <c r="M48" s="13" t="s">
        <v>964</v>
      </c>
      <c r="N48" s="17" t="s">
        <v>1076</v>
      </c>
      <c r="O48" s="13" t="s">
        <v>1939</v>
      </c>
      <c r="P48" s="17" t="s">
        <v>1425</v>
      </c>
      <c r="Q48" s="18">
        <v>45730</v>
      </c>
      <c r="R48" s="17" t="s">
        <v>1582</v>
      </c>
      <c r="S48" s="17" t="s">
        <v>1479</v>
      </c>
      <c r="T48" s="13" t="s">
        <v>1615</v>
      </c>
      <c r="U48" s="17" t="s">
        <v>1546</v>
      </c>
      <c r="V48" s="17" t="s">
        <v>1477</v>
      </c>
      <c r="W48" s="17" t="s">
        <v>1471</v>
      </c>
      <c r="X48" s="17" t="s">
        <v>1477</v>
      </c>
      <c r="Y48" s="19">
        <v>110080.09</v>
      </c>
      <c r="Z48" s="19">
        <v>0</v>
      </c>
      <c r="AA48" s="19">
        <v>0</v>
      </c>
      <c r="AB48" s="19">
        <v>0</v>
      </c>
      <c r="AC48" s="19"/>
      <c r="AD48" s="19" t="s">
        <v>1479</v>
      </c>
      <c r="AE48" s="19" t="str">
        <f t="shared" si="2"/>
        <v>N/A</v>
      </c>
      <c r="AF48" s="19">
        <v>0</v>
      </c>
      <c r="AG48" s="19">
        <v>12665.14</v>
      </c>
      <c r="AH48" s="19">
        <v>7334.86</v>
      </c>
      <c r="AI48" s="19">
        <v>0</v>
      </c>
      <c r="AJ48" s="19">
        <v>0</v>
      </c>
      <c r="AK48" s="19">
        <f t="shared" si="1"/>
        <v>20000</v>
      </c>
      <c r="AL48" s="19">
        <v>400</v>
      </c>
      <c r="AM48" s="17" t="s">
        <v>1477</v>
      </c>
      <c r="AN48" s="19" t="s">
        <v>1479</v>
      </c>
      <c r="AO48" s="19" t="s">
        <v>1479</v>
      </c>
      <c r="AP48" s="19" t="s">
        <v>1479</v>
      </c>
    </row>
    <row r="49" spans="1:42" ht="45" hidden="1" x14ac:dyDescent="0.25">
      <c r="A49" s="17" t="s">
        <v>69</v>
      </c>
      <c r="B49" s="13" t="s">
        <v>402</v>
      </c>
      <c r="C49" s="17" t="s">
        <v>422</v>
      </c>
      <c r="D49" s="17" t="s">
        <v>490</v>
      </c>
      <c r="E49" s="17" t="s">
        <v>522</v>
      </c>
      <c r="F49" s="17" t="s">
        <v>562</v>
      </c>
      <c r="G49" s="17" t="s">
        <v>568</v>
      </c>
      <c r="H49" s="18">
        <v>45198</v>
      </c>
      <c r="I49" s="17" t="s">
        <v>572</v>
      </c>
      <c r="J49" s="13" t="s">
        <v>617</v>
      </c>
      <c r="K49" s="17" t="s">
        <v>1616</v>
      </c>
      <c r="L49" s="13" t="s">
        <v>1702</v>
      </c>
      <c r="M49" s="13" t="s">
        <v>958</v>
      </c>
      <c r="N49" s="17" t="s">
        <v>1077</v>
      </c>
      <c r="O49" s="13" t="s">
        <v>1821</v>
      </c>
      <c r="P49" s="17" t="s">
        <v>1431</v>
      </c>
      <c r="Q49" s="18">
        <v>45699</v>
      </c>
      <c r="R49" s="17" t="s">
        <v>1479</v>
      </c>
      <c r="S49" s="17" t="s">
        <v>1479</v>
      </c>
      <c r="T49" s="13" t="s">
        <v>1617</v>
      </c>
      <c r="U49" s="22" t="s">
        <v>1480</v>
      </c>
      <c r="V49" s="17" t="s">
        <v>1481</v>
      </c>
      <c r="W49" s="17" t="s">
        <v>1473</v>
      </c>
      <c r="X49" s="17" t="s">
        <v>1477</v>
      </c>
      <c r="Y49" s="19">
        <v>362139.41</v>
      </c>
      <c r="Z49" s="19">
        <v>0</v>
      </c>
      <c r="AA49" s="19">
        <v>0</v>
      </c>
      <c r="AB49" s="19">
        <v>0</v>
      </c>
      <c r="AC49" s="19"/>
      <c r="AD49" s="19" t="s">
        <v>1479</v>
      </c>
      <c r="AE49" s="19" t="str">
        <f t="shared" si="2"/>
        <v>N/A</v>
      </c>
      <c r="AF49" s="19">
        <v>0</v>
      </c>
      <c r="AG49" s="19">
        <v>0</v>
      </c>
      <c r="AH49" s="19">
        <v>0</v>
      </c>
      <c r="AI49" s="19">
        <v>0</v>
      </c>
      <c r="AJ49" s="19">
        <v>0</v>
      </c>
      <c r="AK49" s="19">
        <f t="shared" si="1"/>
        <v>0</v>
      </c>
      <c r="AL49" s="19" t="s">
        <v>1477</v>
      </c>
      <c r="AM49" s="25" t="s">
        <v>1477</v>
      </c>
      <c r="AN49" s="19" t="s">
        <v>1479</v>
      </c>
      <c r="AO49" s="19" t="s">
        <v>1479</v>
      </c>
      <c r="AP49" s="25" t="s">
        <v>1479</v>
      </c>
    </row>
    <row r="50" spans="1:42" ht="135" x14ac:dyDescent="0.25">
      <c r="A50" s="17" t="s">
        <v>70</v>
      </c>
      <c r="B50" s="13" t="s">
        <v>408</v>
      </c>
      <c r="C50" s="17" t="s">
        <v>444</v>
      </c>
      <c r="D50" s="17" t="s">
        <v>494</v>
      </c>
      <c r="E50" s="17" t="s">
        <v>515</v>
      </c>
      <c r="F50" s="17" t="s">
        <v>562</v>
      </c>
      <c r="G50" s="17" t="s">
        <v>568</v>
      </c>
      <c r="H50" s="18">
        <v>45187</v>
      </c>
      <c r="I50" s="17" t="s">
        <v>571</v>
      </c>
      <c r="J50" s="13" t="s">
        <v>618</v>
      </c>
      <c r="K50" s="17" t="s">
        <v>1616</v>
      </c>
      <c r="L50" s="17" t="s">
        <v>1495</v>
      </c>
      <c r="M50" s="13" t="s">
        <v>965</v>
      </c>
      <c r="N50" s="17" t="s">
        <v>1078</v>
      </c>
      <c r="O50" s="13" t="s">
        <v>1716</v>
      </c>
      <c r="P50" s="17" t="s">
        <v>1427</v>
      </c>
      <c r="Q50" s="18">
        <v>45754</v>
      </c>
      <c r="R50" s="17" t="s">
        <v>1479</v>
      </c>
      <c r="S50" s="17" t="s">
        <v>1581</v>
      </c>
      <c r="T50" s="13" t="s">
        <v>1454</v>
      </c>
      <c r="U50" s="17" t="s">
        <v>1507</v>
      </c>
      <c r="V50" s="17" t="s">
        <v>1477</v>
      </c>
      <c r="W50" s="17" t="s">
        <v>1473</v>
      </c>
      <c r="X50" s="17" t="s">
        <v>1477</v>
      </c>
      <c r="Y50" s="19">
        <v>60303.91</v>
      </c>
      <c r="Z50" s="19">
        <v>0</v>
      </c>
      <c r="AA50" s="19">
        <v>0</v>
      </c>
      <c r="AB50" s="19">
        <v>0</v>
      </c>
      <c r="AC50" s="19"/>
      <c r="AD50" s="19" t="s">
        <v>1479</v>
      </c>
      <c r="AE50" s="19" t="str">
        <f t="shared" si="2"/>
        <v>N/A</v>
      </c>
      <c r="AF50" s="19">
        <v>0</v>
      </c>
      <c r="AG50" s="19">
        <v>12665.14</v>
      </c>
      <c r="AH50" s="19">
        <v>0</v>
      </c>
      <c r="AI50" s="19">
        <v>0</v>
      </c>
      <c r="AJ50" s="19">
        <v>0</v>
      </c>
      <c r="AK50" s="19">
        <f t="shared" si="1"/>
        <v>12665.14</v>
      </c>
      <c r="AL50" s="19">
        <v>400</v>
      </c>
      <c r="AM50" s="25" t="s">
        <v>1477</v>
      </c>
      <c r="AN50" s="19" t="s">
        <v>1479</v>
      </c>
      <c r="AO50" s="19" t="s">
        <v>1479</v>
      </c>
      <c r="AP50" s="25" t="s">
        <v>1479</v>
      </c>
    </row>
    <row r="51" spans="1:42" ht="150" x14ac:dyDescent="0.25">
      <c r="A51" s="17" t="s">
        <v>71</v>
      </c>
      <c r="B51" s="13" t="s">
        <v>404</v>
      </c>
      <c r="C51" s="17" t="s">
        <v>423</v>
      </c>
      <c r="D51" s="17" t="s">
        <v>491</v>
      </c>
      <c r="E51" s="17" t="s">
        <v>518</v>
      </c>
      <c r="F51" s="17" t="s">
        <v>567</v>
      </c>
      <c r="G51" s="17" t="s">
        <v>568</v>
      </c>
      <c r="H51" s="18">
        <v>45170</v>
      </c>
      <c r="I51" s="17" t="s">
        <v>571</v>
      </c>
      <c r="J51" s="13" t="s">
        <v>619</v>
      </c>
      <c r="K51" s="17" t="s">
        <v>1477</v>
      </c>
      <c r="L51" s="17" t="s">
        <v>1495</v>
      </c>
      <c r="M51" s="13" t="s">
        <v>966</v>
      </c>
      <c r="N51" s="17" t="s">
        <v>1079</v>
      </c>
      <c r="O51" s="13" t="s">
        <v>1822</v>
      </c>
      <c r="P51" s="17" t="s">
        <v>1433</v>
      </c>
      <c r="Q51" s="18">
        <v>45096</v>
      </c>
      <c r="R51" s="17" t="s">
        <v>1479</v>
      </c>
      <c r="S51" s="17" t="s">
        <v>1479</v>
      </c>
      <c r="T51" s="13" t="s">
        <v>1618</v>
      </c>
      <c r="U51" s="17" t="s">
        <v>1546</v>
      </c>
      <c r="V51" s="17" t="s">
        <v>1477</v>
      </c>
      <c r="W51" s="17" t="s">
        <v>1472</v>
      </c>
      <c r="X51" s="17" t="s">
        <v>1477</v>
      </c>
      <c r="Y51" s="19">
        <v>210000</v>
      </c>
      <c r="Z51" s="19">
        <v>0</v>
      </c>
      <c r="AA51" s="19">
        <v>0</v>
      </c>
      <c r="AB51" s="19">
        <v>0</v>
      </c>
      <c r="AC51" s="19"/>
      <c r="AD51" s="19" t="s">
        <v>1479</v>
      </c>
      <c r="AE51" s="19" t="str">
        <f t="shared" si="2"/>
        <v>N/A</v>
      </c>
      <c r="AF51" s="19">
        <v>0</v>
      </c>
      <c r="AG51" s="19">
        <v>0</v>
      </c>
      <c r="AH51" s="19">
        <v>0</v>
      </c>
      <c r="AI51" s="19">
        <v>0</v>
      </c>
      <c r="AJ51" s="19">
        <v>0</v>
      </c>
      <c r="AK51" s="19">
        <f t="shared" si="1"/>
        <v>0</v>
      </c>
      <c r="AL51" s="19" t="s">
        <v>1477</v>
      </c>
      <c r="AM51" s="17" t="s">
        <v>1477</v>
      </c>
      <c r="AN51" s="19" t="s">
        <v>1479</v>
      </c>
      <c r="AO51" s="19" t="s">
        <v>1479</v>
      </c>
      <c r="AP51" s="19" t="s">
        <v>1479</v>
      </c>
    </row>
    <row r="52" spans="1:42" ht="165" x14ac:dyDescent="0.25">
      <c r="A52" s="17" t="s">
        <v>72</v>
      </c>
      <c r="B52" s="13" t="s">
        <v>415</v>
      </c>
      <c r="C52" s="17" t="s">
        <v>445</v>
      </c>
      <c r="D52" s="17" t="s">
        <v>500</v>
      </c>
      <c r="E52" s="17" t="s">
        <v>520</v>
      </c>
      <c r="F52" s="17" t="s">
        <v>562</v>
      </c>
      <c r="G52" s="17" t="s">
        <v>568</v>
      </c>
      <c r="H52" s="18">
        <v>45163</v>
      </c>
      <c r="I52" s="17" t="s">
        <v>571</v>
      </c>
      <c r="J52" s="13" t="s">
        <v>620</v>
      </c>
      <c r="K52" s="17" t="s">
        <v>1585</v>
      </c>
      <c r="L52" s="17" t="s">
        <v>1479</v>
      </c>
      <c r="M52" s="17" t="s">
        <v>1479</v>
      </c>
      <c r="N52" s="17" t="s">
        <v>1080</v>
      </c>
      <c r="O52" s="13" t="s">
        <v>1823</v>
      </c>
      <c r="P52" s="17" t="s">
        <v>1424</v>
      </c>
      <c r="Q52" s="18">
        <v>45833</v>
      </c>
      <c r="R52" s="17" t="s">
        <v>1479</v>
      </c>
      <c r="S52" s="17" t="s">
        <v>1581</v>
      </c>
      <c r="T52" s="13" t="s">
        <v>1619</v>
      </c>
      <c r="U52" s="17" t="s">
        <v>1546</v>
      </c>
      <c r="V52" s="17" t="s">
        <v>1616</v>
      </c>
      <c r="W52" s="17" t="s">
        <v>1471</v>
      </c>
      <c r="X52" s="17" t="s">
        <v>1616</v>
      </c>
      <c r="Y52" s="19">
        <v>160031.32999999999</v>
      </c>
      <c r="Z52" s="19">
        <v>283787.59000000003</v>
      </c>
      <c r="AA52" s="19">
        <v>184869.53</v>
      </c>
      <c r="AB52" s="19">
        <v>44217.71</v>
      </c>
      <c r="AC52" s="19">
        <v>0</v>
      </c>
      <c r="AD52" s="26">
        <v>45597</v>
      </c>
      <c r="AE52" s="19">
        <f t="shared" si="2"/>
        <v>239569.88000000003</v>
      </c>
      <c r="AF52" s="19">
        <v>0</v>
      </c>
      <c r="AG52" s="19">
        <v>13133.46</v>
      </c>
      <c r="AH52" s="19">
        <v>26266.92</v>
      </c>
      <c r="AI52" s="19">
        <v>6574.94</v>
      </c>
      <c r="AJ52" s="19"/>
      <c r="AK52" s="19">
        <f t="shared" si="1"/>
        <v>45975.32</v>
      </c>
      <c r="AL52" s="19">
        <v>901.48</v>
      </c>
      <c r="AM52" s="17" t="s">
        <v>1477</v>
      </c>
      <c r="AN52" s="19" t="s">
        <v>1479</v>
      </c>
      <c r="AO52" s="19" t="s">
        <v>1479</v>
      </c>
      <c r="AP52" s="19" t="s">
        <v>1479</v>
      </c>
    </row>
    <row r="53" spans="1:42" ht="150" x14ac:dyDescent="0.25">
      <c r="A53" s="17" t="s">
        <v>73</v>
      </c>
      <c r="B53" s="13" t="s">
        <v>402</v>
      </c>
      <c r="C53" s="17" t="s">
        <v>422</v>
      </c>
      <c r="D53" s="17" t="s">
        <v>490</v>
      </c>
      <c r="E53" s="17" t="s">
        <v>1573</v>
      </c>
      <c r="F53" s="17" t="s">
        <v>562</v>
      </c>
      <c r="G53" s="17" t="s">
        <v>568</v>
      </c>
      <c r="H53" s="18">
        <v>45209</v>
      </c>
      <c r="I53" s="17" t="s">
        <v>571</v>
      </c>
      <c r="J53" s="13" t="s">
        <v>621</v>
      </c>
      <c r="K53" s="17" t="s">
        <v>1481</v>
      </c>
      <c r="L53" s="17" t="s">
        <v>1479</v>
      </c>
      <c r="M53" s="17" t="s">
        <v>1479</v>
      </c>
      <c r="N53" s="17" t="s">
        <v>1081</v>
      </c>
      <c r="O53" s="13" t="s">
        <v>1940</v>
      </c>
      <c r="P53" s="17" t="s">
        <v>1427</v>
      </c>
      <c r="Q53" s="18">
        <v>45744</v>
      </c>
      <c r="R53" s="17" t="s">
        <v>1479</v>
      </c>
      <c r="S53" s="17" t="s">
        <v>1581</v>
      </c>
      <c r="T53" s="13" t="s">
        <v>1455</v>
      </c>
      <c r="U53" s="17" t="s">
        <v>1507</v>
      </c>
      <c r="V53" s="17" t="s">
        <v>1477</v>
      </c>
      <c r="W53" s="17" t="s">
        <v>1471</v>
      </c>
      <c r="X53" s="17" t="s">
        <v>1477</v>
      </c>
      <c r="Y53" s="19">
        <v>264252.56</v>
      </c>
      <c r="Z53" s="19">
        <v>264252.56</v>
      </c>
      <c r="AA53" s="19">
        <v>0</v>
      </c>
      <c r="AB53" s="19">
        <v>0</v>
      </c>
      <c r="AC53" s="19">
        <v>0</v>
      </c>
      <c r="AD53" s="19" t="s">
        <v>1700</v>
      </c>
      <c r="AE53" s="19" t="str">
        <f t="shared" si="2"/>
        <v>N/A</v>
      </c>
      <c r="AF53" s="19">
        <v>0</v>
      </c>
      <c r="AG53" s="19">
        <v>12665.14</v>
      </c>
      <c r="AH53" s="19"/>
      <c r="AI53" s="19"/>
      <c r="AJ53" s="19"/>
      <c r="AK53" s="19">
        <f t="shared" si="1"/>
        <v>12665.14</v>
      </c>
      <c r="AL53" s="19">
        <v>1000</v>
      </c>
      <c r="AM53" s="25" t="s">
        <v>1477</v>
      </c>
      <c r="AN53" s="19" t="s">
        <v>1479</v>
      </c>
      <c r="AO53" s="19" t="s">
        <v>1479</v>
      </c>
      <c r="AP53" s="25" t="s">
        <v>1479</v>
      </c>
    </row>
    <row r="54" spans="1:42" ht="75" x14ac:dyDescent="0.25">
      <c r="A54" s="17" t="s">
        <v>74</v>
      </c>
      <c r="B54" s="13" t="s">
        <v>414</v>
      </c>
      <c r="C54" s="17" t="s">
        <v>428</v>
      </c>
      <c r="D54" s="17" t="s">
        <v>492</v>
      </c>
      <c r="E54" s="17" t="s">
        <v>523</v>
      </c>
      <c r="F54" s="17" t="s">
        <v>562</v>
      </c>
      <c r="G54" s="17" t="s">
        <v>568</v>
      </c>
      <c r="H54" s="18">
        <v>45156</v>
      </c>
      <c r="I54" s="17" t="s">
        <v>571</v>
      </c>
      <c r="J54" s="13" t="s">
        <v>622</v>
      </c>
      <c r="K54" s="17" t="s">
        <v>1477</v>
      </c>
      <c r="L54" s="17" t="s">
        <v>1495</v>
      </c>
      <c r="M54" s="13" t="s">
        <v>967</v>
      </c>
      <c r="N54" s="17" t="s">
        <v>1082</v>
      </c>
      <c r="O54" s="13" t="s">
        <v>1941</v>
      </c>
      <c r="P54" s="17" t="s">
        <v>1433</v>
      </c>
      <c r="Q54" s="18">
        <v>45789</v>
      </c>
      <c r="R54" s="17" t="s">
        <v>1479</v>
      </c>
      <c r="S54" s="17" t="s">
        <v>1479</v>
      </c>
      <c r="T54" s="13" t="s">
        <v>1479</v>
      </c>
      <c r="U54" s="17" t="s">
        <v>1498</v>
      </c>
      <c r="V54" s="17" t="s">
        <v>1477</v>
      </c>
      <c r="W54" s="17" t="s">
        <v>1472</v>
      </c>
      <c r="X54" s="17" t="s">
        <v>1477</v>
      </c>
      <c r="Y54" s="19">
        <v>472407.34</v>
      </c>
      <c r="Z54" s="19">
        <v>0</v>
      </c>
      <c r="AA54" s="19">
        <v>0</v>
      </c>
      <c r="AB54" s="19">
        <v>0</v>
      </c>
      <c r="AC54" s="19"/>
      <c r="AD54" s="19" t="s">
        <v>1479</v>
      </c>
      <c r="AE54" s="19" t="str">
        <f t="shared" si="2"/>
        <v>N/A</v>
      </c>
      <c r="AF54" s="19">
        <v>0</v>
      </c>
      <c r="AG54" s="19">
        <v>0</v>
      </c>
      <c r="AH54" s="19">
        <v>0</v>
      </c>
      <c r="AI54" s="19">
        <v>0</v>
      </c>
      <c r="AJ54" s="19">
        <v>0</v>
      </c>
      <c r="AK54" s="19">
        <f t="shared" si="1"/>
        <v>0</v>
      </c>
      <c r="AL54" s="19" t="s">
        <v>1477</v>
      </c>
      <c r="AM54" s="17" t="s">
        <v>1477</v>
      </c>
      <c r="AN54" s="19" t="s">
        <v>1479</v>
      </c>
      <c r="AO54" s="19" t="s">
        <v>1479</v>
      </c>
      <c r="AP54" s="19" t="s">
        <v>1479</v>
      </c>
    </row>
    <row r="55" spans="1:42" ht="409.5" x14ac:dyDescent="0.25">
      <c r="A55" s="17" t="s">
        <v>75</v>
      </c>
      <c r="B55" s="13" t="s">
        <v>409</v>
      </c>
      <c r="C55" s="17" t="s">
        <v>1620</v>
      </c>
      <c r="D55" s="17" t="s">
        <v>491</v>
      </c>
      <c r="E55" s="17" t="s">
        <v>523</v>
      </c>
      <c r="F55" s="17" t="s">
        <v>562</v>
      </c>
      <c r="G55" s="17" t="s">
        <v>568</v>
      </c>
      <c r="H55" s="18">
        <v>45209</v>
      </c>
      <c r="I55" s="17" t="s">
        <v>571</v>
      </c>
      <c r="J55" s="13" t="s">
        <v>623</v>
      </c>
      <c r="K55" s="17" t="s">
        <v>1477</v>
      </c>
      <c r="L55" s="17" t="s">
        <v>1495</v>
      </c>
      <c r="M55" s="13" t="s">
        <v>968</v>
      </c>
      <c r="N55" s="17" t="s">
        <v>1083</v>
      </c>
      <c r="O55" s="13" t="s">
        <v>1942</v>
      </c>
      <c r="P55" s="17" t="s">
        <v>1424</v>
      </c>
      <c r="Q55" s="18">
        <v>45826</v>
      </c>
      <c r="R55" s="17" t="s">
        <v>1479</v>
      </c>
      <c r="S55" s="17" t="s">
        <v>1581</v>
      </c>
      <c r="T55" s="13" t="s">
        <v>1621</v>
      </c>
      <c r="U55" s="17" t="s">
        <v>1546</v>
      </c>
      <c r="V55" s="17" t="s">
        <v>1477</v>
      </c>
      <c r="W55" s="17" t="s">
        <v>1471</v>
      </c>
      <c r="X55" s="17" t="s">
        <v>1477</v>
      </c>
      <c r="Y55" s="19">
        <v>694370</v>
      </c>
      <c r="Z55" s="19">
        <v>0</v>
      </c>
      <c r="AA55" s="19">
        <v>0</v>
      </c>
      <c r="AB55" s="19">
        <v>0</v>
      </c>
      <c r="AC55" s="19"/>
      <c r="AD55" s="19" t="s">
        <v>1479</v>
      </c>
      <c r="AE55" s="19" t="str">
        <f t="shared" si="2"/>
        <v>N/A</v>
      </c>
      <c r="AF55" s="19">
        <v>0</v>
      </c>
      <c r="AG55" s="19">
        <v>0</v>
      </c>
      <c r="AH55" s="19">
        <v>26266.92</v>
      </c>
      <c r="AI55" s="19">
        <v>13133.46</v>
      </c>
      <c r="AJ55" s="19">
        <v>0</v>
      </c>
      <c r="AK55" s="19">
        <f t="shared" si="1"/>
        <v>39400.379999999997</v>
      </c>
      <c r="AL55" s="19">
        <v>1300</v>
      </c>
      <c r="AM55" s="17" t="s">
        <v>1477</v>
      </c>
      <c r="AN55" s="19" t="s">
        <v>1479</v>
      </c>
      <c r="AO55" s="19" t="s">
        <v>1479</v>
      </c>
      <c r="AP55" s="19" t="s">
        <v>1479</v>
      </c>
    </row>
    <row r="56" spans="1:42" ht="195" x14ac:dyDescent="0.25">
      <c r="A56" s="17" t="s">
        <v>76</v>
      </c>
      <c r="B56" s="13" t="s">
        <v>404</v>
      </c>
      <c r="C56" s="17" t="s">
        <v>423</v>
      </c>
      <c r="D56" s="17" t="s">
        <v>491</v>
      </c>
      <c r="E56" s="17" t="s">
        <v>508</v>
      </c>
      <c r="F56" s="17" t="s">
        <v>562</v>
      </c>
      <c r="G56" s="17" t="s">
        <v>568</v>
      </c>
      <c r="H56" s="18">
        <v>45219</v>
      </c>
      <c r="I56" s="17" t="s">
        <v>571</v>
      </c>
      <c r="J56" s="13" t="s">
        <v>624</v>
      </c>
      <c r="K56" s="17" t="s">
        <v>1477</v>
      </c>
      <c r="L56" s="17" t="s">
        <v>1495</v>
      </c>
      <c r="M56" s="13" t="s">
        <v>971</v>
      </c>
      <c r="N56" s="17" t="s">
        <v>1084</v>
      </c>
      <c r="O56" s="13" t="s">
        <v>1943</v>
      </c>
      <c r="P56" s="17" t="s">
        <v>1429</v>
      </c>
      <c r="Q56" s="18">
        <v>45782</v>
      </c>
      <c r="R56" s="17" t="s">
        <v>1576</v>
      </c>
      <c r="S56" s="17" t="s">
        <v>1479</v>
      </c>
      <c r="T56" s="13" t="s">
        <v>1622</v>
      </c>
      <c r="U56" s="17" t="s">
        <v>1546</v>
      </c>
      <c r="V56" s="17" t="s">
        <v>1477</v>
      </c>
      <c r="W56" s="17" t="s">
        <v>1472</v>
      </c>
      <c r="X56" s="17" t="s">
        <v>1477</v>
      </c>
      <c r="Y56" s="19">
        <v>396035.16</v>
      </c>
      <c r="Z56" s="19">
        <v>0</v>
      </c>
      <c r="AA56" s="19">
        <v>0</v>
      </c>
      <c r="AB56" s="19">
        <v>0</v>
      </c>
      <c r="AC56" s="19"/>
      <c r="AD56" s="19" t="s">
        <v>1479</v>
      </c>
      <c r="AE56" s="19" t="str">
        <f t="shared" si="2"/>
        <v>N/A</v>
      </c>
      <c r="AF56" s="19">
        <v>0</v>
      </c>
      <c r="AG56" s="19">
        <v>13133.46</v>
      </c>
      <c r="AH56" s="19">
        <v>0</v>
      </c>
      <c r="AI56" s="19">
        <v>0</v>
      </c>
      <c r="AJ56" s="19">
        <v>0</v>
      </c>
      <c r="AK56" s="19">
        <f t="shared" si="1"/>
        <v>13133.46</v>
      </c>
      <c r="AL56" s="19">
        <v>3000</v>
      </c>
      <c r="AM56" s="17" t="s">
        <v>1477</v>
      </c>
      <c r="AN56" s="19" t="s">
        <v>1479</v>
      </c>
      <c r="AO56" s="19" t="s">
        <v>1479</v>
      </c>
      <c r="AP56" s="19" t="s">
        <v>1479</v>
      </c>
    </row>
    <row r="57" spans="1:42" ht="90" x14ac:dyDescent="0.25">
      <c r="A57" s="17" t="s">
        <v>77</v>
      </c>
      <c r="B57" s="13" t="s">
        <v>414</v>
      </c>
      <c r="C57" s="17" t="s">
        <v>428</v>
      </c>
      <c r="D57" s="17" t="s">
        <v>492</v>
      </c>
      <c r="E57" s="17" t="s">
        <v>506</v>
      </c>
      <c r="F57" s="17" t="s">
        <v>562</v>
      </c>
      <c r="G57" s="17" t="s">
        <v>568</v>
      </c>
      <c r="H57" s="18">
        <v>45225</v>
      </c>
      <c r="I57" s="17" t="s">
        <v>571</v>
      </c>
      <c r="J57" s="13" t="s">
        <v>625</v>
      </c>
      <c r="K57" s="17" t="s">
        <v>1477</v>
      </c>
      <c r="L57" s="17" t="s">
        <v>1495</v>
      </c>
      <c r="M57" s="13" t="s">
        <v>969</v>
      </c>
      <c r="N57" s="17" t="s">
        <v>1085</v>
      </c>
      <c r="O57" s="13" t="s">
        <v>1944</v>
      </c>
      <c r="P57" s="17" t="s">
        <v>1429</v>
      </c>
      <c r="Q57" s="18">
        <v>45762</v>
      </c>
      <c r="R57" s="17" t="s">
        <v>1571</v>
      </c>
      <c r="S57" s="17" t="s">
        <v>1479</v>
      </c>
      <c r="T57" s="13" t="s">
        <v>1623</v>
      </c>
      <c r="U57" s="17" t="s">
        <v>1546</v>
      </c>
      <c r="V57" s="17" t="s">
        <v>1477</v>
      </c>
      <c r="W57" s="17" t="s">
        <v>1472</v>
      </c>
      <c r="X57" s="17" t="s">
        <v>1477</v>
      </c>
      <c r="Y57" s="19">
        <v>85023.53</v>
      </c>
      <c r="Z57" s="19">
        <v>0</v>
      </c>
      <c r="AA57" s="19">
        <v>0</v>
      </c>
      <c r="AB57" s="19">
        <v>0</v>
      </c>
      <c r="AC57" s="19"/>
      <c r="AD57" s="19" t="s">
        <v>1479</v>
      </c>
      <c r="AE57" s="19" t="str">
        <f t="shared" si="2"/>
        <v>N/A</v>
      </c>
      <c r="AF57" s="19">
        <v>0</v>
      </c>
      <c r="AG57" s="19">
        <v>10000</v>
      </c>
      <c r="AH57" s="19">
        <v>0</v>
      </c>
      <c r="AI57" s="19">
        <v>0</v>
      </c>
      <c r="AJ57" s="19">
        <v>0</v>
      </c>
      <c r="AK57" s="19">
        <f t="shared" si="1"/>
        <v>10000</v>
      </c>
      <c r="AL57" s="19">
        <v>200</v>
      </c>
      <c r="AM57" s="17" t="s">
        <v>1477</v>
      </c>
      <c r="AN57" s="19" t="s">
        <v>1479</v>
      </c>
      <c r="AO57" s="19" t="s">
        <v>1479</v>
      </c>
      <c r="AP57" s="19" t="s">
        <v>1479</v>
      </c>
    </row>
    <row r="58" spans="1:42" ht="409.5" x14ac:dyDescent="0.25">
      <c r="A58" s="17" t="s">
        <v>78</v>
      </c>
      <c r="B58" s="13" t="s">
        <v>414</v>
      </c>
      <c r="C58" s="17" t="s">
        <v>428</v>
      </c>
      <c r="D58" s="17" t="s">
        <v>492</v>
      </c>
      <c r="E58" s="17" t="s">
        <v>506</v>
      </c>
      <c r="F58" s="17" t="s">
        <v>562</v>
      </c>
      <c r="G58" s="17" t="s">
        <v>568</v>
      </c>
      <c r="H58" s="18">
        <v>45225</v>
      </c>
      <c r="I58" s="17" t="s">
        <v>571</v>
      </c>
      <c r="J58" s="13" t="s">
        <v>626</v>
      </c>
      <c r="K58" s="17" t="s">
        <v>1477</v>
      </c>
      <c r="L58" s="17" t="s">
        <v>1495</v>
      </c>
      <c r="M58" s="13" t="s">
        <v>970</v>
      </c>
      <c r="N58" s="17" t="s">
        <v>1086</v>
      </c>
      <c r="O58" s="13" t="s">
        <v>1945</v>
      </c>
      <c r="P58" s="17" t="s">
        <v>1425</v>
      </c>
      <c r="Q58" s="18">
        <v>45817</v>
      </c>
      <c r="R58" s="17" t="s">
        <v>1588</v>
      </c>
      <c r="S58" s="17" t="s">
        <v>1479</v>
      </c>
      <c r="T58" s="13" t="s">
        <v>1624</v>
      </c>
      <c r="U58" s="17" t="s">
        <v>1546</v>
      </c>
      <c r="V58" s="17" t="s">
        <v>1477</v>
      </c>
      <c r="W58" s="17" t="s">
        <v>1473</v>
      </c>
      <c r="X58" s="17" t="s">
        <v>1477</v>
      </c>
      <c r="Y58" s="19">
        <v>131955.09</v>
      </c>
      <c r="Z58" s="19">
        <v>0</v>
      </c>
      <c r="AA58" s="19">
        <v>0</v>
      </c>
      <c r="AB58" s="19">
        <v>0</v>
      </c>
      <c r="AC58" s="19"/>
      <c r="AD58" s="19" t="s">
        <v>1479</v>
      </c>
      <c r="AE58" s="19" t="str">
        <f t="shared" si="2"/>
        <v>N/A</v>
      </c>
      <c r="AF58" s="19">
        <v>0</v>
      </c>
      <c r="AG58" s="19">
        <v>0</v>
      </c>
      <c r="AH58" s="19">
        <v>20000</v>
      </c>
      <c r="AI58" s="19">
        <v>0</v>
      </c>
      <c r="AJ58" s="19">
        <v>0</v>
      </c>
      <c r="AK58" s="19">
        <f t="shared" si="1"/>
        <v>20000</v>
      </c>
      <c r="AL58" s="19">
        <v>400</v>
      </c>
      <c r="AM58" s="17" t="s">
        <v>1477</v>
      </c>
      <c r="AN58" s="19" t="s">
        <v>1479</v>
      </c>
      <c r="AO58" s="19" t="s">
        <v>1479</v>
      </c>
      <c r="AP58" s="19" t="s">
        <v>1479</v>
      </c>
    </row>
    <row r="59" spans="1:42" ht="210" x14ac:dyDescent="0.25">
      <c r="A59" s="17" t="s">
        <v>79</v>
      </c>
      <c r="B59" s="13" t="s">
        <v>402</v>
      </c>
      <c r="C59" s="17" t="s">
        <v>422</v>
      </c>
      <c r="D59" s="17" t="s">
        <v>490</v>
      </c>
      <c r="E59" s="17" t="s">
        <v>507</v>
      </c>
      <c r="F59" s="17" t="s">
        <v>562</v>
      </c>
      <c r="G59" s="17" t="s">
        <v>568</v>
      </c>
      <c r="H59" s="18">
        <v>45244</v>
      </c>
      <c r="I59" s="17" t="s">
        <v>571</v>
      </c>
      <c r="J59" s="13" t="s">
        <v>627</v>
      </c>
      <c r="K59" s="17" t="s">
        <v>1481</v>
      </c>
      <c r="L59" s="17" t="s">
        <v>1479</v>
      </c>
      <c r="M59" s="17" t="s">
        <v>1479</v>
      </c>
      <c r="N59" s="17" t="s">
        <v>1087</v>
      </c>
      <c r="O59" s="13" t="s">
        <v>1946</v>
      </c>
      <c r="P59" s="17" t="s">
        <v>1429</v>
      </c>
      <c r="Q59" s="18">
        <v>45804</v>
      </c>
      <c r="R59" s="17" t="s">
        <v>1574</v>
      </c>
      <c r="S59" s="17" t="s">
        <v>1479</v>
      </c>
      <c r="T59" s="13" t="s">
        <v>1625</v>
      </c>
      <c r="U59" s="17" t="s">
        <v>1546</v>
      </c>
      <c r="V59" s="17" t="s">
        <v>1477</v>
      </c>
      <c r="W59" s="17" t="s">
        <v>1472</v>
      </c>
      <c r="X59" s="17" t="s">
        <v>1477</v>
      </c>
      <c r="Y59" s="19">
        <v>197962.02</v>
      </c>
      <c r="Z59" s="19">
        <v>4039097.62</v>
      </c>
      <c r="AA59" s="19">
        <v>2620090.4</v>
      </c>
      <c r="AB59" s="19">
        <v>175605.89</v>
      </c>
      <c r="AC59" s="19">
        <v>0</v>
      </c>
      <c r="AD59" s="26">
        <v>45748</v>
      </c>
      <c r="AE59" s="19">
        <f t="shared" si="2"/>
        <v>3863491.73</v>
      </c>
      <c r="AF59" s="19">
        <v>0</v>
      </c>
      <c r="AG59" s="19">
        <v>13133.46</v>
      </c>
      <c r="AH59" s="19">
        <v>0</v>
      </c>
      <c r="AI59" s="19">
        <v>0</v>
      </c>
      <c r="AJ59" s="19">
        <v>0</v>
      </c>
      <c r="AK59" s="19">
        <f t="shared" si="1"/>
        <v>13133.46</v>
      </c>
      <c r="AL59" s="19">
        <v>1600</v>
      </c>
      <c r="AM59" s="25" t="s">
        <v>1477</v>
      </c>
      <c r="AN59" s="19" t="s">
        <v>1479</v>
      </c>
      <c r="AO59" s="19" t="s">
        <v>1479</v>
      </c>
      <c r="AP59" s="25" t="s">
        <v>1479</v>
      </c>
    </row>
    <row r="60" spans="1:42" ht="390" x14ac:dyDescent="0.25">
      <c r="A60" s="17" t="s">
        <v>80</v>
      </c>
      <c r="B60" s="13" t="s">
        <v>402</v>
      </c>
      <c r="C60" s="17" t="s">
        <v>422</v>
      </c>
      <c r="D60" s="17" t="s">
        <v>490</v>
      </c>
      <c r="E60" s="17" t="s">
        <v>507</v>
      </c>
      <c r="F60" s="17" t="s">
        <v>562</v>
      </c>
      <c r="G60" s="17" t="s">
        <v>568</v>
      </c>
      <c r="H60" s="18">
        <v>45251</v>
      </c>
      <c r="I60" s="17" t="s">
        <v>571</v>
      </c>
      <c r="J60" s="13" t="s">
        <v>628</v>
      </c>
      <c r="K60" s="17" t="s">
        <v>1481</v>
      </c>
      <c r="L60" s="17" t="s">
        <v>1479</v>
      </c>
      <c r="M60" s="17" t="s">
        <v>1479</v>
      </c>
      <c r="N60" s="17" t="s">
        <v>1088</v>
      </c>
      <c r="O60" s="13" t="s">
        <v>1824</v>
      </c>
      <c r="P60" s="17" t="s">
        <v>1424</v>
      </c>
      <c r="Q60" s="18">
        <v>45826</v>
      </c>
      <c r="R60" s="17" t="s">
        <v>1479</v>
      </c>
      <c r="S60" s="17" t="s">
        <v>1581</v>
      </c>
      <c r="T60" s="13" t="s">
        <v>1456</v>
      </c>
      <c r="U60" s="17" t="s">
        <v>1546</v>
      </c>
      <c r="V60" s="17" t="s">
        <v>1477</v>
      </c>
      <c r="W60" s="17" t="s">
        <v>1471</v>
      </c>
      <c r="X60" s="17" t="s">
        <v>1477</v>
      </c>
      <c r="Y60" s="19">
        <v>310000</v>
      </c>
      <c r="Z60" s="19">
        <v>572524.82999999996</v>
      </c>
      <c r="AA60" s="19">
        <v>0</v>
      </c>
      <c r="AB60" s="19">
        <v>139347.71</v>
      </c>
      <c r="AC60" s="19">
        <v>0</v>
      </c>
      <c r="AD60" s="26">
        <v>45474</v>
      </c>
      <c r="AE60" s="19">
        <f t="shared" si="2"/>
        <v>433177.12</v>
      </c>
      <c r="AF60" s="19">
        <v>0</v>
      </c>
      <c r="AG60" s="19">
        <v>12665.14</v>
      </c>
      <c r="AH60" s="19">
        <v>26266.92</v>
      </c>
      <c r="AI60" s="19">
        <v>13133.46</v>
      </c>
      <c r="AJ60" s="19">
        <v>0</v>
      </c>
      <c r="AK60" s="19">
        <f t="shared" si="1"/>
        <v>52065.52</v>
      </c>
      <c r="AL60" s="19">
        <v>1200</v>
      </c>
      <c r="AM60" s="25" t="s">
        <v>1477</v>
      </c>
      <c r="AN60" s="19" t="s">
        <v>1479</v>
      </c>
      <c r="AO60" s="19" t="s">
        <v>1479</v>
      </c>
      <c r="AP60" s="25" t="s">
        <v>1479</v>
      </c>
    </row>
    <row r="61" spans="1:42" ht="195" x14ac:dyDescent="0.25">
      <c r="A61" s="17" t="s">
        <v>81</v>
      </c>
      <c r="B61" s="13" t="s">
        <v>404</v>
      </c>
      <c r="C61" s="17" t="s">
        <v>423</v>
      </c>
      <c r="D61" s="17" t="s">
        <v>491</v>
      </c>
      <c r="E61" s="17" t="s">
        <v>508</v>
      </c>
      <c r="F61" s="17" t="s">
        <v>562</v>
      </c>
      <c r="G61" s="17" t="s">
        <v>568</v>
      </c>
      <c r="H61" s="18">
        <v>45215</v>
      </c>
      <c r="I61" s="17" t="s">
        <v>571</v>
      </c>
      <c r="J61" s="13" t="s">
        <v>629</v>
      </c>
      <c r="K61" s="17" t="s">
        <v>1477</v>
      </c>
      <c r="L61" s="17" t="s">
        <v>1495</v>
      </c>
      <c r="M61" s="13" t="s">
        <v>971</v>
      </c>
      <c r="N61" s="17" t="s">
        <v>1089</v>
      </c>
      <c r="O61" s="13" t="s">
        <v>1947</v>
      </c>
      <c r="P61" s="17" t="s">
        <v>1425</v>
      </c>
      <c r="Q61" s="18">
        <v>45820</v>
      </c>
      <c r="R61" s="17" t="s">
        <v>1576</v>
      </c>
      <c r="S61" s="17" t="s">
        <v>1479</v>
      </c>
      <c r="T61" s="13" t="s">
        <v>1626</v>
      </c>
      <c r="U61" s="17" t="s">
        <v>1546</v>
      </c>
      <c r="V61" s="17" t="s">
        <v>1477</v>
      </c>
      <c r="W61" s="17" t="s">
        <v>1473</v>
      </c>
      <c r="X61" s="17" t="s">
        <v>1477</v>
      </c>
      <c r="Y61" s="19">
        <v>278778.40000000002</v>
      </c>
      <c r="Z61" s="19">
        <v>0</v>
      </c>
      <c r="AA61" s="19">
        <v>0</v>
      </c>
      <c r="AB61" s="19">
        <v>0</v>
      </c>
      <c r="AC61" s="19"/>
      <c r="AD61" s="19" t="s">
        <v>1479</v>
      </c>
      <c r="AE61" s="19" t="str">
        <f t="shared" si="2"/>
        <v>N/A</v>
      </c>
      <c r="AF61" s="19">
        <v>0</v>
      </c>
      <c r="AG61" s="19">
        <v>0</v>
      </c>
      <c r="AH61" s="19">
        <v>26266.92</v>
      </c>
      <c r="AI61" s="19">
        <v>0</v>
      </c>
      <c r="AJ61" s="19">
        <v>0</v>
      </c>
      <c r="AK61" s="19">
        <f t="shared" si="1"/>
        <v>26266.92</v>
      </c>
      <c r="AL61" s="19">
        <v>4000</v>
      </c>
      <c r="AM61" s="17" t="s">
        <v>1477</v>
      </c>
      <c r="AN61" s="19" t="s">
        <v>1479</v>
      </c>
      <c r="AO61" s="19" t="s">
        <v>1479</v>
      </c>
      <c r="AP61" s="19" t="s">
        <v>1479</v>
      </c>
    </row>
    <row r="62" spans="1:42" ht="75" x14ac:dyDescent="0.25">
      <c r="A62" s="17" t="s">
        <v>82</v>
      </c>
      <c r="B62" s="13" t="s">
        <v>402</v>
      </c>
      <c r="C62" s="17" t="s">
        <v>422</v>
      </c>
      <c r="D62" s="17" t="s">
        <v>490</v>
      </c>
      <c r="E62" s="17" t="s">
        <v>524</v>
      </c>
      <c r="F62" s="17" t="s">
        <v>562</v>
      </c>
      <c r="G62" s="17" t="s">
        <v>568</v>
      </c>
      <c r="H62" s="18">
        <v>45152</v>
      </c>
      <c r="I62" s="17" t="s">
        <v>571</v>
      </c>
      <c r="J62" s="13" t="s">
        <v>630</v>
      </c>
      <c r="K62" s="17" t="s">
        <v>1481</v>
      </c>
      <c r="L62" s="17" t="s">
        <v>1479</v>
      </c>
      <c r="M62" s="17" t="s">
        <v>1479</v>
      </c>
      <c r="N62" s="17" t="s">
        <v>1090</v>
      </c>
      <c r="O62" s="13" t="s">
        <v>1717</v>
      </c>
      <c r="P62" s="17" t="s">
        <v>1425</v>
      </c>
      <c r="Q62" s="18">
        <v>45818</v>
      </c>
      <c r="R62" s="17" t="s">
        <v>1479</v>
      </c>
      <c r="S62" s="17" t="s">
        <v>1479</v>
      </c>
      <c r="T62" s="13" t="s">
        <v>1627</v>
      </c>
      <c r="U62" s="17" t="s">
        <v>1507</v>
      </c>
      <c r="V62" s="17" t="s">
        <v>1477</v>
      </c>
      <c r="W62" s="17" t="s">
        <v>1473</v>
      </c>
      <c r="X62" s="17" t="s">
        <v>1477</v>
      </c>
      <c r="Y62" s="19">
        <v>420488.65</v>
      </c>
      <c r="Z62" s="19">
        <v>174719.32</v>
      </c>
      <c r="AA62" s="19">
        <v>35682.14</v>
      </c>
      <c r="AB62" s="19">
        <v>0</v>
      </c>
      <c r="AC62" s="19">
        <v>0</v>
      </c>
      <c r="AD62" s="19" t="s">
        <v>1479</v>
      </c>
      <c r="AE62" s="19" t="str">
        <f t="shared" si="2"/>
        <v>N/A</v>
      </c>
      <c r="AF62" s="19">
        <v>0</v>
      </c>
      <c r="AG62" s="19">
        <v>0</v>
      </c>
      <c r="AH62" s="19">
        <v>0</v>
      </c>
      <c r="AI62" s="19">
        <v>0</v>
      </c>
      <c r="AJ62" s="19">
        <v>0</v>
      </c>
      <c r="AK62" s="19">
        <f t="shared" si="1"/>
        <v>0</v>
      </c>
      <c r="AL62" s="19" t="s">
        <v>1477</v>
      </c>
      <c r="AM62" s="25" t="s">
        <v>1477</v>
      </c>
      <c r="AN62" s="19" t="s">
        <v>1479</v>
      </c>
      <c r="AO62" s="19" t="s">
        <v>1479</v>
      </c>
      <c r="AP62" s="25" t="s">
        <v>1479</v>
      </c>
    </row>
    <row r="63" spans="1:42" ht="60" x14ac:dyDescent="0.25">
      <c r="A63" s="17" t="s">
        <v>83</v>
      </c>
      <c r="B63" s="13" t="s">
        <v>404</v>
      </c>
      <c r="C63" s="17" t="s">
        <v>423</v>
      </c>
      <c r="D63" s="17" t="s">
        <v>491</v>
      </c>
      <c r="E63" s="17" t="s">
        <v>525</v>
      </c>
      <c r="F63" s="17" t="s">
        <v>562</v>
      </c>
      <c r="G63" s="17" t="s">
        <v>568</v>
      </c>
      <c r="H63" s="18">
        <v>45244</v>
      </c>
      <c r="I63" s="17" t="s">
        <v>571</v>
      </c>
      <c r="J63" s="13" t="s">
        <v>631</v>
      </c>
      <c r="K63" s="17" t="s">
        <v>1477</v>
      </c>
      <c r="L63" s="17" t="s">
        <v>1495</v>
      </c>
      <c r="M63" s="13" t="s">
        <v>972</v>
      </c>
      <c r="N63" s="17" t="s">
        <v>1091</v>
      </c>
      <c r="O63" s="13" t="s">
        <v>1948</v>
      </c>
      <c r="P63" s="17" t="s">
        <v>1433</v>
      </c>
      <c r="Q63" s="18">
        <v>45722</v>
      </c>
      <c r="R63" s="17" t="s">
        <v>1479</v>
      </c>
      <c r="S63" s="17" t="s">
        <v>1479</v>
      </c>
      <c r="T63" s="17" t="s">
        <v>1479</v>
      </c>
      <c r="U63" s="17" t="s">
        <v>1498</v>
      </c>
      <c r="V63" s="17" t="s">
        <v>1477</v>
      </c>
      <c r="W63" s="17" t="s">
        <v>1472</v>
      </c>
      <c r="X63" s="17" t="s">
        <v>1477</v>
      </c>
      <c r="Y63" s="19">
        <v>87000</v>
      </c>
      <c r="Z63" s="19">
        <v>0</v>
      </c>
      <c r="AA63" s="19">
        <v>0</v>
      </c>
      <c r="AB63" s="19">
        <v>0</v>
      </c>
      <c r="AC63" s="19"/>
      <c r="AD63" s="19" t="s">
        <v>1479</v>
      </c>
      <c r="AE63" s="19" t="str">
        <f t="shared" si="2"/>
        <v>N/A</v>
      </c>
      <c r="AF63" s="19">
        <v>0</v>
      </c>
      <c r="AG63" s="19">
        <v>0</v>
      </c>
      <c r="AH63" s="19">
        <v>0</v>
      </c>
      <c r="AI63" s="19">
        <v>0</v>
      </c>
      <c r="AJ63" s="19">
        <v>0</v>
      </c>
      <c r="AK63" s="19">
        <f t="shared" si="1"/>
        <v>0</v>
      </c>
      <c r="AL63" s="19" t="s">
        <v>1477</v>
      </c>
      <c r="AM63" s="17" t="s">
        <v>1477</v>
      </c>
      <c r="AN63" s="19" t="s">
        <v>1479</v>
      </c>
      <c r="AO63" s="19" t="s">
        <v>1479</v>
      </c>
      <c r="AP63" s="19" t="s">
        <v>1479</v>
      </c>
    </row>
    <row r="64" spans="1:42" ht="165" x14ac:dyDescent="0.25">
      <c r="A64" s="17" t="s">
        <v>84</v>
      </c>
      <c r="B64" s="13" t="s">
        <v>414</v>
      </c>
      <c r="C64" s="17" t="s">
        <v>429</v>
      </c>
      <c r="D64" s="17" t="s">
        <v>492</v>
      </c>
      <c r="E64" s="17" t="s">
        <v>515</v>
      </c>
      <c r="F64" s="17" t="s">
        <v>562</v>
      </c>
      <c r="G64" s="17" t="s">
        <v>568</v>
      </c>
      <c r="H64" s="18">
        <v>45251</v>
      </c>
      <c r="I64" s="17" t="s">
        <v>571</v>
      </c>
      <c r="J64" s="13" t="s">
        <v>632</v>
      </c>
      <c r="K64" s="17" t="s">
        <v>1477</v>
      </c>
      <c r="L64" s="17" t="s">
        <v>1495</v>
      </c>
      <c r="M64" s="13" t="s">
        <v>973</v>
      </c>
      <c r="N64" s="17" t="s">
        <v>1092</v>
      </c>
      <c r="O64" s="13" t="s">
        <v>1945</v>
      </c>
      <c r="P64" s="17" t="s">
        <v>1425</v>
      </c>
      <c r="Q64" s="18">
        <v>45733</v>
      </c>
      <c r="R64" s="17" t="s">
        <v>1582</v>
      </c>
      <c r="S64" s="17" t="s">
        <v>1479</v>
      </c>
      <c r="T64" s="13" t="s">
        <v>1458</v>
      </c>
      <c r="U64" s="17" t="s">
        <v>1507</v>
      </c>
      <c r="V64" s="17" t="s">
        <v>1477</v>
      </c>
      <c r="W64" s="17" t="s">
        <v>1473</v>
      </c>
      <c r="X64" s="17" t="s">
        <v>1477</v>
      </c>
      <c r="Y64" s="19">
        <v>274888.28999999998</v>
      </c>
      <c r="Z64" s="19">
        <v>0</v>
      </c>
      <c r="AA64" s="19">
        <v>0</v>
      </c>
      <c r="AB64" s="19">
        <v>0</v>
      </c>
      <c r="AC64" s="19"/>
      <c r="AD64" s="19" t="s">
        <v>1479</v>
      </c>
      <c r="AE64" s="19" t="str">
        <f t="shared" si="2"/>
        <v>N/A</v>
      </c>
      <c r="AF64" s="19">
        <v>0</v>
      </c>
      <c r="AG64" s="19">
        <v>0</v>
      </c>
      <c r="AH64" s="19">
        <v>0</v>
      </c>
      <c r="AI64" s="19">
        <v>0</v>
      </c>
      <c r="AJ64" s="19">
        <v>0</v>
      </c>
      <c r="AK64" s="19">
        <f t="shared" si="1"/>
        <v>0</v>
      </c>
      <c r="AL64" s="19" t="s">
        <v>1477</v>
      </c>
      <c r="AM64" s="17" t="s">
        <v>1477</v>
      </c>
      <c r="AN64" s="19" t="s">
        <v>1479</v>
      </c>
      <c r="AO64" s="19" t="s">
        <v>1479</v>
      </c>
      <c r="AP64" s="19" t="s">
        <v>1479</v>
      </c>
    </row>
    <row r="65" spans="1:42" ht="120" x14ac:dyDescent="0.25">
      <c r="A65" s="17" t="s">
        <v>85</v>
      </c>
      <c r="B65" s="13" t="s">
        <v>414</v>
      </c>
      <c r="C65" s="17" t="s">
        <v>429</v>
      </c>
      <c r="D65" s="17" t="s">
        <v>492</v>
      </c>
      <c r="E65" s="17" t="s">
        <v>511</v>
      </c>
      <c r="F65" s="17" t="s">
        <v>562</v>
      </c>
      <c r="G65" s="17" t="s">
        <v>568</v>
      </c>
      <c r="H65" s="18">
        <v>45246</v>
      </c>
      <c r="I65" s="17" t="s">
        <v>571</v>
      </c>
      <c r="J65" s="13" t="s">
        <v>633</v>
      </c>
      <c r="K65" s="17" t="s">
        <v>1477</v>
      </c>
      <c r="L65" s="17" t="s">
        <v>1495</v>
      </c>
      <c r="M65" s="13" t="s">
        <v>973</v>
      </c>
      <c r="N65" s="17" t="s">
        <v>1093</v>
      </c>
      <c r="O65" s="13" t="s">
        <v>1949</v>
      </c>
      <c r="P65" s="17" t="s">
        <v>1429</v>
      </c>
      <c r="Q65" s="18">
        <v>45804</v>
      </c>
      <c r="R65" s="17" t="s">
        <v>1479</v>
      </c>
      <c r="S65" s="17" t="s">
        <v>1479</v>
      </c>
      <c r="T65" s="13" t="s">
        <v>1628</v>
      </c>
      <c r="U65" s="17" t="s">
        <v>1546</v>
      </c>
      <c r="V65" s="17" t="s">
        <v>1477</v>
      </c>
      <c r="W65" s="17" t="s">
        <v>1472</v>
      </c>
      <c r="X65" s="17" t="s">
        <v>1477</v>
      </c>
      <c r="Y65" s="19">
        <v>108214.98</v>
      </c>
      <c r="Z65" s="19">
        <v>0</v>
      </c>
      <c r="AA65" s="19">
        <v>0</v>
      </c>
      <c r="AB65" s="19">
        <v>0</v>
      </c>
      <c r="AC65" s="19"/>
      <c r="AD65" s="19" t="s">
        <v>1479</v>
      </c>
      <c r="AE65" s="19" t="str">
        <f t="shared" si="2"/>
        <v>N/A</v>
      </c>
      <c r="AF65" s="19">
        <v>0</v>
      </c>
      <c r="AG65" s="19">
        <v>13133.46</v>
      </c>
      <c r="AH65" s="19">
        <v>0</v>
      </c>
      <c r="AI65" s="19">
        <v>0</v>
      </c>
      <c r="AJ65" s="19">
        <v>0</v>
      </c>
      <c r="AK65" s="19">
        <f t="shared" si="1"/>
        <v>13133.46</v>
      </c>
      <c r="AL65" s="19">
        <v>300</v>
      </c>
      <c r="AM65" s="17" t="s">
        <v>1477</v>
      </c>
      <c r="AN65" s="19" t="s">
        <v>1479</v>
      </c>
      <c r="AO65" s="19" t="s">
        <v>1479</v>
      </c>
      <c r="AP65" s="19" t="s">
        <v>1479</v>
      </c>
    </row>
    <row r="66" spans="1:42" ht="405" x14ac:dyDescent="0.25">
      <c r="A66" s="17" t="s">
        <v>86</v>
      </c>
      <c r="B66" s="13" t="s">
        <v>402</v>
      </c>
      <c r="C66" s="17" t="s">
        <v>422</v>
      </c>
      <c r="D66" s="17" t="s">
        <v>490</v>
      </c>
      <c r="E66" s="17" t="s">
        <v>512</v>
      </c>
      <c r="F66" s="17" t="s">
        <v>562</v>
      </c>
      <c r="G66" s="17" t="s">
        <v>568</v>
      </c>
      <c r="H66" s="18">
        <v>45274</v>
      </c>
      <c r="I66" s="17" t="s">
        <v>571</v>
      </c>
      <c r="J66" s="13" t="s">
        <v>634</v>
      </c>
      <c r="K66" s="17" t="s">
        <v>1481</v>
      </c>
      <c r="L66" s="17" t="s">
        <v>1479</v>
      </c>
      <c r="M66" s="17" t="s">
        <v>1479</v>
      </c>
      <c r="N66" s="17" t="s">
        <v>1094</v>
      </c>
      <c r="O66" s="13" t="s">
        <v>1718</v>
      </c>
      <c r="P66" s="17" t="s">
        <v>1429</v>
      </c>
      <c r="Q66" s="18">
        <v>45833</v>
      </c>
      <c r="R66" s="17" t="s">
        <v>1582</v>
      </c>
      <c r="S66" s="17" t="s">
        <v>1479</v>
      </c>
      <c r="T66" s="13" t="s">
        <v>1629</v>
      </c>
      <c r="U66" s="17" t="s">
        <v>1546</v>
      </c>
      <c r="V66" s="17" t="s">
        <v>1477</v>
      </c>
      <c r="W66" s="17" t="s">
        <v>1471</v>
      </c>
      <c r="X66" s="17" t="s">
        <v>1477</v>
      </c>
      <c r="Y66" s="19">
        <v>286320</v>
      </c>
      <c r="Z66" s="19">
        <v>286320</v>
      </c>
      <c r="AA66" s="19">
        <v>0</v>
      </c>
      <c r="AB66" s="19">
        <v>462081.57</v>
      </c>
      <c r="AC66" s="19">
        <v>0</v>
      </c>
      <c r="AD66" s="26">
        <v>45809</v>
      </c>
      <c r="AE66" s="19">
        <f t="shared" si="2"/>
        <v>-175761.57</v>
      </c>
      <c r="AF66" s="19">
        <v>0</v>
      </c>
      <c r="AG66" s="19">
        <v>13133.46</v>
      </c>
      <c r="AH66" s="19">
        <v>26266.92</v>
      </c>
      <c r="AI66" s="19">
        <v>0</v>
      </c>
      <c r="AJ66" s="19">
        <v>0</v>
      </c>
      <c r="AK66" s="19">
        <f t="shared" si="1"/>
        <v>39400.379999999997</v>
      </c>
      <c r="AL66" s="19">
        <v>4000</v>
      </c>
      <c r="AM66" s="25" t="s">
        <v>1477</v>
      </c>
      <c r="AN66" s="19" t="s">
        <v>1479</v>
      </c>
      <c r="AO66" s="19" t="s">
        <v>1479</v>
      </c>
      <c r="AP66" s="25" t="s">
        <v>1479</v>
      </c>
    </row>
    <row r="67" spans="1:42" ht="90" x14ac:dyDescent="0.25">
      <c r="A67" s="17" t="s">
        <v>87</v>
      </c>
      <c r="B67" s="13" t="s">
        <v>414</v>
      </c>
      <c r="C67" s="17" t="s">
        <v>429</v>
      </c>
      <c r="D67" s="17" t="s">
        <v>492</v>
      </c>
      <c r="E67" s="17" t="s">
        <v>508</v>
      </c>
      <c r="F67" s="17" t="s">
        <v>562</v>
      </c>
      <c r="G67" s="17" t="s">
        <v>568</v>
      </c>
      <c r="H67" s="18">
        <v>45251</v>
      </c>
      <c r="I67" s="17" t="s">
        <v>571</v>
      </c>
      <c r="J67" s="13" t="s">
        <v>635</v>
      </c>
      <c r="K67" s="17" t="s">
        <v>1477</v>
      </c>
      <c r="L67" s="17" t="s">
        <v>1495</v>
      </c>
      <c r="M67" s="13" t="s">
        <v>974</v>
      </c>
      <c r="N67" s="17" t="s">
        <v>1095</v>
      </c>
      <c r="O67" s="13" t="s">
        <v>1950</v>
      </c>
      <c r="P67" s="17" t="s">
        <v>1433</v>
      </c>
      <c r="Q67" s="18">
        <v>45686</v>
      </c>
      <c r="R67" s="17" t="s">
        <v>1479</v>
      </c>
      <c r="S67" s="17" t="s">
        <v>1479</v>
      </c>
      <c r="T67" s="13" t="s">
        <v>1479</v>
      </c>
      <c r="U67" s="17" t="s">
        <v>1498</v>
      </c>
      <c r="V67" s="17" t="s">
        <v>1477</v>
      </c>
      <c r="W67" s="17" t="s">
        <v>1472</v>
      </c>
      <c r="X67" s="17" t="s">
        <v>1477</v>
      </c>
      <c r="Y67" s="19">
        <v>151850.26</v>
      </c>
      <c r="Z67" s="19">
        <v>0</v>
      </c>
      <c r="AA67" s="19">
        <v>0</v>
      </c>
      <c r="AB67" s="19">
        <v>0</v>
      </c>
      <c r="AC67" s="19"/>
      <c r="AD67" s="19" t="s">
        <v>1479</v>
      </c>
      <c r="AE67" s="19" t="str">
        <f t="shared" si="2"/>
        <v>N/A</v>
      </c>
      <c r="AF67" s="19">
        <v>0</v>
      </c>
      <c r="AG67" s="19">
        <v>0</v>
      </c>
      <c r="AH67" s="19">
        <v>0</v>
      </c>
      <c r="AI67" s="19">
        <v>0</v>
      </c>
      <c r="AJ67" s="19">
        <v>0</v>
      </c>
      <c r="AK67" s="19">
        <f t="shared" ref="AK67:AK130" si="4">AG67+AH67+AI67+AJ67</f>
        <v>0</v>
      </c>
      <c r="AL67" s="19" t="s">
        <v>1477</v>
      </c>
      <c r="AM67" s="17" t="s">
        <v>1477</v>
      </c>
      <c r="AN67" s="19" t="s">
        <v>1479</v>
      </c>
      <c r="AO67" s="19" t="s">
        <v>1479</v>
      </c>
      <c r="AP67" s="19" t="s">
        <v>1479</v>
      </c>
    </row>
    <row r="68" spans="1:42" ht="135" x14ac:dyDescent="0.25">
      <c r="A68" s="17" t="s">
        <v>88</v>
      </c>
      <c r="B68" s="13" t="s">
        <v>414</v>
      </c>
      <c r="C68" s="17" t="s">
        <v>428</v>
      </c>
      <c r="D68" s="17" t="s">
        <v>492</v>
      </c>
      <c r="E68" s="17" t="s">
        <v>518</v>
      </c>
      <c r="F68" s="17" t="s">
        <v>562</v>
      </c>
      <c r="G68" s="17" t="s">
        <v>568</v>
      </c>
      <c r="H68" s="18">
        <v>45254</v>
      </c>
      <c r="I68" s="17" t="s">
        <v>571</v>
      </c>
      <c r="J68" s="13" t="s">
        <v>636</v>
      </c>
      <c r="K68" s="17" t="s">
        <v>1477</v>
      </c>
      <c r="L68" s="17" t="s">
        <v>1495</v>
      </c>
      <c r="M68" s="13" t="s">
        <v>964</v>
      </c>
      <c r="N68" s="17" t="s">
        <v>1096</v>
      </c>
      <c r="O68" s="13" t="s">
        <v>1950</v>
      </c>
      <c r="P68" s="17" t="s">
        <v>1429</v>
      </c>
      <c r="Q68" s="18">
        <v>45726</v>
      </c>
      <c r="R68" s="17" t="s">
        <v>1588</v>
      </c>
      <c r="S68" s="17" t="s">
        <v>1479</v>
      </c>
      <c r="T68" s="13" t="s">
        <v>1459</v>
      </c>
      <c r="U68" s="17" t="s">
        <v>1546</v>
      </c>
      <c r="V68" s="17" t="s">
        <v>1477</v>
      </c>
      <c r="W68" s="17" t="s">
        <v>1471</v>
      </c>
      <c r="X68" s="17" t="s">
        <v>1477</v>
      </c>
      <c r="Y68" s="19">
        <v>908092.04</v>
      </c>
      <c r="Z68" s="19">
        <v>0</v>
      </c>
      <c r="AA68" s="19">
        <v>0</v>
      </c>
      <c r="AB68" s="19">
        <v>0</v>
      </c>
      <c r="AC68" s="19"/>
      <c r="AD68" s="19" t="s">
        <v>1479</v>
      </c>
      <c r="AE68" s="19" t="str">
        <f t="shared" si="2"/>
        <v>N/A</v>
      </c>
      <c r="AF68" s="19">
        <v>0</v>
      </c>
      <c r="AG68" s="19">
        <v>13133.46</v>
      </c>
      <c r="AH68" s="19">
        <v>0</v>
      </c>
      <c r="AI68" s="19">
        <v>0</v>
      </c>
      <c r="AJ68" s="19">
        <v>0</v>
      </c>
      <c r="AK68" s="19">
        <f t="shared" si="4"/>
        <v>13133.46</v>
      </c>
      <c r="AL68" s="19">
        <v>1600</v>
      </c>
      <c r="AM68" s="17" t="s">
        <v>1477</v>
      </c>
      <c r="AN68" s="19" t="s">
        <v>1479</v>
      </c>
      <c r="AO68" s="19" t="s">
        <v>1479</v>
      </c>
      <c r="AP68" s="19" t="s">
        <v>1479</v>
      </c>
    </row>
    <row r="69" spans="1:42" ht="105" x14ac:dyDescent="0.25">
      <c r="A69" s="17" t="s">
        <v>89</v>
      </c>
      <c r="B69" s="13" t="s">
        <v>414</v>
      </c>
      <c r="C69" s="17" t="s">
        <v>430</v>
      </c>
      <c r="D69" s="17" t="s">
        <v>492</v>
      </c>
      <c r="E69" s="17" t="s">
        <v>512</v>
      </c>
      <c r="F69" s="17" t="s">
        <v>562</v>
      </c>
      <c r="G69" s="17" t="s">
        <v>568</v>
      </c>
      <c r="H69" s="18">
        <v>45273</v>
      </c>
      <c r="I69" s="17" t="s">
        <v>571</v>
      </c>
      <c r="J69" s="13" t="s">
        <v>637</v>
      </c>
      <c r="K69" s="17" t="s">
        <v>1477</v>
      </c>
      <c r="L69" s="17" t="s">
        <v>1495</v>
      </c>
      <c r="M69" s="13" t="s">
        <v>974</v>
      </c>
      <c r="N69" s="17" t="s">
        <v>1097</v>
      </c>
      <c r="O69" s="13" t="s">
        <v>1951</v>
      </c>
      <c r="P69" s="17" t="s">
        <v>1430</v>
      </c>
      <c r="Q69" s="18">
        <v>45537</v>
      </c>
      <c r="R69" s="17" t="s">
        <v>1479</v>
      </c>
      <c r="S69" s="17" t="s">
        <v>1479</v>
      </c>
      <c r="T69" s="13" t="s">
        <v>1479</v>
      </c>
      <c r="U69" s="17" t="s">
        <v>1498</v>
      </c>
      <c r="V69" s="17" t="s">
        <v>1477</v>
      </c>
      <c r="W69" s="17" t="s">
        <v>1472</v>
      </c>
      <c r="X69" s="17" t="s">
        <v>1477</v>
      </c>
      <c r="Y69" s="19">
        <v>430079.95</v>
      </c>
      <c r="Z69" s="19">
        <v>0</v>
      </c>
      <c r="AA69" s="19">
        <v>0</v>
      </c>
      <c r="AB69" s="19">
        <v>0</v>
      </c>
      <c r="AC69" s="19"/>
      <c r="AD69" s="19" t="s">
        <v>1479</v>
      </c>
      <c r="AE69" s="19" t="str">
        <f t="shared" si="2"/>
        <v>N/A</v>
      </c>
      <c r="AF69" s="19">
        <v>0</v>
      </c>
      <c r="AG69" s="19">
        <v>0</v>
      </c>
      <c r="AH69" s="19">
        <v>0</v>
      </c>
      <c r="AI69" s="19">
        <v>0</v>
      </c>
      <c r="AJ69" s="19">
        <v>0</v>
      </c>
      <c r="AK69" s="19">
        <f t="shared" si="4"/>
        <v>0</v>
      </c>
      <c r="AL69" s="19" t="s">
        <v>1477</v>
      </c>
      <c r="AM69" s="17" t="s">
        <v>1477</v>
      </c>
      <c r="AN69" s="19" t="s">
        <v>1479</v>
      </c>
      <c r="AO69" s="19" t="s">
        <v>1479</v>
      </c>
      <c r="AP69" s="19" t="s">
        <v>1479</v>
      </c>
    </row>
    <row r="70" spans="1:42" ht="90" x14ac:dyDescent="0.25">
      <c r="A70" s="17" t="s">
        <v>90</v>
      </c>
      <c r="B70" s="13" t="s">
        <v>414</v>
      </c>
      <c r="C70" s="17" t="s">
        <v>428</v>
      </c>
      <c r="D70" s="17" t="s">
        <v>492</v>
      </c>
      <c r="E70" s="17" t="s">
        <v>507</v>
      </c>
      <c r="F70" s="17" t="s">
        <v>562</v>
      </c>
      <c r="G70" s="17" t="s">
        <v>568</v>
      </c>
      <c r="H70" s="18">
        <v>45275</v>
      </c>
      <c r="I70" s="17" t="s">
        <v>571</v>
      </c>
      <c r="J70" s="13" t="s">
        <v>638</v>
      </c>
      <c r="K70" s="17" t="s">
        <v>1477</v>
      </c>
      <c r="L70" s="17" t="s">
        <v>1495</v>
      </c>
      <c r="M70" s="13" t="s">
        <v>975</v>
      </c>
      <c r="N70" s="17" t="s">
        <v>1098</v>
      </c>
      <c r="O70" s="13" t="s">
        <v>1952</v>
      </c>
      <c r="P70" s="17" t="s">
        <v>1430</v>
      </c>
      <c r="Q70" s="18">
        <v>45569</v>
      </c>
      <c r="R70" s="17" t="s">
        <v>1479</v>
      </c>
      <c r="S70" s="17" t="s">
        <v>1479</v>
      </c>
      <c r="T70" s="13" t="s">
        <v>1479</v>
      </c>
      <c r="U70" s="17" t="s">
        <v>1498</v>
      </c>
      <c r="V70" s="17" t="s">
        <v>1477</v>
      </c>
      <c r="W70" s="17" t="s">
        <v>1472</v>
      </c>
      <c r="X70" s="17" t="s">
        <v>1477</v>
      </c>
      <c r="Y70" s="19">
        <v>572680.22</v>
      </c>
      <c r="Z70" s="19">
        <v>0</v>
      </c>
      <c r="AA70" s="19">
        <v>0</v>
      </c>
      <c r="AB70" s="19">
        <v>0</v>
      </c>
      <c r="AC70" s="19"/>
      <c r="AD70" s="19" t="s">
        <v>1479</v>
      </c>
      <c r="AE70" s="19" t="str">
        <f t="shared" si="2"/>
        <v>N/A</v>
      </c>
      <c r="AF70" s="19">
        <v>0</v>
      </c>
      <c r="AG70" s="19">
        <v>0</v>
      </c>
      <c r="AH70" s="19">
        <v>0</v>
      </c>
      <c r="AI70" s="19">
        <v>0</v>
      </c>
      <c r="AJ70" s="19">
        <v>0</v>
      </c>
      <c r="AK70" s="19">
        <f t="shared" si="4"/>
        <v>0</v>
      </c>
      <c r="AL70" s="19" t="s">
        <v>1477</v>
      </c>
      <c r="AM70" s="17" t="s">
        <v>1477</v>
      </c>
      <c r="AN70" s="19" t="s">
        <v>1479</v>
      </c>
      <c r="AO70" s="19" t="s">
        <v>1479</v>
      </c>
      <c r="AP70" s="19" t="s">
        <v>1479</v>
      </c>
    </row>
    <row r="71" spans="1:42" ht="315" x14ac:dyDescent="0.25">
      <c r="A71" s="17" t="s">
        <v>91</v>
      </c>
      <c r="B71" s="13" t="s">
        <v>414</v>
      </c>
      <c r="C71" s="17" t="s">
        <v>429</v>
      </c>
      <c r="D71" s="17" t="s">
        <v>492</v>
      </c>
      <c r="E71" s="17" t="s">
        <v>515</v>
      </c>
      <c r="F71" s="17" t="s">
        <v>562</v>
      </c>
      <c r="G71" s="17" t="s">
        <v>568</v>
      </c>
      <c r="H71" s="18">
        <v>45274</v>
      </c>
      <c r="I71" s="17" t="s">
        <v>571</v>
      </c>
      <c r="J71" s="13" t="s">
        <v>639</v>
      </c>
      <c r="K71" s="17" t="s">
        <v>1477</v>
      </c>
      <c r="L71" s="17" t="s">
        <v>1495</v>
      </c>
      <c r="M71" s="13" t="s">
        <v>976</v>
      </c>
      <c r="N71" s="17" t="s">
        <v>1099</v>
      </c>
      <c r="O71" s="13" t="s">
        <v>1953</v>
      </c>
      <c r="P71" s="17" t="s">
        <v>1424</v>
      </c>
      <c r="Q71" s="18">
        <v>45824</v>
      </c>
      <c r="R71" s="17" t="s">
        <v>1479</v>
      </c>
      <c r="S71" s="17" t="s">
        <v>1581</v>
      </c>
      <c r="T71" s="13" t="s">
        <v>1460</v>
      </c>
      <c r="U71" s="17" t="s">
        <v>1546</v>
      </c>
      <c r="V71" s="17" t="s">
        <v>1477</v>
      </c>
      <c r="W71" s="17" t="s">
        <v>1471</v>
      </c>
      <c r="X71" s="17" t="s">
        <v>1477</v>
      </c>
      <c r="Y71" s="19">
        <v>190753.55</v>
      </c>
      <c r="Z71" s="19">
        <v>0</v>
      </c>
      <c r="AA71" s="19">
        <v>0</v>
      </c>
      <c r="AB71" s="19">
        <v>0</v>
      </c>
      <c r="AC71" s="19"/>
      <c r="AD71" s="19" t="s">
        <v>1479</v>
      </c>
      <c r="AE71" s="19" t="str">
        <f t="shared" si="2"/>
        <v>N/A</v>
      </c>
      <c r="AF71" s="19">
        <v>0</v>
      </c>
      <c r="AG71" s="19">
        <v>0</v>
      </c>
      <c r="AH71" s="19">
        <v>20000</v>
      </c>
      <c r="AI71" s="19">
        <v>0</v>
      </c>
      <c r="AJ71" s="19">
        <v>0</v>
      </c>
      <c r="AK71" s="19">
        <f t="shared" si="4"/>
        <v>20000</v>
      </c>
      <c r="AL71" s="19">
        <v>400</v>
      </c>
      <c r="AM71" s="17" t="s">
        <v>1477</v>
      </c>
      <c r="AN71" s="19" t="s">
        <v>1479</v>
      </c>
      <c r="AO71" s="19" t="s">
        <v>1479</v>
      </c>
      <c r="AP71" s="19" t="s">
        <v>1479</v>
      </c>
    </row>
    <row r="72" spans="1:42" ht="90" x14ac:dyDescent="0.25">
      <c r="A72" s="17" t="s">
        <v>92</v>
      </c>
      <c r="B72" s="13" t="s">
        <v>404</v>
      </c>
      <c r="C72" s="17" t="s">
        <v>423</v>
      </c>
      <c r="D72" s="17" t="s">
        <v>491</v>
      </c>
      <c r="E72" s="17" t="s">
        <v>526</v>
      </c>
      <c r="F72" s="17" t="s">
        <v>562</v>
      </c>
      <c r="G72" s="17" t="s">
        <v>568</v>
      </c>
      <c r="H72" s="18">
        <v>45786</v>
      </c>
      <c r="I72" s="17" t="s">
        <v>571</v>
      </c>
      <c r="J72" s="13" t="s">
        <v>640</v>
      </c>
      <c r="K72" s="17" t="s">
        <v>1477</v>
      </c>
      <c r="L72" s="17" t="s">
        <v>1495</v>
      </c>
      <c r="M72" s="13" t="s">
        <v>977</v>
      </c>
      <c r="N72" s="17" t="s">
        <v>1100</v>
      </c>
      <c r="O72" s="13" t="s">
        <v>1954</v>
      </c>
      <c r="P72" s="17" t="s">
        <v>1425</v>
      </c>
      <c r="Q72" s="18">
        <v>45259</v>
      </c>
      <c r="R72" s="17" t="s">
        <v>1479</v>
      </c>
      <c r="S72" s="17" t="s">
        <v>1479</v>
      </c>
      <c r="T72" s="23" t="s">
        <v>1630</v>
      </c>
      <c r="U72" s="17" t="s">
        <v>1546</v>
      </c>
      <c r="V72" s="17" t="s">
        <v>1477</v>
      </c>
      <c r="W72" s="17" t="s">
        <v>1472</v>
      </c>
      <c r="X72" s="17" t="s">
        <v>1477</v>
      </c>
      <c r="Y72" s="19">
        <v>446943.62</v>
      </c>
      <c r="Z72" s="19">
        <v>0</v>
      </c>
      <c r="AA72" s="19">
        <v>0</v>
      </c>
      <c r="AB72" s="19">
        <v>0</v>
      </c>
      <c r="AC72" s="19"/>
      <c r="AD72" s="19" t="s">
        <v>1479</v>
      </c>
      <c r="AE72" s="19" t="str">
        <f t="shared" ref="AE72:AE135" si="5">IF(AB72&gt;0, Z72-AB72, "N/A")</f>
        <v>N/A</v>
      </c>
      <c r="AF72" s="19">
        <v>0</v>
      </c>
      <c r="AG72" s="19">
        <v>0</v>
      </c>
      <c r="AH72" s="19">
        <v>0</v>
      </c>
      <c r="AI72" s="19">
        <v>0</v>
      </c>
      <c r="AJ72" s="19">
        <v>0</v>
      </c>
      <c r="AK72" s="19">
        <f t="shared" si="4"/>
        <v>0</v>
      </c>
      <c r="AL72" s="19" t="s">
        <v>1477</v>
      </c>
      <c r="AM72" s="17" t="s">
        <v>1477</v>
      </c>
      <c r="AN72" s="19" t="s">
        <v>1479</v>
      </c>
      <c r="AO72" s="19" t="s">
        <v>1479</v>
      </c>
      <c r="AP72" s="19" t="s">
        <v>1479</v>
      </c>
    </row>
    <row r="73" spans="1:42" ht="30" hidden="1" x14ac:dyDescent="0.25">
      <c r="A73" s="17" t="s">
        <v>93</v>
      </c>
      <c r="B73" s="13" t="s">
        <v>411</v>
      </c>
      <c r="C73" s="17" t="s">
        <v>427</v>
      </c>
      <c r="D73" s="17" t="s">
        <v>495</v>
      </c>
      <c r="E73" s="17" t="s">
        <v>527</v>
      </c>
      <c r="F73" s="17" t="s">
        <v>562</v>
      </c>
      <c r="G73" s="17" t="s">
        <v>568</v>
      </c>
      <c r="H73" s="18">
        <v>45182</v>
      </c>
      <c r="I73" s="17" t="s">
        <v>572</v>
      </c>
      <c r="J73" s="13" t="s">
        <v>641</v>
      </c>
      <c r="K73" s="17" t="s">
        <v>1481</v>
      </c>
      <c r="L73" s="17" t="s">
        <v>1479</v>
      </c>
      <c r="M73" s="17" t="s">
        <v>1479</v>
      </c>
      <c r="N73" s="17" t="s">
        <v>1101</v>
      </c>
      <c r="O73" s="13" t="s">
        <v>1719</v>
      </c>
      <c r="P73" s="17" t="s">
        <v>1431</v>
      </c>
      <c r="Q73" s="18">
        <v>45686</v>
      </c>
      <c r="R73" s="17" t="s">
        <v>1479</v>
      </c>
      <c r="S73" s="17" t="s">
        <v>1479</v>
      </c>
      <c r="T73" s="13" t="s">
        <v>1631</v>
      </c>
      <c r="U73" s="17" t="s">
        <v>1480</v>
      </c>
      <c r="V73" s="17" t="s">
        <v>1481</v>
      </c>
      <c r="W73" s="17" t="s">
        <v>1473</v>
      </c>
      <c r="X73" s="17" t="s">
        <v>1481</v>
      </c>
      <c r="Y73" s="19">
        <v>214974.6</v>
      </c>
      <c r="Z73" s="19">
        <v>214974.6</v>
      </c>
      <c r="AA73" s="19">
        <v>0</v>
      </c>
      <c r="AB73" s="19">
        <v>0</v>
      </c>
      <c r="AC73" s="19">
        <v>0</v>
      </c>
      <c r="AD73" s="19" t="s">
        <v>1479</v>
      </c>
      <c r="AE73" s="19" t="str">
        <f t="shared" si="5"/>
        <v>N/A</v>
      </c>
      <c r="AF73" s="19">
        <v>0</v>
      </c>
      <c r="AG73" s="19">
        <v>0</v>
      </c>
      <c r="AH73" s="19">
        <v>0</v>
      </c>
      <c r="AI73" s="19">
        <v>0</v>
      </c>
      <c r="AJ73" s="19">
        <v>0</v>
      </c>
      <c r="AK73" s="19">
        <f t="shared" si="4"/>
        <v>0</v>
      </c>
      <c r="AL73" s="19">
        <v>700</v>
      </c>
      <c r="AM73" s="17" t="s">
        <v>1477</v>
      </c>
      <c r="AN73" s="19" t="s">
        <v>1479</v>
      </c>
      <c r="AO73" s="19">
        <v>70000</v>
      </c>
      <c r="AP73" s="17" t="s">
        <v>1479</v>
      </c>
    </row>
    <row r="74" spans="1:42" ht="165" x14ac:dyDescent="0.25">
      <c r="A74" s="17" t="s">
        <v>94</v>
      </c>
      <c r="B74" s="13" t="s">
        <v>411</v>
      </c>
      <c r="C74" s="17" t="s">
        <v>473</v>
      </c>
      <c r="D74" s="17" t="s">
        <v>495</v>
      </c>
      <c r="E74" s="17" t="s">
        <v>515</v>
      </c>
      <c r="F74" s="17" t="s">
        <v>562</v>
      </c>
      <c r="G74" s="17" t="s">
        <v>568</v>
      </c>
      <c r="H74" s="18">
        <v>45304</v>
      </c>
      <c r="I74" s="17" t="s">
        <v>571</v>
      </c>
      <c r="J74" s="13" t="s">
        <v>642</v>
      </c>
      <c r="K74" s="17" t="s">
        <v>1477</v>
      </c>
      <c r="L74" s="17" t="s">
        <v>1495</v>
      </c>
      <c r="M74" s="13" t="s">
        <v>964</v>
      </c>
      <c r="N74" s="17" t="s">
        <v>1102</v>
      </c>
      <c r="O74" s="13" t="s">
        <v>1955</v>
      </c>
      <c r="P74" s="17" t="s">
        <v>1424</v>
      </c>
      <c r="Q74" s="18">
        <v>45819</v>
      </c>
      <c r="R74" s="17" t="s">
        <v>1479</v>
      </c>
      <c r="S74" s="17" t="s">
        <v>1599</v>
      </c>
      <c r="T74" s="13" t="s">
        <v>1632</v>
      </c>
      <c r="U74" s="17" t="s">
        <v>1546</v>
      </c>
      <c r="V74" s="17" t="s">
        <v>1477</v>
      </c>
      <c r="W74" s="17" t="s">
        <v>1471</v>
      </c>
      <c r="X74" s="17" t="s">
        <v>1477</v>
      </c>
      <c r="Y74" s="19">
        <v>298802.12</v>
      </c>
      <c r="Z74" s="19">
        <v>0</v>
      </c>
      <c r="AA74" s="19">
        <v>0</v>
      </c>
      <c r="AB74" s="19">
        <v>0</v>
      </c>
      <c r="AC74" s="19"/>
      <c r="AD74" s="19" t="s">
        <v>1479</v>
      </c>
      <c r="AE74" s="19" t="str">
        <f t="shared" si="5"/>
        <v>N/A</v>
      </c>
      <c r="AF74" s="19">
        <v>0</v>
      </c>
      <c r="AG74" s="19">
        <v>12000</v>
      </c>
      <c r="AH74" s="19">
        <v>5000</v>
      </c>
      <c r="AI74" s="19"/>
      <c r="AJ74" s="19"/>
      <c r="AK74" s="19">
        <f t="shared" si="4"/>
        <v>17000</v>
      </c>
      <c r="AL74" s="19">
        <v>340</v>
      </c>
      <c r="AM74" s="17" t="s">
        <v>1477</v>
      </c>
      <c r="AN74" s="19" t="s">
        <v>1479</v>
      </c>
      <c r="AO74" s="19" t="s">
        <v>1479</v>
      </c>
      <c r="AP74" s="17" t="s">
        <v>1479</v>
      </c>
    </row>
    <row r="75" spans="1:42" ht="105" x14ac:dyDescent="0.25">
      <c r="A75" s="17" t="s">
        <v>95</v>
      </c>
      <c r="B75" s="13" t="s">
        <v>414</v>
      </c>
      <c r="C75" s="17" t="s">
        <v>430</v>
      </c>
      <c r="D75" s="17" t="s">
        <v>492</v>
      </c>
      <c r="E75" s="17" t="s">
        <v>515</v>
      </c>
      <c r="F75" s="17" t="s">
        <v>562</v>
      </c>
      <c r="G75" s="17" t="s">
        <v>568</v>
      </c>
      <c r="H75" s="18">
        <v>45273</v>
      </c>
      <c r="I75" s="17" t="s">
        <v>571</v>
      </c>
      <c r="J75" s="13" t="s">
        <v>643</v>
      </c>
      <c r="K75" s="17" t="s">
        <v>1477</v>
      </c>
      <c r="L75" s="17" t="s">
        <v>1495</v>
      </c>
      <c r="M75" s="13" t="s">
        <v>973</v>
      </c>
      <c r="N75" s="17" t="s">
        <v>1103</v>
      </c>
      <c r="O75" s="13" t="s">
        <v>1955</v>
      </c>
      <c r="P75" s="17" t="s">
        <v>1433</v>
      </c>
      <c r="Q75" s="18">
        <v>45821</v>
      </c>
      <c r="R75" s="17" t="s">
        <v>1479</v>
      </c>
      <c r="S75" s="17" t="s">
        <v>1479</v>
      </c>
      <c r="T75" s="13" t="s">
        <v>1633</v>
      </c>
      <c r="U75" s="17" t="s">
        <v>1546</v>
      </c>
      <c r="V75" s="17" t="s">
        <v>1477</v>
      </c>
      <c r="W75" s="17" t="s">
        <v>1472</v>
      </c>
      <c r="X75" s="17" t="s">
        <v>1477</v>
      </c>
      <c r="Y75" s="19">
        <v>497010.17</v>
      </c>
      <c r="Z75" s="19">
        <v>0</v>
      </c>
      <c r="AA75" s="19">
        <v>0</v>
      </c>
      <c r="AB75" s="19">
        <v>0</v>
      </c>
      <c r="AC75" s="19"/>
      <c r="AD75" s="19" t="s">
        <v>1479</v>
      </c>
      <c r="AE75" s="19" t="str">
        <f t="shared" si="5"/>
        <v>N/A</v>
      </c>
      <c r="AF75" s="19">
        <v>0</v>
      </c>
      <c r="AG75" s="19">
        <v>0</v>
      </c>
      <c r="AH75" s="19">
        <v>0</v>
      </c>
      <c r="AI75" s="19">
        <v>0</v>
      </c>
      <c r="AJ75" s="19">
        <v>0</v>
      </c>
      <c r="AK75" s="19">
        <f t="shared" si="4"/>
        <v>0</v>
      </c>
      <c r="AL75" s="19" t="s">
        <v>1477</v>
      </c>
      <c r="AM75" s="17" t="s">
        <v>1477</v>
      </c>
      <c r="AN75" s="19" t="s">
        <v>1479</v>
      </c>
      <c r="AO75" s="19" t="s">
        <v>1479</v>
      </c>
      <c r="AP75" s="19" t="s">
        <v>1479</v>
      </c>
    </row>
    <row r="76" spans="1:42" ht="75" x14ac:dyDescent="0.25">
      <c r="A76" s="17" t="s">
        <v>96</v>
      </c>
      <c r="B76" s="13" t="s">
        <v>405</v>
      </c>
      <c r="C76" s="17" t="s">
        <v>424</v>
      </c>
      <c r="D76" s="17" t="s">
        <v>492</v>
      </c>
      <c r="E76" s="17" t="s">
        <v>507</v>
      </c>
      <c r="F76" s="17" t="s">
        <v>562</v>
      </c>
      <c r="G76" s="17" t="s">
        <v>568</v>
      </c>
      <c r="H76" s="18">
        <v>45279</v>
      </c>
      <c r="I76" s="17" t="s">
        <v>571</v>
      </c>
      <c r="J76" s="13" t="s">
        <v>644</v>
      </c>
      <c r="K76" s="17" t="s">
        <v>1585</v>
      </c>
      <c r="L76" s="17" t="s">
        <v>1479</v>
      </c>
      <c r="M76" s="17" t="s">
        <v>1479</v>
      </c>
      <c r="N76" s="17" t="s">
        <v>1104</v>
      </c>
      <c r="O76" s="13" t="s">
        <v>1720</v>
      </c>
      <c r="P76" s="17" t="s">
        <v>1427</v>
      </c>
      <c r="Q76" s="18">
        <v>45825</v>
      </c>
      <c r="R76" s="17" t="s">
        <v>1479</v>
      </c>
      <c r="S76" s="17" t="s">
        <v>1479</v>
      </c>
      <c r="T76" s="13" t="s">
        <v>1634</v>
      </c>
      <c r="U76" s="17" t="s">
        <v>1498</v>
      </c>
      <c r="V76" s="17" t="s">
        <v>1477</v>
      </c>
      <c r="W76" s="17" t="s">
        <v>1473</v>
      </c>
      <c r="X76" s="17" t="s">
        <v>1477</v>
      </c>
      <c r="Y76" s="19">
        <v>95566.3</v>
      </c>
      <c r="Z76" s="19">
        <v>105528.06</v>
      </c>
      <c r="AA76" s="19">
        <v>0</v>
      </c>
      <c r="AB76" s="19">
        <v>0</v>
      </c>
      <c r="AC76" s="19">
        <v>0</v>
      </c>
      <c r="AD76" s="19">
        <v>0</v>
      </c>
      <c r="AE76" s="19" t="str">
        <f t="shared" si="5"/>
        <v>N/A</v>
      </c>
      <c r="AF76" s="19">
        <v>0</v>
      </c>
      <c r="AG76" s="19">
        <v>0</v>
      </c>
      <c r="AH76" s="19">
        <v>0</v>
      </c>
      <c r="AI76" s="19">
        <v>0</v>
      </c>
      <c r="AJ76" s="19">
        <v>0</v>
      </c>
      <c r="AK76" s="19">
        <f t="shared" si="4"/>
        <v>0</v>
      </c>
      <c r="AL76" s="19" t="s">
        <v>1477</v>
      </c>
      <c r="AM76" s="17" t="s">
        <v>1477</v>
      </c>
      <c r="AN76" s="19" t="s">
        <v>1479</v>
      </c>
      <c r="AO76" s="19" t="s">
        <v>1479</v>
      </c>
      <c r="AP76" s="19" t="s">
        <v>1479</v>
      </c>
    </row>
    <row r="77" spans="1:42" ht="75" x14ac:dyDescent="0.25">
      <c r="A77" s="17" t="s">
        <v>97</v>
      </c>
      <c r="B77" s="13" t="s">
        <v>416</v>
      </c>
      <c r="C77" s="17" t="s">
        <v>440</v>
      </c>
      <c r="D77" s="17" t="s">
        <v>498</v>
      </c>
      <c r="E77" s="17" t="s">
        <v>545</v>
      </c>
      <c r="F77" s="17" t="s">
        <v>562</v>
      </c>
      <c r="G77" s="17" t="s">
        <v>568</v>
      </c>
      <c r="H77" s="18">
        <v>45322</v>
      </c>
      <c r="I77" s="17" t="s">
        <v>571</v>
      </c>
      <c r="J77" s="13" t="s">
        <v>645</v>
      </c>
      <c r="K77" s="17" t="s">
        <v>1477</v>
      </c>
      <c r="L77" s="17" t="s">
        <v>1495</v>
      </c>
      <c r="M77" s="13" t="s">
        <v>964</v>
      </c>
      <c r="N77" s="17" t="s">
        <v>1105</v>
      </c>
      <c r="O77" s="13" t="s">
        <v>1721</v>
      </c>
      <c r="P77" s="17" t="s">
        <v>1427</v>
      </c>
      <c r="Q77" s="18">
        <v>45793</v>
      </c>
      <c r="R77" s="17" t="s">
        <v>1479</v>
      </c>
      <c r="S77" s="17" t="s">
        <v>1579</v>
      </c>
      <c r="T77" s="13" t="s">
        <v>1462</v>
      </c>
      <c r="U77" s="17" t="s">
        <v>1507</v>
      </c>
      <c r="V77" s="17" t="s">
        <v>1477</v>
      </c>
      <c r="W77" s="17" t="s">
        <v>1473</v>
      </c>
      <c r="X77" s="17" t="s">
        <v>1477</v>
      </c>
      <c r="Y77" s="19">
        <v>68961.19</v>
      </c>
      <c r="Z77" s="19">
        <v>0</v>
      </c>
      <c r="AA77" s="19">
        <v>0</v>
      </c>
      <c r="AB77" s="19">
        <v>0</v>
      </c>
      <c r="AC77" s="19"/>
      <c r="AD77" s="19" t="s">
        <v>1479</v>
      </c>
      <c r="AE77" s="19" t="str">
        <f t="shared" si="5"/>
        <v>N/A</v>
      </c>
      <c r="AF77" s="19">
        <v>0</v>
      </c>
      <c r="AG77" s="19">
        <v>0</v>
      </c>
      <c r="AH77" s="19">
        <v>0</v>
      </c>
      <c r="AI77" s="19">
        <v>0</v>
      </c>
      <c r="AJ77" s="19">
        <v>0</v>
      </c>
      <c r="AK77" s="19">
        <f t="shared" si="4"/>
        <v>0</v>
      </c>
      <c r="AL77" s="19" t="s">
        <v>1616</v>
      </c>
      <c r="AM77" s="17" t="s">
        <v>1616</v>
      </c>
      <c r="AN77" s="19" t="s">
        <v>1479</v>
      </c>
      <c r="AO77" s="19" t="s">
        <v>1479</v>
      </c>
      <c r="AP77" s="17" t="s">
        <v>1479</v>
      </c>
    </row>
    <row r="78" spans="1:42" ht="135" x14ac:dyDescent="0.25">
      <c r="A78" s="17" t="s">
        <v>98</v>
      </c>
      <c r="B78" s="13" t="s">
        <v>414</v>
      </c>
      <c r="C78" s="17" t="s">
        <v>431</v>
      </c>
      <c r="D78" s="17" t="s">
        <v>492</v>
      </c>
      <c r="E78" s="17" t="s">
        <v>511</v>
      </c>
      <c r="F78" s="17" t="s">
        <v>562</v>
      </c>
      <c r="G78" s="17" t="s">
        <v>568</v>
      </c>
      <c r="H78" s="18">
        <v>45275</v>
      </c>
      <c r="I78" s="17" t="s">
        <v>571</v>
      </c>
      <c r="J78" s="13" t="s">
        <v>646</v>
      </c>
      <c r="K78" s="17" t="s">
        <v>1477</v>
      </c>
      <c r="L78" s="17" t="s">
        <v>1495</v>
      </c>
      <c r="M78" s="13" t="s">
        <v>978</v>
      </c>
      <c r="N78" s="17" t="s">
        <v>1106</v>
      </c>
      <c r="O78" s="13" t="s">
        <v>1956</v>
      </c>
      <c r="P78" s="17" t="s">
        <v>1434</v>
      </c>
      <c r="Q78" s="18">
        <v>45770</v>
      </c>
      <c r="R78" s="17" t="s">
        <v>1582</v>
      </c>
      <c r="S78" s="17" t="s">
        <v>1479</v>
      </c>
      <c r="T78" s="13" t="s">
        <v>1635</v>
      </c>
      <c r="U78" s="17" t="s">
        <v>1498</v>
      </c>
      <c r="V78" s="17" t="s">
        <v>1477</v>
      </c>
      <c r="W78" s="17" t="s">
        <v>1471</v>
      </c>
      <c r="X78" s="17" t="s">
        <v>1477</v>
      </c>
      <c r="Y78" s="19">
        <v>222587.58</v>
      </c>
      <c r="Z78" s="19">
        <v>0</v>
      </c>
      <c r="AA78" s="19">
        <v>0</v>
      </c>
      <c r="AB78" s="19">
        <v>0</v>
      </c>
      <c r="AC78" s="19"/>
      <c r="AD78" s="19" t="s">
        <v>1479</v>
      </c>
      <c r="AE78" s="19" t="str">
        <f t="shared" si="5"/>
        <v>N/A</v>
      </c>
      <c r="AF78" s="19">
        <v>0</v>
      </c>
      <c r="AG78" s="19">
        <v>13133.46</v>
      </c>
      <c r="AH78" s="19">
        <v>0</v>
      </c>
      <c r="AI78" s="19">
        <v>0</v>
      </c>
      <c r="AJ78" s="19">
        <v>0</v>
      </c>
      <c r="AK78" s="19">
        <f t="shared" si="4"/>
        <v>13133.46</v>
      </c>
      <c r="AL78" s="19">
        <v>1000</v>
      </c>
      <c r="AM78" s="17" t="s">
        <v>1477</v>
      </c>
      <c r="AN78" s="19" t="s">
        <v>1479</v>
      </c>
      <c r="AO78" s="19" t="s">
        <v>1479</v>
      </c>
      <c r="AP78" s="19" t="s">
        <v>1479</v>
      </c>
    </row>
    <row r="79" spans="1:42" ht="90" x14ac:dyDescent="0.25">
      <c r="A79" s="17" t="s">
        <v>99</v>
      </c>
      <c r="B79" s="13" t="s">
        <v>414</v>
      </c>
      <c r="C79" s="17" t="s">
        <v>428</v>
      </c>
      <c r="D79" s="17" t="s">
        <v>492</v>
      </c>
      <c r="E79" s="17" t="s">
        <v>512</v>
      </c>
      <c r="F79" s="17" t="s">
        <v>562</v>
      </c>
      <c r="G79" s="17" t="s">
        <v>568</v>
      </c>
      <c r="H79" s="18">
        <v>45307</v>
      </c>
      <c r="I79" s="17" t="s">
        <v>571</v>
      </c>
      <c r="J79" s="13" t="s">
        <v>647</v>
      </c>
      <c r="K79" s="17" t="s">
        <v>1477</v>
      </c>
      <c r="L79" s="17" t="s">
        <v>1495</v>
      </c>
      <c r="M79" s="13" t="s">
        <v>970</v>
      </c>
      <c r="N79" s="17" t="s">
        <v>1107</v>
      </c>
      <c r="O79" s="13" t="s">
        <v>1825</v>
      </c>
      <c r="P79" s="17" t="s">
        <v>1425</v>
      </c>
      <c r="Q79" s="18">
        <v>45798</v>
      </c>
      <c r="R79" s="17" t="s">
        <v>1582</v>
      </c>
      <c r="S79" s="17" t="s">
        <v>1479</v>
      </c>
      <c r="T79" s="13" t="s">
        <v>1461</v>
      </c>
      <c r="U79" s="17" t="s">
        <v>1507</v>
      </c>
      <c r="V79" s="17" t="s">
        <v>1477</v>
      </c>
      <c r="W79" s="17" t="s">
        <v>1473</v>
      </c>
      <c r="X79" s="17" t="s">
        <v>1477</v>
      </c>
      <c r="Y79" s="19">
        <v>545449.53</v>
      </c>
      <c r="Z79" s="19">
        <v>0</v>
      </c>
      <c r="AA79" s="19">
        <v>0</v>
      </c>
      <c r="AB79" s="19">
        <v>0</v>
      </c>
      <c r="AC79" s="19"/>
      <c r="AD79" s="19" t="s">
        <v>1479</v>
      </c>
      <c r="AE79" s="19" t="str">
        <f t="shared" si="5"/>
        <v>N/A</v>
      </c>
      <c r="AF79" s="19">
        <v>0</v>
      </c>
      <c r="AG79" s="19">
        <v>0</v>
      </c>
      <c r="AH79" s="19">
        <v>0</v>
      </c>
      <c r="AI79" s="19">
        <v>0</v>
      </c>
      <c r="AJ79" s="19">
        <v>0</v>
      </c>
      <c r="AK79" s="19">
        <f t="shared" si="4"/>
        <v>0</v>
      </c>
      <c r="AL79" s="19" t="s">
        <v>1477</v>
      </c>
      <c r="AM79" s="17" t="s">
        <v>1477</v>
      </c>
      <c r="AN79" s="19" t="s">
        <v>1479</v>
      </c>
      <c r="AO79" s="19" t="s">
        <v>1479</v>
      </c>
      <c r="AP79" s="19" t="s">
        <v>1479</v>
      </c>
    </row>
    <row r="80" spans="1:42" ht="90" x14ac:dyDescent="0.25">
      <c r="A80" s="17" t="s">
        <v>100</v>
      </c>
      <c r="B80" s="13" t="s">
        <v>414</v>
      </c>
      <c r="C80" s="17" t="s">
        <v>430</v>
      </c>
      <c r="D80" s="17" t="s">
        <v>492</v>
      </c>
      <c r="E80" s="17" t="s">
        <v>508</v>
      </c>
      <c r="F80" s="17" t="s">
        <v>562</v>
      </c>
      <c r="G80" s="17" t="s">
        <v>568</v>
      </c>
      <c r="H80" s="18">
        <v>45324</v>
      </c>
      <c r="I80" s="17" t="s">
        <v>571</v>
      </c>
      <c r="J80" s="13" t="s">
        <v>648</v>
      </c>
      <c r="K80" s="17" t="s">
        <v>1477</v>
      </c>
      <c r="L80" s="17" t="s">
        <v>1495</v>
      </c>
      <c r="M80" s="13" t="s">
        <v>970</v>
      </c>
      <c r="N80" s="17" t="s">
        <v>1108</v>
      </c>
      <c r="O80" s="13" t="s">
        <v>1957</v>
      </c>
      <c r="P80" s="17" t="s">
        <v>1430</v>
      </c>
      <c r="Q80" s="18">
        <v>45604</v>
      </c>
      <c r="R80" s="17" t="s">
        <v>1479</v>
      </c>
      <c r="S80" s="17" t="s">
        <v>1479</v>
      </c>
      <c r="T80" s="13" t="s">
        <v>1479</v>
      </c>
      <c r="U80" s="17" t="s">
        <v>1498</v>
      </c>
      <c r="V80" s="17" t="s">
        <v>1477</v>
      </c>
      <c r="W80" s="17" t="s">
        <v>1472</v>
      </c>
      <c r="X80" s="17" t="s">
        <v>1477</v>
      </c>
      <c r="Y80" s="19">
        <v>669521.54</v>
      </c>
      <c r="Z80" s="19">
        <v>0</v>
      </c>
      <c r="AA80" s="19">
        <v>0</v>
      </c>
      <c r="AB80" s="19">
        <v>0</v>
      </c>
      <c r="AC80" s="19"/>
      <c r="AD80" s="19" t="s">
        <v>1479</v>
      </c>
      <c r="AE80" s="19" t="str">
        <f t="shared" si="5"/>
        <v>N/A</v>
      </c>
      <c r="AF80" s="19">
        <v>0</v>
      </c>
      <c r="AG80" s="19">
        <v>0</v>
      </c>
      <c r="AH80" s="19">
        <v>0</v>
      </c>
      <c r="AI80" s="19">
        <v>0</v>
      </c>
      <c r="AJ80" s="19">
        <v>0</v>
      </c>
      <c r="AK80" s="19">
        <f t="shared" si="4"/>
        <v>0</v>
      </c>
      <c r="AL80" s="19" t="s">
        <v>1477</v>
      </c>
      <c r="AM80" s="17" t="s">
        <v>1477</v>
      </c>
      <c r="AN80" s="19" t="s">
        <v>1479</v>
      </c>
      <c r="AO80" s="19" t="s">
        <v>1479</v>
      </c>
      <c r="AP80" s="19" t="s">
        <v>1479</v>
      </c>
    </row>
    <row r="81" spans="1:42" ht="60" hidden="1" x14ac:dyDescent="0.25">
      <c r="A81" s="17" t="s">
        <v>101</v>
      </c>
      <c r="B81" s="13" t="s">
        <v>411</v>
      </c>
      <c r="C81" s="17" t="s">
        <v>427</v>
      </c>
      <c r="D81" s="17" t="s">
        <v>495</v>
      </c>
      <c r="E81" s="17" t="s">
        <v>508</v>
      </c>
      <c r="F81" s="17" t="s">
        <v>562</v>
      </c>
      <c r="G81" s="17" t="s">
        <v>568</v>
      </c>
      <c r="H81" s="18">
        <v>45337</v>
      </c>
      <c r="I81" s="17" t="s">
        <v>572</v>
      </c>
      <c r="J81" s="13" t="s">
        <v>649</v>
      </c>
      <c r="K81" s="17" t="s">
        <v>1477</v>
      </c>
      <c r="L81" s="17" t="s">
        <v>1495</v>
      </c>
      <c r="M81" s="13" t="s">
        <v>979</v>
      </c>
      <c r="N81" s="17" t="s">
        <v>1109</v>
      </c>
      <c r="O81" s="13" t="s">
        <v>1722</v>
      </c>
      <c r="P81" s="17" t="s">
        <v>1427</v>
      </c>
      <c r="Q81" s="18">
        <v>45757</v>
      </c>
      <c r="R81" s="17" t="s">
        <v>1479</v>
      </c>
      <c r="S81" s="17" t="s">
        <v>1479</v>
      </c>
      <c r="T81" s="13" t="s">
        <v>1636</v>
      </c>
      <c r="U81" s="17" t="s">
        <v>1637</v>
      </c>
      <c r="V81" s="17" t="s">
        <v>1481</v>
      </c>
      <c r="W81" s="17" t="s">
        <v>1473</v>
      </c>
      <c r="X81" s="17" t="s">
        <v>1477</v>
      </c>
      <c r="Y81" s="19">
        <v>121331.81</v>
      </c>
      <c r="Z81" s="19">
        <v>0</v>
      </c>
      <c r="AA81" s="19">
        <v>0</v>
      </c>
      <c r="AB81" s="19">
        <v>0</v>
      </c>
      <c r="AC81" s="19"/>
      <c r="AD81" s="19" t="s">
        <v>1479</v>
      </c>
      <c r="AE81" s="19" t="str">
        <f t="shared" si="5"/>
        <v>N/A</v>
      </c>
      <c r="AF81" s="19">
        <v>0</v>
      </c>
      <c r="AG81" s="19">
        <v>0</v>
      </c>
      <c r="AH81" s="19">
        <v>0</v>
      </c>
      <c r="AI81" s="19">
        <v>0</v>
      </c>
      <c r="AJ81" s="19">
        <v>0</v>
      </c>
      <c r="AK81" s="19">
        <f t="shared" si="4"/>
        <v>0</v>
      </c>
      <c r="AL81" s="19" t="s">
        <v>1477</v>
      </c>
      <c r="AM81" s="17" t="s">
        <v>1477</v>
      </c>
      <c r="AN81" s="19" t="s">
        <v>1479</v>
      </c>
      <c r="AO81" s="19" t="s">
        <v>1479</v>
      </c>
      <c r="AP81" s="17" t="s">
        <v>1479</v>
      </c>
    </row>
    <row r="82" spans="1:42" ht="75" x14ac:dyDescent="0.25">
      <c r="A82" s="17" t="s">
        <v>102</v>
      </c>
      <c r="B82" s="13" t="s">
        <v>417</v>
      </c>
      <c r="C82" s="17" t="s">
        <v>432</v>
      </c>
      <c r="D82" s="17" t="s">
        <v>496</v>
      </c>
      <c r="E82" s="17" t="s">
        <v>519</v>
      </c>
      <c r="F82" s="17" t="s">
        <v>562</v>
      </c>
      <c r="G82" s="17" t="s">
        <v>568</v>
      </c>
      <c r="H82" s="18">
        <v>45324</v>
      </c>
      <c r="I82" s="17" t="s">
        <v>571</v>
      </c>
      <c r="J82" s="13" t="s">
        <v>650</v>
      </c>
      <c r="K82" s="17" t="s">
        <v>1616</v>
      </c>
      <c r="L82" s="17" t="s">
        <v>1495</v>
      </c>
      <c r="M82" s="13" t="s">
        <v>980</v>
      </c>
      <c r="N82" s="17" t="s">
        <v>1110</v>
      </c>
      <c r="O82" s="13" t="s">
        <v>1723</v>
      </c>
      <c r="P82" s="17" t="s">
        <v>1433</v>
      </c>
      <c r="Q82" s="18">
        <v>45818</v>
      </c>
      <c r="R82" s="17" t="s">
        <v>1479</v>
      </c>
      <c r="S82" s="17" t="s">
        <v>1479</v>
      </c>
      <c r="T82" s="13" t="s">
        <v>1638</v>
      </c>
      <c r="U82" s="17" t="s">
        <v>1546</v>
      </c>
      <c r="V82" s="17" t="s">
        <v>1477</v>
      </c>
      <c r="W82" s="17" t="s">
        <v>1473</v>
      </c>
      <c r="X82" s="17" t="s">
        <v>1477</v>
      </c>
      <c r="Y82" s="19">
        <v>164853.04999999999</v>
      </c>
      <c r="Z82" s="19">
        <v>0</v>
      </c>
      <c r="AA82" s="19">
        <v>0</v>
      </c>
      <c r="AB82" s="19">
        <v>0</v>
      </c>
      <c r="AC82" s="19"/>
      <c r="AD82" s="19" t="s">
        <v>1479</v>
      </c>
      <c r="AE82" s="19" t="str">
        <f t="shared" si="5"/>
        <v>N/A</v>
      </c>
      <c r="AF82" s="19">
        <v>0</v>
      </c>
      <c r="AG82" s="19">
        <v>0</v>
      </c>
      <c r="AH82" s="19">
        <v>0</v>
      </c>
      <c r="AI82" s="19">
        <v>0</v>
      </c>
      <c r="AJ82" s="19">
        <v>0</v>
      </c>
      <c r="AK82" s="19">
        <f t="shared" si="4"/>
        <v>0</v>
      </c>
      <c r="AL82" s="19" t="s">
        <v>1477</v>
      </c>
      <c r="AM82" s="17" t="s">
        <v>1477</v>
      </c>
      <c r="AN82" s="19" t="s">
        <v>1479</v>
      </c>
      <c r="AO82" s="19" t="s">
        <v>1479</v>
      </c>
      <c r="AP82" s="17" t="s">
        <v>1479</v>
      </c>
    </row>
    <row r="83" spans="1:42" ht="135" x14ac:dyDescent="0.25">
      <c r="A83" s="17" t="s">
        <v>103</v>
      </c>
      <c r="B83" s="13" t="s">
        <v>412</v>
      </c>
      <c r="C83" s="17" t="s">
        <v>433</v>
      </c>
      <c r="D83" s="17" t="s">
        <v>497</v>
      </c>
      <c r="E83" s="17" t="s">
        <v>511</v>
      </c>
      <c r="F83" s="17" t="s">
        <v>562</v>
      </c>
      <c r="G83" s="17" t="s">
        <v>568</v>
      </c>
      <c r="H83" s="18">
        <v>45327</v>
      </c>
      <c r="I83" s="17" t="s">
        <v>571</v>
      </c>
      <c r="J83" s="13" t="s">
        <v>651</v>
      </c>
      <c r="K83" s="17" t="s">
        <v>1616</v>
      </c>
      <c r="L83" s="17" t="s">
        <v>1495</v>
      </c>
      <c r="M83" s="13" t="s">
        <v>981</v>
      </c>
      <c r="N83" s="17" t="s">
        <v>1111</v>
      </c>
      <c r="O83" s="13" t="s">
        <v>1724</v>
      </c>
      <c r="P83" s="17" t="s">
        <v>1425</v>
      </c>
      <c r="Q83" s="18">
        <v>45824</v>
      </c>
      <c r="R83" s="17" t="s">
        <v>1579</v>
      </c>
      <c r="S83" s="17" t="s">
        <v>1479</v>
      </c>
      <c r="T83" s="13" t="s">
        <v>1639</v>
      </c>
      <c r="U83" s="17" t="s">
        <v>1546</v>
      </c>
      <c r="V83" s="17" t="s">
        <v>1477</v>
      </c>
      <c r="W83" s="17" t="s">
        <v>1471</v>
      </c>
      <c r="X83" s="17" t="s">
        <v>1477</v>
      </c>
      <c r="Y83" s="19">
        <v>164851.56</v>
      </c>
      <c r="Z83" s="19">
        <v>0</v>
      </c>
      <c r="AA83" s="19">
        <v>0</v>
      </c>
      <c r="AB83" s="19">
        <v>0</v>
      </c>
      <c r="AC83" s="19"/>
      <c r="AD83" s="19" t="s">
        <v>1479</v>
      </c>
      <c r="AE83" s="19" t="str">
        <f t="shared" si="5"/>
        <v>N/A</v>
      </c>
      <c r="AF83" s="19">
        <v>0</v>
      </c>
      <c r="AG83" s="19">
        <v>13133.46</v>
      </c>
      <c r="AH83" s="19">
        <v>26266.92</v>
      </c>
      <c r="AI83" s="19">
        <v>0</v>
      </c>
      <c r="AJ83" s="19">
        <v>0</v>
      </c>
      <c r="AK83" s="19">
        <f t="shared" si="4"/>
        <v>39400.379999999997</v>
      </c>
      <c r="AL83" s="19">
        <v>1000</v>
      </c>
      <c r="AM83" s="17" t="s">
        <v>1616</v>
      </c>
      <c r="AN83" s="19" t="s">
        <v>1479</v>
      </c>
      <c r="AO83" s="19" t="s">
        <v>1479</v>
      </c>
      <c r="AP83" s="19" t="s">
        <v>1479</v>
      </c>
    </row>
    <row r="84" spans="1:42" ht="45" x14ac:dyDescent="0.25">
      <c r="A84" s="17" t="s">
        <v>104</v>
      </c>
      <c r="B84" s="13" t="s">
        <v>414</v>
      </c>
      <c r="C84" s="17" t="s">
        <v>430</v>
      </c>
      <c r="D84" s="17" t="s">
        <v>492</v>
      </c>
      <c r="E84" s="17" t="s">
        <v>515</v>
      </c>
      <c r="F84" s="17" t="s">
        <v>562</v>
      </c>
      <c r="G84" s="17" t="s">
        <v>568</v>
      </c>
      <c r="H84" s="18">
        <v>45314</v>
      </c>
      <c r="I84" s="17" t="s">
        <v>571</v>
      </c>
      <c r="J84" s="13" t="s">
        <v>652</v>
      </c>
      <c r="K84" s="17" t="s">
        <v>1477</v>
      </c>
      <c r="L84" s="17" t="s">
        <v>1495</v>
      </c>
      <c r="M84" s="13" t="s">
        <v>982</v>
      </c>
      <c r="N84" s="17" t="s">
        <v>1112</v>
      </c>
      <c r="O84" s="13" t="s">
        <v>1724</v>
      </c>
      <c r="P84" s="17" t="s">
        <v>1430</v>
      </c>
      <c r="Q84" s="18">
        <v>45691</v>
      </c>
      <c r="R84" s="17" t="s">
        <v>1479</v>
      </c>
      <c r="S84" s="17" t="s">
        <v>1479</v>
      </c>
      <c r="T84" s="13" t="s">
        <v>1479</v>
      </c>
      <c r="U84" s="17" t="s">
        <v>1498</v>
      </c>
      <c r="V84" s="17" t="s">
        <v>1477</v>
      </c>
      <c r="W84" s="17" t="s">
        <v>1472</v>
      </c>
      <c r="X84" s="17" t="s">
        <v>1477</v>
      </c>
      <c r="Y84" s="19">
        <v>607228.43999999994</v>
      </c>
      <c r="Z84" s="19">
        <v>0</v>
      </c>
      <c r="AA84" s="19">
        <v>0</v>
      </c>
      <c r="AB84" s="19">
        <v>0</v>
      </c>
      <c r="AC84" s="19"/>
      <c r="AD84" s="19" t="s">
        <v>1479</v>
      </c>
      <c r="AE84" s="19" t="str">
        <f t="shared" si="5"/>
        <v>N/A</v>
      </c>
      <c r="AF84" s="19">
        <v>0</v>
      </c>
      <c r="AG84" s="19">
        <v>0</v>
      </c>
      <c r="AH84" s="19">
        <v>0</v>
      </c>
      <c r="AI84" s="19">
        <v>0</v>
      </c>
      <c r="AJ84" s="19">
        <v>0</v>
      </c>
      <c r="AK84" s="19">
        <f t="shared" si="4"/>
        <v>0</v>
      </c>
      <c r="AL84" s="19" t="s">
        <v>1477</v>
      </c>
      <c r="AM84" s="17" t="s">
        <v>1477</v>
      </c>
      <c r="AN84" s="19" t="s">
        <v>1479</v>
      </c>
      <c r="AO84" s="19" t="s">
        <v>1479</v>
      </c>
      <c r="AP84" s="19" t="s">
        <v>1479</v>
      </c>
    </row>
    <row r="85" spans="1:42" ht="45" x14ac:dyDescent="0.25">
      <c r="A85" s="17" t="s">
        <v>105</v>
      </c>
      <c r="B85" s="13" t="s">
        <v>404</v>
      </c>
      <c r="C85" s="17" t="s">
        <v>423</v>
      </c>
      <c r="D85" s="17" t="s">
        <v>491</v>
      </c>
      <c r="E85" s="17" t="s">
        <v>528</v>
      </c>
      <c r="F85" s="17" t="s">
        <v>562</v>
      </c>
      <c r="G85" s="17" t="s">
        <v>568</v>
      </c>
      <c r="H85" s="18">
        <v>45338</v>
      </c>
      <c r="I85" s="17" t="s">
        <v>571</v>
      </c>
      <c r="J85" s="13" t="s">
        <v>653</v>
      </c>
      <c r="K85" s="17" t="s">
        <v>1477</v>
      </c>
      <c r="L85" s="17" t="s">
        <v>1495</v>
      </c>
      <c r="M85" s="13" t="s">
        <v>983</v>
      </c>
      <c r="N85" s="17" t="s">
        <v>1113</v>
      </c>
      <c r="O85" s="13" t="s">
        <v>1724</v>
      </c>
      <c r="P85" s="17" t="s">
        <v>1430</v>
      </c>
      <c r="Q85" s="18">
        <v>45797</v>
      </c>
      <c r="R85" s="17" t="s">
        <v>1479</v>
      </c>
      <c r="S85" s="17" t="s">
        <v>1479</v>
      </c>
      <c r="T85" s="17" t="s">
        <v>1479</v>
      </c>
      <c r="U85" s="17" t="s">
        <v>1498</v>
      </c>
      <c r="V85" s="17" t="s">
        <v>1477</v>
      </c>
      <c r="W85" s="17" t="s">
        <v>1472</v>
      </c>
      <c r="X85" s="17" t="s">
        <v>1477</v>
      </c>
      <c r="Y85" s="19">
        <v>163485.5</v>
      </c>
      <c r="Z85" s="19">
        <v>0</v>
      </c>
      <c r="AA85" s="19">
        <v>0</v>
      </c>
      <c r="AB85" s="19">
        <v>0</v>
      </c>
      <c r="AC85" s="19"/>
      <c r="AD85" s="19" t="s">
        <v>1479</v>
      </c>
      <c r="AE85" s="19" t="str">
        <f t="shared" si="5"/>
        <v>N/A</v>
      </c>
      <c r="AF85" s="19">
        <v>0</v>
      </c>
      <c r="AG85" s="19">
        <v>0</v>
      </c>
      <c r="AH85" s="19">
        <v>0</v>
      </c>
      <c r="AI85" s="19">
        <v>0</v>
      </c>
      <c r="AJ85" s="19">
        <v>0</v>
      </c>
      <c r="AK85" s="19">
        <f t="shared" si="4"/>
        <v>0</v>
      </c>
      <c r="AL85" s="19" t="s">
        <v>1477</v>
      </c>
      <c r="AM85" s="17" t="s">
        <v>1477</v>
      </c>
      <c r="AN85" s="19" t="s">
        <v>1479</v>
      </c>
      <c r="AO85" s="19" t="s">
        <v>1479</v>
      </c>
      <c r="AP85" s="19" t="s">
        <v>1479</v>
      </c>
    </row>
    <row r="86" spans="1:42" ht="165" x14ac:dyDescent="0.25">
      <c r="A86" s="17" t="s">
        <v>106</v>
      </c>
      <c r="B86" s="13" t="s">
        <v>407</v>
      </c>
      <c r="C86" s="17" t="s">
        <v>425</v>
      </c>
      <c r="D86" s="17" t="s">
        <v>493</v>
      </c>
      <c r="E86" s="17" t="s">
        <v>511</v>
      </c>
      <c r="F86" s="17" t="s">
        <v>562</v>
      </c>
      <c r="G86" s="17" t="s">
        <v>568</v>
      </c>
      <c r="H86" s="18">
        <v>45331</v>
      </c>
      <c r="I86" s="17" t="s">
        <v>571</v>
      </c>
      <c r="J86" s="13" t="s">
        <v>654</v>
      </c>
      <c r="K86" s="17" t="s">
        <v>1477</v>
      </c>
      <c r="L86" s="17" t="s">
        <v>1495</v>
      </c>
      <c r="M86" s="13" t="s">
        <v>984</v>
      </c>
      <c r="N86" s="17" t="s">
        <v>1114</v>
      </c>
      <c r="O86" s="13" t="s">
        <v>1724</v>
      </c>
      <c r="P86" s="17" t="s">
        <v>1429</v>
      </c>
      <c r="Q86" s="18">
        <v>45782</v>
      </c>
      <c r="R86" s="17" t="s">
        <v>1579</v>
      </c>
      <c r="S86" s="17" t="s">
        <v>1479</v>
      </c>
      <c r="T86" s="13" t="s">
        <v>1640</v>
      </c>
      <c r="U86" s="17" t="s">
        <v>1546</v>
      </c>
      <c r="V86" s="17" t="s">
        <v>1477</v>
      </c>
      <c r="W86" s="17" t="s">
        <v>1472</v>
      </c>
      <c r="X86" s="17" t="s">
        <v>1477</v>
      </c>
      <c r="Y86" s="19">
        <v>298700.81</v>
      </c>
      <c r="Z86" s="19">
        <v>0</v>
      </c>
      <c r="AA86" s="19">
        <v>0</v>
      </c>
      <c r="AB86" s="19">
        <v>0</v>
      </c>
      <c r="AC86" s="19"/>
      <c r="AD86" s="19" t="s">
        <v>1479</v>
      </c>
      <c r="AE86" s="19" t="str">
        <f t="shared" si="5"/>
        <v>N/A</v>
      </c>
      <c r="AF86" s="19">
        <v>0</v>
      </c>
      <c r="AG86" s="19">
        <v>13133.46</v>
      </c>
      <c r="AH86" s="19">
        <v>0</v>
      </c>
      <c r="AI86" s="19">
        <v>0</v>
      </c>
      <c r="AJ86" s="19">
        <v>0</v>
      </c>
      <c r="AK86" s="19">
        <f t="shared" si="4"/>
        <v>13133.46</v>
      </c>
      <c r="AL86" s="19">
        <v>600</v>
      </c>
      <c r="AM86" s="17" t="s">
        <v>1477</v>
      </c>
      <c r="AN86" s="19" t="s">
        <v>1479</v>
      </c>
      <c r="AO86" s="19" t="s">
        <v>1479</v>
      </c>
      <c r="AP86" s="17" t="s">
        <v>1479</v>
      </c>
    </row>
    <row r="87" spans="1:42" ht="60" x14ac:dyDescent="0.25">
      <c r="A87" s="17" t="s">
        <v>107</v>
      </c>
      <c r="B87" s="13" t="s">
        <v>404</v>
      </c>
      <c r="C87" s="17" t="s">
        <v>423</v>
      </c>
      <c r="D87" s="17" t="s">
        <v>491</v>
      </c>
      <c r="E87" s="17" t="s">
        <v>529</v>
      </c>
      <c r="F87" s="17" t="s">
        <v>562</v>
      </c>
      <c r="G87" s="17" t="s">
        <v>568</v>
      </c>
      <c r="H87" s="18">
        <v>45336</v>
      </c>
      <c r="I87" s="17" t="s">
        <v>571</v>
      </c>
      <c r="J87" s="13" t="s">
        <v>655</v>
      </c>
      <c r="K87" s="17" t="s">
        <v>1477</v>
      </c>
      <c r="L87" s="17" t="s">
        <v>1495</v>
      </c>
      <c r="M87" s="13" t="s">
        <v>985</v>
      </c>
      <c r="N87" s="17" t="s">
        <v>1115</v>
      </c>
      <c r="O87" s="13" t="s">
        <v>1958</v>
      </c>
      <c r="P87" s="17" t="s">
        <v>1433</v>
      </c>
      <c r="Q87" s="18">
        <v>45827</v>
      </c>
      <c r="R87" s="17" t="s">
        <v>1479</v>
      </c>
      <c r="S87" s="17" t="s">
        <v>1479</v>
      </c>
      <c r="T87" s="17" t="s">
        <v>1479</v>
      </c>
      <c r="U87" s="17" t="s">
        <v>1498</v>
      </c>
      <c r="V87" s="17" t="s">
        <v>1477</v>
      </c>
      <c r="W87" s="17" t="s">
        <v>1472</v>
      </c>
      <c r="X87" s="17" t="s">
        <v>1477</v>
      </c>
      <c r="Y87" s="19">
        <v>573297.89</v>
      </c>
      <c r="Z87" s="19">
        <v>0</v>
      </c>
      <c r="AA87" s="19">
        <v>0</v>
      </c>
      <c r="AB87" s="19">
        <v>0</v>
      </c>
      <c r="AC87" s="19"/>
      <c r="AD87" s="19" t="s">
        <v>1479</v>
      </c>
      <c r="AE87" s="19" t="str">
        <f t="shared" si="5"/>
        <v>N/A</v>
      </c>
      <c r="AF87" s="19">
        <v>0</v>
      </c>
      <c r="AG87" s="19">
        <v>0</v>
      </c>
      <c r="AH87" s="19">
        <v>0</v>
      </c>
      <c r="AI87" s="19">
        <v>0</v>
      </c>
      <c r="AJ87" s="19">
        <v>0</v>
      </c>
      <c r="AK87" s="19">
        <f t="shared" si="4"/>
        <v>0</v>
      </c>
      <c r="AL87" s="19" t="s">
        <v>1477</v>
      </c>
      <c r="AM87" s="17" t="s">
        <v>1477</v>
      </c>
      <c r="AN87" s="19" t="s">
        <v>1479</v>
      </c>
      <c r="AO87" s="19" t="s">
        <v>1479</v>
      </c>
      <c r="AP87" s="19" t="s">
        <v>1479</v>
      </c>
    </row>
    <row r="88" spans="1:42" ht="345" x14ac:dyDescent="0.25">
      <c r="A88" s="17" t="s">
        <v>108</v>
      </c>
      <c r="B88" s="13" t="s">
        <v>402</v>
      </c>
      <c r="C88" s="17" t="s">
        <v>422</v>
      </c>
      <c r="D88" s="17" t="s">
        <v>490</v>
      </c>
      <c r="E88" s="17" t="s">
        <v>511</v>
      </c>
      <c r="F88" s="17" t="s">
        <v>562</v>
      </c>
      <c r="G88" s="17" t="s">
        <v>568</v>
      </c>
      <c r="H88" s="18">
        <v>45351</v>
      </c>
      <c r="I88" s="17" t="s">
        <v>571</v>
      </c>
      <c r="J88" s="13" t="s">
        <v>656</v>
      </c>
      <c r="K88" s="17" t="s">
        <v>1616</v>
      </c>
      <c r="L88" s="17" t="s">
        <v>1495</v>
      </c>
      <c r="M88" s="13" t="s">
        <v>986</v>
      </c>
      <c r="N88" s="17" t="s">
        <v>1116</v>
      </c>
      <c r="O88" s="13" t="s">
        <v>1959</v>
      </c>
      <c r="P88" s="17" t="s">
        <v>1425</v>
      </c>
      <c r="Q88" s="18">
        <v>45826</v>
      </c>
      <c r="R88" s="17" t="s">
        <v>1579</v>
      </c>
      <c r="S88" s="17" t="s">
        <v>1479</v>
      </c>
      <c r="T88" s="13" t="s">
        <v>1641</v>
      </c>
      <c r="U88" s="17" t="s">
        <v>1546</v>
      </c>
      <c r="V88" s="17" t="s">
        <v>1477</v>
      </c>
      <c r="W88" s="17" t="s">
        <v>1471</v>
      </c>
      <c r="X88" s="17" t="s">
        <v>1477</v>
      </c>
      <c r="Y88" s="19">
        <v>78195</v>
      </c>
      <c r="Z88" s="19">
        <v>0</v>
      </c>
      <c r="AA88" s="19">
        <v>0</v>
      </c>
      <c r="AB88" s="19">
        <v>0</v>
      </c>
      <c r="AC88" s="19"/>
      <c r="AD88" s="19" t="s">
        <v>1479</v>
      </c>
      <c r="AE88" s="19" t="str">
        <f t="shared" si="5"/>
        <v>N/A</v>
      </c>
      <c r="AF88" s="19">
        <v>0</v>
      </c>
      <c r="AG88" s="19">
        <v>13133.46</v>
      </c>
      <c r="AH88" s="19"/>
      <c r="AI88" s="19"/>
      <c r="AJ88" s="19"/>
      <c r="AK88" s="19">
        <f t="shared" si="4"/>
        <v>13133.46</v>
      </c>
      <c r="AL88" s="19">
        <v>700</v>
      </c>
      <c r="AM88" s="25" t="s">
        <v>1477</v>
      </c>
      <c r="AN88" s="19" t="s">
        <v>1479</v>
      </c>
      <c r="AO88" s="19" t="s">
        <v>1479</v>
      </c>
      <c r="AP88" s="25" t="s">
        <v>1479</v>
      </c>
    </row>
    <row r="89" spans="1:42" ht="75" x14ac:dyDescent="0.25">
      <c r="A89" s="17" t="s">
        <v>109</v>
      </c>
      <c r="B89" s="13" t="s">
        <v>405</v>
      </c>
      <c r="C89" s="17" t="s">
        <v>434</v>
      </c>
      <c r="D89" s="17" t="s">
        <v>492</v>
      </c>
      <c r="E89" s="17" t="s">
        <v>511</v>
      </c>
      <c r="F89" s="17" t="s">
        <v>562</v>
      </c>
      <c r="G89" s="17" t="s">
        <v>568</v>
      </c>
      <c r="H89" s="18">
        <v>45348</v>
      </c>
      <c r="I89" s="17" t="s">
        <v>571</v>
      </c>
      <c r="J89" s="13" t="s">
        <v>657</v>
      </c>
      <c r="K89" s="17" t="s">
        <v>1616</v>
      </c>
      <c r="L89" s="17" t="s">
        <v>1495</v>
      </c>
      <c r="M89" s="13" t="s">
        <v>987</v>
      </c>
      <c r="N89" s="17" t="s">
        <v>1117</v>
      </c>
      <c r="O89" s="13" t="s">
        <v>1960</v>
      </c>
      <c r="P89" s="17" t="s">
        <v>1433</v>
      </c>
      <c r="Q89" s="18">
        <v>45826</v>
      </c>
      <c r="R89" s="17" t="s">
        <v>1479</v>
      </c>
      <c r="S89" s="17" t="s">
        <v>1479</v>
      </c>
      <c r="T89" s="17" t="s">
        <v>1479</v>
      </c>
      <c r="U89" s="17" t="s">
        <v>1498</v>
      </c>
      <c r="V89" s="17" t="s">
        <v>1477</v>
      </c>
      <c r="W89" s="17" t="s">
        <v>1472</v>
      </c>
      <c r="X89" s="17" t="s">
        <v>1477</v>
      </c>
      <c r="Y89" s="19">
        <v>1130098.94</v>
      </c>
      <c r="Z89" s="19">
        <v>0</v>
      </c>
      <c r="AA89" s="19">
        <v>0</v>
      </c>
      <c r="AB89" s="19">
        <v>0</v>
      </c>
      <c r="AC89" s="19"/>
      <c r="AD89" s="19">
        <v>0</v>
      </c>
      <c r="AE89" s="19" t="str">
        <f t="shared" si="5"/>
        <v>N/A</v>
      </c>
      <c r="AF89" s="19">
        <v>0</v>
      </c>
      <c r="AG89" s="19">
        <v>0</v>
      </c>
      <c r="AH89" s="19">
        <v>0</v>
      </c>
      <c r="AI89" s="19">
        <v>0</v>
      </c>
      <c r="AJ89" s="19">
        <v>0</v>
      </c>
      <c r="AK89" s="19">
        <f t="shared" si="4"/>
        <v>0</v>
      </c>
      <c r="AL89" s="19" t="s">
        <v>1477</v>
      </c>
      <c r="AM89" s="17" t="s">
        <v>1477</v>
      </c>
      <c r="AN89" s="19" t="s">
        <v>1479</v>
      </c>
      <c r="AO89" s="19" t="s">
        <v>1479</v>
      </c>
      <c r="AP89" s="19" t="s">
        <v>1479</v>
      </c>
    </row>
    <row r="90" spans="1:42" ht="45" hidden="1" x14ac:dyDescent="0.25">
      <c r="A90" s="17" t="s">
        <v>110</v>
      </c>
      <c r="B90" s="13" t="s">
        <v>405</v>
      </c>
      <c r="C90" s="17" t="s">
        <v>424</v>
      </c>
      <c r="D90" s="17" t="s">
        <v>492</v>
      </c>
      <c r="E90" s="17" t="s">
        <v>530</v>
      </c>
      <c r="F90" s="17" t="s">
        <v>562</v>
      </c>
      <c r="G90" s="17" t="s">
        <v>568</v>
      </c>
      <c r="H90" s="18">
        <v>45348</v>
      </c>
      <c r="I90" s="17" t="s">
        <v>571</v>
      </c>
      <c r="J90" s="13" t="s">
        <v>658</v>
      </c>
      <c r="K90" s="17" t="s">
        <v>1616</v>
      </c>
      <c r="L90" s="6" t="s">
        <v>1478</v>
      </c>
      <c r="M90" s="13" t="s">
        <v>988</v>
      </c>
      <c r="N90" s="17" t="s">
        <v>1118</v>
      </c>
      <c r="O90" s="13" t="s">
        <v>1826</v>
      </c>
      <c r="P90" s="17" t="s">
        <v>1435</v>
      </c>
      <c r="Q90" s="18">
        <v>45762</v>
      </c>
      <c r="R90" s="17" t="s">
        <v>1479</v>
      </c>
      <c r="S90" s="17" t="s">
        <v>1479</v>
      </c>
      <c r="T90" s="17" t="s">
        <v>1642</v>
      </c>
      <c r="U90" s="17" t="s">
        <v>1513</v>
      </c>
      <c r="V90" s="17" t="s">
        <v>1481</v>
      </c>
      <c r="W90" s="17" t="s">
        <v>1472</v>
      </c>
      <c r="X90" s="17" t="s">
        <v>1477</v>
      </c>
      <c r="Y90" s="19">
        <v>35224</v>
      </c>
      <c r="Z90" s="19">
        <v>2971.95</v>
      </c>
      <c r="AA90" s="19">
        <v>0</v>
      </c>
      <c r="AB90" s="19">
        <v>1446.38</v>
      </c>
      <c r="AC90" s="19"/>
      <c r="AD90" s="26">
        <v>45027</v>
      </c>
      <c r="AE90" s="19">
        <f t="shared" si="5"/>
        <v>1525.5699999999997</v>
      </c>
      <c r="AF90" s="19">
        <v>0</v>
      </c>
      <c r="AG90" s="19">
        <v>0</v>
      </c>
      <c r="AH90" s="19">
        <v>0</v>
      </c>
      <c r="AI90" s="19">
        <v>0</v>
      </c>
      <c r="AJ90" s="19">
        <v>0</v>
      </c>
      <c r="AK90" s="19">
        <f t="shared" si="4"/>
        <v>0</v>
      </c>
      <c r="AL90" s="19" t="s">
        <v>1477</v>
      </c>
      <c r="AM90" s="17" t="s">
        <v>1477</v>
      </c>
      <c r="AN90" s="19" t="s">
        <v>1479</v>
      </c>
      <c r="AO90" s="19" t="s">
        <v>1479</v>
      </c>
      <c r="AP90" s="19" t="s">
        <v>1479</v>
      </c>
    </row>
    <row r="91" spans="1:42" ht="75" x14ac:dyDescent="0.25">
      <c r="A91" s="17" t="s">
        <v>111</v>
      </c>
      <c r="B91" s="13" t="s">
        <v>404</v>
      </c>
      <c r="C91" s="17" t="s">
        <v>423</v>
      </c>
      <c r="D91" s="17" t="s">
        <v>491</v>
      </c>
      <c r="E91" s="17" t="s">
        <v>515</v>
      </c>
      <c r="F91" s="17" t="s">
        <v>562</v>
      </c>
      <c r="G91" s="17" t="s">
        <v>568</v>
      </c>
      <c r="H91" s="18">
        <v>45275</v>
      </c>
      <c r="I91" s="17" t="s">
        <v>571</v>
      </c>
      <c r="J91" s="13" t="s">
        <v>659</v>
      </c>
      <c r="K91" s="17" t="s">
        <v>1477</v>
      </c>
      <c r="L91" s="17" t="s">
        <v>1495</v>
      </c>
      <c r="M91" s="13" t="s">
        <v>971</v>
      </c>
      <c r="N91" s="17" t="s">
        <v>1119</v>
      </c>
      <c r="O91" s="13" t="s">
        <v>1961</v>
      </c>
      <c r="P91" s="17" t="s">
        <v>1429</v>
      </c>
      <c r="Q91" s="18">
        <v>45804</v>
      </c>
      <c r="R91" s="17" t="s">
        <v>1479</v>
      </c>
      <c r="S91" s="17" t="s">
        <v>1479</v>
      </c>
      <c r="T91" s="23" t="s">
        <v>1643</v>
      </c>
      <c r="U91" s="17" t="s">
        <v>1546</v>
      </c>
      <c r="V91" s="17" t="s">
        <v>1477</v>
      </c>
      <c r="W91" s="17" t="s">
        <v>1472</v>
      </c>
      <c r="X91" s="17" t="s">
        <v>1477</v>
      </c>
      <c r="Y91" s="19">
        <v>191731.45</v>
      </c>
      <c r="Z91" s="19"/>
      <c r="AA91" s="19">
        <v>0</v>
      </c>
      <c r="AB91" s="19"/>
      <c r="AC91" s="19"/>
      <c r="AD91" s="19"/>
      <c r="AE91" s="19" t="str">
        <f t="shared" si="5"/>
        <v>N/A</v>
      </c>
      <c r="AF91" s="19">
        <v>0</v>
      </c>
      <c r="AG91" s="19">
        <v>13133.46</v>
      </c>
      <c r="AH91" s="19">
        <v>0</v>
      </c>
      <c r="AI91" s="19">
        <v>0</v>
      </c>
      <c r="AJ91" s="19">
        <v>0</v>
      </c>
      <c r="AK91" s="19">
        <v>0</v>
      </c>
      <c r="AL91" s="19">
        <v>300</v>
      </c>
      <c r="AM91" s="17" t="s">
        <v>1477</v>
      </c>
      <c r="AN91" s="19" t="s">
        <v>1479</v>
      </c>
      <c r="AO91" s="19" t="s">
        <v>1479</v>
      </c>
      <c r="AP91" s="19" t="s">
        <v>1479</v>
      </c>
    </row>
    <row r="92" spans="1:42" ht="90" x14ac:dyDescent="0.25">
      <c r="A92" s="17" t="s">
        <v>112</v>
      </c>
      <c r="B92" s="13" t="s">
        <v>414</v>
      </c>
      <c r="C92" s="17" t="s">
        <v>428</v>
      </c>
      <c r="D92" s="17" t="s">
        <v>492</v>
      </c>
      <c r="E92" s="17" t="s">
        <v>506</v>
      </c>
      <c r="F92" s="17" t="s">
        <v>562</v>
      </c>
      <c r="G92" s="17" t="s">
        <v>568</v>
      </c>
      <c r="H92" s="18">
        <v>45343</v>
      </c>
      <c r="I92" s="17" t="s">
        <v>571</v>
      </c>
      <c r="J92" s="13" t="s">
        <v>660</v>
      </c>
      <c r="K92" s="17" t="s">
        <v>1477</v>
      </c>
      <c r="L92" s="17" t="s">
        <v>1495</v>
      </c>
      <c r="M92" s="13" t="s">
        <v>973</v>
      </c>
      <c r="N92" s="17" t="s">
        <v>1120</v>
      </c>
      <c r="O92" s="13" t="s">
        <v>1962</v>
      </c>
      <c r="P92" s="17" t="s">
        <v>1429</v>
      </c>
      <c r="Q92" s="18">
        <v>45789</v>
      </c>
      <c r="R92" s="17" t="s">
        <v>1571</v>
      </c>
      <c r="S92" s="17" t="s">
        <v>1479</v>
      </c>
      <c r="T92" s="13" t="s">
        <v>1644</v>
      </c>
      <c r="U92" s="17" t="s">
        <v>1546</v>
      </c>
      <c r="V92" s="17" t="s">
        <v>1477</v>
      </c>
      <c r="W92" s="17" t="s">
        <v>1472</v>
      </c>
      <c r="X92" s="17" t="s">
        <v>1477</v>
      </c>
      <c r="Y92" s="19">
        <v>154662.43</v>
      </c>
      <c r="Z92" s="19">
        <v>0</v>
      </c>
      <c r="AA92" s="19">
        <v>0</v>
      </c>
      <c r="AB92" s="19">
        <v>0</v>
      </c>
      <c r="AC92" s="19"/>
      <c r="AD92" s="19" t="s">
        <v>1479</v>
      </c>
      <c r="AE92" s="19" t="str">
        <f t="shared" si="5"/>
        <v>N/A</v>
      </c>
      <c r="AF92" s="19">
        <v>0</v>
      </c>
      <c r="AG92" s="19">
        <v>13133.46</v>
      </c>
      <c r="AH92" s="19">
        <v>0</v>
      </c>
      <c r="AI92" s="19">
        <v>0</v>
      </c>
      <c r="AJ92" s="19">
        <v>0</v>
      </c>
      <c r="AK92" s="19">
        <f t="shared" si="4"/>
        <v>13133.46</v>
      </c>
      <c r="AL92" s="19">
        <v>1200</v>
      </c>
      <c r="AM92" s="17" t="s">
        <v>1477</v>
      </c>
      <c r="AN92" s="19" t="s">
        <v>1479</v>
      </c>
      <c r="AO92" s="19" t="s">
        <v>1479</v>
      </c>
      <c r="AP92" s="19" t="s">
        <v>1479</v>
      </c>
    </row>
    <row r="93" spans="1:42" ht="75" x14ac:dyDescent="0.25">
      <c r="A93" s="17" t="s">
        <v>113</v>
      </c>
      <c r="B93" s="13" t="s">
        <v>404</v>
      </c>
      <c r="C93" s="17" t="s">
        <v>423</v>
      </c>
      <c r="D93" s="17" t="s">
        <v>491</v>
      </c>
      <c r="E93" s="17" t="s">
        <v>508</v>
      </c>
      <c r="F93" s="17" t="s">
        <v>562</v>
      </c>
      <c r="G93" s="17" t="s">
        <v>568</v>
      </c>
      <c r="H93" s="18">
        <v>45320</v>
      </c>
      <c r="I93" s="17" t="s">
        <v>571</v>
      </c>
      <c r="J93" s="13" t="s">
        <v>661</v>
      </c>
      <c r="K93" s="17" t="s">
        <v>1477</v>
      </c>
      <c r="L93" s="17" t="s">
        <v>1495</v>
      </c>
      <c r="M93" s="13" t="s">
        <v>989</v>
      </c>
      <c r="N93" s="17" t="s">
        <v>1121</v>
      </c>
      <c r="O93" s="13" t="s">
        <v>1963</v>
      </c>
      <c r="P93" s="17" t="s">
        <v>1430</v>
      </c>
      <c r="Q93" s="18">
        <v>45716</v>
      </c>
      <c r="R93" s="17" t="s">
        <v>1479</v>
      </c>
      <c r="S93" s="17" t="s">
        <v>1479</v>
      </c>
      <c r="T93" s="17" t="s">
        <v>1479</v>
      </c>
      <c r="U93" s="17" t="s">
        <v>1498</v>
      </c>
      <c r="V93" s="17" t="s">
        <v>1477</v>
      </c>
      <c r="W93" s="17" t="s">
        <v>1472</v>
      </c>
      <c r="X93" s="17" t="s">
        <v>1477</v>
      </c>
      <c r="Y93" s="19">
        <v>196443.46</v>
      </c>
      <c r="Z93" s="19">
        <v>0</v>
      </c>
      <c r="AA93" s="19">
        <v>0</v>
      </c>
      <c r="AB93" s="19">
        <v>0</v>
      </c>
      <c r="AC93" s="19"/>
      <c r="AD93" s="19" t="s">
        <v>1479</v>
      </c>
      <c r="AE93" s="19" t="str">
        <f t="shared" si="5"/>
        <v>N/A</v>
      </c>
      <c r="AF93" s="19">
        <v>0</v>
      </c>
      <c r="AG93" s="19">
        <v>0</v>
      </c>
      <c r="AH93" s="19">
        <v>0</v>
      </c>
      <c r="AI93" s="19">
        <v>0</v>
      </c>
      <c r="AJ93" s="19">
        <v>0</v>
      </c>
      <c r="AK93" s="19">
        <f t="shared" si="4"/>
        <v>0</v>
      </c>
      <c r="AL93" s="19" t="s">
        <v>1477</v>
      </c>
      <c r="AM93" s="17" t="s">
        <v>1477</v>
      </c>
      <c r="AN93" s="19" t="s">
        <v>1479</v>
      </c>
      <c r="AO93" s="19" t="s">
        <v>1479</v>
      </c>
      <c r="AP93" s="19" t="s">
        <v>1479</v>
      </c>
    </row>
    <row r="94" spans="1:42" ht="60" x14ac:dyDescent="0.25">
      <c r="A94" s="17" t="s">
        <v>114</v>
      </c>
      <c r="B94" s="13" t="s">
        <v>404</v>
      </c>
      <c r="C94" s="17" t="s">
        <v>423</v>
      </c>
      <c r="D94" s="17" t="s">
        <v>491</v>
      </c>
      <c r="E94" s="17" t="s">
        <v>531</v>
      </c>
      <c r="F94" s="17" t="s">
        <v>562</v>
      </c>
      <c r="G94" s="17" t="s">
        <v>568</v>
      </c>
      <c r="H94" s="18">
        <v>45336</v>
      </c>
      <c r="I94" s="17" t="s">
        <v>571</v>
      </c>
      <c r="J94" s="13" t="s">
        <v>662</v>
      </c>
      <c r="K94" s="17" t="s">
        <v>1477</v>
      </c>
      <c r="L94" s="17" t="s">
        <v>1495</v>
      </c>
      <c r="M94" s="13" t="s">
        <v>990</v>
      </c>
      <c r="N94" s="17" t="s">
        <v>1122</v>
      </c>
      <c r="O94" s="13" t="s">
        <v>1964</v>
      </c>
      <c r="P94" s="17" t="s">
        <v>1433</v>
      </c>
      <c r="Q94" s="18">
        <v>45713</v>
      </c>
      <c r="R94" s="17" t="s">
        <v>1479</v>
      </c>
      <c r="S94" s="17" t="s">
        <v>1479</v>
      </c>
      <c r="T94" s="17" t="s">
        <v>1479</v>
      </c>
      <c r="U94" s="17" t="s">
        <v>1498</v>
      </c>
      <c r="V94" s="17" t="s">
        <v>1477</v>
      </c>
      <c r="W94" s="17" t="s">
        <v>1472</v>
      </c>
      <c r="X94" s="17" t="s">
        <v>1477</v>
      </c>
      <c r="Y94" s="19">
        <v>568028.43000000005</v>
      </c>
      <c r="Z94" s="19">
        <v>0</v>
      </c>
      <c r="AA94" s="19">
        <v>0</v>
      </c>
      <c r="AB94" s="19">
        <v>0</v>
      </c>
      <c r="AC94" s="19"/>
      <c r="AD94" s="19" t="s">
        <v>1479</v>
      </c>
      <c r="AE94" s="19" t="str">
        <f t="shared" si="5"/>
        <v>N/A</v>
      </c>
      <c r="AF94" s="19">
        <v>0</v>
      </c>
      <c r="AG94" s="19">
        <v>0</v>
      </c>
      <c r="AH94" s="19">
        <v>0</v>
      </c>
      <c r="AI94" s="19">
        <v>0</v>
      </c>
      <c r="AJ94" s="19">
        <v>0</v>
      </c>
      <c r="AK94" s="19">
        <f t="shared" si="4"/>
        <v>0</v>
      </c>
      <c r="AL94" s="19" t="s">
        <v>1477</v>
      </c>
      <c r="AM94" s="17" t="s">
        <v>1477</v>
      </c>
      <c r="AN94" s="19" t="s">
        <v>1479</v>
      </c>
      <c r="AO94" s="19" t="s">
        <v>1479</v>
      </c>
      <c r="AP94" s="19" t="s">
        <v>1479</v>
      </c>
    </row>
    <row r="95" spans="1:42" ht="255" x14ac:dyDescent="0.25">
      <c r="A95" s="17" t="s">
        <v>115</v>
      </c>
      <c r="B95" s="13" t="s">
        <v>415</v>
      </c>
      <c r="C95" s="17" t="s">
        <v>445</v>
      </c>
      <c r="D95" s="17" t="s">
        <v>500</v>
      </c>
      <c r="E95" s="17" t="s">
        <v>511</v>
      </c>
      <c r="F95" s="17" t="s">
        <v>562</v>
      </c>
      <c r="G95" s="17" t="s">
        <v>568</v>
      </c>
      <c r="H95" s="18">
        <v>45348</v>
      </c>
      <c r="I95" s="17" t="s">
        <v>571</v>
      </c>
      <c r="J95" s="13" t="s">
        <v>663</v>
      </c>
      <c r="K95" s="17" t="s">
        <v>1616</v>
      </c>
      <c r="L95" s="23" t="s">
        <v>1645</v>
      </c>
      <c r="M95" s="13" t="s">
        <v>991</v>
      </c>
      <c r="N95" s="17" t="s">
        <v>1123</v>
      </c>
      <c r="O95" s="13" t="s">
        <v>1827</v>
      </c>
      <c r="P95" s="17" t="s">
        <v>1424</v>
      </c>
      <c r="Q95" s="18">
        <v>45811</v>
      </c>
      <c r="R95" s="17" t="s">
        <v>1479</v>
      </c>
      <c r="S95" s="17" t="s">
        <v>1581</v>
      </c>
      <c r="T95" s="13" t="s">
        <v>1646</v>
      </c>
      <c r="U95" s="17" t="s">
        <v>1546</v>
      </c>
      <c r="V95" s="17" t="s">
        <v>1616</v>
      </c>
      <c r="W95" s="17" t="s">
        <v>1471</v>
      </c>
      <c r="X95" s="17" t="s">
        <v>1616</v>
      </c>
      <c r="Y95" s="19">
        <v>22118.38</v>
      </c>
      <c r="Z95" s="19">
        <v>0</v>
      </c>
      <c r="AA95" s="19">
        <v>0</v>
      </c>
      <c r="AB95" s="19">
        <v>0</v>
      </c>
      <c r="AC95" s="19"/>
      <c r="AD95" s="19" t="s">
        <v>1479</v>
      </c>
      <c r="AE95" s="19" t="str">
        <f t="shared" si="5"/>
        <v>N/A</v>
      </c>
      <c r="AF95" s="19">
        <v>0</v>
      </c>
      <c r="AG95" s="19">
        <v>12000</v>
      </c>
      <c r="AH95" s="19">
        <v>0</v>
      </c>
      <c r="AI95" s="19">
        <v>0</v>
      </c>
      <c r="AJ95" s="19">
        <v>0</v>
      </c>
      <c r="AK95" s="19">
        <f t="shared" si="4"/>
        <v>12000</v>
      </c>
      <c r="AL95" s="19">
        <v>240</v>
      </c>
      <c r="AM95" s="17" t="s">
        <v>1477</v>
      </c>
      <c r="AN95" s="19" t="s">
        <v>1479</v>
      </c>
      <c r="AO95" s="19" t="s">
        <v>1479</v>
      </c>
      <c r="AP95" s="19" t="s">
        <v>1479</v>
      </c>
    </row>
    <row r="96" spans="1:42" ht="409.5" x14ac:dyDescent="0.25">
      <c r="A96" s="17" t="s">
        <v>116</v>
      </c>
      <c r="B96" s="13" t="s">
        <v>405</v>
      </c>
      <c r="C96" s="17" t="s">
        <v>424</v>
      </c>
      <c r="D96" s="17" t="s">
        <v>492</v>
      </c>
      <c r="E96" s="17" t="s">
        <v>532</v>
      </c>
      <c r="F96" s="17" t="s">
        <v>562</v>
      </c>
      <c r="G96" s="17" t="s">
        <v>568</v>
      </c>
      <c r="H96" s="18">
        <v>45373</v>
      </c>
      <c r="I96" s="17" t="s">
        <v>571</v>
      </c>
      <c r="J96" s="13" t="s">
        <v>664</v>
      </c>
      <c r="K96" s="17" t="s">
        <v>1616</v>
      </c>
      <c r="L96" s="17" t="s">
        <v>1647</v>
      </c>
      <c r="M96" s="13" t="s">
        <v>992</v>
      </c>
      <c r="N96" s="17" t="s">
        <v>1124</v>
      </c>
      <c r="O96" s="13" t="s">
        <v>1725</v>
      </c>
      <c r="P96" s="17" t="s">
        <v>1424</v>
      </c>
      <c r="Q96" s="18">
        <v>45817</v>
      </c>
      <c r="R96" s="17" t="s">
        <v>1648</v>
      </c>
      <c r="S96" s="17" t="s">
        <v>1479</v>
      </c>
      <c r="T96" s="13" t="s">
        <v>1649</v>
      </c>
      <c r="U96" s="17" t="s">
        <v>1546</v>
      </c>
      <c r="V96" s="17" t="s">
        <v>1477</v>
      </c>
      <c r="W96" s="17" t="s">
        <v>1471</v>
      </c>
      <c r="X96" s="17" t="s">
        <v>1477</v>
      </c>
      <c r="Y96" s="19">
        <v>259030.57</v>
      </c>
      <c r="Z96" s="19">
        <v>0</v>
      </c>
      <c r="AA96" s="19">
        <v>0</v>
      </c>
      <c r="AB96" s="19">
        <v>0</v>
      </c>
      <c r="AC96" s="19"/>
      <c r="AD96" s="19" t="s">
        <v>1479</v>
      </c>
      <c r="AE96" s="19" t="str">
        <f t="shared" si="5"/>
        <v>N/A</v>
      </c>
      <c r="AF96" s="19">
        <v>0</v>
      </c>
      <c r="AG96" s="19">
        <v>13133.46</v>
      </c>
      <c r="AH96" s="19">
        <v>26266.92</v>
      </c>
      <c r="AI96" s="19">
        <v>0</v>
      </c>
      <c r="AJ96" s="19">
        <v>0</v>
      </c>
      <c r="AK96" s="19">
        <f t="shared" si="4"/>
        <v>39400.379999999997</v>
      </c>
      <c r="AL96" s="19">
        <v>4000</v>
      </c>
      <c r="AM96" s="17" t="s">
        <v>1477</v>
      </c>
      <c r="AN96" s="19" t="s">
        <v>1479</v>
      </c>
      <c r="AO96" s="19" t="s">
        <v>1479</v>
      </c>
      <c r="AP96" s="19" t="s">
        <v>1479</v>
      </c>
    </row>
    <row r="97" spans="1:42" ht="75" x14ac:dyDescent="0.25">
      <c r="A97" s="17" t="s">
        <v>117</v>
      </c>
      <c r="B97" s="13" t="s">
        <v>407</v>
      </c>
      <c r="C97" s="17" t="s">
        <v>435</v>
      </c>
      <c r="D97" s="17" t="s">
        <v>493</v>
      </c>
      <c r="E97" s="17" t="s">
        <v>515</v>
      </c>
      <c r="F97" s="17" t="s">
        <v>562</v>
      </c>
      <c r="G97" s="17" t="s">
        <v>568</v>
      </c>
      <c r="H97" s="18">
        <v>45377</v>
      </c>
      <c r="I97" s="17" t="s">
        <v>571</v>
      </c>
      <c r="J97" s="13" t="s">
        <v>665</v>
      </c>
      <c r="K97" s="17" t="s">
        <v>1477</v>
      </c>
      <c r="L97" s="17" t="s">
        <v>1495</v>
      </c>
      <c r="M97" s="13" t="s">
        <v>993</v>
      </c>
      <c r="N97" s="17" t="s">
        <v>1125</v>
      </c>
      <c r="O97" s="13" t="s">
        <v>1965</v>
      </c>
      <c r="P97" s="17" t="s">
        <v>1425</v>
      </c>
      <c r="Q97" s="18">
        <v>45824</v>
      </c>
      <c r="R97" s="17" t="s">
        <v>1579</v>
      </c>
      <c r="S97" s="17" t="s">
        <v>1479</v>
      </c>
      <c r="T97" s="13" t="s">
        <v>1650</v>
      </c>
      <c r="U97" s="17" t="s">
        <v>1507</v>
      </c>
      <c r="V97" s="17" t="s">
        <v>1477</v>
      </c>
      <c r="W97" s="17" t="s">
        <v>1473</v>
      </c>
      <c r="X97" s="17" t="s">
        <v>1477</v>
      </c>
      <c r="Y97" s="19">
        <v>277979.11</v>
      </c>
      <c r="Z97" s="19">
        <v>0</v>
      </c>
      <c r="AA97" s="19">
        <v>0</v>
      </c>
      <c r="AB97" s="19">
        <v>0</v>
      </c>
      <c r="AC97" s="19"/>
      <c r="AD97" s="19" t="s">
        <v>1479</v>
      </c>
      <c r="AE97" s="19" t="str">
        <f t="shared" si="5"/>
        <v>N/A</v>
      </c>
      <c r="AF97" s="19">
        <v>0</v>
      </c>
      <c r="AG97" s="19"/>
      <c r="AH97" s="19">
        <v>0</v>
      </c>
      <c r="AI97" s="19">
        <v>0</v>
      </c>
      <c r="AJ97" s="19">
        <v>0</v>
      </c>
      <c r="AK97" s="19">
        <f t="shared" si="4"/>
        <v>0</v>
      </c>
      <c r="AL97" s="19" t="s">
        <v>1477</v>
      </c>
      <c r="AM97" s="17" t="s">
        <v>1477</v>
      </c>
      <c r="AN97" s="19" t="s">
        <v>1479</v>
      </c>
      <c r="AO97" s="19" t="s">
        <v>1479</v>
      </c>
      <c r="AP97" s="17" t="s">
        <v>1479</v>
      </c>
    </row>
    <row r="98" spans="1:42" ht="240" x14ac:dyDescent="0.25">
      <c r="A98" s="17" t="s">
        <v>118</v>
      </c>
      <c r="B98" s="13" t="s">
        <v>407</v>
      </c>
      <c r="C98" s="17" t="s">
        <v>425</v>
      </c>
      <c r="D98" s="17" t="s">
        <v>493</v>
      </c>
      <c r="E98" s="17" t="s">
        <v>511</v>
      </c>
      <c r="F98" s="17" t="s">
        <v>562</v>
      </c>
      <c r="G98" s="17" t="s">
        <v>568</v>
      </c>
      <c r="H98" s="18">
        <v>45374</v>
      </c>
      <c r="I98" s="17" t="s">
        <v>571</v>
      </c>
      <c r="J98" s="13" t="s">
        <v>666</v>
      </c>
      <c r="K98" s="17" t="s">
        <v>1477</v>
      </c>
      <c r="L98" s="17" t="s">
        <v>1495</v>
      </c>
      <c r="M98" s="13" t="s">
        <v>990</v>
      </c>
      <c r="N98" s="17" t="s">
        <v>1126</v>
      </c>
      <c r="O98" s="13" t="s">
        <v>1966</v>
      </c>
      <c r="P98" s="17" t="s">
        <v>1429</v>
      </c>
      <c r="Q98" s="18">
        <v>45804</v>
      </c>
      <c r="R98" s="17" t="s">
        <v>1579</v>
      </c>
      <c r="S98" s="17" t="s">
        <v>1479</v>
      </c>
      <c r="T98" s="13" t="s">
        <v>1651</v>
      </c>
      <c r="U98" s="17" t="s">
        <v>1546</v>
      </c>
      <c r="V98" s="17" t="s">
        <v>1477</v>
      </c>
      <c r="W98" s="17" t="s">
        <v>1472</v>
      </c>
      <c r="X98" s="17" t="s">
        <v>1477</v>
      </c>
      <c r="Y98" s="19">
        <v>256979.23</v>
      </c>
      <c r="Z98" s="19">
        <v>0</v>
      </c>
      <c r="AA98" s="19">
        <v>0</v>
      </c>
      <c r="AB98" s="19">
        <v>0</v>
      </c>
      <c r="AC98" s="19"/>
      <c r="AD98" s="19" t="s">
        <v>1479</v>
      </c>
      <c r="AE98" s="19" t="str">
        <f t="shared" si="5"/>
        <v>N/A</v>
      </c>
      <c r="AF98" s="19">
        <v>0</v>
      </c>
      <c r="AG98" s="19">
        <v>13133.46</v>
      </c>
      <c r="AH98" s="19">
        <v>0</v>
      </c>
      <c r="AI98" s="19">
        <v>0</v>
      </c>
      <c r="AJ98" s="19">
        <v>0</v>
      </c>
      <c r="AK98" s="19" t="e">
        <f>AG98+AI98+#REF!+AJ98</f>
        <v>#REF!</v>
      </c>
      <c r="AL98" s="19">
        <v>800</v>
      </c>
      <c r="AM98" s="17" t="s">
        <v>1477</v>
      </c>
      <c r="AN98" s="19" t="s">
        <v>1479</v>
      </c>
      <c r="AO98" s="19" t="s">
        <v>1479</v>
      </c>
      <c r="AP98" s="17" t="s">
        <v>1479</v>
      </c>
    </row>
    <row r="99" spans="1:42" ht="45" x14ac:dyDescent="0.25">
      <c r="A99" s="17" t="s">
        <v>119</v>
      </c>
      <c r="B99" s="13" t="s">
        <v>402</v>
      </c>
      <c r="C99" s="17" t="s">
        <v>436</v>
      </c>
      <c r="D99" s="17" t="s">
        <v>490</v>
      </c>
      <c r="E99" s="17" t="s">
        <v>508</v>
      </c>
      <c r="F99" s="17" t="s">
        <v>562</v>
      </c>
      <c r="G99" s="17" t="s">
        <v>568</v>
      </c>
      <c r="H99" s="18">
        <v>45387</v>
      </c>
      <c r="I99" s="17" t="s">
        <v>571</v>
      </c>
      <c r="J99" s="13" t="s">
        <v>667</v>
      </c>
      <c r="K99" s="17" t="s">
        <v>1616</v>
      </c>
      <c r="L99" s="17" t="s">
        <v>1495</v>
      </c>
      <c r="M99" s="13" t="s">
        <v>994</v>
      </c>
      <c r="N99" s="17" t="s">
        <v>1127</v>
      </c>
      <c r="O99" s="13" t="s">
        <v>1726</v>
      </c>
      <c r="P99" s="17" t="s">
        <v>1425</v>
      </c>
      <c r="Q99" s="18">
        <v>45826</v>
      </c>
      <c r="R99" s="17" t="s">
        <v>1579</v>
      </c>
      <c r="S99" s="17" t="s">
        <v>1479</v>
      </c>
      <c r="T99" s="13" t="s">
        <v>1636</v>
      </c>
      <c r="U99" s="17" t="s">
        <v>1507</v>
      </c>
      <c r="V99" s="17" t="s">
        <v>1477</v>
      </c>
      <c r="W99" s="17" t="s">
        <v>1473</v>
      </c>
      <c r="X99" s="17" t="s">
        <v>1477</v>
      </c>
      <c r="Y99" s="19">
        <v>63038.81</v>
      </c>
      <c r="Z99" s="19">
        <v>0</v>
      </c>
      <c r="AA99" s="19">
        <v>0</v>
      </c>
      <c r="AB99" s="19">
        <v>0</v>
      </c>
      <c r="AC99" s="19"/>
      <c r="AD99" s="19" t="s">
        <v>1479</v>
      </c>
      <c r="AE99" s="19" t="str">
        <f t="shared" si="5"/>
        <v>N/A</v>
      </c>
      <c r="AF99" s="19">
        <v>0</v>
      </c>
      <c r="AG99" s="19">
        <v>0</v>
      </c>
      <c r="AH99" s="19">
        <v>0</v>
      </c>
      <c r="AI99" s="19">
        <v>0</v>
      </c>
      <c r="AJ99" s="19">
        <v>0</v>
      </c>
      <c r="AK99" s="19">
        <f t="shared" si="4"/>
        <v>0</v>
      </c>
      <c r="AL99" s="19" t="s">
        <v>1477</v>
      </c>
      <c r="AM99" s="25" t="s">
        <v>1477</v>
      </c>
      <c r="AN99" s="19" t="s">
        <v>1479</v>
      </c>
      <c r="AO99" s="19" t="s">
        <v>1479</v>
      </c>
      <c r="AP99" s="25" t="s">
        <v>1479</v>
      </c>
    </row>
    <row r="100" spans="1:42" ht="45" x14ac:dyDescent="0.25">
      <c r="A100" s="17" t="s">
        <v>120</v>
      </c>
      <c r="B100" s="13" t="s">
        <v>405</v>
      </c>
      <c r="C100" s="17" t="s">
        <v>424</v>
      </c>
      <c r="D100" s="17" t="s">
        <v>492</v>
      </c>
      <c r="E100" s="17" t="s">
        <v>533</v>
      </c>
      <c r="F100" s="17" t="s">
        <v>562</v>
      </c>
      <c r="G100" s="17" t="s">
        <v>568</v>
      </c>
      <c r="H100" s="18">
        <v>45391</v>
      </c>
      <c r="I100" s="17" t="s">
        <v>571</v>
      </c>
      <c r="J100" s="13" t="s">
        <v>668</v>
      </c>
      <c r="K100" s="17" t="s">
        <v>1616</v>
      </c>
      <c r="L100" s="17" t="s">
        <v>1647</v>
      </c>
      <c r="M100" s="13" t="s">
        <v>995</v>
      </c>
      <c r="N100" s="17" t="s">
        <v>1128</v>
      </c>
      <c r="O100" s="13" t="s">
        <v>1727</v>
      </c>
      <c r="P100" s="17" t="s">
        <v>1425</v>
      </c>
      <c r="Q100" s="18">
        <v>45832</v>
      </c>
      <c r="R100" s="17" t="s">
        <v>1652</v>
      </c>
      <c r="S100" s="17" t="s">
        <v>1479</v>
      </c>
      <c r="T100" s="13" t="s">
        <v>1653</v>
      </c>
      <c r="U100" s="17" t="s">
        <v>1507</v>
      </c>
      <c r="V100" s="17" t="s">
        <v>1477</v>
      </c>
      <c r="W100" s="17" t="s">
        <v>1473</v>
      </c>
      <c r="X100" s="17" t="s">
        <v>1477</v>
      </c>
      <c r="Y100" s="19">
        <v>106112.59</v>
      </c>
      <c r="Z100" s="19">
        <v>0</v>
      </c>
      <c r="AA100" s="19">
        <v>0</v>
      </c>
      <c r="AB100" s="19">
        <v>0</v>
      </c>
      <c r="AC100" s="19"/>
      <c r="AD100" s="19" t="s">
        <v>1479</v>
      </c>
      <c r="AE100" s="19" t="str">
        <f t="shared" si="5"/>
        <v>N/A</v>
      </c>
      <c r="AF100" s="19">
        <v>0</v>
      </c>
      <c r="AG100" s="19">
        <v>0</v>
      </c>
      <c r="AH100" s="19">
        <v>0</v>
      </c>
      <c r="AI100" s="19">
        <v>0</v>
      </c>
      <c r="AJ100" s="19">
        <v>0</v>
      </c>
      <c r="AK100" s="19">
        <f t="shared" si="4"/>
        <v>0</v>
      </c>
      <c r="AL100" s="19" t="s">
        <v>1477</v>
      </c>
      <c r="AM100" s="17" t="s">
        <v>1477</v>
      </c>
      <c r="AN100" s="19" t="s">
        <v>1479</v>
      </c>
      <c r="AO100" s="19" t="s">
        <v>1479</v>
      </c>
      <c r="AP100" s="19" t="s">
        <v>1479</v>
      </c>
    </row>
    <row r="101" spans="1:42" ht="45" x14ac:dyDescent="0.25">
      <c r="A101" s="17" t="s">
        <v>121</v>
      </c>
      <c r="B101" s="13" t="s">
        <v>414</v>
      </c>
      <c r="C101" s="17" t="s">
        <v>437</v>
      </c>
      <c r="D101" s="17" t="s">
        <v>492</v>
      </c>
      <c r="E101" s="17" t="s">
        <v>508</v>
      </c>
      <c r="F101" s="17" t="s">
        <v>562</v>
      </c>
      <c r="G101" s="17" t="s">
        <v>568</v>
      </c>
      <c r="H101" s="18">
        <v>45390</v>
      </c>
      <c r="I101" s="17" t="s">
        <v>571</v>
      </c>
      <c r="J101" s="13" t="s">
        <v>669</v>
      </c>
      <c r="K101" s="17" t="s">
        <v>1477</v>
      </c>
      <c r="L101" s="17" t="s">
        <v>1495</v>
      </c>
      <c r="M101" s="13" t="s">
        <v>973</v>
      </c>
      <c r="N101" s="17" t="s">
        <v>1129</v>
      </c>
      <c r="O101" s="13" t="s">
        <v>1967</v>
      </c>
      <c r="P101" s="17" t="s">
        <v>1433</v>
      </c>
      <c r="Q101" s="18">
        <v>45730</v>
      </c>
      <c r="R101" s="17" t="s">
        <v>1479</v>
      </c>
      <c r="S101" s="17" t="s">
        <v>1479</v>
      </c>
      <c r="T101" s="13" t="s">
        <v>1479</v>
      </c>
      <c r="U101" s="17" t="s">
        <v>1498</v>
      </c>
      <c r="V101" s="17" t="s">
        <v>1477</v>
      </c>
      <c r="W101" s="17" t="s">
        <v>1472</v>
      </c>
      <c r="X101" s="17" t="s">
        <v>1477</v>
      </c>
      <c r="Y101" s="19">
        <v>560288.02</v>
      </c>
      <c r="Z101" s="19">
        <v>0</v>
      </c>
      <c r="AA101" s="19">
        <v>0</v>
      </c>
      <c r="AB101" s="19">
        <v>0</v>
      </c>
      <c r="AC101" s="19"/>
      <c r="AD101" s="19" t="s">
        <v>1479</v>
      </c>
      <c r="AE101" s="19" t="str">
        <f t="shared" si="5"/>
        <v>N/A</v>
      </c>
      <c r="AF101" s="19">
        <v>0</v>
      </c>
      <c r="AG101" s="19">
        <v>0</v>
      </c>
      <c r="AH101" s="19">
        <v>0</v>
      </c>
      <c r="AI101" s="19">
        <v>0</v>
      </c>
      <c r="AJ101" s="19">
        <v>0</v>
      </c>
      <c r="AK101" s="19">
        <f t="shared" si="4"/>
        <v>0</v>
      </c>
      <c r="AL101" s="19" t="s">
        <v>1477</v>
      </c>
      <c r="AM101" s="17" t="s">
        <v>1477</v>
      </c>
      <c r="AN101" s="19" t="s">
        <v>1479</v>
      </c>
      <c r="AO101" s="19" t="s">
        <v>1479</v>
      </c>
      <c r="AP101" s="19" t="s">
        <v>1479</v>
      </c>
    </row>
    <row r="102" spans="1:42" ht="75" x14ac:dyDescent="0.25">
      <c r="A102" s="17" t="s">
        <v>122</v>
      </c>
      <c r="B102" s="13" t="s">
        <v>414</v>
      </c>
      <c r="C102" s="17" t="s">
        <v>428</v>
      </c>
      <c r="D102" s="17" t="s">
        <v>492</v>
      </c>
      <c r="E102" s="17" t="s">
        <v>508</v>
      </c>
      <c r="F102" s="17" t="s">
        <v>562</v>
      </c>
      <c r="G102" s="17" t="s">
        <v>568</v>
      </c>
      <c r="H102" s="18">
        <v>45387</v>
      </c>
      <c r="I102" s="17" t="s">
        <v>571</v>
      </c>
      <c r="J102" s="13" t="s">
        <v>670</v>
      </c>
      <c r="K102" s="17" t="s">
        <v>1477</v>
      </c>
      <c r="L102" s="17" t="s">
        <v>1495</v>
      </c>
      <c r="M102" s="13" t="s">
        <v>987</v>
      </c>
      <c r="N102" s="17" t="s">
        <v>1130</v>
      </c>
      <c r="O102" s="13" t="s">
        <v>1968</v>
      </c>
      <c r="P102" s="17" t="s">
        <v>1425</v>
      </c>
      <c r="Q102" s="18">
        <v>45790</v>
      </c>
      <c r="R102" s="17" t="s">
        <v>1576</v>
      </c>
      <c r="S102" s="17" t="s">
        <v>1479</v>
      </c>
      <c r="T102" s="13" t="s">
        <v>1636</v>
      </c>
      <c r="U102" s="17" t="s">
        <v>1507</v>
      </c>
      <c r="V102" s="17" t="s">
        <v>1477</v>
      </c>
      <c r="W102" s="17" t="s">
        <v>1473</v>
      </c>
      <c r="X102" s="17" t="s">
        <v>1477</v>
      </c>
      <c r="Y102" s="19">
        <v>289228.78999999998</v>
      </c>
      <c r="Z102" s="19">
        <v>0</v>
      </c>
      <c r="AA102" s="19">
        <v>0</v>
      </c>
      <c r="AB102" s="19">
        <v>0</v>
      </c>
      <c r="AC102" s="19"/>
      <c r="AD102" s="19" t="s">
        <v>1479</v>
      </c>
      <c r="AE102" s="19" t="str">
        <f t="shared" si="5"/>
        <v>N/A</v>
      </c>
      <c r="AF102" s="19">
        <v>0</v>
      </c>
      <c r="AG102" s="19">
        <v>0</v>
      </c>
      <c r="AH102" s="19">
        <v>0</v>
      </c>
      <c r="AI102" s="19">
        <v>0</v>
      </c>
      <c r="AJ102" s="19">
        <v>0</v>
      </c>
      <c r="AK102" s="19">
        <f t="shared" si="4"/>
        <v>0</v>
      </c>
      <c r="AL102" s="19" t="s">
        <v>1477</v>
      </c>
      <c r="AM102" s="17" t="s">
        <v>1477</v>
      </c>
      <c r="AN102" s="19" t="s">
        <v>1479</v>
      </c>
      <c r="AO102" s="19" t="s">
        <v>1479</v>
      </c>
      <c r="AP102" s="19" t="s">
        <v>1479</v>
      </c>
    </row>
    <row r="103" spans="1:42" ht="300" x14ac:dyDescent="0.25">
      <c r="A103" s="17" t="s">
        <v>123</v>
      </c>
      <c r="B103" s="13" t="s">
        <v>405</v>
      </c>
      <c r="C103" s="17" t="s">
        <v>1654</v>
      </c>
      <c r="D103" s="17" t="s">
        <v>492</v>
      </c>
      <c r="E103" s="17" t="s">
        <v>512</v>
      </c>
      <c r="F103" s="17" t="s">
        <v>562</v>
      </c>
      <c r="G103" s="17" t="s">
        <v>568</v>
      </c>
      <c r="H103" s="18">
        <v>45375</v>
      </c>
      <c r="I103" s="17" t="s">
        <v>571</v>
      </c>
      <c r="J103" s="13" t="s">
        <v>671</v>
      </c>
      <c r="K103" s="17" t="s">
        <v>1616</v>
      </c>
      <c r="L103" s="17" t="s">
        <v>1495</v>
      </c>
      <c r="M103" s="13" t="s">
        <v>973</v>
      </c>
      <c r="N103" s="17" t="s">
        <v>1131</v>
      </c>
      <c r="O103" s="13" t="s">
        <v>1969</v>
      </c>
      <c r="P103" s="17" t="s">
        <v>1424</v>
      </c>
      <c r="Q103" s="18">
        <v>46920</v>
      </c>
      <c r="R103" s="17" t="s">
        <v>1479</v>
      </c>
      <c r="S103" s="17" t="s">
        <v>1581</v>
      </c>
      <c r="T103" s="13" t="s">
        <v>1655</v>
      </c>
      <c r="U103" s="17" t="s">
        <v>1546</v>
      </c>
      <c r="V103" s="17" t="s">
        <v>1477</v>
      </c>
      <c r="W103" s="17" t="s">
        <v>1471</v>
      </c>
      <c r="X103" s="17" t="s">
        <v>1477</v>
      </c>
      <c r="Y103" s="19">
        <v>123376.82</v>
      </c>
      <c r="Z103" s="19">
        <v>0</v>
      </c>
      <c r="AA103" s="19">
        <v>0</v>
      </c>
      <c r="AB103" s="19">
        <v>0</v>
      </c>
      <c r="AC103" s="19"/>
      <c r="AD103" s="19" t="s">
        <v>1479</v>
      </c>
      <c r="AE103" s="19" t="str">
        <f t="shared" si="5"/>
        <v>N/A</v>
      </c>
      <c r="AF103" s="19">
        <v>0</v>
      </c>
      <c r="AG103" s="19">
        <v>6000</v>
      </c>
      <c r="AH103" s="19">
        <v>15000</v>
      </c>
      <c r="AI103" s="19"/>
      <c r="AJ103" s="19"/>
      <c r="AK103" s="19">
        <f t="shared" si="4"/>
        <v>21000</v>
      </c>
      <c r="AL103" s="19">
        <v>420</v>
      </c>
      <c r="AM103" s="17" t="s">
        <v>1477</v>
      </c>
      <c r="AN103" s="19" t="s">
        <v>1479</v>
      </c>
      <c r="AO103" s="19" t="s">
        <v>1479</v>
      </c>
      <c r="AP103" s="19" t="s">
        <v>1479</v>
      </c>
    </row>
    <row r="104" spans="1:42" ht="45" x14ac:dyDescent="0.25">
      <c r="A104" s="17" t="s">
        <v>124</v>
      </c>
      <c r="B104" s="13" t="s">
        <v>414</v>
      </c>
      <c r="C104" s="17" t="s">
        <v>428</v>
      </c>
      <c r="D104" s="17" t="s">
        <v>492</v>
      </c>
      <c r="E104" s="17" t="s">
        <v>513</v>
      </c>
      <c r="F104" s="17" t="s">
        <v>562</v>
      </c>
      <c r="G104" s="17" t="s">
        <v>568</v>
      </c>
      <c r="H104" s="18">
        <v>45376</v>
      </c>
      <c r="I104" s="17" t="s">
        <v>571</v>
      </c>
      <c r="J104" s="13" t="s">
        <v>672</v>
      </c>
      <c r="K104" s="17" t="s">
        <v>1477</v>
      </c>
      <c r="L104" s="17" t="s">
        <v>1495</v>
      </c>
      <c r="M104" s="13" t="s">
        <v>987</v>
      </c>
      <c r="N104" s="17" t="s">
        <v>1132</v>
      </c>
      <c r="O104" s="13" t="s">
        <v>1728</v>
      </c>
      <c r="P104" s="17" t="s">
        <v>1425</v>
      </c>
      <c r="Q104" s="18">
        <v>45755</v>
      </c>
      <c r="R104" s="17" t="s">
        <v>1583</v>
      </c>
      <c r="S104" s="17" t="s">
        <v>1479</v>
      </c>
      <c r="T104" s="13" t="s">
        <v>1461</v>
      </c>
      <c r="U104" s="17" t="s">
        <v>1507</v>
      </c>
      <c r="V104" s="17" t="s">
        <v>1477</v>
      </c>
      <c r="W104" s="17" t="s">
        <v>1473</v>
      </c>
      <c r="X104" s="17" t="s">
        <v>1477</v>
      </c>
      <c r="Y104" s="19">
        <v>254624.65</v>
      </c>
      <c r="Z104" s="19">
        <v>0</v>
      </c>
      <c r="AA104" s="19">
        <v>0</v>
      </c>
      <c r="AB104" s="19">
        <v>0</v>
      </c>
      <c r="AC104" s="19"/>
      <c r="AD104" s="19" t="s">
        <v>1479</v>
      </c>
      <c r="AE104" s="19" t="str">
        <f t="shared" si="5"/>
        <v>N/A</v>
      </c>
      <c r="AF104" s="19">
        <v>0</v>
      </c>
      <c r="AG104" s="19">
        <v>0</v>
      </c>
      <c r="AH104" s="19">
        <v>0</v>
      </c>
      <c r="AI104" s="19">
        <v>0</v>
      </c>
      <c r="AJ104" s="19">
        <v>0</v>
      </c>
      <c r="AK104" s="19">
        <f t="shared" si="4"/>
        <v>0</v>
      </c>
      <c r="AL104" s="19" t="s">
        <v>1477</v>
      </c>
      <c r="AM104" s="17" t="s">
        <v>1477</v>
      </c>
      <c r="AN104" s="19" t="s">
        <v>1479</v>
      </c>
      <c r="AO104" s="19" t="s">
        <v>1479</v>
      </c>
      <c r="AP104" s="19" t="s">
        <v>1479</v>
      </c>
    </row>
    <row r="105" spans="1:42" ht="45" x14ac:dyDescent="0.25">
      <c r="A105" s="17" t="s">
        <v>125</v>
      </c>
      <c r="B105" s="13" t="s">
        <v>414</v>
      </c>
      <c r="C105" s="17" t="s">
        <v>430</v>
      </c>
      <c r="D105" s="17" t="s">
        <v>492</v>
      </c>
      <c r="E105" s="17" t="s">
        <v>508</v>
      </c>
      <c r="F105" s="17" t="s">
        <v>562</v>
      </c>
      <c r="G105" s="17" t="s">
        <v>568</v>
      </c>
      <c r="H105" s="18">
        <v>45309</v>
      </c>
      <c r="I105" s="17" t="s">
        <v>571</v>
      </c>
      <c r="J105" s="13" t="s">
        <v>673</v>
      </c>
      <c r="K105" s="17" t="s">
        <v>1477</v>
      </c>
      <c r="L105" s="17" t="s">
        <v>1495</v>
      </c>
      <c r="M105" s="13" t="s">
        <v>987</v>
      </c>
      <c r="N105" s="17" t="s">
        <v>1133</v>
      </c>
      <c r="O105" s="13" t="s">
        <v>1970</v>
      </c>
      <c r="P105" s="17" t="s">
        <v>1433</v>
      </c>
      <c r="Q105" s="18">
        <v>45810</v>
      </c>
      <c r="R105" s="17" t="s">
        <v>1479</v>
      </c>
      <c r="S105" s="17" t="s">
        <v>1479</v>
      </c>
      <c r="T105" s="13" t="s">
        <v>1479</v>
      </c>
      <c r="U105" s="17" t="s">
        <v>1498</v>
      </c>
      <c r="V105" s="17" t="s">
        <v>1477</v>
      </c>
      <c r="W105" s="17" t="s">
        <v>1472</v>
      </c>
      <c r="X105" s="17" t="s">
        <v>1477</v>
      </c>
      <c r="Y105" s="19">
        <v>253749.6</v>
      </c>
      <c r="Z105" s="19">
        <v>0</v>
      </c>
      <c r="AA105" s="19">
        <v>0</v>
      </c>
      <c r="AB105" s="19">
        <v>0</v>
      </c>
      <c r="AC105" s="19"/>
      <c r="AD105" s="19" t="s">
        <v>1479</v>
      </c>
      <c r="AE105" s="19" t="str">
        <f t="shared" si="5"/>
        <v>N/A</v>
      </c>
      <c r="AF105" s="19">
        <v>0</v>
      </c>
      <c r="AG105" s="19">
        <v>0</v>
      </c>
      <c r="AH105" s="19">
        <v>0</v>
      </c>
      <c r="AI105" s="19">
        <v>0</v>
      </c>
      <c r="AJ105" s="19">
        <v>0</v>
      </c>
      <c r="AK105" s="19">
        <f t="shared" si="4"/>
        <v>0</v>
      </c>
      <c r="AL105" s="19" t="s">
        <v>1477</v>
      </c>
      <c r="AM105" s="17" t="s">
        <v>1477</v>
      </c>
      <c r="AN105" s="19" t="s">
        <v>1479</v>
      </c>
      <c r="AO105" s="19" t="s">
        <v>1479</v>
      </c>
      <c r="AP105" s="19" t="s">
        <v>1479</v>
      </c>
    </row>
    <row r="106" spans="1:42" ht="60" hidden="1" x14ac:dyDescent="0.25">
      <c r="A106" s="17" t="s">
        <v>126</v>
      </c>
      <c r="B106" s="13" t="s">
        <v>414</v>
      </c>
      <c r="C106" s="17" t="s">
        <v>438</v>
      </c>
      <c r="D106" s="17" t="s">
        <v>492</v>
      </c>
      <c r="E106" s="17" t="s">
        <v>508</v>
      </c>
      <c r="F106" s="17" t="s">
        <v>562</v>
      </c>
      <c r="G106" s="17" t="s">
        <v>568</v>
      </c>
      <c r="H106" s="18">
        <v>45404</v>
      </c>
      <c r="I106" s="17" t="s">
        <v>572</v>
      </c>
      <c r="J106" s="13" t="s">
        <v>674</v>
      </c>
      <c r="K106" s="17" t="s">
        <v>1477</v>
      </c>
      <c r="L106" s="17" t="s">
        <v>1495</v>
      </c>
      <c r="M106" s="13" t="s">
        <v>973</v>
      </c>
      <c r="N106" s="17" t="s">
        <v>1134</v>
      </c>
      <c r="O106" s="13" t="s">
        <v>1729</v>
      </c>
      <c r="P106" s="17" t="s">
        <v>1431</v>
      </c>
      <c r="Q106" s="18">
        <v>45727</v>
      </c>
      <c r="R106" s="17" t="s">
        <v>1479</v>
      </c>
      <c r="S106" s="17" t="s">
        <v>1479</v>
      </c>
      <c r="T106" s="13" t="s">
        <v>1617</v>
      </c>
      <c r="U106" s="17" t="s">
        <v>1480</v>
      </c>
      <c r="V106" s="17" t="s">
        <v>1585</v>
      </c>
      <c r="W106" s="17" t="s">
        <v>1473</v>
      </c>
      <c r="X106" s="17" t="s">
        <v>1477</v>
      </c>
      <c r="Y106" s="19">
        <v>376156.78</v>
      </c>
      <c r="Z106" s="19">
        <v>0</v>
      </c>
      <c r="AA106" s="19">
        <v>0</v>
      </c>
      <c r="AB106" s="19">
        <v>0</v>
      </c>
      <c r="AC106" s="19"/>
      <c r="AD106" s="19" t="s">
        <v>1479</v>
      </c>
      <c r="AE106" s="19" t="str">
        <f t="shared" si="5"/>
        <v>N/A</v>
      </c>
      <c r="AF106" s="19">
        <v>0</v>
      </c>
      <c r="AG106" s="19">
        <v>0</v>
      </c>
      <c r="AH106" s="19">
        <v>0</v>
      </c>
      <c r="AI106" s="19">
        <v>0</v>
      </c>
      <c r="AJ106" s="19">
        <v>0</v>
      </c>
      <c r="AK106" s="19">
        <f t="shared" si="4"/>
        <v>0</v>
      </c>
      <c r="AL106" s="19" t="s">
        <v>1477</v>
      </c>
      <c r="AM106" s="17" t="s">
        <v>1477</v>
      </c>
      <c r="AN106" s="19" t="s">
        <v>1479</v>
      </c>
      <c r="AO106" s="19" t="s">
        <v>1479</v>
      </c>
      <c r="AP106" s="19" t="s">
        <v>1479</v>
      </c>
    </row>
    <row r="107" spans="1:42" ht="60" x14ac:dyDescent="0.25">
      <c r="A107" s="17" t="s">
        <v>127</v>
      </c>
      <c r="B107" s="13" t="s">
        <v>404</v>
      </c>
      <c r="C107" s="17" t="s">
        <v>439</v>
      </c>
      <c r="D107" s="17" t="s">
        <v>491</v>
      </c>
      <c r="E107" s="17" t="s">
        <v>515</v>
      </c>
      <c r="F107" s="17" t="s">
        <v>562</v>
      </c>
      <c r="G107" s="17" t="s">
        <v>568</v>
      </c>
      <c r="H107" s="18">
        <v>45408</v>
      </c>
      <c r="I107" s="17" t="s">
        <v>571</v>
      </c>
      <c r="J107" s="13" t="s">
        <v>675</v>
      </c>
      <c r="K107" s="17" t="s">
        <v>1477</v>
      </c>
      <c r="L107" s="17" t="s">
        <v>1495</v>
      </c>
      <c r="M107" s="13" t="s">
        <v>996</v>
      </c>
      <c r="N107" s="17" t="s">
        <v>1135</v>
      </c>
      <c r="O107" s="13" t="s">
        <v>1971</v>
      </c>
      <c r="P107" s="17" t="s">
        <v>1430</v>
      </c>
      <c r="Q107" s="18">
        <v>45828</v>
      </c>
      <c r="R107" s="17" t="s">
        <v>1479</v>
      </c>
      <c r="S107" s="17" t="s">
        <v>1479</v>
      </c>
      <c r="T107" s="17" t="s">
        <v>1479</v>
      </c>
      <c r="U107" s="17" t="s">
        <v>1498</v>
      </c>
      <c r="V107" s="17" t="s">
        <v>1477</v>
      </c>
      <c r="W107" s="17" t="s">
        <v>1472</v>
      </c>
      <c r="X107" s="17" t="s">
        <v>1477</v>
      </c>
      <c r="Y107" s="19">
        <v>250000</v>
      </c>
      <c r="Z107" s="19">
        <v>0</v>
      </c>
      <c r="AA107" s="19">
        <v>0</v>
      </c>
      <c r="AB107" s="19">
        <v>0</v>
      </c>
      <c r="AC107" s="19"/>
      <c r="AD107" s="19" t="s">
        <v>1479</v>
      </c>
      <c r="AE107" s="19" t="str">
        <f t="shared" si="5"/>
        <v>N/A</v>
      </c>
      <c r="AF107" s="19">
        <v>0</v>
      </c>
      <c r="AG107" s="19">
        <v>0</v>
      </c>
      <c r="AH107" s="19">
        <v>0</v>
      </c>
      <c r="AI107" s="19">
        <v>0</v>
      </c>
      <c r="AJ107" s="19">
        <v>0</v>
      </c>
      <c r="AK107" s="19">
        <f t="shared" si="4"/>
        <v>0</v>
      </c>
      <c r="AL107" s="19" t="s">
        <v>1477</v>
      </c>
      <c r="AM107" s="17" t="s">
        <v>1477</v>
      </c>
      <c r="AN107" s="19" t="s">
        <v>1479</v>
      </c>
      <c r="AO107" s="19" t="s">
        <v>1479</v>
      </c>
      <c r="AP107" s="19" t="s">
        <v>1479</v>
      </c>
    </row>
    <row r="108" spans="1:42" ht="75" hidden="1" x14ac:dyDescent="0.25">
      <c r="A108" s="17" t="s">
        <v>128</v>
      </c>
      <c r="B108" s="13" t="s">
        <v>416</v>
      </c>
      <c r="C108" s="17" t="s">
        <v>440</v>
      </c>
      <c r="D108" s="17" t="s">
        <v>498</v>
      </c>
      <c r="E108" s="17" t="s">
        <v>534</v>
      </c>
      <c r="F108" s="17" t="s">
        <v>562</v>
      </c>
      <c r="G108" s="17" t="s">
        <v>568</v>
      </c>
      <c r="H108" s="18">
        <v>45407</v>
      </c>
      <c r="I108" s="17" t="s">
        <v>572</v>
      </c>
      <c r="J108" s="13" t="s">
        <v>676</v>
      </c>
      <c r="K108" s="17" t="s">
        <v>1477</v>
      </c>
      <c r="L108" s="17" t="s">
        <v>1495</v>
      </c>
      <c r="M108" s="13" t="s">
        <v>973</v>
      </c>
      <c r="N108" s="17" t="s">
        <v>1136</v>
      </c>
      <c r="O108" s="13" t="s">
        <v>1730</v>
      </c>
      <c r="P108" s="17" t="s">
        <v>1431</v>
      </c>
      <c r="Q108" s="18">
        <v>45691</v>
      </c>
      <c r="R108" s="17" t="s">
        <v>1479</v>
      </c>
      <c r="S108" s="17" t="s">
        <v>1479</v>
      </c>
      <c r="T108" s="13" t="s">
        <v>1650</v>
      </c>
      <c r="U108" s="17" t="s">
        <v>1637</v>
      </c>
      <c r="V108" s="17" t="s">
        <v>1481</v>
      </c>
      <c r="W108" s="17" t="s">
        <v>1473</v>
      </c>
      <c r="X108" s="17" t="s">
        <v>1477</v>
      </c>
      <c r="Y108" s="19">
        <v>396266.38</v>
      </c>
      <c r="Z108" s="19">
        <v>0</v>
      </c>
      <c r="AA108" s="19">
        <v>0</v>
      </c>
      <c r="AB108" s="19">
        <v>0</v>
      </c>
      <c r="AC108" s="19"/>
      <c r="AD108" s="19" t="s">
        <v>1479</v>
      </c>
      <c r="AE108" s="19" t="str">
        <f t="shared" si="5"/>
        <v>N/A</v>
      </c>
      <c r="AF108" s="19">
        <v>0</v>
      </c>
      <c r="AG108" s="19">
        <v>0</v>
      </c>
      <c r="AH108" s="19">
        <v>0</v>
      </c>
      <c r="AI108" s="19">
        <v>0</v>
      </c>
      <c r="AJ108" s="19">
        <v>0</v>
      </c>
      <c r="AK108" s="19">
        <f t="shared" si="4"/>
        <v>0</v>
      </c>
      <c r="AL108" s="19" t="s">
        <v>1616</v>
      </c>
      <c r="AM108" s="17" t="s">
        <v>1616</v>
      </c>
      <c r="AN108" s="19" t="s">
        <v>1479</v>
      </c>
      <c r="AO108" s="19" t="s">
        <v>1479</v>
      </c>
      <c r="AP108" s="17" t="s">
        <v>1479</v>
      </c>
    </row>
    <row r="109" spans="1:42" ht="60" x14ac:dyDescent="0.25">
      <c r="A109" s="17" t="s">
        <v>129</v>
      </c>
      <c r="B109" s="13" t="s">
        <v>404</v>
      </c>
      <c r="C109" s="17" t="s">
        <v>439</v>
      </c>
      <c r="D109" s="17" t="s">
        <v>491</v>
      </c>
      <c r="E109" s="17" t="s">
        <v>511</v>
      </c>
      <c r="F109" s="17" t="s">
        <v>562</v>
      </c>
      <c r="G109" s="17" t="s">
        <v>568</v>
      </c>
      <c r="H109" s="18">
        <v>45408</v>
      </c>
      <c r="I109" s="17" t="s">
        <v>571</v>
      </c>
      <c r="J109" s="13" t="s">
        <v>677</v>
      </c>
      <c r="K109" s="17" t="s">
        <v>1477</v>
      </c>
      <c r="L109" s="17" t="s">
        <v>1495</v>
      </c>
      <c r="M109" s="13" t="s">
        <v>997</v>
      </c>
      <c r="N109" s="17" t="s">
        <v>1137</v>
      </c>
      <c r="O109" s="13" t="s">
        <v>1972</v>
      </c>
      <c r="P109" s="17" t="s">
        <v>1433</v>
      </c>
      <c r="Q109" s="18">
        <v>45812</v>
      </c>
      <c r="R109" s="17" t="s">
        <v>1479</v>
      </c>
      <c r="S109" s="17" t="s">
        <v>1479</v>
      </c>
      <c r="T109" s="17" t="s">
        <v>1479</v>
      </c>
      <c r="U109" s="17" t="s">
        <v>1498</v>
      </c>
      <c r="V109" s="17" t="s">
        <v>1477</v>
      </c>
      <c r="W109" s="17" t="s">
        <v>1472</v>
      </c>
      <c r="X109" s="17" t="s">
        <v>1477</v>
      </c>
      <c r="Y109" s="19">
        <v>0</v>
      </c>
      <c r="Z109" s="19">
        <v>0</v>
      </c>
      <c r="AA109" s="19">
        <v>0</v>
      </c>
      <c r="AB109" s="19">
        <v>0</v>
      </c>
      <c r="AC109" s="19"/>
      <c r="AD109" s="19" t="s">
        <v>1479</v>
      </c>
      <c r="AE109" s="19" t="str">
        <f t="shared" si="5"/>
        <v>N/A</v>
      </c>
      <c r="AF109" s="19">
        <v>0</v>
      </c>
      <c r="AG109" s="19">
        <v>0</v>
      </c>
      <c r="AH109" s="19">
        <v>0</v>
      </c>
      <c r="AI109" s="19">
        <v>0</v>
      </c>
      <c r="AJ109" s="19">
        <v>0</v>
      </c>
      <c r="AK109" s="19">
        <f t="shared" si="4"/>
        <v>0</v>
      </c>
      <c r="AL109" s="19" t="s">
        <v>1477</v>
      </c>
      <c r="AM109" s="17" t="s">
        <v>1477</v>
      </c>
      <c r="AN109" s="19" t="s">
        <v>1479</v>
      </c>
      <c r="AO109" s="19" t="s">
        <v>1479</v>
      </c>
      <c r="AP109" s="19" t="s">
        <v>1479</v>
      </c>
    </row>
    <row r="110" spans="1:42" ht="60" x14ac:dyDescent="0.25">
      <c r="A110" s="17" t="s">
        <v>130</v>
      </c>
      <c r="B110" s="13" t="s">
        <v>414</v>
      </c>
      <c r="C110" s="17" t="s">
        <v>441</v>
      </c>
      <c r="D110" s="17" t="s">
        <v>492</v>
      </c>
      <c r="E110" s="17" t="s">
        <v>511</v>
      </c>
      <c r="F110" s="17" t="s">
        <v>562</v>
      </c>
      <c r="G110" s="17" t="s">
        <v>568</v>
      </c>
      <c r="H110" s="18">
        <v>45404</v>
      </c>
      <c r="I110" s="17" t="s">
        <v>571</v>
      </c>
      <c r="J110" s="13" t="s">
        <v>678</v>
      </c>
      <c r="K110" s="17" t="s">
        <v>1477</v>
      </c>
      <c r="L110" s="17" t="s">
        <v>1495</v>
      </c>
      <c r="M110" s="13" t="s">
        <v>973</v>
      </c>
      <c r="N110" s="17" t="s">
        <v>1138</v>
      </c>
      <c r="O110" s="13" t="s">
        <v>1828</v>
      </c>
      <c r="P110" s="17" t="s">
        <v>1430</v>
      </c>
      <c r="Q110" s="18">
        <v>45820</v>
      </c>
      <c r="R110" s="17" t="s">
        <v>1479</v>
      </c>
      <c r="S110" s="17" t="s">
        <v>1479</v>
      </c>
      <c r="T110" s="13" t="s">
        <v>1479</v>
      </c>
      <c r="U110" s="17" t="s">
        <v>1498</v>
      </c>
      <c r="V110" s="17" t="s">
        <v>1477</v>
      </c>
      <c r="W110" s="17" t="s">
        <v>1472</v>
      </c>
      <c r="X110" s="17" t="s">
        <v>1477</v>
      </c>
      <c r="Y110" s="19">
        <v>89230.21</v>
      </c>
      <c r="Z110" s="19">
        <v>0</v>
      </c>
      <c r="AA110" s="19">
        <v>0</v>
      </c>
      <c r="AB110" s="19">
        <v>0</v>
      </c>
      <c r="AC110" s="19"/>
      <c r="AD110" s="19" t="s">
        <v>1479</v>
      </c>
      <c r="AE110" s="19" t="str">
        <f t="shared" si="5"/>
        <v>N/A</v>
      </c>
      <c r="AF110" s="19">
        <v>0</v>
      </c>
      <c r="AG110" s="19">
        <v>0</v>
      </c>
      <c r="AH110" s="19">
        <v>0</v>
      </c>
      <c r="AI110" s="19">
        <v>0</v>
      </c>
      <c r="AJ110" s="19">
        <v>0</v>
      </c>
      <c r="AK110" s="19">
        <f t="shared" si="4"/>
        <v>0</v>
      </c>
      <c r="AL110" s="19" t="s">
        <v>1477</v>
      </c>
      <c r="AM110" s="17" t="s">
        <v>1477</v>
      </c>
      <c r="AN110" s="19" t="s">
        <v>1479</v>
      </c>
      <c r="AO110" s="19" t="s">
        <v>1479</v>
      </c>
      <c r="AP110" s="19" t="s">
        <v>1479</v>
      </c>
    </row>
    <row r="111" spans="1:42" ht="375" x14ac:dyDescent="0.25">
      <c r="A111" s="17" t="s">
        <v>131</v>
      </c>
      <c r="B111" s="13" t="s">
        <v>415</v>
      </c>
      <c r="C111" s="17" t="s">
        <v>442</v>
      </c>
      <c r="D111" s="17" t="s">
        <v>500</v>
      </c>
      <c r="E111" s="17" t="s">
        <v>508</v>
      </c>
      <c r="F111" s="17" t="s">
        <v>562</v>
      </c>
      <c r="G111" s="17" t="s">
        <v>568</v>
      </c>
      <c r="H111" s="18">
        <v>45771</v>
      </c>
      <c r="I111" s="17" t="s">
        <v>571</v>
      </c>
      <c r="J111" s="13" t="s">
        <v>679</v>
      </c>
      <c r="K111" s="17" t="s">
        <v>1616</v>
      </c>
      <c r="L111" s="23" t="s">
        <v>1645</v>
      </c>
      <c r="M111" s="13" t="s">
        <v>1656</v>
      </c>
      <c r="N111" s="17" t="s">
        <v>1139</v>
      </c>
      <c r="O111" s="13" t="s">
        <v>1829</v>
      </c>
      <c r="P111" s="17" t="s">
        <v>1424</v>
      </c>
      <c r="Q111" s="18">
        <v>45786</v>
      </c>
      <c r="R111" s="17" t="s">
        <v>1576</v>
      </c>
      <c r="S111" s="17" t="s">
        <v>1479</v>
      </c>
      <c r="T111" s="13" t="s">
        <v>1657</v>
      </c>
      <c r="U111" s="17" t="s">
        <v>1546</v>
      </c>
      <c r="V111" s="17" t="s">
        <v>1616</v>
      </c>
      <c r="W111" s="17" t="s">
        <v>1471</v>
      </c>
      <c r="X111" s="17" t="s">
        <v>1616</v>
      </c>
      <c r="Y111" s="19">
        <v>33252.699999999997</v>
      </c>
      <c r="Z111" s="19">
        <v>0</v>
      </c>
      <c r="AA111" s="19">
        <v>0</v>
      </c>
      <c r="AB111" s="19">
        <v>0</v>
      </c>
      <c r="AC111" s="19"/>
      <c r="AD111" s="19" t="s">
        <v>1479</v>
      </c>
      <c r="AE111" s="19" t="str">
        <f t="shared" si="5"/>
        <v>N/A</v>
      </c>
      <c r="AF111" s="19">
        <v>0</v>
      </c>
      <c r="AG111" s="19">
        <v>13133.46</v>
      </c>
      <c r="AH111" s="19">
        <v>6866.54</v>
      </c>
      <c r="AI111" s="19">
        <v>0</v>
      </c>
      <c r="AJ111" s="19">
        <v>0</v>
      </c>
      <c r="AK111" s="19">
        <f t="shared" si="4"/>
        <v>20000</v>
      </c>
      <c r="AL111" s="19">
        <v>400</v>
      </c>
      <c r="AM111" s="17" t="s">
        <v>1477</v>
      </c>
      <c r="AN111" s="19" t="s">
        <v>1479</v>
      </c>
      <c r="AO111" s="19" t="s">
        <v>1479</v>
      </c>
      <c r="AP111" s="19" t="s">
        <v>1479</v>
      </c>
    </row>
    <row r="112" spans="1:42" ht="255" x14ac:dyDescent="0.25">
      <c r="A112" s="17" t="s">
        <v>132</v>
      </c>
      <c r="B112" s="13" t="s">
        <v>415</v>
      </c>
      <c r="C112" s="17" t="s">
        <v>442</v>
      </c>
      <c r="D112" s="17" t="s">
        <v>500</v>
      </c>
      <c r="E112" s="17" t="s">
        <v>512</v>
      </c>
      <c r="F112" s="17" t="s">
        <v>562</v>
      </c>
      <c r="G112" s="17" t="s">
        <v>568</v>
      </c>
      <c r="H112" s="18">
        <v>45370</v>
      </c>
      <c r="I112" s="17" t="s">
        <v>571</v>
      </c>
      <c r="J112" s="13" t="s">
        <v>680</v>
      </c>
      <c r="K112" s="17" t="s">
        <v>1616</v>
      </c>
      <c r="L112" s="23" t="s">
        <v>1645</v>
      </c>
      <c r="M112" s="13" t="s">
        <v>998</v>
      </c>
      <c r="N112" s="17" t="s">
        <v>1140</v>
      </c>
      <c r="O112" s="13" t="s">
        <v>1827</v>
      </c>
      <c r="P112" s="17" t="s">
        <v>1425</v>
      </c>
      <c r="Q112" s="18">
        <v>45741</v>
      </c>
      <c r="R112" s="17" t="s">
        <v>1582</v>
      </c>
      <c r="S112" s="17" t="s">
        <v>1479</v>
      </c>
      <c r="T112" s="13" t="s">
        <v>1463</v>
      </c>
      <c r="U112" s="17" t="s">
        <v>1546</v>
      </c>
      <c r="V112" s="17" t="s">
        <v>1616</v>
      </c>
      <c r="W112" s="17" t="s">
        <v>1473</v>
      </c>
      <c r="X112" s="17" t="s">
        <v>1616</v>
      </c>
      <c r="Y112" s="19">
        <v>24164.25</v>
      </c>
      <c r="Z112" s="19">
        <v>0</v>
      </c>
      <c r="AA112" s="19">
        <v>0</v>
      </c>
      <c r="AB112" s="19">
        <v>0</v>
      </c>
      <c r="AC112" s="19"/>
      <c r="AD112" s="19" t="s">
        <v>1479</v>
      </c>
      <c r="AE112" s="19" t="str">
        <f t="shared" si="5"/>
        <v>N/A</v>
      </c>
      <c r="AF112" s="19">
        <v>0</v>
      </c>
      <c r="AG112" s="19">
        <v>0</v>
      </c>
      <c r="AH112" s="19">
        <v>0</v>
      </c>
      <c r="AI112" s="19">
        <v>0</v>
      </c>
      <c r="AJ112" s="19">
        <v>0</v>
      </c>
      <c r="AK112" s="19">
        <f t="shared" si="4"/>
        <v>0</v>
      </c>
      <c r="AL112" s="19" t="s">
        <v>1477</v>
      </c>
      <c r="AM112" s="17" t="s">
        <v>1477</v>
      </c>
      <c r="AN112" s="19" t="s">
        <v>1479</v>
      </c>
      <c r="AO112" s="19" t="s">
        <v>1479</v>
      </c>
      <c r="AP112" s="19" t="s">
        <v>1479</v>
      </c>
    </row>
    <row r="113" spans="1:42" ht="150" x14ac:dyDescent="0.25">
      <c r="A113" s="17" t="s">
        <v>133</v>
      </c>
      <c r="B113" s="13" t="s">
        <v>418</v>
      </c>
      <c r="C113" s="17" t="s">
        <v>443</v>
      </c>
      <c r="D113" s="17" t="s">
        <v>499</v>
      </c>
      <c r="E113" s="17" t="s">
        <v>506</v>
      </c>
      <c r="F113" s="17" t="s">
        <v>562</v>
      </c>
      <c r="G113" s="17" t="s">
        <v>568</v>
      </c>
      <c r="H113" s="18">
        <v>45417</v>
      </c>
      <c r="I113" s="17" t="s">
        <v>571</v>
      </c>
      <c r="J113" s="13" t="s">
        <v>681</v>
      </c>
      <c r="K113" s="17" t="s">
        <v>1477</v>
      </c>
      <c r="L113" s="17" t="s">
        <v>1495</v>
      </c>
      <c r="M113" s="13" t="s">
        <v>973</v>
      </c>
      <c r="N113" s="17" t="s">
        <v>1141</v>
      </c>
      <c r="O113" s="13" t="s">
        <v>1973</v>
      </c>
      <c r="P113" s="17" t="s">
        <v>1425</v>
      </c>
      <c r="Q113" s="18">
        <v>45804</v>
      </c>
      <c r="R113" s="17" t="s">
        <v>1479</v>
      </c>
      <c r="S113" s="17" t="s">
        <v>1479</v>
      </c>
      <c r="T113" s="13" t="s">
        <v>1658</v>
      </c>
      <c r="U113" s="17" t="s">
        <v>1507</v>
      </c>
      <c r="V113" s="17" t="s">
        <v>1477</v>
      </c>
      <c r="W113" s="17" t="s">
        <v>1473</v>
      </c>
      <c r="X113" s="17" t="s">
        <v>1477</v>
      </c>
      <c r="Y113" s="19">
        <v>321802.12</v>
      </c>
      <c r="Z113" s="19">
        <v>0</v>
      </c>
      <c r="AA113" s="19">
        <v>0</v>
      </c>
      <c r="AB113" s="19">
        <v>0</v>
      </c>
      <c r="AC113" s="19"/>
      <c r="AD113" s="19" t="s">
        <v>1479</v>
      </c>
      <c r="AE113" s="19" t="str">
        <f t="shared" si="5"/>
        <v>N/A</v>
      </c>
      <c r="AF113" s="19">
        <v>0</v>
      </c>
      <c r="AG113" s="19">
        <v>0</v>
      </c>
      <c r="AH113" s="19">
        <v>0</v>
      </c>
      <c r="AI113" s="19">
        <v>0</v>
      </c>
      <c r="AJ113" s="19">
        <v>0</v>
      </c>
      <c r="AK113" s="19">
        <f t="shared" si="4"/>
        <v>0</v>
      </c>
      <c r="AL113" s="19" t="s">
        <v>1477</v>
      </c>
      <c r="AM113" s="17" t="s">
        <v>1477</v>
      </c>
      <c r="AN113" s="19" t="s">
        <v>1479</v>
      </c>
      <c r="AO113" s="19" t="s">
        <v>1479</v>
      </c>
      <c r="AP113" s="19" t="s">
        <v>1479</v>
      </c>
    </row>
    <row r="114" spans="1:42" ht="60" x14ac:dyDescent="0.25">
      <c r="A114" s="17" t="s">
        <v>134</v>
      </c>
      <c r="B114" s="13" t="s">
        <v>417</v>
      </c>
      <c r="C114" s="17" t="s">
        <v>432</v>
      </c>
      <c r="D114" s="17" t="s">
        <v>496</v>
      </c>
      <c r="E114" s="17" t="s">
        <v>535</v>
      </c>
      <c r="F114" s="17" t="s">
        <v>562</v>
      </c>
      <c r="G114" s="17" t="s">
        <v>568</v>
      </c>
      <c r="H114" s="18">
        <v>45404</v>
      </c>
      <c r="I114" s="17" t="s">
        <v>571</v>
      </c>
      <c r="J114" s="13" t="s">
        <v>682</v>
      </c>
      <c r="K114" s="17" t="s">
        <v>1616</v>
      </c>
      <c r="L114" s="17" t="s">
        <v>1616</v>
      </c>
      <c r="M114" s="13" t="s">
        <v>999</v>
      </c>
      <c r="N114" s="17" t="s">
        <v>1142</v>
      </c>
      <c r="O114" s="13" t="s">
        <v>1974</v>
      </c>
      <c r="P114" s="17" t="s">
        <v>1430</v>
      </c>
      <c r="Q114" s="18">
        <v>45615</v>
      </c>
      <c r="R114" s="17" t="s">
        <v>1479</v>
      </c>
      <c r="S114" s="17" t="s">
        <v>1479</v>
      </c>
      <c r="T114" s="17" t="s">
        <v>1479</v>
      </c>
      <c r="U114" s="17" t="s">
        <v>1498</v>
      </c>
      <c r="V114" s="17" t="s">
        <v>1477</v>
      </c>
      <c r="W114" s="17" t="s">
        <v>1472</v>
      </c>
      <c r="X114" s="17" t="s">
        <v>1477</v>
      </c>
      <c r="Y114" s="19">
        <v>135104.75</v>
      </c>
      <c r="Z114" s="19">
        <v>0</v>
      </c>
      <c r="AA114" s="19">
        <v>0</v>
      </c>
      <c r="AB114" s="19">
        <v>0</v>
      </c>
      <c r="AC114" s="19"/>
      <c r="AD114" s="19" t="s">
        <v>1479</v>
      </c>
      <c r="AE114" s="19" t="str">
        <f t="shared" si="5"/>
        <v>N/A</v>
      </c>
      <c r="AF114" s="19">
        <v>0</v>
      </c>
      <c r="AG114" s="19">
        <v>0</v>
      </c>
      <c r="AH114" s="19">
        <v>0</v>
      </c>
      <c r="AI114" s="19">
        <v>0</v>
      </c>
      <c r="AJ114" s="19">
        <v>0</v>
      </c>
      <c r="AK114" s="19">
        <f t="shared" si="4"/>
        <v>0</v>
      </c>
      <c r="AL114" s="19" t="s">
        <v>1477</v>
      </c>
      <c r="AM114" s="17" t="s">
        <v>1477</v>
      </c>
      <c r="AN114" s="19" t="s">
        <v>1479</v>
      </c>
      <c r="AO114" s="19" t="s">
        <v>1479</v>
      </c>
      <c r="AP114" s="17" t="s">
        <v>1479</v>
      </c>
    </row>
    <row r="115" spans="1:42" ht="150" hidden="1" x14ac:dyDescent="0.25">
      <c r="A115" s="17" t="s">
        <v>135</v>
      </c>
      <c r="B115" s="13" t="s">
        <v>411</v>
      </c>
      <c r="C115" s="17" t="s">
        <v>427</v>
      </c>
      <c r="D115" s="17" t="s">
        <v>495</v>
      </c>
      <c r="E115" s="17" t="s">
        <v>515</v>
      </c>
      <c r="F115" s="17" t="s">
        <v>562</v>
      </c>
      <c r="G115" s="17" t="s">
        <v>568</v>
      </c>
      <c r="H115" s="18">
        <v>45799</v>
      </c>
      <c r="I115" s="17" t="s">
        <v>572</v>
      </c>
      <c r="J115" s="13" t="s">
        <v>683</v>
      </c>
      <c r="K115" s="17" t="s">
        <v>1477</v>
      </c>
      <c r="L115" s="17" t="s">
        <v>1495</v>
      </c>
      <c r="M115" s="13" t="s">
        <v>964</v>
      </c>
      <c r="N115" s="17" t="s">
        <v>1143</v>
      </c>
      <c r="O115" s="13" t="s">
        <v>1731</v>
      </c>
      <c r="P115" s="17" t="s">
        <v>1429</v>
      </c>
      <c r="Q115" s="18">
        <v>45812</v>
      </c>
      <c r="R115" s="17" t="s">
        <v>1613</v>
      </c>
      <c r="S115" s="17" t="s">
        <v>1479</v>
      </c>
      <c r="T115" s="13" t="s">
        <v>1659</v>
      </c>
      <c r="U115" s="17" t="s">
        <v>1480</v>
      </c>
      <c r="V115" s="17" t="s">
        <v>1481</v>
      </c>
      <c r="W115" s="17" t="s">
        <v>1473</v>
      </c>
      <c r="X115" s="17" t="s">
        <v>1477</v>
      </c>
      <c r="Y115" s="19">
        <v>432044.94</v>
      </c>
      <c r="Z115" s="19">
        <v>0</v>
      </c>
      <c r="AA115" s="19">
        <v>0</v>
      </c>
      <c r="AB115" s="19">
        <v>0</v>
      </c>
      <c r="AC115" s="19"/>
      <c r="AD115" s="19" t="s">
        <v>1479</v>
      </c>
      <c r="AE115" s="19" t="str">
        <f t="shared" si="5"/>
        <v>N/A</v>
      </c>
      <c r="AF115" s="19">
        <v>0</v>
      </c>
      <c r="AG115" s="19"/>
      <c r="AH115" s="19"/>
      <c r="AI115" s="19"/>
      <c r="AJ115" s="19"/>
      <c r="AK115" s="19">
        <f t="shared" si="4"/>
        <v>0</v>
      </c>
      <c r="AL115" s="19" t="s">
        <v>1477</v>
      </c>
      <c r="AM115" s="17" t="s">
        <v>1477</v>
      </c>
      <c r="AN115" s="19" t="s">
        <v>1479</v>
      </c>
      <c r="AO115" s="19" t="s">
        <v>1479</v>
      </c>
      <c r="AP115" s="17" t="s">
        <v>1479</v>
      </c>
    </row>
    <row r="116" spans="1:42" ht="105" x14ac:dyDescent="0.25">
      <c r="A116" s="17" t="s">
        <v>136</v>
      </c>
      <c r="B116" s="13" t="s">
        <v>402</v>
      </c>
      <c r="C116" s="17" t="s">
        <v>422</v>
      </c>
      <c r="D116" s="17" t="s">
        <v>490</v>
      </c>
      <c r="E116" s="17" t="s">
        <v>506</v>
      </c>
      <c r="F116" s="17" t="s">
        <v>562</v>
      </c>
      <c r="G116" s="17" t="s">
        <v>568</v>
      </c>
      <c r="H116" s="18"/>
      <c r="I116" s="17" t="s">
        <v>571</v>
      </c>
      <c r="J116" s="13" t="s">
        <v>684</v>
      </c>
      <c r="K116" s="17" t="s">
        <v>1616</v>
      </c>
      <c r="L116" s="17" t="s">
        <v>1495</v>
      </c>
      <c r="M116" s="13" t="s">
        <v>1004</v>
      </c>
      <c r="N116" s="17" t="s">
        <v>1144</v>
      </c>
      <c r="O116" s="13" t="s">
        <v>1975</v>
      </c>
      <c r="P116" s="17" t="s">
        <v>1425</v>
      </c>
      <c r="Q116" s="18">
        <v>45755</v>
      </c>
      <c r="R116" s="17" t="s">
        <v>1571</v>
      </c>
      <c r="S116" s="17" t="s">
        <v>1479</v>
      </c>
      <c r="T116" s="13" t="s">
        <v>1660</v>
      </c>
      <c r="U116" s="17" t="s">
        <v>1546</v>
      </c>
      <c r="V116" s="17" t="s">
        <v>1477</v>
      </c>
      <c r="W116" s="17" t="s">
        <v>1471</v>
      </c>
      <c r="X116" s="17" t="s">
        <v>1477</v>
      </c>
      <c r="Y116" s="19">
        <v>92775</v>
      </c>
      <c r="Z116" s="19">
        <v>0</v>
      </c>
      <c r="AA116" s="19">
        <v>0</v>
      </c>
      <c r="AB116" s="19">
        <v>0</v>
      </c>
      <c r="AC116" s="19"/>
      <c r="AD116" s="19" t="s">
        <v>1479</v>
      </c>
      <c r="AE116" s="19" t="str">
        <f t="shared" si="5"/>
        <v>N/A</v>
      </c>
      <c r="AF116" s="19">
        <v>0</v>
      </c>
      <c r="AG116" s="19">
        <v>13133.46</v>
      </c>
      <c r="AH116" s="19">
        <v>26266.92</v>
      </c>
      <c r="AI116" s="19">
        <v>0</v>
      </c>
      <c r="AJ116" s="19">
        <v>0</v>
      </c>
      <c r="AK116" s="19">
        <f t="shared" si="4"/>
        <v>39400.379999999997</v>
      </c>
      <c r="AL116" s="19">
        <v>700</v>
      </c>
      <c r="AM116" s="25" t="s">
        <v>1477</v>
      </c>
      <c r="AN116" s="19" t="s">
        <v>1479</v>
      </c>
      <c r="AO116" s="19" t="s">
        <v>1479</v>
      </c>
      <c r="AP116" s="25" t="s">
        <v>1479</v>
      </c>
    </row>
    <row r="117" spans="1:42" ht="45" hidden="1" x14ac:dyDescent="0.25">
      <c r="A117" s="17" t="s">
        <v>137</v>
      </c>
      <c r="B117" s="13" t="s">
        <v>408</v>
      </c>
      <c r="C117" s="17" t="s">
        <v>444</v>
      </c>
      <c r="D117" s="17" t="s">
        <v>494</v>
      </c>
      <c r="E117" s="17" t="s">
        <v>518</v>
      </c>
      <c r="F117" s="17" t="s">
        <v>562</v>
      </c>
      <c r="G117" s="17" t="s">
        <v>568</v>
      </c>
      <c r="H117" s="18">
        <v>45428</v>
      </c>
      <c r="I117" s="17" t="s">
        <v>572</v>
      </c>
      <c r="J117" s="13" t="s">
        <v>685</v>
      </c>
      <c r="K117" s="17" t="s">
        <v>1477</v>
      </c>
      <c r="L117" s="13" t="s">
        <v>1661</v>
      </c>
      <c r="M117" s="13" t="s">
        <v>1000</v>
      </c>
      <c r="N117" s="17" t="s">
        <v>1145</v>
      </c>
      <c r="O117" s="13" t="s">
        <v>1732</v>
      </c>
      <c r="P117" s="17" t="s">
        <v>1431</v>
      </c>
      <c r="Q117" s="18">
        <v>45700</v>
      </c>
      <c r="R117" s="17" t="s">
        <v>1479</v>
      </c>
      <c r="S117" s="17" t="s">
        <v>1479</v>
      </c>
      <c r="T117" s="13" t="s">
        <v>1617</v>
      </c>
      <c r="U117" s="17" t="s">
        <v>1480</v>
      </c>
      <c r="V117" s="17" t="s">
        <v>1481</v>
      </c>
      <c r="W117" s="17" t="s">
        <v>1473</v>
      </c>
      <c r="X117" s="17" t="s">
        <v>1477</v>
      </c>
      <c r="Y117" s="19">
        <v>18100</v>
      </c>
      <c r="Z117" s="19">
        <v>0</v>
      </c>
      <c r="AA117" s="19">
        <v>0</v>
      </c>
      <c r="AB117" s="19">
        <v>0</v>
      </c>
      <c r="AC117" s="19"/>
      <c r="AD117" s="19" t="s">
        <v>1479</v>
      </c>
      <c r="AE117" s="19" t="str">
        <f t="shared" si="5"/>
        <v>N/A</v>
      </c>
      <c r="AF117" s="19">
        <v>0</v>
      </c>
      <c r="AG117" s="19">
        <v>0</v>
      </c>
      <c r="AH117" s="19">
        <v>0</v>
      </c>
      <c r="AI117" s="19">
        <v>0</v>
      </c>
      <c r="AJ117" s="19">
        <v>0</v>
      </c>
      <c r="AK117" s="19">
        <f t="shared" si="4"/>
        <v>0</v>
      </c>
      <c r="AL117" s="19" t="s">
        <v>1616</v>
      </c>
      <c r="AM117" s="17" t="s">
        <v>1616</v>
      </c>
      <c r="AN117" s="19" t="s">
        <v>1479</v>
      </c>
      <c r="AO117" s="19" t="s">
        <v>1479</v>
      </c>
      <c r="AP117" s="17" t="s">
        <v>1479</v>
      </c>
    </row>
    <row r="118" spans="1:42" ht="180" x14ac:dyDescent="0.25">
      <c r="A118" s="17" t="s">
        <v>138</v>
      </c>
      <c r="B118" s="13" t="s">
        <v>402</v>
      </c>
      <c r="C118" s="17" t="s">
        <v>1662</v>
      </c>
      <c r="D118" s="17" t="s">
        <v>490</v>
      </c>
      <c r="E118" s="17" t="s">
        <v>511</v>
      </c>
      <c r="F118" s="17" t="s">
        <v>562</v>
      </c>
      <c r="G118" s="17" t="s">
        <v>568</v>
      </c>
      <c r="H118" s="18">
        <v>45439</v>
      </c>
      <c r="I118" s="17" t="s">
        <v>571</v>
      </c>
      <c r="J118" s="13" t="s">
        <v>686</v>
      </c>
      <c r="K118" s="17" t="s">
        <v>1616</v>
      </c>
      <c r="L118" s="17" t="s">
        <v>1495</v>
      </c>
      <c r="M118" s="13" t="s">
        <v>1001</v>
      </c>
      <c r="N118" s="17" t="s">
        <v>1146</v>
      </c>
      <c r="O118" s="13" t="s">
        <v>1976</v>
      </c>
      <c r="P118" s="17" t="s">
        <v>1424</v>
      </c>
      <c r="Q118" s="18">
        <v>45826</v>
      </c>
      <c r="R118" s="17" t="s">
        <v>1479</v>
      </c>
      <c r="S118" s="17" t="s">
        <v>1581</v>
      </c>
      <c r="T118" s="13" t="s">
        <v>1464</v>
      </c>
      <c r="U118" s="17" t="s">
        <v>1546</v>
      </c>
      <c r="V118" s="17" t="s">
        <v>1477</v>
      </c>
      <c r="W118" s="17" t="s">
        <v>1471</v>
      </c>
      <c r="X118" s="17" t="s">
        <v>1477</v>
      </c>
      <c r="Y118" s="19">
        <v>86940</v>
      </c>
      <c r="Z118" s="19">
        <v>0</v>
      </c>
      <c r="AA118" s="19">
        <v>0</v>
      </c>
      <c r="AB118" s="19">
        <v>0</v>
      </c>
      <c r="AC118" s="19"/>
      <c r="AD118" s="19" t="s">
        <v>1479</v>
      </c>
      <c r="AE118" s="19" t="str">
        <f t="shared" si="5"/>
        <v>N/A</v>
      </c>
      <c r="AF118" s="19">
        <v>0</v>
      </c>
      <c r="AG118" s="19">
        <v>0</v>
      </c>
      <c r="AH118" s="19">
        <v>10000</v>
      </c>
      <c r="AI118" s="19">
        <v>0</v>
      </c>
      <c r="AJ118" s="19">
        <v>0</v>
      </c>
      <c r="AK118" s="19">
        <f t="shared" si="4"/>
        <v>10000</v>
      </c>
      <c r="AL118" s="19">
        <v>200</v>
      </c>
      <c r="AM118" s="25" t="s">
        <v>1477</v>
      </c>
      <c r="AN118" s="19" t="s">
        <v>1479</v>
      </c>
      <c r="AO118" s="19" t="s">
        <v>1479</v>
      </c>
      <c r="AP118" s="25" t="s">
        <v>1479</v>
      </c>
    </row>
    <row r="119" spans="1:42" ht="135" x14ac:dyDescent="0.25">
      <c r="A119" s="17" t="s">
        <v>139</v>
      </c>
      <c r="B119" s="13" t="s">
        <v>405</v>
      </c>
      <c r="C119" s="17" t="s">
        <v>424</v>
      </c>
      <c r="D119" s="17" t="s">
        <v>492</v>
      </c>
      <c r="E119" s="17" t="s">
        <v>509</v>
      </c>
      <c r="F119" s="17" t="s">
        <v>562</v>
      </c>
      <c r="G119" s="17" t="s">
        <v>568</v>
      </c>
      <c r="H119" s="18">
        <v>45379</v>
      </c>
      <c r="I119" s="17" t="s">
        <v>571</v>
      </c>
      <c r="J119" s="13" t="s">
        <v>687</v>
      </c>
      <c r="K119" s="17" t="s">
        <v>1616</v>
      </c>
      <c r="L119" s="17" t="s">
        <v>1495</v>
      </c>
      <c r="M119" s="13" t="s">
        <v>987</v>
      </c>
      <c r="N119" s="17" t="s">
        <v>1147</v>
      </c>
      <c r="O119" s="13" t="s">
        <v>1977</v>
      </c>
      <c r="P119" s="17" t="s">
        <v>1424</v>
      </c>
      <c r="Q119" s="18">
        <v>45814</v>
      </c>
      <c r="R119" s="17" t="s">
        <v>1663</v>
      </c>
      <c r="S119" s="17" t="s">
        <v>1479</v>
      </c>
      <c r="T119" s="13" t="s">
        <v>1664</v>
      </c>
      <c r="U119" s="17" t="s">
        <v>1546</v>
      </c>
      <c r="V119" s="17" t="s">
        <v>1477</v>
      </c>
      <c r="W119" s="17" t="s">
        <v>1471</v>
      </c>
      <c r="X119" s="17" t="s">
        <v>1477</v>
      </c>
      <c r="Y119" s="19">
        <v>151209.21</v>
      </c>
      <c r="Z119" s="19">
        <v>0</v>
      </c>
      <c r="AA119" s="19">
        <v>0</v>
      </c>
      <c r="AB119" s="19">
        <v>0</v>
      </c>
      <c r="AC119" s="19"/>
      <c r="AD119" s="19" t="s">
        <v>1479</v>
      </c>
      <c r="AE119" s="19" t="str">
        <f t="shared" si="5"/>
        <v>N/A</v>
      </c>
      <c r="AF119" s="19">
        <v>0</v>
      </c>
      <c r="AG119" s="19">
        <v>10000</v>
      </c>
      <c r="AH119" s="19">
        <v>0</v>
      </c>
      <c r="AI119" s="19">
        <v>0</v>
      </c>
      <c r="AJ119" s="19">
        <v>0</v>
      </c>
      <c r="AK119" s="19">
        <f t="shared" si="4"/>
        <v>10000</v>
      </c>
      <c r="AL119" s="19">
        <v>200</v>
      </c>
      <c r="AM119" s="17" t="s">
        <v>1477</v>
      </c>
      <c r="AN119" s="19" t="s">
        <v>1479</v>
      </c>
      <c r="AO119" s="19" t="s">
        <v>1479</v>
      </c>
      <c r="AP119" s="19" t="s">
        <v>1479</v>
      </c>
    </row>
    <row r="120" spans="1:42" ht="60" x14ac:dyDescent="0.25">
      <c r="A120" s="17" t="s">
        <v>140</v>
      </c>
      <c r="B120" s="13" t="s">
        <v>407</v>
      </c>
      <c r="C120" s="17" t="s">
        <v>435</v>
      </c>
      <c r="D120" s="17" t="s">
        <v>493</v>
      </c>
      <c r="E120" s="17" t="s">
        <v>520</v>
      </c>
      <c r="F120" s="17" t="s">
        <v>562</v>
      </c>
      <c r="G120" s="17" t="s">
        <v>568</v>
      </c>
      <c r="H120" s="18">
        <v>45331</v>
      </c>
      <c r="I120" s="17" t="s">
        <v>571</v>
      </c>
      <c r="J120" s="13" t="s">
        <v>688</v>
      </c>
      <c r="K120" s="17" t="s">
        <v>1477</v>
      </c>
      <c r="L120" s="17" t="s">
        <v>1495</v>
      </c>
      <c r="M120" s="13" t="s">
        <v>968</v>
      </c>
      <c r="N120" s="17" t="s">
        <v>1148</v>
      </c>
      <c r="O120" s="13" t="s">
        <v>1978</v>
      </c>
      <c r="P120" s="17" t="s">
        <v>1425</v>
      </c>
      <c r="Q120" s="18">
        <v>45802</v>
      </c>
      <c r="R120" s="17" t="s">
        <v>1479</v>
      </c>
      <c r="S120" s="17" t="s">
        <v>1479</v>
      </c>
      <c r="T120" s="13" t="s">
        <v>1650</v>
      </c>
      <c r="U120" s="17" t="s">
        <v>1507</v>
      </c>
      <c r="V120" s="17" t="s">
        <v>1477</v>
      </c>
      <c r="W120" s="17" t="s">
        <v>1473</v>
      </c>
      <c r="X120" s="17" t="s">
        <v>1477</v>
      </c>
      <c r="Y120" s="19">
        <v>326547.76</v>
      </c>
      <c r="Z120" s="19">
        <v>0</v>
      </c>
      <c r="AA120" s="19">
        <v>0</v>
      </c>
      <c r="AB120" s="19">
        <v>0</v>
      </c>
      <c r="AC120" s="19"/>
      <c r="AD120" s="19" t="s">
        <v>1479</v>
      </c>
      <c r="AE120" s="19" t="str">
        <f t="shared" si="5"/>
        <v>N/A</v>
      </c>
      <c r="AF120" s="19">
        <v>0</v>
      </c>
      <c r="AG120" s="19"/>
      <c r="AH120" s="19">
        <v>0</v>
      </c>
      <c r="AI120" s="19">
        <v>0</v>
      </c>
      <c r="AJ120" s="19">
        <v>0</v>
      </c>
      <c r="AK120" s="19">
        <f t="shared" si="4"/>
        <v>0</v>
      </c>
      <c r="AL120" s="19" t="s">
        <v>1477</v>
      </c>
      <c r="AM120" s="17" t="s">
        <v>1477</v>
      </c>
      <c r="AN120" s="19" t="s">
        <v>1479</v>
      </c>
      <c r="AO120" s="19" t="s">
        <v>1479</v>
      </c>
      <c r="AP120" s="17" t="s">
        <v>1479</v>
      </c>
    </row>
    <row r="121" spans="1:42" ht="120" x14ac:dyDescent="0.25">
      <c r="A121" s="17" t="s">
        <v>141</v>
      </c>
      <c r="B121" s="13" t="s">
        <v>417</v>
      </c>
      <c r="C121" s="17" t="s">
        <v>432</v>
      </c>
      <c r="D121" s="17" t="s">
        <v>496</v>
      </c>
      <c r="E121" s="17" t="s">
        <v>536</v>
      </c>
      <c r="F121" s="17" t="s">
        <v>562</v>
      </c>
      <c r="G121" s="17" t="s">
        <v>568</v>
      </c>
      <c r="H121" s="18">
        <v>45432</v>
      </c>
      <c r="I121" s="17" t="s">
        <v>571</v>
      </c>
      <c r="J121" s="13" t="s">
        <v>689</v>
      </c>
      <c r="K121" s="17" t="s">
        <v>1616</v>
      </c>
      <c r="L121" s="17" t="s">
        <v>1616</v>
      </c>
      <c r="M121" s="13" t="s">
        <v>1002</v>
      </c>
      <c r="N121" s="17" t="s">
        <v>1149</v>
      </c>
      <c r="O121" s="13" t="s">
        <v>1830</v>
      </c>
      <c r="P121" s="17" t="s">
        <v>1430</v>
      </c>
      <c r="Q121" s="18">
        <v>45819</v>
      </c>
      <c r="R121" s="17" t="s">
        <v>1479</v>
      </c>
      <c r="S121" s="17" t="s">
        <v>1479</v>
      </c>
      <c r="T121" s="17" t="s">
        <v>1479</v>
      </c>
      <c r="U121" s="17" t="s">
        <v>1498</v>
      </c>
      <c r="V121" s="17" t="s">
        <v>1477</v>
      </c>
      <c r="W121" s="17" t="s">
        <v>1472</v>
      </c>
      <c r="X121" s="17" t="s">
        <v>1477</v>
      </c>
      <c r="Y121" s="19">
        <v>167550.16</v>
      </c>
      <c r="Z121" s="19">
        <v>0</v>
      </c>
      <c r="AA121" s="19">
        <v>0</v>
      </c>
      <c r="AB121" s="19">
        <v>0</v>
      </c>
      <c r="AC121" s="19"/>
      <c r="AD121" s="19" t="s">
        <v>1479</v>
      </c>
      <c r="AE121" s="19" t="str">
        <f t="shared" si="5"/>
        <v>N/A</v>
      </c>
      <c r="AF121" s="19">
        <v>0</v>
      </c>
      <c r="AG121" s="19">
        <v>0</v>
      </c>
      <c r="AH121" s="19">
        <v>0</v>
      </c>
      <c r="AI121" s="19">
        <v>0</v>
      </c>
      <c r="AJ121" s="19">
        <v>0</v>
      </c>
      <c r="AK121" s="19">
        <f t="shared" si="4"/>
        <v>0</v>
      </c>
      <c r="AL121" s="19" t="s">
        <v>1477</v>
      </c>
      <c r="AM121" s="17" t="s">
        <v>1477</v>
      </c>
      <c r="AN121" s="19" t="s">
        <v>1479</v>
      </c>
      <c r="AO121" s="19" t="s">
        <v>1479</v>
      </c>
      <c r="AP121" s="17" t="s">
        <v>1479</v>
      </c>
    </row>
    <row r="122" spans="1:42" ht="75" x14ac:dyDescent="0.25">
      <c r="A122" s="17" t="s">
        <v>142</v>
      </c>
      <c r="B122" s="13" t="s">
        <v>415</v>
      </c>
      <c r="C122" s="17" t="s">
        <v>445</v>
      </c>
      <c r="D122" s="17" t="s">
        <v>500</v>
      </c>
      <c r="E122" s="17" t="s">
        <v>515</v>
      </c>
      <c r="F122" s="17" t="s">
        <v>562</v>
      </c>
      <c r="G122" s="17" t="s">
        <v>568</v>
      </c>
      <c r="H122" s="18">
        <v>45453</v>
      </c>
      <c r="I122" s="17" t="s">
        <v>571</v>
      </c>
      <c r="J122" s="13" t="s">
        <v>690</v>
      </c>
      <c r="K122" s="17" t="s">
        <v>1616</v>
      </c>
      <c r="L122" s="23" t="s">
        <v>1645</v>
      </c>
      <c r="M122" s="13" t="s">
        <v>1003</v>
      </c>
      <c r="N122" s="17" t="s">
        <v>1150</v>
      </c>
      <c r="O122" s="13" t="s">
        <v>1831</v>
      </c>
      <c r="P122" s="17" t="s">
        <v>1430</v>
      </c>
      <c r="Q122" s="18">
        <v>45786</v>
      </c>
      <c r="R122" s="17" t="s">
        <v>1479</v>
      </c>
      <c r="S122" s="17" t="s">
        <v>1479</v>
      </c>
      <c r="T122" s="17" t="s">
        <v>1479</v>
      </c>
      <c r="U122" s="17" t="s">
        <v>1498</v>
      </c>
      <c r="V122" s="17" t="s">
        <v>1616</v>
      </c>
      <c r="W122" s="17" t="s">
        <v>1472</v>
      </c>
      <c r="X122" s="17" t="s">
        <v>1616</v>
      </c>
      <c r="Y122" s="19">
        <v>34561.230000000003</v>
      </c>
      <c r="Z122" s="19">
        <v>0</v>
      </c>
      <c r="AA122" s="19">
        <v>0</v>
      </c>
      <c r="AB122" s="19">
        <v>0</v>
      </c>
      <c r="AC122" s="19"/>
      <c r="AD122" s="19" t="s">
        <v>1479</v>
      </c>
      <c r="AE122" s="19" t="str">
        <f t="shared" si="5"/>
        <v>N/A</v>
      </c>
      <c r="AF122" s="19">
        <v>0</v>
      </c>
      <c r="AG122" s="19">
        <v>0</v>
      </c>
      <c r="AH122" s="19">
        <v>0</v>
      </c>
      <c r="AI122" s="19">
        <v>0</v>
      </c>
      <c r="AJ122" s="19">
        <v>0</v>
      </c>
      <c r="AK122" s="19">
        <f t="shared" si="4"/>
        <v>0</v>
      </c>
      <c r="AL122" s="19" t="s">
        <v>1477</v>
      </c>
      <c r="AM122" s="17" t="s">
        <v>1477</v>
      </c>
      <c r="AN122" s="19" t="s">
        <v>1479</v>
      </c>
      <c r="AO122" s="19" t="s">
        <v>1479</v>
      </c>
      <c r="AP122" s="19" t="s">
        <v>1479</v>
      </c>
    </row>
    <row r="123" spans="1:42" ht="165" x14ac:dyDescent="0.25">
      <c r="A123" s="17" t="s">
        <v>143</v>
      </c>
      <c r="B123" s="13" t="s">
        <v>402</v>
      </c>
      <c r="C123" s="17" t="s">
        <v>1665</v>
      </c>
      <c r="D123" s="17" t="s">
        <v>490</v>
      </c>
      <c r="E123" s="17" t="s">
        <v>511</v>
      </c>
      <c r="F123" s="17" t="s">
        <v>562</v>
      </c>
      <c r="G123" s="17" t="s">
        <v>568</v>
      </c>
      <c r="H123" s="18">
        <v>45457</v>
      </c>
      <c r="I123" s="17" t="s">
        <v>571</v>
      </c>
      <c r="J123" s="13" t="s">
        <v>691</v>
      </c>
      <c r="K123" s="17" t="s">
        <v>1616</v>
      </c>
      <c r="L123" s="17" t="s">
        <v>1495</v>
      </c>
      <c r="M123" s="13" t="s">
        <v>1004</v>
      </c>
      <c r="N123" s="17" t="s">
        <v>1151</v>
      </c>
      <c r="O123" s="13" t="s">
        <v>1711</v>
      </c>
      <c r="P123" s="17" t="s">
        <v>1424</v>
      </c>
      <c r="Q123" s="18">
        <v>45821</v>
      </c>
      <c r="R123" s="17" t="s">
        <v>1479</v>
      </c>
      <c r="S123" s="17" t="s">
        <v>1581</v>
      </c>
      <c r="T123" s="13" t="s">
        <v>1465</v>
      </c>
      <c r="U123" s="17" t="s">
        <v>1546</v>
      </c>
      <c r="V123" s="17" t="s">
        <v>1477</v>
      </c>
      <c r="W123" s="17" t="s">
        <v>1471</v>
      </c>
      <c r="X123" s="17" t="s">
        <v>1477</v>
      </c>
      <c r="Y123" s="19">
        <v>88805</v>
      </c>
      <c r="Z123" s="19">
        <v>0</v>
      </c>
      <c r="AA123" s="19">
        <v>0</v>
      </c>
      <c r="AB123" s="19">
        <v>0</v>
      </c>
      <c r="AC123" s="19"/>
      <c r="AD123" s="19" t="s">
        <v>1479</v>
      </c>
      <c r="AE123" s="19" t="str">
        <f t="shared" si="5"/>
        <v>N/A</v>
      </c>
      <c r="AF123" s="19">
        <v>0</v>
      </c>
      <c r="AG123" s="19">
        <v>13133.46</v>
      </c>
      <c r="AH123" s="19">
        <v>11866.54</v>
      </c>
      <c r="AI123" s="19"/>
      <c r="AJ123" s="19"/>
      <c r="AK123" s="19">
        <f t="shared" si="4"/>
        <v>25000</v>
      </c>
      <c r="AL123" s="19">
        <v>500</v>
      </c>
      <c r="AM123" s="25" t="s">
        <v>1477</v>
      </c>
      <c r="AN123" s="19" t="s">
        <v>1479</v>
      </c>
      <c r="AO123" s="19" t="s">
        <v>1479</v>
      </c>
      <c r="AP123" s="25" t="s">
        <v>1479</v>
      </c>
    </row>
    <row r="124" spans="1:42" ht="105" hidden="1" x14ac:dyDescent="0.25">
      <c r="A124" s="17" t="s">
        <v>144</v>
      </c>
      <c r="B124" s="13" t="s">
        <v>415</v>
      </c>
      <c r="C124" s="17" t="s">
        <v>445</v>
      </c>
      <c r="D124" s="17" t="s">
        <v>500</v>
      </c>
      <c r="E124" s="17" t="s">
        <v>515</v>
      </c>
      <c r="F124" s="17" t="s">
        <v>562</v>
      </c>
      <c r="G124" s="17" t="s">
        <v>568</v>
      </c>
      <c r="H124" s="18">
        <v>45449</v>
      </c>
      <c r="I124" s="17" t="s">
        <v>572</v>
      </c>
      <c r="J124" s="13" t="s">
        <v>692</v>
      </c>
      <c r="K124" s="17" t="s">
        <v>1616</v>
      </c>
      <c r="L124" s="23" t="s">
        <v>1645</v>
      </c>
      <c r="M124" s="13" t="s">
        <v>1005</v>
      </c>
      <c r="N124" s="17" t="s">
        <v>1152</v>
      </c>
      <c r="O124" s="13" t="s">
        <v>1831</v>
      </c>
      <c r="P124" s="17" t="s">
        <v>1431</v>
      </c>
      <c r="Q124" s="18">
        <v>45606</v>
      </c>
      <c r="R124" s="17" t="s">
        <v>1479</v>
      </c>
      <c r="S124" s="17" t="s">
        <v>1479</v>
      </c>
      <c r="T124" s="13" t="s">
        <v>1466</v>
      </c>
      <c r="U124" s="17" t="s">
        <v>1666</v>
      </c>
      <c r="V124" s="17" t="s">
        <v>1481</v>
      </c>
      <c r="W124" s="17" t="s">
        <v>1473</v>
      </c>
      <c r="X124" s="17" t="s">
        <v>1616</v>
      </c>
      <c r="Y124" s="19">
        <v>20900.2</v>
      </c>
      <c r="Z124" s="19">
        <v>0</v>
      </c>
      <c r="AA124" s="19">
        <v>0</v>
      </c>
      <c r="AB124" s="19">
        <v>0</v>
      </c>
      <c r="AC124" s="19"/>
      <c r="AD124" s="19" t="s">
        <v>1479</v>
      </c>
      <c r="AE124" s="19" t="str">
        <f t="shared" si="5"/>
        <v>N/A</v>
      </c>
      <c r="AF124" s="19">
        <v>0</v>
      </c>
      <c r="AG124" s="19">
        <v>0</v>
      </c>
      <c r="AH124" s="19">
        <v>0</v>
      </c>
      <c r="AI124" s="19">
        <v>0</v>
      </c>
      <c r="AJ124" s="19">
        <v>0</v>
      </c>
      <c r="AK124" s="19">
        <f t="shared" si="4"/>
        <v>0</v>
      </c>
      <c r="AL124" s="19" t="s">
        <v>1477</v>
      </c>
      <c r="AM124" s="17" t="s">
        <v>1477</v>
      </c>
      <c r="AN124" s="19" t="s">
        <v>1479</v>
      </c>
      <c r="AO124" s="19" t="s">
        <v>1479</v>
      </c>
      <c r="AP124" s="19" t="s">
        <v>1479</v>
      </c>
    </row>
    <row r="125" spans="1:42" ht="30" x14ac:dyDescent="0.25">
      <c r="A125" s="17" t="s">
        <v>145</v>
      </c>
      <c r="B125" s="13" t="s">
        <v>402</v>
      </c>
      <c r="C125" s="17" t="s">
        <v>422</v>
      </c>
      <c r="D125" s="17" t="s">
        <v>490</v>
      </c>
      <c r="E125" s="17" t="s">
        <v>537</v>
      </c>
      <c r="F125" s="17" t="s">
        <v>562</v>
      </c>
      <c r="G125" s="17" t="s">
        <v>568</v>
      </c>
      <c r="H125" s="18">
        <v>45461</v>
      </c>
      <c r="I125" s="17" t="s">
        <v>571</v>
      </c>
      <c r="J125" s="13" t="s">
        <v>693</v>
      </c>
      <c r="K125" s="17" t="s">
        <v>1481</v>
      </c>
      <c r="L125" s="17" t="s">
        <v>1479</v>
      </c>
      <c r="M125" s="17" t="s">
        <v>1479</v>
      </c>
      <c r="N125" s="17" t="s">
        <v>1153</v>
      </c>
      <c r="O125" s="13" t="s">
        <v>1979</v>
      </c>
      <c r="P125" s="17" t="s">
        <v>1433</v>
      </c>
      <c r="Q125" s="18">
        <v>45769</v>
      </c>
      <c r="R125" s="17" t="s">
        <v>1479</v>
      </c>
      <c r="S125" s="17" t="s">
        <v>1479</v>
      </c>
      <c r="T125" s="17" t="s">
        <v>1479</v>
      </c>
      <c r="U125" s="17" t="s">
        <v>1498</v>
      </c>
      <c r="V125" s="17" t="s">
        <v>1477</v>
      </c>
      <c r="W125" s="17" t="s">
        <v>1472</v>
      </c>
      <c r="X125" s="17" t="s">
        <v>1477</v>
      </c>
      <c r="Y125" s="19">
        <v>197000</v>
      </c>
      <c r="Z125" s="19">
        <v>1414348.67</v>
      </c>
      <c r="AA125" s="19">
        <v>979336.58</v>
      </c>
      <c r="AB125" s="19">
        <v>0</v>
      </c>
      <c r="AC125" s="19">
        <v>0</v>
      </c>
      <c r="AD125" s="19" t="s">
        <v>1479</v>
      </c>
      <c r="AE125" s="19" t="str">
        <f t="shared" si="5"/>
        <v>N/A</v>
      </c>
      <c r="AF125" s="19">
        <v>0</v>
      </c>
      <c r="AG125" s="19">
        <v>0</v>
      </c>
      <c r="AH125" s="19">
        <v>0</v>
      </c>
      <c r="AI125" s="19">
        <v>0</v>
      </c>
      <c r="AJ125" s="19">
        <v>0</v>
      </c>
      <c r="AK125" s="19">
        <f t="shared" si="4"/>
        <v>0</v>
      </c>
      <c r="AL125" s="19" t="s">
        <v>1477</v>
      </c>
      <c r="AM125" s="25" t="s">
        <v>1477</v>
      </c>
      <c r="AN125" s="19" t="s">
        <v>1479</v>
      </c>
      <c r="AO125" s="19" t="s">
        <v>1479</v>
      </c>
      <c r="AP125" s="25" t="s">
        <v>1479</v>
      </c>
    </row>
    <row r="126" spans="1:42" ht="60" hidden="1" x14ac:dyDescent="0.25">
      <c r="A126" s="17" t="s">
        <v>146</v>
      </c>
      <c r="B126" s="13" t="s">
        <v>405</v>
      </c>
      <c r="C126" s="17" t="s">
        <v>424</v>
      </c>
      <c r="D126" s="17" t="s">
        <v>492</v>
      </c>
      <c r="E126" s="17" t="s">
        <v>538</v>
      </c>
      <c r="F126" s="17" t="s">
        <v>562</v>
      </c>
      <c r="G126" s="17" t="s">
        <v>568</v>
      </c>
      <c r="H126" s="18">
        <v>45463</v>
      </c>
      <c r="I126" s="17" t="s">
        <v>571</v>
      </c>
      <c r="J126" s="13" t="s">
        <v>694</v>
      </c>
      <c r="K126" s="17" t="s">
        <v>1616</v>
      </c>
      <c r="L126" s="6" t="s">
        <v>1560</v>
      </c>
      <c r="M126" s="13" t="s">
        <v>1006</v>
      </c>
      <c r="N126" s="17" t="s">
        <v>1154</v>
      </c>
      <c r="O126" s="13" t="s">
        <v>1733</v>
      </c>
      <c r="P126" s="17" t="s">
        <v>1433</v>
      </c>
      <c r="Q126" s="18">
        <v>45782</v>
      </c>
      <c r="R126" s="17" t="s">
        <v>1479</v>
      </c>
      <c r="S126" s="17" t="s">
        <v>1479</v>
      </c>
      <c r="T126" s="13" t="s">
        <v>1617</v>
      </c>
      <c r="U126" s="17" t="s">
        <v>1480</v>
      </c>
      <c r="V126" s="17" t="s">
        <v>1481</v>
      </c>
      <c r="W126" s="17" t="s">
        <v>1473</v>
      </c>
      <c r="X126" s="17" t="s">
        <v>1477</v>
      </c>
      <c r="Y126" s="19">
        <v>114274.45</v>
      </c>
      <c r="Z126" s="19">
        <v>0</v>
      </c>
      <c r="AA126" s="19">
        <v>0</v>
      </c>
      <c r="AB126" s="19">
        <v>0</v>
      </c>
      <c r="AC126" s="19"/>
      <c r="AD126" s="17" t="s">
        <v>1479</v>
      </c>
      <c r="AE126" s="19" t="str">
        <f t="shared" si="5"/>
        <v>N/A</v>
      </c>
      <c r="AF126" s="19">
        <v>0</v>
      </c>
      <c r="AG126" s="19">
        <v>0</v>
      </c>
      <c r="AH126" s="19">
        <v>0</v>
      </c>
      <c r="AI126" s="19">
        <v>0</v>
      </c>
      <c r="AJ126" s="19">
        <v>0</v>
      </c>
      <c r="AK126" s="19">
        <f t="shared" si="4"/>
        <v>0</v>
      </c>
      <c r="AL126" s="19" t="s">
        <v>1477</v>
      </c>
      <c r="AM126" s="17" t="s">
        <v>1477</v>
      </c>
      <c r="AN126" s="19" t="s">
        <v>1479</v>
      </c>
      <c r="AO126" s="19" t="s">
        <v>1479</v>
      </c>
      <c r="AP126" s="19" t="s">
        <v>1479</v>
      </c>
    </row>
    <row r="127" spans="1:42" ht="120" x14ac:dyDescent="0.25">
      <c r="A127" s="17" t="s">
        <v>147</v>
      </c>
      <c r="B127" s="13" t="s">
        <v>402</v>
      </c>
      <c r="C127" s="17" t="s">
        <v>422</v>
      </c>
      <c r="D127" s="17" t="s">
        <v>490</v>
      </c>
      <c r="E127" s="17" t="s">
        <v>506</v>
      </c>
      <c r="F127" s="17" t="s">
        <v>562</v>
      </c>
      <c r="G127" s="17" t="s">
        <v>568</v>
      </c>
      <c r="H127" s="18">
        <v>45470</v>
      </c>
      <c r="I127" s="17" t="s">
        <v>571</v>
      </c>
      <c r="J127" s="13" t="s">
        <v>695</v>
      </c>
      <c r="K127" s="17" t="s">
        <v>1616</v>
      </c>
      <c r="L127" s="17" t="s">
        <v>1495</v>
      </c>
      <c r="M127" s="13" t="s">
        <v>1007</v>
      </c>
      <c r="N127" s="17" t="s">
        <v>1155</v>
      </c>
      <c r="O127" s="13" t="s">
        <v>1734</v>
      </c>
      <c r="P127" s="17" t="s">
        <v>1429</v>
      </c>
      <c r="Q127" s="18">
        <v>45747</v>
      </c>
      <c r="R127" s="17" t="s">
        <v>1571</v>
      </c>
      <c r="S127" s="17" t="s">
        <v>1479</v>
      </c>
      <c r="T127" s="13" t="s">
        <v>1667</v>
      </c>
      <c r="U127" s="17" t="s">
        <v>1546</v>
      </c>
      <c r="V127" s="17" t="s">
        <v>1477</v>
      </c>
      <c r="W127" s="17" t="s">
        <v>1472</v>
      </c>
      <c r="X127" s="17" t="s">
        <v>1477</v>
      </c>
      <c r="Y127" s="19">
        <v>266264.28999999998</v>
      </c>
      <c r="Z127" s="19">
        <v>0</v>
      </c>
      <c r="AA127" s="19">
        <v>0</v>
      </c>
      <c r="AB127" s="19">
        <v>0</v>
      </c>
      <c r="AC127" s="19"/>
      <c r="AD127" s="19" t="s">
        <v>1479</v>
      </c>
      <c r="AE127" s="19" t="str">
        <f t="shared" si="5"/>
        <v>N/A</v>
      </c>
      <c r="AF127" s="19">
        <v>0</v>
      </c>
      <c r="AG127" s="19">
        <v>6000</v>
      </c>
      <c r="AH127" s="19">
        <v>0</v>
      </c>
      <c r="AI127" s="19">
        <v>0</v>
      </c>
      <c r="AJ127" s="19">
        <v>0</v>
      </c>
      <c r="AK127" s="19">
        <f t="shared" si="4"/>
        <v>6000</v>
      </c>
      <c r="AL127" s="19">
        <v>120</v>
      </c>
      <c r="AM127" s="25" t="s">
        <v>1477</v>
      </c>
      <c r="AN127" s="19" t="s">
        <v>1479</v>
      </c>
      <c r="AO127" s="19" t="s">
        <v>1479</v>
      </c>
      <c r="AP127" s="25" t="s">
        <v>1479</v>
      </c>
    </row>
    <row r="128" spans="1:42" ht="409.5" x14ac:dyDescent="0.25">
      <c r="A128" s="17" t="s">
        <v>148</v>
      </c>
      <c r="B128" s="13" t="s">
        <v>402</v>
      </c>
      <c r="C128" s="17" t="s">
        <v>422</v>
      </c>
      <c r="D128" s="17" t="s">
        <v>490</v>
      </c>
      <c r="E128" s="17" t="s">
        <v>520</v>
      </c>
      <c r="F128" s="17" t="s">
        <v>562</v>
      </c>
      <c r="G128" s="17" t="s">
        <v>568</v>
      </c>
      <c r="H128" s="18">
        <v>45470</v>
      </c>
      <c r="I128" s="17" t="s">
        <v>571</v>
      </c>
      <c r="J128" s="13" t="s">
        <v>696</v>
      </c>
      <c r="K128" s="17" t="s">
        <v>1616</v>
      </c>
      <c r="L128" s="17" t="s">
        <v>1495</v>
      </c>
      <c r="M128" s="13" t="s">
        <v>986</v>
      </c>
      <c r="N128" s="17" t="s">
        <v>1156</v>
      </c>
      <c r="O128" s="13" t="s">
        <v>1735</v>
      </c>
      <c r="P128" s="17" t="s">
        <v>1427</v>
      </c>
      <c r="Q128" s="18">
        <v>45821</v>
      </c>
      <c r="R128" s="17" t="s">
        <v>1608</v>
      </c>
      <c r="S128" s="17" t="s">
        <v>1479</v>
      </c>
      <c r="T128" s="13" t="s">
        <v>1668</v>
      </c>
      <c r="U128" s="17" t="s">
        <v>1546</v>
      </c>
      <c r="V128" s="17" t="s">
        <v>1477</v>
      </c>
      <c r="W128" s="17" t="s">
        <v>1473</v>
      </c>
      <c r="X128" s="17" t="s">
        <v>1477</v>
      </c>
      <c r="Y128" s="19">
        <v>94878</v>
      </c>
      <c r="Z128" s="19">
        <v>0</v>
      </c>
      <c r="AA128" s="19">
        <v>0</v>
      </c>
      <c r="AB128" s="19">
        <v>0</v>
      </c>
      <c r="AC128" s="19"/>
      <c r="AD128" s="19" t="s">
        <v>1479</v>
      </c>
      <c r="AE128" s="19" t="str">
        <f t="shared" si="5"/>
        <v>N/A</v>
      </c>
      <c r="AF128" s="19">
        <v>0</v>
      </c>
      <c r="AG128" s="19">
        <v>0</v>
      </c>
      <c r="AH128" s="19">
        <v>0</v>
      </c>
      <c r="AI128" s="19">
        <v>0</v>
      </c>
      <c r="AJ128" s="19">
        <v>0</v>
      </c>
      <c r="AK128" s="19">
        <v>0</v>
      </c>
      <c r="AL128" s="19" t="s">
        <v>1477</v>
      </c>
      <c r="AM128" s="25" t="s">
        <v>1477</v>
      </c>
      <c r="AN128" s="19" t="s">
        <v>1479</v>
      </c>
      <c r="AO128" s="19" t="s">
        <v>1479</v>
      </c>
      <c r="AP128" s="25" t="s">
        <v>1479</v>
      </c>
    </row>
    <row r="129" spans="1:42" ht="240" x14ac:dyDescent="0.25">
      <c r="A129" s="17" t="s">
        <v>149</v>
      </c>
      <c r="B129" s="13" t="s">
        <v>417</v>
      </c>
      <c r="C129" s="17" t="s">
        <v>446</v>
      </c>
      <c r="D129" s="17" t="s">
        <v>496</v>
      </c>
      <c r="E129" s="17" t="s">
        <v>520</v>
      </c>
      <c r="F129" s="17" t="s">
        <v>562</v>
      </c>
      <c r="G129" s="17" t="s">
        <v>568</v>
      </c>
      <c r="H129" s="18">
        <v>45468</v>
      </c>
      <c r="I129" s="17" t="s">
        <v>571</v>
      </c>
      <c r="J129" s="13" t="s">
        <v>697</v>
      </c>
      <c r="K129" s="17" t="s">
        <v>1616</v>
      </c>
      <c r="L129" s="17" t="s">
        <v>1495</v>
      </c>
      <c r="M129" s="13" t="s">
        <v>1008</v>
      </c>
      <c r="N129" s="17" t="s">
        <v>1157</v>
      </c>
      <c r="O129" s="13" t="s">
        <v>1980</v>
      </c>
      <c r="P129" s="17" t="s">
        <v>1429</v>
      </c>
      <c r="Q129" s="18">
        <v>45818</v>
      </c>
      <c r="R129" s="17" t="s">
        <v>1608</v>
      </c>
      <c r="S129" s="17" t="s">
        <v>1479</v>
      </c>
      <c r="T129" s="13" t="s">
        <v>1669</v>
      </c>
      <c r="U129" s="17" t="s">
        <v>1546</v>
      </c>
      <c r="V129" s="17" t="s">
        <v>1477</v>
      </c>
      <c r="W129" s="17" t="s">
        <v>1472</v>
      </c>
      <c r="X129" s="17" t="s">
        <v>1477</v>
      </c>
      <c r="Y129" s="19">
        <v>212455.67999999999</v>
      </c>
      <c r="Z129" s="19">
        <v>0</v>
      </c>
      <c r="AA129" s="19">
        <v>0</v>
      </c>
      <c r="AB129" s="19">
        <v>0</v>
      </c>
      <c r="AC129" s="19"/>
      <c r="AD129" s="19" t="s">
        <v>1479</v>
      </c>
      <c r="AE129" s="19" t="str">
        <f t="shared" si="5"/>
        <v>N/A</v>
      </c>
      <c r="AF129" s="19">
        <v>0</v>
      </c>
      <c r="AG129" s="19">
        <v>13133.46</v>
      </c>
      <c r="AH129" s="19">
        <v>0</v>
      </c>
      <c r="AI129" s="19">
        <v>0</v>
      </c>
      <c r="AJ129" s="19">
        <v>0</v>
      </c>
      <c r="AK129" s="19">
        <f t="shared" si="4"/>
        <v>13133.46</v>
      </c>
      <c r="AL129" s="19">
        <v>425.33</v>
      </c>
      <c r="AM129" s="17" t="s">
        <v>1477</v>
      </c>
      <c r="AN129" s="19" t="s">
        <v>1479</v>
      </c>
      <c r="AO129" s="19" t="s">
        <v>1479</v>
      </c>
      <c r="AP129" s="17" t="s">
        <v>1479</v>
      </c>
    </row>
    <row r="130" spans="1:42" ht="45" x14ac:dyDescent="0.25">
      <c r="A130" s="17" t="s">
        <v>150</v>
      </c>
      <c r="B130" s="13" t="s">
        <v>408</v>
      </c>
      <c r="C130" s="17" t="s">
        <v>426</v>
      </c>
      <c r="D130" s="17" t="s">
        <v>494</v>
      </c>
      <c r="E130" s="17" t="s">
        <v>508</v>
      </c>
      <c r="F130" s="17" t="s">
        <v>562</v>
      </c>
      <c r="G130" s="17" t="s">
        <v>568</v>
      </c>
      <c r="H130" s="18">
        <v>45447</v>
      </c>
      <c r="I130" s="17" t="s">
        <v>571</v>
      </c>
      <c r="J130" s="13" t="s">
        <v>698</v>
      </c>
      <c r="K130" s="17" t="s">
        <v>1477</v>
      </c>
      <c r="L130" s="17" t="s">
        <v>1495</v>
      </c>
      <c r="M130" s="13" t="s">
        <v>984</v>
      </c>
      <c r="N130" s="17" t="s">
        <v>1158</v>
      </c>
      <c r="O130" s="13" t="s">
        <v>1832</v>
      </c>
      <c r="P130" s="17" t="s">
        <v>1429</v>
      </c>
      <c r="Q130" s="18">
        <v>45821</v>
      </c>
      <c r="R130" s="17" t="s">
        <v>1576</v>
      </c>
      <c r="S130" s="17" t="s">
        <v>1479</v>
      </c>
      <c r="T130" s="13" t="s">
        <v>1461</v>
      </c>
      <c r="U130" s="17" t="s">
        <v>1507</v>
      </c>
      <c r="V130" s="17" t="s">
        <v>1477</v>
      </c>
      <c r="W130" s="17" t="s">
        <v>1473</v>
      </c>
      <c r="X130" s="17" t="s">
        <v>1477</v>
      </c>
      <c r="Y130" s="19">
        <v>293909.65999999997</v>
      </c>
      <c r="Z130" s="19">
        <v>0</v>
      </c>
      <c r="AA130" s="19">
        <v>0</v>
      </c>
      <c r="AB130" s="19">
        <v>0</v>
      </c>
      <c r="AC130" s="19"/>
      <c r="AD130" s="19" t="s">
        <v>1479</v>
      </c>
      <c r="AE130" s="19" t="str">
        <f t="shared" si="5"/>
        <v>N/A</v>
      </c>
      <c r="AF130" s="19">
        <v>0</v>
      </c>
      <c r="AG130" s="19">
        <v>0</v>
      </c>
      <c r="AH130" s="19">
        <v>0</v>
      </c>
      <c r="AI130" s="19">
        <v>0</v>
      </c>
      <c r="AJ130" s="19">
        <v>0</v>
      </c>
      <c r="AK130" s="19">
        <f t="shared" si="4"/>
        <v>0</v>
      </c>
      <c r="AL130" s="19" t="s">
        <v>1616</v>
      </c>
      <c r="AM130" s="17" t="s">
        <v>1477</v>
      </c>
      <c r="AN130" s="19" t="s">
        <v>1479</v>
      </c>
      <c r="AO130" s="19" t="s">
        <v>1479</v>
      </c>
      <c r="AP130" s="17" t="s">
        <v>1479</v>
      </c>
    </row>
    <row r="131" spans="1:42" ht="45" x14ac:dyDescent="0.25">
      <c r="A131" s="17" t="s">
        <v>151</v>
      </c>
      <c r="B131" s="13" t="s">
        <v>414</v>
      </c>
      <c r="C131" s="17" t="s">
        <v>447</v>
      </c>
      <c r="D131" s="17" t="s">
        <v>492</v>
      </c>
      <c r="E131" s="17" t="s">
        <v>510</v>
      </c>
      <c r="F131" s="17" t="s">
        <v>562</v>
      </c>
      <c r="G131" s="17" t="s">
        <v>568</v>
      </c>
      <c r="H131" s="18">
        <v>45482</v>
      </c>
      <c r="I131" s="17" t="s">
        <v>571</v>
      </c>
      <c r="J131" s="13" t="s">
        <v>699</v>
      </c>
      <c r="K131" s="17" t="s">
        <v>1477</v>
      </c>
      <c r="L131" s="17" t="s">
        <v>1495</v>
      </c>
      <c r="M131" s="13" t="s">
        <v>1009</v>
      </c>
      <c r="N131" s="17" t="s">
        <v>1159</v>
      </c>
      <c r="O131" s="13" t="s">
        <v>1736</v>
      </c>
      <c r="P131" s="17" t="s">
        <v>1426</v>
      </c>
      <c r="Q131" s="18">
        <v>45821</v>
      </c>
      <c r="R131" s="17" t="s">
        <v>1479</v>
      </c>
      <c r="S131" s="17" t="s">
        <v>1479</v>
      </c>
      <c r="T131" s="13" t="s">
        <v>1670</v>
      </c>
      <c r="U131" s="17" t="s">
        <v>1507</v>
      </c>
      <c r="V131" s="17" t="s">
        <v>1477</v>
      </c>
      <c r="W131" s="17" t="s">
        <v>1473</v>
      </c>
      <c r="X131" s="17" t="s">
        <v>1477</v>
      </c>
      <c r="Y131" s="19">
        <v>61853.77</v>
      </c>
      <c r="Z131" s="19">
        <v>0</v>
      </c>
      <c r="AA131" s="19">
        <v>0</v>
      </c>
      <c r="AB131" s="19">
        <v>0</v>
      </c>
      <c r="AC131" s="19"/>
      <c r="AD131" s="19" t="s">
        <v>1479</v>
      </c>
      <c r="AE131" s="19" t="str">
        <f t="shared" si="5"/>
        <v>N/A</v>
      </c>
      <c r="AF131" s="19">
        <v>0</v>
      </c>
      <c r="AG131" s="19">
        <v>0</v>
      </c>
      <c r="AH131" s="19">
        <v>0</v>
      </c>
      <c r="AI131" s="19">
        <v>0</v>
      </c>
      <c r="AJ131" s="19">
        <v>0</v>
      </c>
      <c r="AK131" s="19">
        <f t="shared" ref="AK131:AK194" si="6">AG131+AH131+AI131+AJ131</f>
        <v>0</v>
      </c>
      <c r="AL131" s="19" t="s">
        <v>1477</v>
      </c>
      <c r="AM131" s="17" t="s">
        <v>1477</v>
      </c>
      <c r="AN131" s="19" t="s">
        <v>1479</v>
      </c>
      <c r="AO131" s="19" t="s">
        <v>1479</v>
      </c>
      <c r="AP131" s="19" t="s">
        <v>1479</v>
      </c>
    </row>
    <row r="132" spans="1:42" ht="30" x14ac:dyDescent="0.25">
      <c r="A132" s="17" t="s">
        <v>152</v>
      </c>
      <c r="B132" s="13" t="s">
        <v>408</v>
      </c>
      <c r="C132" s="17" t="s">
        <v>448</v>
      </c>
      <c r="D132" s="17" t="s">
        <v>494</v>
      </c>
      <c r="E132" s="17" t="s">
        <v>515</v>
      </c>
      <c r="F132" s="17" t="s">
        <v>562</v>
      </c>
      <c r="G132" s="17" t="s">
        <v>568</v>
      </c>
      <c r="H132" s="18">
        <v>45482</v>
      </c>
      <c r="I132" s="17" t="s">
        <v>571</v>
      </c>
      <c r="J132" s="13" t="s">
        <v>700</v>
      </c>
      <c r="K132" s="17" t="s">
        <v>1477</v>
      </c>
      <c r="L132" s="17" t="s">
        <v>1495</v>
      </c>
      <c r="M132" s="13" t="s">
        <v>1010</v>
      </c>
      <c r="N132" s="17" t="s">
        <v>1160</v>
      </c>
      <c r="O132" s="13" t="s">
        <v>1737</v>
      </c>
      <c r="P132" s="17" t="s">
        <v>1429</v>
      </c>
      <c r="Q132" s="18">
        <v>45820</v>
      </c>
      <c r="R132" s="17" t="s">
        <v>1608</v>
      </c>
      <c r="S132" s="17" t="s">
        <v>1479</v>
      </c>
      <c r="T132" s="24" t="s">
        <v>1671</v>
      </c>
      <c r="U132" s="17" t="s">
        <v>1546</v>
      </c>
      <c r="V132" s="17" t="s">
        <v>1477</v>
      </c>
      <c r="W132" s="17" t="s">
        <v>1472</v>
      </c>
      <c r="X132" s="17" t="s">
        <v>1477</v>
      </c>
      <c r="Y132" s="19">
        <v>103408.51</v>
      </c>
      <c r="Z132" s="19">
        <v>0</v>
      </c>
      <c r="AA132" s="19">
        <v>0</v>
      </c>
      <c r="AB132" s="19">
        <v>0</v>
      </c>
      <c r="AC132" s="19"/>
      <c r="AD132" s="19" t="s">
        <v>1479</v>
      </c>
      <c r="AE132" s="19" t="str">
        <f t="shared" si="5"/>
        <v>N/A</v>
      </c>
      <c r="AF132" s="19">
        <v>0</v>
      </c>
      <c r="AG132" s="19">
        <v>10000</v>
      </c>
      <c r="AH132" s="19">
        <v>0</v>
      </c>
      <c r="AI132" s="19">
        <v>0</v>
      </c>
      <c r="AJ132" s="19">
        <v>0</v>
      </c>
      <c r="AK132" s="19">
        <f t="shared" si="6"/>
        <v>10000</v>
      </c>
      <c r="AL132" s="19">
        <v>200</v>
      </c>
      <c r="AM132" s="17" t="s">
        <v>1477</v>
      </c>
      <c r="AN132" s="19" t="s">
        <v>1479</v>
      </c>
      <c r="AO132" s="19" t="s">
        <v>1479</v>
      </c>
      <c r="AP132" s="17" t="s">
        <v>1479</v>
      </c>
    </row>
    <row r="133" spans="1:42" ht="90" x14ac:dyDescent="0.25">
      <c r="A133" s="17" t="s">
        <v>153</v>
      </c>
      <c r="B133" s="13" t="s">
        <v>408</v>
      </c>
      <c r="C133" s="17" t="s">
        <v>449</v>
      </c>
      <c r="D133" s="17" t="s">
        <v>492</v>
      </c>
      <c r="E133" s="17" t="s">
        <v>511</v>
      </c>
      <c r="F133" s="17" t="s">
        <v>562</v>
      </c>
      <c r="G133" s="17" t="s">
        <v>568</v>
      </c>
      <c r="H133" s="18">
        <v>45477</v>
      </c>
      <c r="I133" s="17" t="s">
        <v>571</v>
      </c>
      <c r="J133" s="13" t="s">
        <v>701</v>
      </c>
      <c r="K133" s="17" t="s">
        <v>1477</v>
      </c>
      <c r="L133" s="17" t="s">
        <v>1495</v>
      </c>
      <c r="M133" s="13" t="s">
        <v>959</v>
      </c>
      <c r="N133" s="17" t="s">
        <v>1161</v>
      </c>
      <c r="O133" s="13" t="s">
        <v>1981</v>
      </c>
      <c r="P133" s="17" t="s">
        <v>1425</v>
      </c>
      <c r="Q133" s="18">
        <v>45803</v>
      </c>
      <c r="R133" s="17" t="s">
        <v>1479</v>
      </c>
      <c r="S133" s="17" t="s">
        <v>1479</v>
      </c>
      <c r="T133" s="24" t="s">
        <v>1672</v>
      </c>
      <c r="U133" s="17" t="s">
        <v>1546</v>
      </c>
      <c r="V133" s="17" t="s">
        <v>1477</v>
      </c>
      <c r="W133" s="17" t="s">
        <v>1472</v>
      </c>
      <c r="X133" s="17" t="s">
        <v>1477</v>
      </c>
      <c r="Y133" s="19">
        <v>233666.67</v>
      </c>
      <c r="Z133" s="19">
        <v>0</v>
      </c>
      <c r="AA133" s="19">
        <v>0</v>
      </c>
      <c r="AB133" s="19">
        <v>0</v>
      </c>
      <c r="AC133" s="19"/>
      <c r="AD133" s="19" t="s">
        <v>1479</v>
      </c>
      <c r="AE133" s="19" t="str">
        <f t="shared" si="5"/>
        <v>N/A</v>
      </c>
      <c r="AF133" s="19">
        <v>0</v>
      </c>
      <c r="AG133" s="19">
        <v>7000</v>
      </c>
      <c r="AH133" s="19"/>
      <c r="AI133" s="19"/>
      <c r="AJ133" s="19"/>
      <c r="AK133" s="19">
        <f t="shared" si="6"/>
        <v>7000</v>
      </c>
      <c r="AL133" s="19">
        <v>140</v>
      </c>
      <c r="AM133" s="17" t="s">
        <v>1477</v>
      </c>
      <c r="AN133" s="19" t="s">
        <v>1479</v>
      </c>
      <c r="AO133" s="19" t="s">
        <v>1479</v>
      </c>
      <c r="AP133" s="17" t="s">
        <v>1479</v>
      </c>
    </row>
    <row r="134" spans="1:42" ht="30" hidden="1" x14ac:dyDescent="0.25">
      <c r="A134" s="17" t="s">
        <v>154</v>
      </c>
      <c r="B134" s="13" t="s">
        <v>402</v>
      </c>
      <c r="C134" s="17" t="s">
        <v>422</v>
      </c>
      <c r="D134" s="17" t="s">
        <v>490</v>
      </c>
      <c r="E134" s="17" t="s">
        <v>539</v>
      </c>
      <c r="F134" s="17" t="s">
        <v>562</v>
      </c>
      <c r="G134" s="17" t="s">
        <v>568</v>
      </c>
      <c r="H134" s="18">
        <v>45483</v>
      </c>
      <c r="I134" s="17" t="s">
        <v>572</v>
      </c>
      <c r="J134" s="13" t="s">
        <v>702</v>
      </c>
      <c r="K134" s="17" t="s">
        <v>1481</v>
      </c>
      <c r="L134" s="17" t="s">
        <v>1479</v>
      </c>
      <c r="M134" s="17" t="s">
        <v>1479</v>
      </c>
      <c r="N134" s="17" t="s">
        <v>1162</v>
      </c>
      <c r="O134" s="13" t="s">
        <v>1738</v>
      </c>
      <c r="P134" s="17" t="s">
        <v>1431</v>
      </c>
      <c r="Q134" s="18">
        <v>45818</v>
      </c>
      <c r="R134" s="17" t="s">
        <v>1479</v>
      </c>
      <c r="S134" s="17" t="s">
        <v>1479</v>
      </c>
      <c r="T134" s="17" t="s">
        <v>1673</v>
      </c>
      <c r="U134" s="22" t="s">
        <v>1480</v>
      </c>
      <c r="V134" s="17" t="s">
        <v>1481</v>
      </c>
      <c r="W134" s="17" t="s">
        <v>1473</v>
      </c>
      <c r="X134" s="17" t="s">
        <v>1481</v>
      </c>
      <c r="Y134" s="19">
        <v>68000</v>
      </c>
      <c r="Z134" s="19">
        <v>597545.4</v>
      </c>
      <c r="AA134" s="19">
        <v>0</v>
      </c>
      <c r="AB134" s="19">
        <v>0</v>
      </c>
      <c r="AC134" s="19">
        <v>0</v>
      </c>
      <c r="AD134" s="19" t="s">
        <v>1479</v>
      </c>
      <c r="AE134" s="19" t="str">
        <f t="shared" si="5"/>
        <v>N/A</v>
      </c>
      <c r="AF134" s="19">
        <v>0</v>
      </c>
      <c r="AG134" s="19">
        <v>0</v>
      </c>
      <c r="AH134" s="19">
        <v>0</v>
      </c>
      <c r="AI134" s="19">
        <v>0</v>
      </c>
      <c r="AJ134" s="19">
        <v>0</v>
      </c>
      <c r="AK134" s="19">
        <f t="shared" si="6"/>
        <v>0</v>
      </c>
      <c r="AL134" s="19" t="s">
        <v>1477</v>
      </c>
      <c r="AM134" s="25" t="s">
        <v>1477</v>
      </c>
      <c r="AN134" s="19" t="s">
        <v>1479</v>
      </c>
      <c r="AO134" s="19">
        <v>35000</v>
      </c>
      <c r="AP134" s="25" t="s">
        <v>1479</v>
      </c>
    </row>
    <row r="135" spans="1:42" ht="45" hidden="1" x14ac:dyDescent="0.25">
      <c r="A135" s="17" t="s">
        <v>155</v>
      </c>
      <c r="B135" s="13" t="s">
        <v>415</v>
      </c>
      <c r="C135" s="17" t="s">
        <v>445</v>
      </c>
      <c r="D135" s="17" t="s">
        <v>500</v>
      </c>
      <c r="E135" s="17" t="s">
        <v>506</v>
      </c>
      <c r="F135" s="17" t="s">
        <v>562</v>
      </c>
      <c r="G135" s="17" t="s">
        <v>568</v>
      </c>
      <c r="H135" s="18">
        <v>45487</v>
      </c>
      <c r="I135" s="17" t="s">
        <v>572</v>
      </c>
      <c r="J135" s="13" t="s">
        <v>703</v>
      </c>
      <c r="K135" s="17" t="s">
        <v>1585</v>
      </c>
      <c r="L135" s="17" t="s">
        <v>1479</v>
      </c>
      <c r="M135" s="17" t="s">
        <v>1479</v>
      </c>
      <c r="N135" s="17" t="s">
        <v>1163</v>
      </c>
      <c r="O135" s="13" t="s">
        <v>1833</v>
      </c>
      <c r="P135" s="17" t="s">
        <v>1436</v>
      </c>
      <c r="Q135" s="18">
        <v>45807</v>
      </c>
      <c r="R135" s="17" t="s">
        <v>1479</v>
      </c>
      <c r="S135" s="17" t="s">
        <v>1479</v>
      </c>
      <c r="T135" s="13" t="s">
        <v>1674</v>
      </c>
      <c r="U135" s="17" t="s">
        <v>1480</v>
      </c>
      <c r="V135" s="17" t="s">
        <v>1481</v>
      </c>
      <c r="W135" s="17" t="s">
        <v>1473</v>
      </c>
      <c r="X135" s="17" t="s">
        <v>1481</v>
      </c>
      <c r="Y135" s="19">
        <v>78000</v>
      </c>
      <c r="Z135" s="19">
        <v>218799.88</v>
      </c>
      <c r="AA135" s="19">
        <v>0</v>
      </c>
      <c r="AB135" s="19">
        <v>0</v>
      </c>
      <c r="AC135" s="19">
        <v>0</v>
      </c>
      <c r="AD135" s="19" t="s">
        <v>1479</v>
      </c>
      <c r="AE135" s="19" t="str">
        <f t="shared" si="5"/>
        <v>N/A</v>
      </c>
      <c r="AF135" s="19">
        <v>0</v>
      </c>
      <c r="AG135" s="19">
        <v>0</v>
      </c>
      <c r="AH135" s="19">
        <v>0</v>
      </c>
      <c r="AI135" s="19">
        <v>0</v>
      </c>
      <c r="AJ135" s="19">
        <v>0</v>
      </c>
      <c r="AK135" s="19">
        <f t="shared" si="6"/>
        <v>0</v>
      </c>
      <c r="AL135" s="19" t="s">
        <v>1477</v>
      </c>
      <c r="AM135" s="17" t="s">
        <v>1477</v>
      </c>
      <c r="AN135" s="19" t="s">
        <v>1479</v>
      </c>
      <c r="AO135" s="19">
        <v>44000</v>
      </c>
      <c r="AP135" s="19" t="s">
        <v>1479</v>
      </c>
    </row>
    <row r="136" spans="1:42" ht="409.5" x14ac:dyDescent="0.25">
      <c r="A136" s="17" t="s">
        <v>156</v>
      </c>
      <c r="B136" s="13" t="s">
        <v>402</v>
      </c>
      <c r="C136" s="17" t="s">
        <v>422</v>
      </c>
      <c r="D136" s="17" t="s">
        <v>490</v>
      </c>
      <c r="E136" s="17" t="s">
        <v>518</v>
      </c>
      <c r="F136" s="17" t="s">
        <v>562</v>
      </c>
      <c r="G136" s="17" t="s">
        <v>568</v>
      </c>
      <c r="H136" s="18"/>
      <c r="I136" s="17" t="s">
        <v>571</v>
      </c>
      <c r="J136" s="13" t="s">
        <v>704</v>
      </c>
      <c r="K136" s="17" t="s">
        <v>1481</v>
      </c>
      <c r="L136" s="17" t="s">
        <v>1479</v>
      </c>
      <c r="M136" s="17" t="s">
        <v>1479</v>
      </c>
      <c r="N136" s="17" t="s">
        <v>1164</v>
      </c>
      <c r="O136" s="13" t="s">
        <v>1982</v>
      </c>
      <c r="P136" s="17" t="s">
        <v>1425</v>
      </c>
      <c r="Q136" s="18">
        <v>45832</v>
      </c>
      <c r="R136" s="17" t="s">
        <v>1588</v>
      </c>
      <c r="S136" s="17" t="s">
        <v>1479</v>
      </c>
      <c r="T136" s="13" t="s">
        <v>1675</v>
      </c>
      <c r="U136" s="17" t="s">
        <v>1546</v>
      </c>
      <c r="V136" s="17" t="s">
        <v>1477</v>
      </c>
      <c r="W136" s="17" t="s">
        <v>1471</v>
      </c>
      <c r="X136" s="17" t="s">
        <v>1477</v>
      </c>
      <c r="Y136" s="19">
        <v>157000</v>
      </c>
      <c r="Z136" s="19">
        <v>2113926.96</v>
      </c>
      <c r="AA136" s="19">
        <v>1502983.28</v>
      </c>
      <c r="AB136" s="19">
        <v>0</v>
      </c>
      <c r="AC136" s="19">
        <v>0</v>
      </c>
      <c r="AD136" s="19" t="s">
        <v>1479</v>
      </c>
      <c r="AE136" s="19" t="str">
        <f t="shared" ref="AE136:AE199" si="7">IF(AB136&gt;0, Z136-AB136, "N/A")</f>
        <v>N/A</v>
      </c>
      <c r="AF136" s="19">
        <v>0</v>
      </c>
      <c r="AG136" s="19">
        <v>13133.46</v>
      </c>
      <c r="AH136" s="19">
        <v>26266.92</v>
      </c>
      <c r="AI136" s="19">
        <v>0</v>
      </c>
      <c r="AJ136" s="19">
        <v>0</v>
      </c>
      <c r="AK136" s="19">
        <f t="shared" si="6"/>
        <v>39400.379999999997</v>
      </c>
      <c r="AL136" s="19">
        <v>1000</v>
      </c>
      <c r="AM136" s="25" t="s">
        <v>1477</v>
      </c>
      <c r="AN136" s="19" t="s">
        <v>1479</v>
      </c>
      <c r="AO136" s="19" t="s">
        <v>1479</v>
      </c>
      <c r="AP136" s="25" t="s">
        <v>1479</v>
      </c>
    </row>
    <row r="137" spans="1:42" ht="45" hidden="1" x14ac:dyDescent="0.25">
      <c r="A137" s="17" t="s">
        <v>157</v>
      </c>
      <c r="B137" s="13" t="s">
        <v>402</v>
      </c>
      <c r="C137" s="17" t="s">
        <v>422</v>
      </c>
      <c r="D137" s="17" t="s">
        <v>490</v>
      </c>
      <c r="E137" s="17" t="s">
        <v>528</v>
      </c>
      <c r="F137" s="17" t="s">
        <v>562</v>
      </c>
      <c r="G137" s="17" t="s">
        <v>568</v>
      </c>
      <c r="H137" s="18">
        <v>45485</v>
      </c>
      <c r="I137" s="17" t="s">
        <v>572</v>
      </c>
      <c r="J137" s="13" t="s">
        <v>705</v>
      </c>
      <c r="K137" s="17" t="s">
        <v>1481</v>
      </c>
      <c r="L137" s="17" t="s">
        <v>1479</v>
      </c>
      <c r="M137" s="17" t="s">
        <v>1479</v>
      </c>
      <c r="N137" s="17" t="s">
        <v>1165</v>
      </c>
      <c r="O137" s="13" t="s">
        <v>1739</v>
      </c>
      <c r="P137" s="17" t="s">
        <v>1431</v>
      </c>
      <c r="Q137" s="18">
        <v>45792</v>
      </c>
      <c r="R137" s="17" t="s">
        <v>1479</v>
      </c>
      <c r="S137" s="17" t="s">
        <v>1479</v>
      </c>
      <c r="T137" s="17" t="s">
        <v>1673</v>
      </c>
      <c r="U137" s="22" t="s">
        <v>1480</v>
      </c>
      <c r="V137" s="17" t="s">
        <v>1481</v>
      </c>
      <c r="W137" s="17" t="s">
        <v>1473</v>
      </c>
      <c r="X137" s="17" t="s">
        <v>1481</v>
      </c>
      <c r="Y137" s="19">
        <v>66435.009999999995</v>
      </c>
      <c r="Z137" s="19">
        <v>279518.36</v>
      </c>
      <c r="AA137" s="19">
        <v>145671.69</v>
      </c>
      <c r="AB137" s="19">
        <v>0</v>
      </c>
      <c r="AC137" s="19">
        <v>0</v>
      </c>
      <c r="AD137" s="19" t="s">
        <v>1479</v>
      </c>
      <c r="AE137" s="19" t="str">
        <f t="shared" si="7"/>
        <v>N/A</v>
      </c>
      <c r="AF137" s="19">
        <v>0</v>
      </c>
      <c r="AG137" s="19">
        <v>0</v>
      </c>
      <c r="AH137" s="19">
        <v>0</v>
      </c>
      <c r="AI137" s="19">
        <v>0</v>
      </c>
      <c r="AJ137" s="19">
        <v>0</v>
      </c>
      <c r="AK137" s="19">
        <f t="shared" si="6"/>
        <v>0</v>
      </c>
      <c r="AL137" s="19" t="s">
        <v>1477</v>
      </c>
      <c r="AM137" s="25" t="s">
        <v>1477</v>
      </c>
      <c r="AN137" s="19" t="s">
        <v>1479</v>
      </c>
      <c r="AO137" s="19">
        <v>26000</v>
      </c>
      <c r="AP137" s="25" t="s">
        <v>1479</v>
      </c>
    </row>
    <row r="138" spans="1:42" ht="75" x14ac:dyDescent="0.25">
      <c r="A138" s="17" t="s">
        <v>158</v>
      </c>
      <c r="B138" s="13" t="s">
        <v>402</v>
      </c>
      <c r="C138" s="17" t="s">
        <v>450</v>
      </c>
      <c r="D138" s="17" t="s">
        <v>490</v>
      </c>
      <c r="E138" s="17" t="s">
        <v>508</v>
      </c>
      <c r="F138" s="17" t="s">
        <v>562</v>
      </c>
      <c r="G138" s="17" t="s">
        <v>568</v>
      </c>
      <c r="H138" s="18">
        <v>45498</v>
      </c>
      <c r="I138" s="17" t="s">
        <v>571</v>
      </c>
      <c r="J138" s="13" t="s">
        <v>706</v>
      </c>
      <c r="K138" s="17" t="s">
        <v>1616</v>
      </c>
      <c r="L138" s="17" t="s">
        <v>1495</v>
      </c>
      <c r="M138" s="13" t="s">
        <v>960</v>
      </c>
      <c r="N138" s="17" t="s">
        <v>1166</v>
      </c>
      <c r="O138" s="13" t="s">
        <v>1740</v>
      </c>
      <c r="P138" s="17" t="s">
        <v>1433</v>
      </c>
      <c r="Q138" s="18">
        <v>45799</v>
      </c>
      <c r="R138" s="17" t="s">
        <v>1479</v>
      </c>
      <c r="S138" s="17" t="s">
        <v>1479</v>
      </c>
      <c r="T138" s="17" t="s">
        <v>1479</v>
      </c>
      <c r="U138" s="17" t="s">
        <v>1498</v>
      </c>
      <c r="V138" s="17" t="s">
        <v>1477</v>
      </c>
      <c r="W138" s="17" t="s">
        <v>1472</v>
      </c>
      <c r="X138" s="17" t="s">
        <v>1477</v>
      </c>
      <c r="Y138" s="19">
        <v>185896.16</v>
      </c>
      <c r="Z138" s="19">
        <v>0</v>
      </c>
      <c r="AA138" s="19">
        <v>0</v>
      </c>
      <c r="AB138" s="19">
        <v>0</v>
      </c>
      <c r="AC138" s="19"/>
      <c r="AD138" s="19" t="s">
        <v>1479</v>
      </c>
      <c r="AE138" s="19" t="str">
        <f t="shared" si="7"/>
        <v>N/A</v>
      </c>
      <c r="AF138" s="19">
        <v>0</v>
      </c>
      <c r="AG138" s="19">
        <v>0</v>
      </c>
      <c r="AH138" s="19">
        <v>0</v>
      </c>
      <c r="AI138" s="19">
        <v>0</v>
      </c>
      <c r="AJ138" s="19">
        <v>0</v>
      </c>
      <c r="AK138" s="19">
        <f t="shared" si="6"/>
        <v>0</v>
      </c>
      <c r="AL138" s="19" t="s">
        <v>1477</v>
      </c>
      <c r="AM138" s="25" t="s">
        <v>1477</v>
      </c>
      <c r="AN138" s="19" t="s">
        <v>1479</v>
      </c>
      <c r="AO138" s="19" t="s">
        <v>1479</v>
      </c>
      <c r="AP138" s="25" t="s">
        <v>1479</v>
      </c>
    </row>
    <row r="139" spans="1:42" ht="210" hidden="1" x14ac:dyDescent="0.25">
      <c r="A139" s="17" t="s">
        <v>159</v>
      </c>
      <c r="B139" s="13" t="s">
        <v>418</v>
      </c>
      <c r="C139" s="17" t="s">
        <v>443</v>
      </c>
      <c r="D139" s="17" t="s">
        <v>499</v>
      </c>
      <c r="E139" s="17" t="s">
        <v>511</v>
      </c>
      <c r="F139" s="17" t="s">
        <v>562</v>
      </c>
      <c r="G139" s="17" t="s">
        <v>568</v>
      </c>
      <c r="H139" s="18">
        <v>45497</v>
      </c>
      <c r="I139" s="17" t="s">
        <v>571</v>
      </c>
      <c r="J139" s="13" t="s">
        <v>707</v>
      </c>
      <c r="K139" s="17" t="s">
        <v>1477</v>
      </c>
      <c r="L139" s="17" t="s">
        <v>1495</v>
      </c>
      <c r="M139" s="13" t="s">
        <v>964</v>
      </c>
      <c r="N139" s="17" t="s">
        <v>1167</v>
      </c>
      <c r="O139" s="13" t="s">
        <v>1741</v>
      </c>
      <c r="P139" s="17" t="s">
        <v>1436</v>
      </c>
      <c r="Q139" s="18">
        <v>45832</v>
      </c>
      <c r="R139" s="17" t="s">
        <v>1479</v>
      </c>
      <c r="S139" s="17" t="s">
        <v>1479</v>
      </c>
      <c r="T139" s="13" t="s">
        <v>1676</v>
      </c>
      <c r="U139" s="17" t="s">
        <v>1480</v>
      </c>
      <c r="V139" s="17" t="s">
        <v>1481</v>
      </c>
      <c r="W139" s="17" t="s">
        <v>1473</v>
      </c>
      <c r="X139" s="17" t="s">
        <v>1477</v>
      </c>
      <c r="Y139" s="19">
        <v>308448.15000000002</v>
      </c>
      <c r="Z139" s="19">
        <v>0</v>
      </c>
      <c r="AA139" s="19">
        <v>0</v>
      </c>
      <c r="AB139" s="19">
        <v>0</v>
      </c>
      <c r="AC139" s="19"/>
      <c r="AD139" s="19" t="s">
        <v>1479</v>
      </c>
      <c r="AE139" s="19" t="str">
        <f t="shared" si="7"/>
        <v>N/A</v>
      </c>
      <c r="AF139" s="19">
        <v>0</v>
      </c>
      <c r="AG139" s="19">
        <v>0</v>
      </c>
      <c r="AH139" s="19">
        <v>0</v>
      </c>
      <c r="AI139" s="19">
        <v>0</v>
      </c>
      <c r="AJ139" s="19">
        <v>0</v>
      </c>
      <c r="AK139" s="19">
        <f t="shared" si="6"/>
        <v>0</v>
      </c>
      <c r="AL139" s="19" t="s">
        <v>1477</v>
      </c>
      <c r="AM139" s="17" t="s">
        <v>1477</v>
      </c>
      <c r="AN139" s="19" t="s">
        <v>1479</v>
      </c>
      <c r="AO139" s="19" t="s">
        <v>1479</v>
      </c>
      <c r="AP139" s="19" t="s">
        <v>1479</v>
      </c>
    </row>
    <row r="140" spans="1:42" ht="45" x14ac:dyDescent="0.25">
      <c r="A140" s="17" t="s">
        <v>160</v>
      </c>
      <c r="B140" s="13" t="s">
        <v>402</v>
      </c>
      <c r="C140" s="17" t="s">
        <v>422</v>
      </c>
      <c r="D140" s="17" t="s">
        <v>490</v>
      </c>
      <c r="E140" s="17" t="s">
        <v>520</v>
      </c>
      <c r="F140" s="17" t="s">
        <v>562</v>
      </c>
      <c r="G140" s="17" t="s">
        <v>568</v>
      </c>
      <c r="H140" s="18">
        <v>45499</v>
      </c>
      <c r="I140" s="17" t="s">
        <v>571</v>
      </c>
      <c r="J140" s="13" t="s">
        <v>708</v>
      </c>
      <c r="K140" s="17" t="s">
        <v>1481</v>
      </c>
      <c r="L140" s="17" t="s">
        <v>1677</v>
      </c>
      <c r="M140" s="17" t="s">
        <v>1677</v>
      </c>
      <c r="N140" s="17" t="s">
        <v>1168</v>
      </c>
      <c r="O140" s="13" t="s">
        <v>1983</v>
      </c>
      <c r="P140" s="17" t="s">
        <v>1430</v>
      </c>
      <c r="Q140" s="18">
        <v>45800</v>
      </c>
      <c r="R140" s="17" t="s">
        <v>1479</v>
      </c>
      <c r="S140" s="17" t="s">
        <v>1479</v>
      </c>
      <c r="T140" s="17" t="s">
        <v>1479</v>
      </c>
      <c r="U140" s="17" t="s">
        <v>1498</v>
      </c>
      <c r="V140" s="17" t="s">
        <v>1477</v>
      </c>
      <c r="W140" s="17" t="s">
        <v>1472</v>
      </c>
      <c r="X140" s="17" t="s">
        <v>1477</v>
      </c>
      <c r="Y140" s="19">
        <v>197000</v>
      </c>
      <c r="Z140" s="19">
        <v>840878.47</v>
      </c>
      <c r="AA140" s="19">
        <v>615853.56999999995</v>
      </c>
      <c r="AB140" s="19">
        <v>0</v>
      </c>
      <c r="AC140" s="19">
        <v>0</v>
      </c>
      <c r="AD140" s="19" t="s">
        <v>1479</v>
      </c>
      <c r="AE140" s="19" t="str">
        <f t="shared" si="7"/>
        <v>N/A</v>
      </c>
      <c r="AF140" s="19">
        <v>0</v>
      </c>
      <c r="AG140" s="19">
        <v>0</v>
      </c>
      <c r="AH140" s="19">
        <v>0</v>
      </c>
      <c r="AI140" s="19">
        <v>0</v>
      </c>
      <c r="AJ140" s="19">
        <v>0</v>
      </c>
      <c r="AK140" s="19">
        <f t="shared" si="6"/>
        <v>0</v>
      </c>
      <c r="AL140" s="19" t="s">
        <v>1477</v>
      </c>
      <c r="AM140" s="25" t="s">
        <v>1477</v>
      </c>
      <c r="AN140" s="19" t="s">
        <v>1479</v>
      </c>
      <c r="AO140" s="19" t="s">
        <v>1479</v>
      </c>
      <c r="AP140" s="25" t="s">
        <v>1479</v>
      </c>
    </row>
    <row r="141" spans="1:42" ht="330" x14ac:dyDescent="0.25">
      <c r="A141" s="17" t="s">
        <v>161</v>
      </c>
      <c r="B141" s="13" t="s">
        <v>404</v>
      </c>
      <c r="C141" s="17" t="s">
        <v>423</v>
      </c>
      <c r="D141" s="17" t="s">
        <v>491</v>
      </c>
      <c r="E141" s="17" t="s">
        <v>509</v>
      </c>
      <c r="F141" s="17" t="s">
        <v>562</v>
      </c>
      <c r="G141" s="17" t="s">
        <v>568</v>
      </c>
      <c r="H141" s="18">
        <v>45472</v>
      </c>
      <c r="I141" s="17" t="s">
        <v>571</v>
      </c>
      <c r="J141" s="13" t="s">
        <v>709</v>
      </c>
      <c r="K141" s="17" t="s">
        <v>1477</v>
      </c>
      <c r="L141" s="17" t="s">
        <v>1495</v>
      </c>
      <c r="M141" s="13" t="s">
        <v>984</v>
      </c>
      <c r="N141" s="17" t="s">
        <v>1169</v>
      </c>
      <c r="O141" s="13" t="s">
        <v>1984</v>
      </c>
      <c r="P141" s="17" t="s">
        <v>1425</v>
      </c>
      <c r="Q141" s="18">
        <v>45819</v>
      </c>
      <c r="R141" s="17" t="s">
        <v>1479</v>
      </c>
      <c r="S141" s="17" t="s">
        <v>1479</v>
      </c>
      <c r="T141" s="13" t="s">
        <v>1678</v>
      </c>
      <c r="U141" s="17" t="s">
        <v>1546</v>
      </c>
      <c r="V141" s="17" t="s">
        <v>1477</v>
      </c>
      <c r="W141" s="17" t="s">
        <v>1472</v>
      </c>
      <c r="X141" s="17" t="s">
        <v>1477</v>
      </c>
      <c r="Y141" s="19">
        <v>355053.2</v>
      </c>
      <c r="Z141" s="19">
        <v>0</v>
      </c>
      <c r="AA141" s="19">
        <v>0</v>
      </c>
      <c r="AB141" s="19">
        <v>0</v>
      </c>
      <c r="AC141" s="19"/>
      <c r="AD141" s="19" t="s">
        <v>1479</v>
      </c>
      <c r="AE141" s="19" t="str">
        <f t="shared" si="7"/>
        <v>N/A</v>
      </c>
      <c r="AF141" s="19">
        <v>0</v>
      </c>
      <c r="AG141" s="19">
        <v>10000</v>
      </c>
      <c r="AH141" s="19">
        <v>26266.92</v>
      </c>
      <c r="AI141" s="19">
        <v>0</v>
      </c>
      <c r="AJ141" s="19">
        <v>0</v>
      </c>
      <c r="AK141" s="19">
        <f t="shared" si="6"/>
        <v>36266.92</v>
      </c>
      <c r="AL141" s="19">
        <v>1200</v>
      </c>
      <c r="AM141" s="17" t="s">
        <v>1477</v>
      </c>
      <c r="AN141" s="19" t="s">
        <v>1479</v>
      </c>
      <c r="AO141" s="19" t="s">
        <v>1479</v>
      </c>
      <c r="AP141" s="19" t="s">
        <v>1479</v>
      </c>
    </row>
    <row r="142" spans="1:42" ht="330" x14ac:dyDescent="0.25">
      <c r="A142" s="17" t="s">
        <v>162</v>
      </c>
      <c r="B142" s="13" t="s">
        <v>411</v>
      </c>
      <c r="C142" s="17" t="s">
        <v>427</v>
      </c>
      <c r="D142" s="17" t="s">
        <v>495</v>
      </c>
      <c r="E142" s="17" t="s">
        <v>518</v>
      </c>
      <c r="F142" s="17" t="s">
        <v>562</v>
      </c>
      <c r="G142" s="17" t="s">
        <v>568</v>
      </c>
      <c r="H142" s="18">
        <v>45509</v>
      </c>
      <c r="I142" s="17" t="s">
        <v>571</v>
      </c>
      <c r="J142" s="13" t="s">
        <v>710</v>
      </c>
      <c r="K142" s="17" t="s">
        <v>1477</v>
      </c>
      <c r="L142" s="17" t="s">
        <v>1495</v>
      </c>
      <c r="M142" s="13" t="s">
        <v>970</v>
      </c>
      <c r="N142" s="17" t="s">
        <v>1170</v>
      </c>
      <c r="O142" s="13" t="s">
        <v>1985</v>
      </c>
      <c r="P142" s="17" t="s">
        <v>1425</v>
      </c>
      <c r="Q142" s="18">
        <v>45813</v>
      </c>
      <c r="R142" s="17" t="s">
        <v>1588</v>
      </c>
      <c r="S142" s="17" t="s">
        <v>1479</v>
      </c>
      <c r="T142" s="13" t="s">
        <v>1679</v>
      </c>
      <c r="U142" s="17" t="s">
        <v>1546</v>
      </c>
      <c r="V142" s="17" t="s">
        <v>1477</v>
      </c>
      <c r="W142" s="17" t="s">
        <v>1472</v>
      </c>
      <c r="X142" s="17" t="s">
        <v>1477</v>
      </c>
      <c r="Y142" s="19">
        <v>93369.95</v>
      </c>
      <c r="Z142" s="19">
        <v>0</v>
      </c>
      <c r="AA142" s="19">
        <v>0</v>
      </c>
      <c r="AB142" s="19">
        <v>0</v>
      </c>
      <c r="AC142" s="19"/>
      <c r="AD142" s="19" t="s">
        <v>1479</v>
      </c>
      <c r="AE142" s="19" t="str">
        <f t="shared" si="7"/>
        <v>N/A</v>
      </c>
      <c r="AF142" s="19">
        <v>0</v>
      </c>
      <c r="AG142" s="19">
        <v>13133.46</v>
      </c>
      <c r="AH142" s="19">
        <v>0</v>
      </c>
      <c r="AI142" s="19">
        <v>0</v>
      </c>
      <c r="AJ142" s="19">
        <v>0</v>
      </c>
      <c r="AK142" s="19">
        <f t="shared" si="6"/>
        <v>13133.46</v>
      </c>
      <c r="AL142" s="19" t="s">
        <v>1477</v>
      </c>
      <c r="AM142" s="17" t="s">
        <v>1477</v>
      </c>
      <c r="AN142" s="19" t="s">
        <v>1479</v>
      </c>
      <c r="AO142" s="19" t="s">
        <v>1479</v>
      </c>
      <c r="AP142" s="17" t="s">
        <v>1479</v>
      </c>
    </row>
    <row r="143" spans="1:42" ht="75" x14ac:dyDescent="0.25">
      <c r="A143" s="17" t="s">
        <v>163</v>
      </c>
      <c r="B143" s="13" t="s">
        <v>414</v>
      </c>
      <c r="C143" s="17" t="s">
        <v>430</v>
      </c>
      <c r="D143" s="17" t="s">
        <v>492</v>
      </c>
      <c r="E143" s="17" t="s">
        <v>511</v>
      </c>
      <c r="F143" s="17" t="s">
        <v>562</v>
      </c>
      <c r="G143" s="17" t="s">
        <v>568</v>
      </c>
      <c r="H143" s="18">
        <v>45608</v>
      </c>
      <c r="I143" s="17" t="s">
        <v>571</v>
      </c>
      <c r="J143" s="13" t="s">
        <v>711</v>
      </c>
      <c r="K143" s="17" t="s">
        <v>1477</v>
      </c>
      <c r="L143" s="17" t="s">
        <v>1495</v>
      </c>
      <c r="M143" s="13" t="s">
        <v>964</v>
      </c>
      <c r="N143" s="17" t="s">
        <v>1171</v>
      </c>
      <c r="O143" s="13" t="s">
        <v>1986</v>
      </c>
      <c r="P143" s="17" t="s">
        <v>1430</v>
      </c>
      <c r="Q143" s="18">
        <v>45831</v>
      </c>
      <c r="R143" s="17" t="s">
        <v>1479</v>
      </c>
      <c r="S143" s="17" t="s">
        <v>1479</v>
      </c>
      <c r="T143" s="13" t="s">
        <v>1479</v>
      </c>
      <c r="U143" s="17" t="s">
        <v>1498</v>
      </c>
      <c r="V143" s="17" t="s">
        <v>1477</v>
      </c>
      <c r="W143" s="17" t="s">
        <v>1472</v>
      </c>
      <c r="X143" s="17" t="s">
        <v>1477</v>
      </c>
      <c r="Y143" s="19">
        <v>464638.6</v>
      </c>
      <c r="Z143" s="19">
        <v>0</v>
      </c>
      <c r="AA143" s="19">
        <v>0</v>
      </c>
      <c r="AB143" s="19">
        <v>0</v>
      </c>
      <c r="AC143" s="19"/>
      <c r="AD143" s="19" t="s">
        <v>1479</v>
      </c>
      <c r="AE143" s="19" t="str">
        <f t="shared" si="7"/>
        <v>N/A</v>
      </c>
      <c r="AF143" s="19">
        <v>0</v>
      </c>
      <c r="AG143" s="19">
        <v>0</v>
      </c>
      <c r="AH143" s="19">
        <v>0</v>
      </c>
      <c r="AI143" s="19">
        <v>0</v>
      </c>
      <c r="AJ143" s="19">
        <v>0</v>
      </c>
      <c r="AK143" s="19">
        <f t="shared" si="6"/>
        <v>0</v>
      </c>
      <c r="AL143" s="19" t="s">
        <v>1477</v>
      </c>
      <c r="AM143" s="17" t="s">
        <v>1477</v>
      </c>
      <c r="AN143" s="19" t="s">
        <v>1479</v>
      </c>
      <c r="AO143" s="19" t="s">
        <v>1479</v>
      </c>
      <c r="AP143" s="19" t="s">
        <v>1479</v>
      </c>
    </row>
    <row r="144" spans="1:42" ht="75" x14ac:dyDescent="0.25">
      <c r="A144" s="17" t="s">
        <v>164</v>
      </c>
      <c r="B144" s="13" t="s">
        <v>404</v>
      </c>
      <c r="C144" s="17" t="s">
        <v>451</v>
      </c>
      <c r="D144" s="17" t="s">
        <v>491</v>
      </c>
      <c r="E144" s="17" t="s">
        <v>508</v>
      </c>
      <c r="F144" s="17" t="s">
        <v>562</v>
      </c>
      <c r="G144" s="17" t="s">
        <v>568</v>
      </c>
      <c r="H144" s="18">
        <v>45504</v>
      </c>
      <c r="I144" s="17" t="s">
        <v>571</v>
      </c>
      <c r="J144" s="13" t="s">
        <v>712</v>
      </c>
      <c r="K144" s="17" t="s">
        <v>1477</v>
      </c>
      <c r="L144" s="17" t="s">
        <v>1495</v>
      </c>
      <c r="M144" s="13" t="s">
        <v>1011</v>
      </c>
      <c r="N144" s="17" t="s">
        <v>1172</v>
      </c>
      <c r="O144" s="13" t="s">
        <v>1987</v>
      </c>
      <c r="P144" s="17" t="s">
        <v>1430</v>
      </c>
      <c r="Q144" s="18">
        <v>45726</v>
      </c>
      <c r="R144" s="17" t="s">
        <v>1663</v>
      </c>
      <c r="S144" s="17" t="s">
        <v>1479</v>
      </c>
      <c r="T144" s="17" t="s">
        <v>1479</v>
      </c>
      <c r="U144" s="17" t="s">
        <v>1498</v>
      </c>
      <c r="V144" s="17" t="s">
        <v>1477</v>
      </c>
      <c r="W144" s="17" t="s">
        <v>1472</v>
      </c>
      <c r="X144" s="17" t="s">
        <v>1477</v>
      </c>
      <c r="Y144" s="19">
        <v>192464.6</v>
      </c>
      <c r="Z144" s="19">
        <v>0</v>
      </c>
      <c r="AA144" s="19">
        <v>0</v>
      </c>
      <c r="AB144" s="19">
        <v>0</v>
      </c>
      <c r="AC144" s="19"/>
      <c r="AD144" s="19" t="s">
        <v>1479</v>
      </c>
      <c r="AE144" s="19" t="str">
        <f t="shared" si="7"/>
        <v>N/A</v>
      </c>
      <c r="AF144" s="19">
        <v>0</v>
      </c>
      <c r="AG144" s="19">
        <v>0</v>
      </c>
      <c r="AH144" s="19">
        <v>0</v>
      </c>
      <c r="AI144" s="19">
        <v>0</v>
      </c>
      <c r="AJ144" s="19">
        <v>0</v>
      </c>
      <c r="AK144" s="19">
        <f t="shared" si="6"/>
        <v>0</v>
      </c>
      <c r="AL144" s="19" t="s">
        <v>1477</v>
      </c>
      <c r="AM144" s="17" t="s">
        <v>1477</v>
      </c>
      <c r="AN144" s="19" t="s">
        <v>1479</v>
      </c>
      <c r="AO144" s="19" t="s">
        <v>1479</v>
      </c>
      <c r="AP144" s="19" t="s">
        <v>1479</v>
      </c>
    </row>
    <row r="145" spans="1:42" ht="90" x14ac:dyDescent="0.25">
      <c r="A145" s="17" t="s">
        <v>165</v>
      </c>
      <c r="B145" s="13" t="s">
        <v>414</v>
      </c>
      <c r="C145" s="17" t="s">
        <v>452</v>
      </c>
      <c r="D145" s="17" t="s">
        <v>492</v>
      </c>
      <c r="E145" s="17" t="s">
        <v>518</v>
      </c>
      <c r="F145" s="17" t="s">
        <v>562</v>
      </c>
      <c r="G145" s="17" t="s">
        <v>568</v>
      </c>
      <c r="H145" s="18">
        <v>45484</v>
      </c>
      <c r="I145" s="17" t="s">
        <v>571</v>
      </c>
      <c r="J145" s="13" t="s">
        <v>713</v>
      </c>
      <c r="K145" s="17" t="s">
        <v>1477</v>
      </c>
      <c r="L145" s="17" t="s">
        <v>1495</v>
      </c>
      <c r="M145" s="13" t="s">
        <v>973</v>
      </c>
      <c r="N145" s="17" t="s">
        <v>1173</v>
      </c>
      <c r="O145" s="13" t="s">
        <v>1988</v>
      </c>
      <c r="P145" s="17" t="s">
        <v>1430</v>
      </c>
      <c r="Q145" s="18">
        <v>45617</v>
      </c>
      <c r="R145" s="17" t="s">
        <v>1479</v>
      </c>
      <c r="S145" s="17" t="s">
        <v>1479</v>
      </c>
      <c r="T145" s="13" t="s">
        <v>1479</v>
      </c>
      <c r="U145" s="17" t="s">
        <v>1498</v>
      </c>
      <c r="V145" s="17" t="s">
        <v>1477</v>
      </c>
      <c r="W145" s="17" t="s">
        <v>1472</v>
      </c>
      <c r="X145" s="17" t="s">
        <v>1477</v>
      </c>
      <c r="Y145" s="19">
        <v>551729.26</v>
      </c>
      <c r="Z145" s="19">
        <v>0</v>
      </c>
      <c r="AA145" s="19">
        <v>0</v>
      </c>
      <c r="AB145" s="19">
        <v>0</v>
      </c>
      <c r="AC145" s="19"/>
      <c r="AD145" s="19" t="s">
        <v>1479</v>
      </c>
      <c r="AE145" s="19" t="str">
        <f t="shared" si="7"/>
        <v>N/A</v>
      </c>
      <c r="AF145" s="19">
        <v>0</v>
      </c>
      <c r="AG145" s="19">
        <v>0</v>
      </c>
      <c r="AH145" s="19">
        <v>0</v>
      </c>
      <c r="AI145" s="19">
        <v>0</v>
      </c>
      <c r="AJ145" s="19">
        <v>0</v>
      </c>
      <c r="AK145" s="19">
        <f t="shared" si="6"/>
        <v>0</v>
      </c>
      <c r="AL145" s="19" t="s">
        <v>1477</v>
      </c>
      <c r="AM145" s="17" t="s">
        <v>1477</v>
      </c>
      <c r="AN145" s="19" t="s">
        <v>1479</v>
      </c>
      <c r="AO145" s="19" t="s">
        <v>1479</v>
      </c>
      <c r="AP145" s="19" t="s">
        <v>1479</v>
      </c>
    </row>
    <row r="146" spans="1:42" ht="90" hidden="1" x14ac:dyDescent="0.25">
      <c r="A146" s="17" t="s">
        <v>166</v>
      </c>
      <c r="B146" s="13" t="s">
        <v>411</v>
      </c>
      <c r="C146" s="17" t="s">
        <v>427</v>
      </c>
      <c r="D146" s="17" t="s">
        <v>495</v>
      </c>
      <c r="E146" s="17" t="s">
        <v>536</v>
      </c>
      <c r="F146" s="17" t="s">
        <v>562</v>
      </c>
      <c r="G146" s="17" t="s">
        <v>568</v>
      </c>
      <c r="H146" s="18">
        <v>45498</v>
      </c>
      <c r="I146" s="17" t="s">
        <v>572</v>
      </c>
      <c r="J146" s="13" t="s">
        <v>714</v>
      </c>
      <c r="K146" s="17" t="s">
        <v>1477</v>
      </c>
      <c r="L146" s="17" t="s">
        <v>1495</v>
      </c>
      <c r="M146" s="13" t="s">
        <v>973</v>
      </c>
      <c r="N146" s="17" t="s">
        <v>1174</v>
      </c>
      <c r="O146" s="13" t="s">
        <v>1834</v>
      </c>
      <c r="P146" s="17" t="s">
        <v>1431</v>
      </c>
      <c r="Q146" s="18">
        <v>45827</v>
      </c>
      <c r="R146" s="17" t="s">
        <v>1479</v>
      </c>
      <c r="S146" s="17" t="s">
        <v>1479</v>
      </c>
      <c r="T146" s="13" t="s">
        <v>1617</v>
      </c>
      <c r="U146" s="17" t="s">
        <v>1480</v>
      </c>
      <c r="V146" s="17" t="s">
        <v>1481</v>
      </c>
      <c r="W146" s="17" t="s">
        <v>1473</v>
      </c>
      <c r="X146" s="17" t="s">
        <v>1477</v>
      </c>
      <c r="Y146" s="19">
        <v>369882.48</v>
      </c>
      <c r="Z146" s="19">
        <v>0</v>
      </c>
      <c r="AA146" s="19">
        <v>0</v>
      </c>
      <c r="AB146" s="19">
        <v>0</v>
      </c>
      <c r="AC146" s="19"/>
      <c r="AD146" s="19" t="s">
        <v>1479</v>
      </c>
      <c r="AE146" s="19" t="str">
        <f t="shared" si="7"/>
        <v>N/A</v>
      </c>
      <c r="AF146" s="19">
        <v>0</v>
      </c>
      <c r="AG146" s="19">
        <v>0</v>
      </c>
      <c r="AH146" s="19">
        <v>0</v>
      </c>
      <c r="AI146" s="19">
        <v>0</v>
      </c>
      <c r="AJ146" s="19">
        <v>0</v>
      </c>
      <c r="AK146" s="19">
        <f t="shared" si="6"/>
        <v>0</v>
      </c>
      <c r="AL146" s="19" t="s">
        <v>1477</v>
      </c>
      <c r="AM146" s="17" t="s">
        <v>1477</v>
      </c>
      <c r="AN146" s="19" t="s">
        <v>1479</v>
      </c>
      <c r="AO146" s="19" t="s">
        <v>1479</v>
      </c>
      <c r="AP146" s="17" t="s">
        <v>1479</v>
      </c>
    </row>
    <row r="147" spans="1:42" ht="45" hidden="1" x14ac:dyDescent="0.25">
      <c r="A147" s="17" t="s">
        <v>167</v>
      </c>
      <c r="B147" s="13" t="s">
        <v>405</v>
      </c>
      <c r="C147" s="17" t="s">
        <v>424</v>
      </c>
      <c r="D147" s="17" t="s">
        <v>492</v>
      </c>
      <c r="E147" s="17" t="s">
        <v>540</v>
      </c>
      <c r="F147" s="17" t="s">
        <v>562</v>
      </c>
      <c r="G147" s="17" t="s">
        <v>568</v>
      </c>
      <c r="H147" s="18">
        <v>45516</v>
      </c>
      <c r="I147" s="17" t="s">
        <v>572</v>
      </c>
      <c r="J147" s="13" t="s">
        <v>715</v>
      </c>
      <c r="K147" s="17" t="s">
        <v>1585</v>
      </c>
      <c r="L147" s="17" t="s">
        <v>1479</v>
      </c>
      <c r="M147" s="13" t="s">
        <v>1479</v>
      </c>
      <c r="N147" s="17" t="s">
        <v>1175</v>
      </c>
      <c r="O147" s="13" t="s">
        <v>1835</v>
      </c>
      <c r="P147" s="17" t="s">
        <v>1437</v>
      </c>
      <c r="Q147" s="18">
        <v>45833</v>
      </c>
      <c r="R147" s="17" t="s">
        <v>1479</v>
      </c>
      <c r="S147" s="17" t="s">
        <v>1479</v>
      </c>
      <c r="T147" s="13" t="s">
        <v>1680</v>
      </c>
      <c r="U147" s="17" t="s">
        <v>1480</v>
      </c>
      <c r="V147" s="17" t="s">
        <v>1481</v>
      </c>
      <c r="W147" s="17" t="s">
        <v>1473</v>
      </c>
      <c r="X147" s="17" t="s">
        <v>1481</v>
      </c>
      <c r="Y147" s="19">
        <v>135338.16</v>
      </c>
      <c r="Z147" s="19">
        <v>321601.25</v>
      </c>
      <c r="AA147" s="19">
        <v>125905.98</v>
      </c>
      <c r="AB147" s="19">
        <v>0</v>
      </c>
      <c r="AC147" s="19">
        <v>0</v>
      </c>
      <c r="AD147" s="17" t="s">
        <v>1479</v>
      </c>
      <c r="AE147" s="19" t="str">
        <f t="shared" si="7"/>
        <v>N/A</v>
      </c>
      <c r="AF147" s="19">
        <v>0</v>
      </c>
      <c r="AG147" s="19">
        <v>0</v>
      </c>
      <c r="AH147" s="19">
        <v>0</v>
      </c>
      <c r="AI147" s="19">
        <v>0</v>
      </c>
      <c r="AJ147" s="19">
        <v>0</v>
      </c>
      <c r="AK147" s="19">
        <f t="shared" si="6"/>
        <v>0</v>
      </c>
      <c r="AL147" s="19" t="s">
        <v>1477</v>
      </c>
      <c r="AM147" s="17" t="s">
        <v>1477</v>
      </c>
      <c r="AN147" s="19" t="s">
        <v>1479</v>
      </c>
      <c r="AO147" s="19">
        <v>75000</v>
      </c>
      <c r="AP147" s="19">
        <v>1500</v>
      </c>
    </row>
    <row r="148" spans="1:42" ht="180" x14ac:dyDescent="0.25">
      <c r="A148" s="17" t="s">
        <v>168</v>
      </c>
      <c r="B148" s="13" t="s">
        <v>415</v>
      </c>
      <c r="C148" s="17" t="s">
        <v>445</v>
      </c>
      <c r="D148" s="17" t="s">
        <v>500</v>
      </c>
      <c r="E148" s="17" t="s">
        <v>518</v>
      </c>
      <c r="F148" s="17" t="s">
        <v>562</v>
      </c>
      <c r="G148" s="17" t="s">
        <v>568</v>
      </c>
      <c r="H148" s="18">
        <v>45518</v>
      </c>
      <c r="I148" s="17" t="s">
        <v>571</v>
      </c>
      <c r="J148" s="13" t="s">
        <v>716</v>
      </c>
      <c r="K148" s="17" t="s">
        <v>1616</v>
      </c>
      <c r="L148" s="23" t="s">
        <v>1645</v>
      </c>
      <c r="M148" s="13" t="s">
        <v>1012</v>
      </c>
      <c r="N148" s="17" t="s">
        <v>1176</v>
      </c>
      <c r="O148" s="13" t="s">
        <v>1836</v>
      </c>
      <c r="P148" s="17" t="s">
        <v>1429</v>
      </c>
      <c r="Q148" s="18">
        <v>45783</v>
      </c>
      <c r="R148" s="17" t="s">
        <v>1588</v>
      </c>
      <c r="S148" s="17" t="s">
        <v>1479</v>
      </c>
      <c r="T148" s="13" t="s">
        <v>1681</v>
      </c>
      <c r="U148" s="17" t="s">
        <v>1546</v>
      </c>
      <c r="V148" s="17" t="s">
        <v>1616</v>
      </c>
      <c r="W148" s="17" t="s">
        <v>1472</v>
      </c>
      <c r="X148" s="17" t="s">
        <v>1616</v>
      </c>
      <c r="Y148" s="19">
        <v>22939.86</v>
      </c>
      <c r="Z148" s="19">
        <v>0</v>
      </c>
      <c r="AA148" s="19">
        <v>0</v>
      </c>
      <c r="AB148" s="19">
        <v>0</v>
      </c>
      <c r="AC148" s="19"/>
      <c r="AD148" s="19" t="s">
        <v>1479</v>
      </c>
      <c r="AE148" s="19" t="str">
        <f t="shared" si="7"/>
        <v>N/A</v>
      </c>
      <c r="AF148" s="19">
        <v>0</v>
      </c>
      <c r="AG148" s="19">
        <v>12000</v>
      </c>
      <c r="AH148" s="19">
        <v>0</v>
      </c>
      <c r="AI148" s="19">
        <v>0</v>
      </c>
      <c r="AJ148" s="19">
        <v>0</v>
      </c>
      <c r="AK148" s="19">
        <f t="shared" si="6"/>
        <v>12000</v>
      </c>
      <c r="AL148" s="19">
        <v>240</v>
      </c>
      <c r="AM148" s="17" t="s">
        <v>1477</v>
      </c>
      <c r="AN148" s="19" t="s">
        <v>1479</v>
      </c>
      <c r="AO148" s="19" t="s">
        <v>1479</v>
      </c>
      <c r="AP148" s="19" t="s">
        <v>1479</v>
      </c>
    </row>
    <row r="149" spans="1:42" ht="60" x14ac:dyDescent="0.25">
      <c r="A149" s="17" t="s">
        <v>169</v>
      </c>
      <c r="B149" s="13" t="s">
        <v>404</v>
      </c>
      <c r="C149" s="17" t="s">
        <v>451</v>
      </c>
      <c r="D149" s="17" t="s">
        <v>491</v>
      </c>
      <c r="E149" s="17" t="s">
        <v>508</v>
      </c>
      <c r="F149" s="17" t="s">
        <v>562</v>
      </c>
      <c r="G149" s="17" t="s">
        <v>568</v>
      </c>
      <c r="H149" s="18">
        <v>45504</v>
      </c>
      <c r="I149" s="17" t="s">
        <v>571</v>
      </c>
      <c r="J149" s="13" t="s">
        <v>717</v>
      </c>
      <c r="K149" s="17" t="s">
        <v>1477</v>
      </c>
      <c r="L149" s="17" t="s">
        <v>1495</v>
      </c>
      <c r="M149" s="13" t="s">
        <v>1011</v>
      </c>
      <c r="N149" s="17" t="s">
        <v>1177</v>
      </c>
      <c r="O149" s="13" t="s">
        <v>1989</v>
      </c>
      <c r="P149" s="17" t="s">
        <v>1430</v>
      </c>
      <c r="Q149" s="18">
        <v>45831</v>
      </c>
      <c r="R149" s="17" t="s">
        <v>1479</v>
      </c>
      <c r="S149" s="17" t="s">
        <v>1479</v>
      </c>
      <c r="T149" s="17" t="s">
        <v>1479</v>
      </c>
      <c r="U149" s="17" t="s">
        <v>1498</v>
      </c>
      <c r="V149" s="17" t="s">
        <v>1477</v>
      </c>
      <c r="W149" s="17" t="s">
        <v>1472</v>
      </c>
      <c r="X149" s="17" t="s">
        <v>1477</v>
      </c>
      <c r="Y149" s="19">
        <v>109284.78</v>
      </c>
      <c r="Z149" s="19">
        <v>0</v>
      </c>
      <c r="AA149" s="19">
        <v>0</v>
      </c>
      <c r="AB149" s="19">
        <v>0</v>
      </c>
      <c r="AC149" s="19"/>
      <c r="AD149" s="19" t="s">
        <v>1479</v>
      </c>
      <c r="AE149" s="19" t="str">
        <f t="shared" si="7"/>
        <v>N/A</v>
      </c>
      <c r="AF149" s="19">
        <v>0</v>
      </c>
      <c r="AG149" s="19">
        <v>0</v>
      </c>
      <c r="AH149" s="19">
        <v>0</v>
      </c>
      <c r="AI149" s="19">
        <v>0</v>
      </c>
      <c r="AJ149" s="19">
        <v>0</v>
      </c>
      <c r="AK149" s="19">
        <f t="shared" si="6"/>
        <v>0</v>
      </c>
      <c r="AL149" s="19" t="s">
        <v>1477</v>
      </c>
      <c r="AM149" s="17" t="s">
        <v>1477</v>
      </c>
      <c r="AN149" s="19" t="s">
        <v>1479</v>
      </c>
      <c r="AO149" s="19" t="s">
        <v>1479</v>
      </c>
      <c r="AP149" s="19" t="s">
        <v>1479</v>
      </c>
    </row>
    <row r="150" spans="1:42" ht="75" x14ac:dyDescent="0.25">
      <c r="A150" s="17" t="s">
        <v>170</v>
      </c>
      <c r="B150" s="13" t="s">
        <v>414</v>
      </c>
      <c r="C150" s="17" t="s">
        <v>453</v>
      </c>
      <c r="D150" s="17" t="s">
        <v>492</v>
      </c>
      <c r="E150" s="17" t="s">
        <v>510</v>
      </c>
      <c r="F150" s="17" t="s">
        <v>562</v>
      </c>
      <c r="G150" s="17" t="s">
        <v>568</v>
      </c>
      <c r="H150" s="18">
        <v>45393</v>
      </c>
      <c r="I150" s="17" t="s">
        <v>571</v>
      </c>
      <c r="J150" s="13" t="s">
        <v>718</v>
      </c>
      <c r="K150" s="17" t="s">
        <v>1477</v>
      </c>
      <c r="L150" s="17" t="s">
        <v>1495</v>
      </c>
      <c r="M150" s="13" t="s">
        <v>978</v>
      </c>
      <c r="N150" s="17" t="s">
        <v>1178</v>
      </c>
      <c r="O150" s="13" t="s">
        <v>1990</v>
      </c>
      <c r="P150" s="17" t="s">
        <v>1430</v>
      </c>
      <c r="Q150" s="18">
        <v>45594</v>
      </c>
      <c r="R150" s="17" t="s">
        <v>1479</v>
      </c>
      <c r="S150" s="17" t="s">
        <v>1479</v>
      </c>
      <c r="T150" s="13" t="s">
        <v>1479</v>
      </c>
      <c r="U150" s="17" t="s">
        <v>1498</v>
      </c>
      <c r="V150" s="17" t="s">
        <v>1477</v>
      </c>
      <c r="W150" s="17" t="s">
        <v>1472</v>
      </c>
      <c r="X150" s="17" t="s">
        <v>1477</v>
      </c>
      <c r="Y150" s="19">
        <v>207771.04</v>
      </c>
      <c r="Z150" s="19">
        <v>0</v>
      </c>
      <c r="AA150" s="19">
        <v>0</v>
      </c>
      <c r="AB150" s="19">
        <v>0</v>
      </c>
      <c r="AC150" s="19"/>
      <c r="AD150" s="19" t="s">
        <v>1479</v>
      </c>
      <c r="AE150" s="19" t="str">
        <f t="shared" si="7"/>
        <v>N/A</v>
      </c>
      <c r="AF150" s="19">
        <v>0</v>
      </c>
      <c r="AG150" s="19">
        <v>0</v>
      </c>
      <c r="AH150" s="19">
        <v>0</v>
      </c>
      <c r="AI150" s="19">
        <v>0</v>
      </c>
      <c r="AJ150" s="19">
        <v>0</v>
      </c>
      <c r="AK150" s="19">
        <f t="shared" si="6"/>
        <v>0</v>
      </c>
      <c r="AL150" s="19" t="s">
        <v>1477</v>
      </c>
      <c r="AM150" s="17" t="s">
        <v>1477</v>
      </c>
      <c r="AN150" s="19" t="s">
        <v>1479</v>
      </c>
      <c r="AO150" s="19" t="s">
        <v>1479</v>
      </c>
      <c r="AP150" s="19" t="s">
        <v>1479</v>
      </c>
    </row>
    <row r="151" spans="1:42" ht="390" hidden="1" x14ac:dyDescent="0.25">
      <c r="A151" s="17" t="s">
        <v>171</v>
      </c>
      <c r="B151" s="13" t="s">
        <v>405</v>
      </c>
      <c r="C151" s="17" t="s">
        <v>454</v>
      </c>
      <c r="D151" s="17" t="s">
        <v>492</v>
      </c>
      <c r="E151" s="17" t="s">
        <v>511</v>
      </c>
      <c r="F151" s="17" t="s">
        <v>562</v>
      </c>
      <c r="G151" s="17" t="s">
        <v>568</v>
      </c>
      <c r="H151" s="18">
        <v>45523</v>
      </c>
      <c r="I151" s="17" t="s">
        <v>572</v>
      </c>
      <c r="J151" s="13" t="s">
        <v>719</v>
      </c>
      <c r="K151" s="17" t="s">
        <v>1616</v>
      </c>
      <c r="L151" s="17" t="s">
        <v>1682</v>
      </c>
      <c r="M151" s="13" t="s">
        <v>1013</v>
      </c>
      <c r="N151" s="17" t="s">
        <v>1179</v>
      </c>
      <c r="O151" s="13" t="s">
        <v>1837</v>
      </c>
      <c r="P151" s="17" t="s">
        <v>1431</v>
      </c>
      <c r="Q151" s="18">
        <v>45821</v>
      </c>
      <c r="R151" s="17" t="s">
        <v>1479</v>
      </c>
      <c r="S151" s="17" t="s">
        <v>1479</v>
      </c>
      <c r="T151" s="13" t="s">
        <v>1683</v>
      </c>
      <c r="U151" s="17" t="s">
        <v>1513</v>
      </c>
      <c r="V151" s="17" t="s">
        <v>1481</v>
      </c>
      <c r="W151" s="17" t="s">
        <v>1473</v>
      </c>
      <c r="X151" s="17" t="s">
        <v>1477</v>
      </c>
      <c r="Y151" s="19">
        <v>57530.02</v>
      </c>
      <c r="Z151" s="19">
        <v>0</v>
      </c>
      <c r="AA151" s="19">
        <v>0</v>
      </c>
      <c r="AB151" s="19">
        <v>0</v>
      </c>
      <c r="AC151" s="19"/>
      <c r="AD151" s="19" t="s">
        <v>1479</v>
      </c>
      <c r="AE151" s="19" t="str">
        <f t="shared" si="7"/>
        <v>N/A</v>
      </c>
      <c r="AF151" s="19">
        <v>0</v>
      </c>
      <c r="AG151" s="19">
        <v>0</v>
      </c>
      <c r="AH151" s="19">
        <v>0</v>
      </c>
      <c r="AI151" s="19">
        <v>0</v>
      </c>
      <c r="AJ151" s="19">
        <v>0</v>
      </c>
      <c r="AK151" s="19">
        <f t="shared" si="6"/>
        <v>0</v>
      </c>
      <c r="AL151" s="19" t="s">
        <v>1477</v>
      </c>
      <c r="AM151" s="17" t="s">
        <v>1477</v>
      </c>
      <c r="AN151" s="19" t="s">
        <v>1479</v>
      </c>
      <c r="AO151" s="19" t="s">
        <v>1479</v>
      </c>
      <c r="AP151" s="19" t="s">
        <v>1479</v>
      </c>
    </row>
    <row r="152" spans="1:42" ht="90" hidden="1" x14ac:dyDescent="0.25">
      <c r="A152" s="17" t="s">
        <v>172</v>
      </c>
      <c r="B152" s="13" t="s">
        <v>402</v>
      </c>
      <c r="C152" s="17" t="s">
        <v>455</v>
      </c>
      <c r="D152" s="17" t="s">
        <v>490</v>
      </c>
      <c r="E152" s="17" t="s">
        <v>515</v>
      </c>
      <c r="F152" s="17" t="s">
        <v>562</v>
      </c>
      <c r="G152" s="17" t="s">
        <v>568</v>
      </c>
      <c r="H152" s="18">
        <v>45525</v>
      </c>
      <c r="I152" s="17" t="s">
        <v>572</v>
      </c>
      <c r="J152" s="13" t="s">
        <v>720</v>
      </c>
      <c r="K152" s="17" t="s">
        <v>1616</v>
      </c>
      <c r="L152" s="17" t="s">
        <v>1495</v>
      </c>
      <c r="M152" s="13" t="s">
        <v>1014</v>
      </c>
      <c r="N152" s="17" t="s">
        <v>1180</v>
      </c>
      <c r="O152" s="13" t="s">
        <v>1742</v>
      </c>
      <c r="P152" s="17" t="s">
        <v>1431</v>
      </c>
      <c r="Q152" s="18">
        <v>45681</v>
      </c>
      <c r="R152" s="17" t="s">
        <v>1479</v>
      </c>
      <c r="S152" s="17" t="s">
        <v>1479</v>
      </c>
      <c r="T152" s="13" t="s">
        <v>1617</v>
      </c>
      <c r="U152" s="22" t="s">
        <v>1480</v>
      </c>
      <c r="V152" s="17" t="s">
        <v>1481</v>
      </c>
      <c r="W152" s="17" t="s">
        <v>1473</v>
      </c>
      <c r="X152" s="17" t="s">
        <v>1477</v>
      </c>
      <c r="Y152" s="19">
        <v>306917.19</v>
      </c>
      <c r="Z152" s="19">
        <v>0</v>
      </c>
      <c r="AA152" s="19">
        <v>0</v>
      </c>
      <c r="AB152" s="19">
        <v>0</v>
      </c>
      <c r="AC152" s="19"/>
      <c r="AD152" s="19" t="s">
        <v>1479</v>
      </c>
      <c r="AE152" s="19" t="str">
        <f t="shared" si="7"/>
        <v>N/A</v>
      </c>
      <c r="AF152" s="19">
        <v>0</v>
      </c>
      <c r="AG152" s="19">
        <v>0</v>
      </c>
      <c r="AH152" s="19">
        <v>0</v>
      </c>
      <c r="AI152" s="19">
        <v>0</v>
      </c>
      <c r="AJ152" s="19">
        <v>0</v>
      </c>
      <c r="AK152" s="19">
        <f t="shared" si="6"/>
        <v>0</v>
      </c>
      <c r="AL152" s="19" t="s">
        <v>1477</v>
      </c>
      <c r="AM152" s="25" t="s">
        <v>1477</v>
      </c>
      <c r="AN152" s="19" t="s">
        <v>1479</v>
      </c>
      <c r="AO152" s="19" t="s">
        <v>1479</v>
      </c>
      <c r="AP152" s="25" t="s">
        <v>1479</v>
      </c>
    </row>
    <row r="153" spans="1:42" ht="45" x14ac:dyDescent="0.25">
      <c r="A153" s="17" t="s">
        <v>173</v>
      </c>
      <c r="B153" s="13" t="s">
        <v>405</v>
      </c>
      <c r="C153" s="17" t="s">
        <v>424</v>
      </c>
      <c r="D153" s="17" t="s">
        <v>492</v>
      </c>
      <c r="E153" s="17" t="s">
        <v>541</v>
      </c>
      <c r="F153" s="17" t="s">
        <v>562</v>
      </c>
      <c r="G153" s="17" t="s">
        <v>568</v>
      </c>
      <c r="H153" s="18">
        <v>45538</v>
      </c>
      <c r="I153" s="17" t="s">
        <v>571</v>
      </c>
      <c r="J153" s="13" t="s">
        <v>721</v>
      </c>
      <c r="K153" s="17" t="s">
        <v>1616</v>
      </c>
      <c r="L153" s="17" t="s">
        <v>1647</v>
      </c>
      <c r="M153" s="13" t="s">
        <v>1015</v>
      </c>
      <c r="N153" s="17" t="s">
        <v>1181</v>
      </c>
      <c r="O153" s="13" t="s">
        <v>1743</v>
      </c>
      <c r="P153" s="17" t="s">
        <v>1430</v>
      </c>
      <c r="Q153" s="18">
        <v>45813</v>
      </c>
      <c r="R153" s="17" t="s">
        <v>1479</v>
      </c>
      <c r="S153" s="17" t="s">
        <v>1479</v>
      </c>
      <c r="T153" s="13" t="s">
        <v>1479</v>
      </c>
      <c r="U153" s="17" t="s">
        <v>1498</v>
      </c>
      <c r="V153" s="17" t="s">
        <v>1477</v>
      </c>
      <c r="W153" s="17" t="s">
        <v>1472</v>
      </c>
      <c r="X153" s="17" t="s">
        <v>1477</v>
      </c>
      <c r="Y153" s="19">
        <v>352841.44</v>
      </c>
      <c r="Z153" s="19">
        <v>0</v>
      </c>
      <c r="AA153" s="19">
        <v>0</v>
      </c>
      <c r="AB153" s="19">
        <v>0</v>
      </c>
      <c r="AC153" s="19"/>
      <c r="AD153" s="19" t="s">
        <v>1479</v>
      </c>
      <c r="AE153" s="19" t="str">
        <f t="shared" si="7"/>
        <v>N/A</v>
      </c>
      <c r="AF153" s="19">
        <v>0</v>
      </c>
      <c r="AG153" s="19">
        <v>0</v>
      </c>
      <c r="AH153" s="19">
        <v>0</v>
      </c>
      <c r="AI153" s="19">
        <v>0</v>
      </c>
      <c r="AJ153" s="19">
        <v>0</v>
      </c>
      <c r="AK153" s="19">
        <f t="shared" si="6"/>
        <v>0</v>
      </c>
      <c r="AL153" s="19" t="s">
        <v>1477</v>
      </c>
      <c r="AM153" s="17" t="s">
        <v>1477</v>
      </c>
      <c r="AN153" s="19" t="s">
        <v>1479</v>
      </c>
      <c r="AO153" s="19" t="s">
        <v>1479</v>
      </c>
      <c r="AP153" s="19" t="s">
        <v>1479</v>
      </c>
    </row>
    <row r="154" spans="1:42" ht="60" x14ac:dyDescent="0.25">
      <c r="A154" s="17" t="s">
        <v>174</v>
      </c>
      <c r="B154" s="13" t="s">
        <v>402</v>
      </c>
      <c r="C154" s="17" t="s">
        <v>422</v>
      </c>
      <c r="D154" s="17" t="s">
        <v>490</v>
      </c>
      <c r="E154" s="17" t="s">
        <v>529</v>
      </c>
      <c r="F154" s="17" t="s">
        <v>562</v>
      </c>
      <c r="G154" s="17" t="s">
        <v>568</v>
      </c>
      <c r="H154" s="18">
        <v>45537</v>
      </c>
      <c r="I154" s="17" t="s">
        <v>571</v>
      </c>
      <c r="J154" s="13" t="s">
        <v>722</v>
      </c>
      <c r="K154" s="17" t="s">
        <v>1481</v>
      </c>
      <c r="L154" s="17" t="s">
        <v>1677</v>
      </c>
      <c r="M154" s="17" t="s">
        <v>1677</v>
      </c>
      <c r="N154" s="17" t="s">
        <v>1182</v>
      </c>
      <c r="O154" s="13" t="s">
        <v>1991</v>
      </c>
      <c r="P154" s="17" t="s">
        <v>1424</v>
      </c>
      <c r="Q154" s="18">
        <v>45747</v>
      </c>
      <c r="R154" s="17" t="s">
        <v>1479</v>
      </c>
      <c r="S154" s="17" t="s">
        <v>1581</v>
      </c>
      <c r="T154" s="13" t="s">
        <v>1467</v>
      </c>
      <c r="U154" s="17" t="s">
        <v>1546</v>
      </c>
      <c r="V154" s="17" t="s">
        <v>1477</v>
      </c>
      <c r="W154" s="17" t="s">
        <v>1471</v>
      </c>
      <c r="X154" s="17" t="s">
        <v>1477</v>
      </c>
      <c r="Y154" s="19">
        <v>41720.629999999997</v>
      </c>
      <c r="Z154" s="19">
        <v>41720.629999999997</v>
      </c>
      <c r="AA154" s="19">
        <v>0</v>
      </c>
      <c r="AB154" s="19">
        <v>0</v>
      </c>
      <c r="AC154" s="19">
        <v>0</v>
      </c>
      <c r="AD154" s="19" t="s">
        <v>1479</v>
      </c>
      <c r="AE154" s="19" t="str">
        <f t="shared" si="7"/>
        <v>N/A</v>
      </c>
      <c r="AF154" s="19">
        <v>0</v>
      </c>
      <c r="AG154" s="19">
        <v>0</v>
      </c>
      <c r="AH154" s="19">
        <v>15000</v>
      </c>
      <c r="AI154" s="19">
        <v>0</v>
      </c>
      <c r="AJ154" s="19">
        <v>0</v>
      </c>
      <c r="AK154" s="19">
        <f t="shared" si="6"/>
        <v>15000</v>
      </c>
      <c r="AL154" s="19">
        <v>300</v>
      </c>
      <c r="AM154" s="25" t="s">
        <v>1477</v>
      </c>
      <c r="AN154" s="19" t="s">
        <v>1479</v>
      </c>
      <c r="AO154" s="19" t="s">
        <v>1479</v>
      </c>
      <c r="AP154" s="25" t="s">
        <v>1479</v>
      </c>
    </row>
    <row r="155" spans="1:42" ht="150" x14ac:dyDescent="0.25">
      <c r="A155" s="17" t="s">
        <v>175</v>
      </c>
      <c r="B155" s="13" t="s">
        <v>402</v>
      </c>
      <c r="C155" s="17" t="s">
        <v>422</v>
      </c>
      <c r="D155" s="17" t="s">
        <v>490</v>
      </c>
      <c r="E155" s="17" t="s">
        <v>513</v>
      </c>
      <c r="F155" s="17" t="s">
        <v>562</v>
      </c>
      <c r="G155" s="17" t="s">
        <v>568</v>
      </c>
      <c r="H155" s="18">
        <v>45534</v>
      </c>
      <c r="I155" s="17" t="s">
        <v>571</v>
      </c>
      <c r="J155" s="13" t="s">
        <v>723</v>
      </c>
      <c r="K155" s="17" t="s">
        <v>1616</v>
      </c>
      <c r="L155" s="17" t="s">
        <v>1495</v>
      </c>
      <c r="M155" s="13" t="s">
        <v>986</v>
      </c>
      <c r="N155" s="17" t="s">
        <v>1183</v>
      </c>
      <c r="O155" s="13" t="s">
        <v>1992</v>
      </c>
      <c r="P155" s="17" t="s">
        <v>1424</v>
      </c>
      <c r="Q155" s="18">
        <v>45832</v>
      </c>
      <c r="R155" s="17" t="s">
        <v>1583</v>
      </c>
      <c r="S155" s="17" t="s">
        <v>1479</v>
      </c>
      <c r="T155" s="13" t="s">
        <v>1684</v>
      </c>
      <c r="U155" s="17" t="s">
        <v>1546</v>
      </c>
      <c r="V155" s="17" t="s">
        <v>1477</v>
      </c>
      <c r="W155" s="17" t="s">
        <v>1471</v>
      </c>
      <c r="X155" s="17" t="s">
        <v>1477</v>
      </c>
      <c r="Y155" s="19">
        <v>97038</v>
      </c>
      <c r="Z155" s="19">
        <v>0</v>
      </c>
      <c r="AA155" s="19">
        <v>0</v>
      </c>
      <c r="AB155" s="19">
        <v>0</v>
      </c>
      <c r="AC155" s="19"/>
      <c r="AD155" s="19" t="s">
        <v>1479</v>
      </c>
      <c r="AE155" s="19" t="str">
        <f t="shared" si="7"/>
        <v>N/A</v>
      </c>
      <c r="AF155" s="19">
        <v>0</v>
      </c>
      <c r="AG155" s="19">
        <v>0</v>
      </c>
      <c r="AH155" s="19">
        <v>26266.92</v>
      </c>
      <c r="AI155" s="19">
        <v>0</v>
      </c>
      <c r="AJ155" s="19">
        <v>0</v>
      </c>
      <c r="AK155" s="19">
        <f t="shared" si="6"/>
        <v>26266.92</v>
      </c>
      <c r="AL155" s="19">
        <v>600</v>
      </c>
      <c r="AM155" s="25" t="s">
        <v>1477</v>
      </c>
      <c r="AN155" s="19" t="s">
        <v>1479</v>
      </c>
      <c r="AO155" s="19" t="s">
        <v>1479</v>
      </c>
      <c r="AP155" s="25" t="s">
        <v>1479</v>
      </c>
    </row>
    <row r="156" spans="1:42" ht="75" x14ac:dyDescent="0.25">
      <c r="A156" s="17" t="s">
        <v>176</v>
      </c>
      <c r="B156" s="13" t="s">
        <v>417</v>
      </c>
      <c r="C156" s="17" t="s">
        <v>432</v>
      </c>
      <c r="D156" s="17" t="s">
        <v>496</v>
      </c>
      <c r="E156" s="17" t="s">
        <v>541</v>
      </c>
      <c r="F156" s="17" t="s">
        <v>562</v>
      </c>
      <c r="G156" s="17" t="s">
        <v>568</v>
      </c>
      <c r="H156" s="18">
        <v>45547</v>
      </c>
      <c r="I156" s="17" t="s">
        <v>571</v>
      </c>
      <c r="J156" s="13" t="s">
        <v>724</v>
      </c>
      <c r="K156" s="17" t="s">
        <v>1616</v>
      </c>
      <c r="L156" s="17" t="s">
        <v>1495</v>
      </c>
      <c r="M156" s="13" t="s">
        <v>973</v>
      </c>
      <c r="N156" s="17" t="s">
        <v>1184</v>
      </c>
      <c r="O156" s="13" t="s">
        <v>1993</v>
      </c>
      <c r="P156" s="17" t="s">
        <v>1430</v>
      </c>
      <c r="Q156" s="18">
        <v>45737</v>
      </c>
      <c r="R156" s="17" t="s">
        <v>1479</v>
      </c>
      <c r="S156" s="17" t="s">
        <v>1479</v>
      </c>
      <c r="T156" s="17" t="s">
        <v>1479</v>
      </c>
      <c r="U156" s="17" t="s">
        <v>1498</v>
      </c>
      <c r="V156" s="17" t="s">
        <v>1477</v>
      </c>
      <c r="W156" s="17" t="s">
        <v>1472</v>
      </c>
      <c r="X156" s="17" t="s">
        <v>1477</v>
      </c>
      <c r="Y156" s="19">
        <v>362163.47</v>
      </c>
      <c r="Z156" s="19">
        <v>0</v>
      </c>
      <c r="AA156" s="19">
        <v>0</v>
      </c>
      <c r="AB156" s="19">
        <v>0</v>
      </c>
      <c r="AC156" s="19"/>
      <c r="AD156" s="19" t="s">
        <v>1479</v>
      </c>
      <c r="AE156" s="19" t="str">
        <f t="shared" si="7"/>
        <v>N/A</v>
      </c>
      <c r="AF156" s="19">
        <v>0</v>
      </c>
      <c r="AG156" s="19">
        <v>0</v>
      </c>
      <c r="AH156" s="19">
        <v>0</v>
      </c>
      <c r="AI156" s="19">
        <v>0</v>
      </c>
      <c r="AJ156" s="19">
        <v>0</v>
      </c>
      <c r="AK156" s="19">
        <f t="shared" si="6"/>
        <v>0</v>
      </c>
      <c r="AL156" s="19" t="s">
        <v>1477</v>
      </c>
      <c r="AM156" s="17" t="s">
        <v>1477</v>
      </c>
      <c r="AN156" s="19" t="s">
        <v>1479</v>
      </c>
      <c r="AO156" s="19" t="s">
        <v>1479</v>
      </c>
      <c r="AP156" s="17" t="s">
        <v>1479</v>
      </c>
    </row>
    <row r="157" spans="1:42" ht="60" hidden="1" x14ac:dyDescent="0.25">
      <c r="A157" s="17" t="s">
        <v>177</v>
      </c>
      <c r="B157" s="13" t="s">
        <v>405</v>
      </c>
      <c r="C157" s="17" t="s">
        <v>424</v>
      </c>
      <c r="D157" s="17" t="s">
        <v>492</v>
      </c>
      <c r="E157" s="17" t="s">
        <v>542</v>
      </c>
      <c r="F157" s="17" t="s">
        <v>562</v>
      </c>
      <c r="G157" s="17" t="s">
        <v>568</v>
      </c>
      <c r="H157" s="18">
        <v>45545</v>
      </c>
      <c r="I157" s="17" t="s">
        <v>572</v>
      </c>
      <c r="J157" s="13" t="s">
        <v>725</v>
      </c>
      <c r="K157" s="17" t="s">
        <v>1616</v>
      </c>
      <c r="L157" s="17" t="s">
        <v>1685</v>
      </c>
      <c r="M157" s="13" t="s">
        <v>1016</v>
      </c>
      <c r="N157" s="17" t="s">
        <v>1185</v>
      </c>
      <c r="O157" s="13" t="s">
        <v>1838</v>
      </c>
      <c r="P157" s="17" t="s">
        <v>1431</v>
      </c>
      <c r="Q157" s="18">
        <v>45754</v>
      </c>
      <c r="R157" s="17" t="s">
        <v>1479</v>
      </c>
      <c r="S157" s="17" t="s">
        <v>1479</v>
      </c>
      <c r="T157" s="13" t="s">
        <v>1479</v>
      </c>
      <c r="U157" s="17" t="s">
        <v>1686</v>
      </c>
      <c r="V157" s="17" t="s">
        <v>1481</v>
      </c>
      <c r="W157" s="17" t="s">
        <v>1473</v>
      </c>
      <c r="X157" s="17" t="s">
        <v>1477</v>
      </c>
      <c r="Y157" s="19">
        <v>80000</v>
      </c>
      <c r="Z157" s="19">
        <v>0</v>
      </c>
      <c r="AA157" s="19">
        <v>0</v>
      </c>
      <c r="AB157" s="19">
        <v>0</v>
      </c>
      <c r="AC157" s="19"/>
      <c r="AD157" s="19" t="s">
        <v>1479</v>
      </c>
      <c r="AE157" s="19" t="str">
        <f t="shared" si="7"/>
        <v>N/A</v>
      </c>
      <c r="AF157" s="19">
        <v>0</v>
      </c>
      <c r="AG157" s="19">
        <v>0</v>
      </c>
      <c r="AH157" s="19">
        <v>0</v>
      </c>
      <c r="AI157" s="19">
        <v>0</v>
      </c>
      <c r="AJ157" s="19">
        <v>0</v>
      </c>
      <c r="AK157" s="19">
        <f t="shared" si="6"/>
        <v>0</v>
      </c>
      <c r="AL157" s="19" t="s">
        <v>1477</v>
      </c>
      <c r="AM157" s="17" t="s">
        <v>1477</v>
      </c>
      <c r="AN157" s="19" t="s">
        <v>1479</v>
      </c>
      <c r="AO157" s="19" t="s">
        <v>1479</v>
      </c>
      <c r="AP157" s="19" t="s">
        <v>1479</v>
      </c>
    </row>
    <row r="158" spans="1:42" ht="75" hidden="1" x14ac:dyDescent="0.25">
      <c r="A158" s="17" t="s">
        <v>178</v>
      </c>
      <c r="B158" s="13" t="s">
        <v>402</v>
      </c>
      <c r="C158" s="17" t="s">
        <v>422</v>
      </c>
      <c r="D158" s="17" t="s">
        <v>490</v>
      </c>
      <c r="E158" s="17" t="s">
        <v>543</v>
      </c>
      <c r="F158" s="17" t="s">
        <v>562</v>
      </c>
      <c r="G158" s="17" t="s">
        <v>568</v>
      </c>
      <c r="H158" s="18">
        <v>45546</v>
      </c>
      <c r="I158" s="17" t="s">
        <v>572</v>
      </c>
      <c r="J158" s="13" t="s">
        <v>726</v>
      </c>
      <c r="K158" s="17" t="s">
        <v>1481</v>
      </c>
      <c r="L158" s="17" t="s">
        <v>1677</v>
      </c>
      <c r="M158" s="17" t="s">
        <v>1677</v>
      </c>
      <c r="N158" s="17" t="s">
        <v>1186</v>
      </c>
      <c r="O158" s="13" t="s">
        <v>1744</v>
      </c>
      <c r="P158" s="17" t="s">
        <v>1431</v>
      </c>
      <c r="Q158" s="18">
        <v>45797</v>
      </c>
      <c r="R158" s="17" t="s">
        <v>1479</v>
      </c>
      <c r="S158" s="17" t="s">
        <v>1479</v>
      </c>
      <c r="T158" s="17" t="s">
        <v>1479</v>
      </c>
      <c r="U158" s="22" t="s">
        <v>1480</v>
      </c>
      <c r="V158" s="17" t="s">
        <v>1481</v>
      </c>
      <c r="W158" s="17" t="s">
        <v>1473</v>
      </c>
      <c r="X158" s="17" t="s">
        <v>1481</v>
      </c>
      <c r="Y158" s="19">
        <v>76697.009999999995</v>
      </c>
      <c r="Z158" s="19">
        <v>368227.87</v>
      </c>
      <c r="AA158" s="19">
        <v>234899.25</v>
      </c>
      <c r="AB158" s="19">
        <v>0</v>
      </c>
      <c r="AC158" s="19">
        <v>0</v>
      </c>
      <c r="AD158" s="19" t="s">
        <v>1479</v>
      </c>
      <c r="AE158" s="19" t="str">
        <f t="shared" si="7"/>
        <v>N/A</v>
      </c>
      <c r="AF158" s="19">
        <v>0</v>
      </c>
      <c r="AG158" s="19">
        <v>0</v>
      </c>
      <c r="AH158" s="19">
        <v>0</v>
      </c>
      <c r="AI158" s="19">
        <v>0</v>
      </c>
      <c r="AJ158" s="19">
        <v>0</v>
      </c>
      <c r="AK158" s="19">
        <f t="shared" si="6"/>
        <v>0</v>
      </c>
      <c r="AL158" s="19" t="s">
        <v>1477</v>
      </c>
      <c r="AM158" s="25" t="s">
        <v>1477</v>
      </c>
      <c r="AN158" s="19" t="s">
        <v>1479</v>
      </c>
      <c r="AO158" s="19">
        <v>75000</v>
      </c>
      <c r="AP158" s="25" t="s">
        <v>1479</v>
      </c>
    </row>
    <row r="159" spans="1:42" ht="30" x14ac:dyDescent="0.25">
      <c r="A159" s="17" t="s">
        <v>179</v>
      </c>
      <c r="B159" s="13" t="s">
        <v>402</v>
      </c>
      <c r="C159" s="17" t="s">
        <v>422</v>
      </c>
      <c r="D159" s="17" t="s">
        <v>490</v>
      </c>
      <c r="E159" s="17" t="s">
        <v>544</v>
      </c>
      <c r="F159" s="17" t="s">
        <v>562</v>
      </c>
      <c r="G159" s="17" t="s">
        <v>568</v>
      </c>
      <c r="H159" s="18">
        <v>45546</v>
      </c>
      <c r="I159" s="17" t="s">
        <v>571</v>
      </c>
      <c r="J159" s="13" t="s">
        <v>727</v>
      </c>
      <c r="K159" s="17" t="s">
        <v>1481</v>
      </c>
      <c r="L159" s="17" t="s">
        <v>1677</v>
      </c>
      <c r="M159" s="17" t="s">
        <v>1677</v>
      </c>
      <c r="N159" s="17" t="s">
        <v>1187</v>
      </c>
      <c r="O159" s="13" t="s">
        <v>1745</v>
      </c>
      <c r="P159" s="17" t="s">
        <v>1433</v>
      </c>
      <c r="Q159" s="18">
        <v>45749</v>
      </c>
      <c r="R159" s="17" t="s">
        <v>1479</v>
      </c>
      <c r="S159" s="17" t="s">
        <v>1479</v>
      </c>
      <c r="T159" s="17" t="s">
        <v>1479</v>
      </c>
      <c r="U159" s="17" t="s">
        <v>1498</v>
      </c>
      <c r="V159" s="17" t="s">
        <v>1477</v>
      </c>
      <c r="W159" s="17" t="s">
        <v>1472</v>
      </c>
      <c r="X159" s="17" t="s">
        <v>1477</v>
      </c>
      <c r="Y159" s="19">
        <v>126697.01</v>
      </c>
      <c r="Z159" s="19">
        <v>341408.5</v>
      </c>
      <c r="AA159" s="19">
        <v>0</v>
      </c>
      <c r="AB159" s="19">
        <v>0</v>
      </c>
      <c r="AC159" s="19">
        <v>0</v>
      </c>
      <c r="AD159" s="19" t="s">
        <v>1479</v>
      </c>
      <c r="AE159" s="19" t="str">
        <f t="shared" si="7"/>
        <v>N/A</v>
      </c>
      <c r="AF159" s="19">
        <v>0</v>
      </c>
      <c r="AG159" s="19">
        <v>0</v>
      </c>
      <c r="AH159" s="19">
        <v>0</v>
      </c>
      <c r="AI159" s="19">
        <v>0</v>
      </c>
      <c r="AJ159" s="19">
        <v>0</v>
      </c>
      <c r="AK159" s="19">
        <f t="shared" si="6"/>
        <v>0</v>
      </c>
      <c r="AL159" s="19" t="s">
        <v>1477</v>
      </c>
      <c r="AM159" s="25" t="s">
        <v>1477</v>
      </c>
      <c r="AN159" s="19" t="s">
        <v>1479</v>
      </c>
      <c r="AO159" s="19" t="s">
        <v>1479</v>
      </c>
      <c r="AP159" s="25" t="s">
        <v>1479</v>
      </c>
    </row>
    <row r="160" spans="1:42" ht="45" x14ac:dyDescent="0.25">
      <c r="A160" s="17" t="s">
        <v>180</v>
      </c>
      <c r="B160" s="13" t="s">
        <v>414</v>
      </c>
      <c r="C160" s="17" t="s">
        <v>456</v>
      </c>
      <c r="D160" s="17" t="s">
        <v>492</v>
      </c>
      <c r="E160" s="17" t="s">
        <v>515</v>
      </c>
      <c r="F160" s="17" t="s">
        <v>562</v>
      </c>
      <c r="G160" s="17" t="s">
        <v>568</v>
      </c>
      <c r="H160" s="18">
        <v>45546</v>
      </c>
      <c r="I160" s="17" t="s">
        <v>571</v>
      </c>
      <c r="J160" s="13" t="s">
        <v>728</v>
      </c>
      <c r="K160" s="17" t="s">
        <v>1477</v>
      </c>
      <c r="L160" s="17" t="s">
        <v>1495</v>
      </c>
      <c r="M160" s="13" t="s">
        <v>964</v>
      </c>
      <c r="N160" s="17" t="s">
        <v>1188</v>
      </c>
      <c r="O160" s="13" t="s">
        <v>1746</v>
      </c>
      <c r="P160" s="17" t="s">
        <v>1426</v>
      </c>
      <c r="Q160" s="18">
        <v>45714</v>
      </c>
      <c r="R160" s="17" t="s">
        <v>1479</v>
      </c>
      <c r="S160" s="17" t="s">
        <v>1479</v>
      </c>
      <c r="T160" s="13" t="s">
        <v>1687</v>
      </c>
      <c r="U160" s="17" t="s">
        <v>1480</v>
      </c>
      <c r="V160" s="17" t="s">
        <v>1477</v>
      </c>
      <c r="W160" s="17" t="s">
        <v>1472</v>
      </c>
      <c r="X160" s="17" t="s">
        <v>1477</v>
      </c>
      <c r="Y160" s="19">
        <v>314059.3</v>
      </c>
      <c r="Z160" s="19">
        <v>0</v>
      </c>
      <c r="AA160" s="19">
        <v>0</v>
      </c>
      <c r="AB160" s="19">
        <v>0</v>
      </c>
      <c r="AC160" s="19"/>
      <c r="AD160" s="19" t="s">
        <v>1479</v>
      </c>
      <c r="AE160" s="19" t="str">
        <f t="shared" si="7"/>
        <v>N/A</v>
      </c>
      <c r="AF160" s="19">
        <v>0</v>
      </c>
      <c r="AG160" s="19">
        <v>0</v>
      </c>
      <c r="AH160" s="19">
        <v>0</v>
      </c>
      <c r="AI160" s="19">
        <v>0</v>
      </c>
      <c r="AJ160" s="19">
        <v>0</v>
      </c>
      <c r="AK160" s="19">
        <f t="shared" si="6"/>
        <v>0</v>
      </c>
      <c r="AL160" s="19" t="s">
        <v>1477</v>
      </c>
      <c r="AM160" s="17" t="s">
        <v>1477</v>
      </c>
      <c r="AN160" s="19" t="s">
        <v>1479</v>
      </c>
      <c r="AO160" s="19" t="s">
        <v>1479</v>
      </c>
      <c r="AP160" s="19" t="s">
        <v>1479</v>
      </c>
    </row>
    <row r="161" spans="1:42" ht="75" x14ac:dyDescent="0.25">
      <c r="A161" s="17" t="s">
        <v>181</v>
      </c>
      <c r="B161" s="13" t="s">
        <v>414</v>
      </c>
      <c r="C161" s="17" t="s">
        <v>457</v>
      </c>
      <c r="D161" s="17" t="s">
        <v>492</v>
      </c>
      <c r="E161" s="17" t="s">
        <v>510</v>
      </c>
      <c r="F161" s="17" t="s">
        <v>562</v>
      </c>
      <c r="G161" s="17" t="s">
        <v>568</v>
      </c>
      <c r="H161" s="18">
        <v>45551</v>
      </c>
      <c r="I161" s="17" t="s">
        <v>571</v>
      </c>
      <c r="J161" s="13" t="s">
        <v>729</v>
      </c>
      <c r="K161" s="17" t="s">
        <v>1477</v>
      </c>
      <c r="L161" s="17" t="s">
        <v>1495</v>
      </c>
      <c r="M161" s="13" t="s">
        <v>973</v>
      </c>
      <c r="N161" s="17" t="s">
        <v>1189</v>
      </c>
      <c r="O161" s="13" t="s">
        <v>1984</v>
      </c>
      <c r="P161" s="17" t="s">
        <v>1426</v>
      </c>
      <c r="Q161" s="18">
        <v>45582</v>
      </c>
      <c r="R161" s="17" t="s">
        <v>1479</v>
      </c>
      <c r="S161" s="17" t="s">
        <v>1479</v>
      </c>
      <c r="T161" s="13" t="s">
        <v>1479</v>
      </c>
      <c r="U161" s="17" t="s">
        <v>1498</v>
      </c>
      <c r="V161" s="17" t="s">
        <v>1477</v>
      </c>
      <c r="W161" s="17" t="s">
        <v>1472</v>
      </c>
      <c r="X161" s="17" t="s">
        <v>1477</v>
      </c>
      <c r="Y161" s="19">
        <v>284410.65999999997</v>
      </c>
      <c r="Z161" s="19">
        <v>0</v>
      </c>
      <c r="AA161" s="19">
        <v>0</v>
      </c>
      <c r="AB161" s="19">
        <v>0</v>
      </c>
      <c r="AC161" s="19"/>
      <c r="AD161" s="19" t="s">
        <v>1479</v>
      </c>
      <c r="AE161" s="19" t="str">
        <f t="shared" si="7"/>
        <v>N/A</v>
      </c>
      <c r="AF161" s="19">
        <v>0</v>
      </c>
      <c r="AG161" s="19">
        <v>0</v>
      </c>
      <c r="AH161" s="19">
        <v>0</v>
      </c>
      <c r="AI161" s="19">
        <v>0</v>
      </c>
      <c r="AJ161" s="19">
        <v>0</v>
      </c>
      <c r="AK161" s="19">
        <f t="shared" si="6"/>
        <v>0</v>
      </c>
      <c r="AL161" s="19" t="s">
        <v>1477</v>
      </c>
      <c r="AM161" s="17" t="s">
        <v>1477</v>
      </c>
      <c r="AN161" s="19" t="s">
        <v>1479</v>
      </c>
      <c r="AO161" s="19" t="s">
        <v>1479</v>
      </c>
      <c r="AP161" s="19" t="s">
        <v>1479</v>
      </c>
    </row>
    <row r="162" spans="1:42" ht="60" x14ac:dyDescent="0.25">
      <c r="A162" s="17" t="s">
        <v>182</v>
      </c>
      <c r="B162" s="13" t="s">
        <v>405</v>
      </c>
      <c r="C162" s="17" t="s">
        <v>458</v>
      </c>
      <c r="D162" s="17" t="s">
        <v>492</v>
      </c>
      <c r="E162" s="17" t="s">
        <v>511</v>
      </c>
      <c r="F162" s="17" t="s">
        <v>562</v>
      </c>
      <c r="G162" s="17" t="s">
        <v>568</v>
      </c>
      <c r="H162" s="18">
        <v>45548</v>
      </c>
      <c r="I162" s="17" t="s">
        <v>571</v>
      </c>
      <c r="J162" s="13" t="s">
        <v>730</v>
      </c>
      <c r="K162" s="17" t="s">
        <v>1616</v>
      </c>
      <c r="L162" s="6" t="s">
        <v>1499</v>
      </c>
      <c r="M162" s="13" t="s">
        <v>1017</v>
      </c>
      <c r="N162" s="17" t="s">
        <v>1190</v>
      </c>
      <c r="O162" s="13" t="s">
        <v>1839</v>
      </c>
      <c r="P162" s="17" t="s">
        <v>1433</v>
      </c>
      <c r="Q162" s="18">
        <v>45810</v>
      </c>
      <c r="R162" s="17" t="s">
        <v>1479</v>
      </c>
      <c r="S162" s="17" t="s">
        <v>1479</v>
      </c>
      <c r="T162" s="13" t="s">
        <v>1479</v>
      </c>
      <c r="U162" s="17" t="s">
        <v>1498</v>
      </c>
      <c r="V162" s="17" t="s">
        <v>1477</v>
      </c>
      <c r="W162" s="17" t="s">
        <v>1472</v>
      </c>
      <c r="X162" s="17" t="s">
        <v>1477</v>
      </c>
      <c r="Y162" s="19">
        <v>47972.19</v>
      </c>
      <c r="Z162" s="19">
        <v>0</v>
      </c>
      <c r="AA162" s="19">
        <v>0</v>
      </c>
      <c r="AB162" s="19">
        <v>0</v>
      </c>
      <c r="AC162" s="19"/>
      <c r="AD162" s="19" t="s">
        <v>1479</v>
      </c>
      <c r="AE162" s="19" t="str">
        <f t="shared" si="7"/>
        <v>N/A</v>
      </c>
      <c r="AF162" s="19">
        <v>0</v>
      </c>
      <c r="AG162" s="19">
        <v>0</v>
      </c>
      <c r="AH162" s="19">
        <v>0</v>
      </c>
      <c r="AI162" s="19">
        <v>0</v>
      </c>
      <c r="AJ162" s="19">
        <v>0</v>
      </c>
      <c r="AK162" s="19">
        <f t="shared" si="6"/>
        <v>0</v>
      </c>
      <c r="AL162" s="19" t="s">
        <v>1477</v>
      </c>
      <c r="AM162" s="17" t="s">
        <v>1477</v>
      </c>
      <c r="AN162" s="19" t="s">
        <v>1479</v>
      </c>
      <c r="AO162" s="19" t="s">
        <v>1479</v>
      </c>
      <c r="AP162" s="19" t="s">
        <v>1479</v>
      </c>
    </row>
    <row r="163" spans="1:42" ht="45" x14ac:dyDescent="0.25">
      <c r="A163" s="17" t="s">
        <v>183</v>
      </c>
      <c r="B163" s="13" t="s">
        <v>402</v>
      </c>
      <c r="C163" s="17" t="s">
        <v>422</v>
      </c>
      <c r="D163" s="17" t="s">
        <v>490</v>
      </c>
      <c r="E163" s="17" t="s">
        <v>522</v>
      </c>
      <c r="F163" s="17" t="s">
        <v>562</v>
      </c>
      <c r="G163" s="17" t="s">
        <v>568</v>
      </c>
      <c r="H163" s="18">
        <v>45555</v>
      </c>
      <c r="I163" s="17" t="s">
        <v>571</v>
      </c>
      <c r="J163" s="13" t="s">
        <v>731</v>
      </c>
      <c r="K163" s="17" t="s">
        <v>1616</v>
      </c>
      <c r="L163" s="6" t="s">
        <v>1560</v>
      </c>
      <c r="M163" s="13" t="s">
        <v>1018</v>
      </c>
      <c r="N163" s="17" t="s">
        <v>1191</v>
      </c>
      <c r="O163" s="13" t="s">
        <v>1747</v>
      </c>
      <c r="P163" s="17" t="s">
        <v>1429</v>
      </c>
      <c r="Q163" s="18">
        <v>45818</v>
      </c>
      <c r="R163" s="17" t="s">
        <v>1582</v>
      </c>
      <c r="S163" s="17" t="s">
        <v>1479</v>
      </c>
      <c r="T163" s="23" t="s">
        <v>1688</v>
      </c>
      <c r="U163" s="17" t="s">
        <v>1546</v>
      </c>
      <c r="V163" s="17" t="s">
        <v>1477</v>
      </c>
      <c r="W163" s="17" t="s">
        <v>1472</v>
      </c>
      <c r="X163" s="17" t="s">
        <v>1477</v>
      </c>
      <c r="Y163" s="19">
        <v>28413.46</v>
      </c>
      <c r="Z163" s="19">
        <v>0</v>
      </c>
      <c r="AA163" s="19">
        <v>0</v>
      </c>
      <c r="AB163" s="19">
        <v>0</v>
      </c>
      <c r="AC163" s="19"/>
      <c r="AD163" s="19" t="s">
        <v>1479</v>
      </c>
      <c r="AE163" s="19" t="str">
        <f t="shared" si="7"/>
        <v>N/A</v>
      </c>
      <c r="AF163" s="19">
        <v>0</v>
      </c>
      <c r="AG163" s="19">
        <v>8000</v>
      </c>
      <c r="AH163" s="19">
        <v>0</v>
      </c>
      <c r="AI163" s="19">
        <v>0</v>
      </c>
      <c r="AJ163" s="19">
        <v>0</v>
      </c>
      <c r="AK163" s="19">
        <f t="shared" si="6"/>
        <v>8000</v>
      </c>
      <c r="AL163" s="19">
        <v>160</v>
      </c>
      <c r="AM163" s="25" t="s">
        <v>1477</v>
      </c>
      <c r="AN163" s="19" t="s">
        <v>1479</v>
      </c>
      <c r="AO163" s="19" t="s">
        <v>1479</v>
      </c>
      <c r="AP163" s="25" t="s">
        <v>1479</v>
      </c>
    </row>
    <row r="164" spans="1:42" ht="30" x14ac:dyDescent="0.25">
      <c r="A164" s="17" t="s">
        <v>184</v>
      </c>
      <c r="B164" s="13" t="s">
        <v>402</v>
      </c>
      <c r="C164" s="17" t="s">
        <v>422</v>
      </c>
      <c r="D164" s="17" t="s">
        <v>490</v>
      </c>
      <c r="E164" s="17" t="s">
        <v>545</v>
      </c>
      <c r="F164" s="17" t="s">
        <v>562</v>
      </c>
      <c r="G164" s="17" t="s">
        <v>568</v>
      </c>
      <c r="H164" s="18">
        <v>45555</v>
      </c>
      <c r="I164" s="17" t="s">
        <v>571</v>
      </c>
      <c r="J164" s="13" t="s">
        <v>732</v>
      </c>
      <c r="K164" s="17" t="s">
        <v>1481</v>
      </c>
      <c r="L164" s="17" t="s">
        <v>1677</v>
      </c>
      <c r="M164" s="17" t="s">
        <v>1677</v>
      </c>
      <c r="N164" s="17" t="s">
        <v>1192</v>
      </c>
      <c r="O164" s="13" t="s">
        <v>1748</v>
      </c>
      <c r="P164" s="17" t="s">
        <v>1430</v>
      </c>
      <c r="Q164" s="18">
        <v>45825</v>
      </c>
      <c r="R164" s="17" t="s">
        <v>1479</v>
      </c>
      <c r="S164" s="17" t="s">
        <v>1479</v>
      </c>
      <c r="T164" s="17" t="s">
        <v>1479</v>
      </c>
      <c r="U164" s="17" t="s">
        <v>1498</v>
      </c>
      <c r="V164" s="17" t="s">
        <v>1477</v>
      </c>
      <c r="W164" s="17" t="s">
        <v>1472</v>
      </c>
      <c r="X164" s="17" t="s">
        <v>1477</v>
      </c>
      <c r="Y164" s="19">
        <v>127000</v>
      </c>
      <c r="Z164" s="19">
        <v>717447.62</v>
      </c>
      <c r="AA164" s="19">
        <v>490700.98</v>
      </c>
      <c r="AB164" s="19">
        <v>0</v>
      </c>
      <c r="AC164" s="19">
        <v>0</v>
      </c>
      <c r="AD164" s="19" t="s">
        <v>1479</v>
      </c>
      <c r="AE164" s="19" t="str">
        <f t="shared" si="7"/>
        <v>N/A</v>
      </c>
      <c r="AF164" s="19">
        <v>0</v>
      </c>
      <c r="AG164" s="19">
        <v>0</v>
      </c>
      <c r="AH164" s="19">
        <v>0</v>
      </c>
      <c r="AI164" s="19">
        <v>0</v>
      </c>
      <c r="AJ164" s="19">
        <v>0</v>
      </c>
      <c r="AK164" s="19">
        <f t="shared" si="6"/>
        <v>0</v>
      </c>
      <c r="AL164" s="19" t="s">
        <v>1477</v>
      </c>
      <c r="AM164" s="25" t="s">
        <v>1477</v>
      </c>
      <c r="AN164" s="19" t="s">
        <v>1479</v>
      </c>
      <c r="AO164" s="19" t="s">
        <v>1479</v>
      </c>
      <c r="AP164" s="25" t="s">
        <v>1479</v>
      </c>
    </row>
    <row r="165" spans="1:42" ht="60" x14ac:dyDescent="0.25">
      <c r="A165" s="17" t="s">
        <v>185</v>
      </c>
      <c r="B165" s="13" t="s">
        <v>402</v>
      </c>
      <c r="C165" s="17" t="s">
        <v>459</v>
      </c>
      <c r="D165" s="17" t="s">
        <v>490</v>
      </c>
      <c r="E165" s="17" t="s">
        <v>515</v>
      </c>
      <c r="F165" s="17" t="s">
        <v>562</v>
      </c>
      <c r="G165" s="17" t="s">
        <v>568</v>
      </c>
      <c r="H165" s="18">
        <v>45556</v>
      </c>
      <c r="I165" s="17" t="s">
        <v>571</v>
      </c>
      <c r="J165" s="13" t="s">
        <v>733</v>
      </c>
      <c r="K165" s="17" t="s">
        <v>1481</v>
      </c>
      <c r="L165" s="17" t="s">
        <v>1677</v>
      </c>
      <c r="M165" s="17" t="s">
        <v>1677</v>
      </c>
      <c r="N165" s="17" t="s">
        <v>1193</v>
      </c>
      <c r="O165" s="13" t="s">
        <v>1994</v>
      </c>
      <c r="P165" s="17" t="s">
        <v>1433</v>
      </c>
      <c r="Q165" s="18">
        <v>45824</v>
      </c>
      <c r="R165" s="17" t="s">
        <v>1479</v>
      </c>
      <c r="S165" s="17" t="s">
        <v>1479</v>
      </c>
      <c r="T165" s="17" t="s">
        <v>1479</v>
      </c>
      <c r="U165" s="17" t="s">
        <v>1498</v>
      </c>
      <c r="V165" s="17" t="s">
        <v>1477</v>
      </c>
      <c r="W165" s="17" t="s">
        <v>1472</v>
      </c>
      <c r="X165" s="17" t="s">
        <v>1477</v>
      </c>
      <c r="Y165" s="19">
        <v>127000</v>
      </c>
      <c r="Z165" s="19">
        <v>391819.3</v>
      </c>
      <c r="AA165" s="19">
        <v>222087.4</v>
      </c>
      <c r="AB165" s="19">
        <v>0</v>
      </c>
      <c r="AC165" s="19">
        <v>0</v>
      </c>
      <c r="AD165" s="19" t="s">
        <v>1479</v>
      </c>
      <c r="AE165" s="19" t="str">
        <f t="shared" si="7"/>
        <v>N/A</v>
      </c>
      <c r="AF165" s="19">
        <v>0</v>
      </c>
      <c r="AG165" s="19">
        <v>0</v>
      </c>
      <c r="AH165" s="19">
        <v>0</v>
      </c>
      <c r="AI165" s="19">
        <v>0</v>
      </c>
      <c r="AJ165" s="19">
        <v>0</v>
      </c>
      <c r="AK165" s="19">
        <f t="shared" si="6"/>
        <v>0</v>
      </c>
      <c r="AL165" s="19" t="s">
        <v>1477</v>
      </c>
      <c r="AM165" s="25" t="s">
        <v>1477</v>
      </c>
      <c r="AN165" s="19" t="s">
        <v>1479</v>
      </c>
      <c r="AO165" s="19" t="s">
        <v>1479</v>
      </c>
      <c r="AP165" s="25" t="s">
        <v>1479</v>
      </c>
    </row>
    <row r="166" spans="1:42" ht="270" x14ac:dyDescent="0.25">
      <c r="A166" s="17" t="s">
        <v>186</v>
      </c>
      <c r="B166" s="13" t="s">
        <v>405</v>
      </c>
      <c r="C166" s="17" t="s">
        <v>424</v>
      </c>
      <c r="D166" s="17" t="s">
        <v>492</v>
      </c>
      <c r="E166" s="17" t="s">
        <v>545</v>
      </c>
      <c r="F166" s="17" t="s">
        <v>562</v>
      </c>
      <c r="G166" s="17" t="s">
        <v>568</v>
      </c>
      <c r="H166" s="18">
        <v>45555</v>
      </c>
      <c r="I166" s="17" t="s">
        <v>571</v>
      </c>
      <c r="J166" s="13" t="s">
        <v>734</v>
      </c>
      <c r="K166" s="17" t="s">
        <v>1616</v>
      </c>
      <c r="L166" s="6" t="s">
        <v>1499</v>
      </c>
      <c r="M166" s="13" t="s">
        <v>1019</v>
      </c>
      <c r="N166" s="17" t="s">
        <v>1194</v>
      </c>
      <c r="O166" s="13" t="s">
        <v>1749</v>
      </c>
      <c r="P166" s="17" t="s">
        <v>1425</v>
      </c>
      <c r="Q166" s="18">
        <v>45742</v>
      </c>
      <c r="R166" s="17" t="s">
        <v>1479</v>
      </c>
      <c r="S166" s="17" t="s">
        <v>1479</v>
      </c>
      <c r="T166" s="13" t="s">
        <v>1689</v>
      </c>
      <c r="U166" s="17" t="s">
        <v>1546</v>
      </c>
      <c r="V166" s="17" t="s">
        <v>1477</v>
      </c>
      <c r="W166" s="17" t="s">
        <v>1472</v>
      </c>
      <c r="X166" s="17" t="s">
        <v>1477</v>
      </c>
      <c r="Y166" s="19">
        <v>22086.880000000001</v>
      </c>
      <c r="Z166" s="19">
        <v>0</v>
      </c>
      <c r="AA166" s="19">
        <v>0</v>
      </c>
      <c r="AB166" s="19">
        <v>0</v>
      </c>
      <c r="AC166" s="19"/>
      <c r="AD166" s="19" t="s">
        <v>1479</v>
      </c>
      <c r="AE166" s="19" t="str">
        <f t="shared" si="7"/>
        <v>N/A</v>
      </c>
      <c r="AF166" s="19">
        <v>0</v>
      </c>
      <c r="AG166" s="19">
        <v>0</v>
      </c>
      <c r="AH166" s="19">
        <v>0</v>
      </c>
      <c r="AI166" s="19">
        <v>0</v>
      </c>
      <c r="AJ166" s="19">
        <v>0</v>
      </c>
      <c r="AK166" s="19">
        <f t="shared" si="6"/>
        <v>0</v>
      </c>
      <c r="AL166" s="19" t="s">
        <v>1477</v>
      </c>
      <c r="AM166" s="17" t="s">
        <v>1477</v>
      </c>
      <c r="AN166" s="19" t="s">
        <v>1479</v>
      </c>
      <c r="AO166" s="19" t="s">
        <v>1479</v>
      </c>
      <c r="AP166" s="19" t="s">
        <v>1479</v>
      </c>
    </row>
    <row r="167" spans="1:42" ht="90" hidden="1" x14ac:dyDescent="0.25">
      <c r="A167" s="17" t="s">
        <v>187</v>
      </c>
      <c r="B167" s="13" t="s">
        <v>405</v>
      </c>
      <c r="C167" s="17" t="s">
        <v>424</v>
      </c>
      <c r="D167" s="17" t="s">
        <v>492</v>
      </c>
      <c r="E167" s="17" t="s">
        <v>546</v>
      </c>
      <c r="F167" s="17" t="s">
        <v>562</v>
      </c>
      <c r="G167" s="17" t="s">
        <v>568</v>
      </c>
      <c r="H167" s="18">
        <v>45553</v>
      </c>
      <c r="I167" s="17" t="s">
        <v>572</v>
      </c>
      <c r="J167" s="13" t="s">
        <v>735</v>
      </c>
      <c r="K167" s="17" t="s">
        <v>1616</v>
      </c>
      <c r="L167" s="17" t="s">
        <v>1479</v>
      </c>
      <c r="M167" s="13" t="s">
        <v>1020</v>
      </c>
      <c r="N167" s="17" t="s">
        <v>1195</v>
      </c>
      <c r="O167" s="13" t="s">
        <v>1840</v>
      </c>
      <c r="P167" s="17" t="s">
        <v>1431</v>
      </c>
      <c r="Q167" s="18">
        <v>45695</v>
      </c>
      <c r="R167" s="17" t="s">
        <v>1479</v>
      </c>
      <c r="S167" s="17" t="s">
        <v>1479</v>
      </c>
      <c r="T167" s="13" t="s">
        <v>1468</v>
      </c>
      <c r="U167" s="17" t="s">
        <v>1690</v>
      </c>
      <c r="V167" s="17" t="s">
        <v>1481</v>
      </c>
      <c r="W167" s="17" t="s">
        <v>1473</v>
      </c>
      <c r="X167" s="17" t="s">
        <v>1477</v>
      </c>
      <c r="Y167" s="19">
        <v>128987.83</v>
      </c>
      <c r="Z167" s="19">
        <v>0</v>
      </c>
      <c r="AA167" s="19">
        <v>0</v>
      </c>
      <c r="AB167" s="19">
        <v>0</v>
      </c>
      <c r="AC167" s="19"/>
      <c r="AD167" s="19" t="s">
        <v>1479</v>
      </c>
      <c r="AE167" s="19" t="str">
        <f t="shared" si="7"/>
        <v>N/A</v>
      </c>
      <c r="AF167" s="19">
        <v>0</v>
      </c>
      <c r="AG167" s="19">
        <v>0</v>
      </c>
      <c r="AH167" s="19">
        <v>0</v>
      </c>
      <c r="AI167" s="19">
        <v>0</v>
      </c>
      <c r="AJ167" s="19">
        <v>0</v>
      </c>
      <c r="AK167" s="19">
        <f t="shared" si="6"/>
        <v>0</v>
      </c>
      <c r="AL167" s="19" t="s">
        <v>1477</v>
      </c>
      <c r="AM167" s="17" t="s">
        <v>1477</v>
      </c>
      <c r="AN167" s="19" t="s">
        <v>1479</v>
      </c>
      <c r="AO167" s="19" t="s">
        <v>1479</v>
      </c>
      <c r="AP167" s="19" t="s">
        <v>1479</v>
      </c>
    </row>
    <row r="168" spans="1:42" ht="409.5" x14ac:dyDescent="0.25">
      <c r="A168" s="17" t="s">
        <v>188</v>
      </c>
      <c r="B168" s="13" t="s">
        <v>404</v>
      </c>
      <c r="C168" s="17" t="s">
        <v>423</v>
      </c>
      <c r="D168" s="17" t="s">
        <v>491</v>
      </c>
      <c r="E168" s="17" t="s">
        <v>508</v>
      </c>
      <c r="F168" s="17" t="s">
        <v>562</v>
      </c>
      <c r="G168" s="17" t="s">
        <v>568</v>
      </c>
      <c r="H168" s="18">
        <v>45562</v>
      </c>
      <c r="I168" s="17" t="s">
        <v>571</v>
      </c>
      <c r="J168" s="13" t="s">
        <v>736</v>
      </c>
      <c r="K168" s="17" t="s">
        <v>1477</v>
      </c>
      <c r="L168" s="17" t="s">
        <v>1495</v>
      </c>
      <c r="M168" s="13" t="s">
        <v>971</v>
      </c>
      <c r="N168" s="17" t="s">
        <v>1196</v>
      </c>
      <c r="O168" s="13" t="s">
        <v>1995</v>
      </c>
      <c r="P168" s="17" t="s">
        <v>1429</v>
      </c>
      <c r="Q168" s="18">
        <v>45831</v>
      </c>
      <c r="R168" s="17" t="s">
        <v>1576</v>
      </c>
      <c r="S168" s="17" t="s">
        <v>1479</v>
      </c>
      <c r="T168" s="13" t="s">
        <v>1691</v>
      </c>
      <c r="U168" s="17" t="s">
        <v>1546</v>
      </c>
      <c r="V168" s="17" t="s">
        <v>1477</v>
      </c>
      <c r="W168" s="17" t="s">
        <v>1472</v>
      </c>
      <c r="X168" s="17" t="s">
        <v>1477</v>
      </c>
      <c r="Y168" s="19">
        <v>454997.99</v>
      </c>
      <c r="Z168" s="19">
        <v>0</v>
      </c>
      <c r="AA168" s="19">
        <v>0</v>
      </c>
      <c r="AB168" s="19">
        <v>0</v>
      </c>
      <c r="AC168" s="19"/>
      <c r="AD168" s="19" t="s">
        <v>1479</v>
      </c>
      <c r="AE168" s="19" t="str">
        <f t="shared" si="7"/>
        <v>N/A</v>
      </c>
      <c r="AF168" s="19">
        <v>0</v>
      </c>
      <c r="AG168" s="19">
        <v>13133.46</v>
      </c>
      <c r="AH168" s="19">
        <v>0</v>
      </c>
      <c r="AI168" s="19">
        <v>0</v>
      </c>
      <c r="AJ168" s="19">
        <v>0</v>
      </c>
      <c r="AK168" s="19">
        <f t="shared" si="6"/>
        <v>13133.46</v>
      </c>
      <c r="AL168" s="19">
        <v>6000</v>
      </c>
      <c r="AM168" s="17" t="s">
        <v>1477</v>
      </c>
      <c r="AN168" s="19" t="s">
        <v>1479</v>
      </c>
      <c r="AO168" s="19" t="s">
        <v>1479</v>
      </c>
      <c r="AP168" s="19" t="s">
        <v>1479</v>
      </c>
    </row>
    <row r="169" spans="1:42" ht="75" x14ac:dyDescent="0.25">
      <c r="A169" s="17" t="s">
        <v>189</v>
      </c>
      <c r="B169" s="13" t="s">
        <v>419</v>
      </c>
      <c r="C169" s="17" t="s">
        <v>421</v>
      </c>
      <c r="D169" s="17" t="s">
        <v>489</v>
      </c>
      <c r="E169" s="17" t="s">
        <v>527</v>
      </c>
      <c r="F169" s="17" t="s">
        <v>562</v>
      </c>
      <c r="G169" s="17" t="s">
        <v>568</v>
      </c>
      <c r="H169" s="18">
        <v>45568</v>
      </c>
      <c r="I169" s="17" t="s">
        <v>571</v>
      </c>
      <c r="J169" s="13" t="s">
        <v>737</v>
      </c>
      <c r="K169" s="17" t="s">
        <v>1616</v>
      </c>
      <c r="L169" s="17" t="s">
        <v>1495</v>
      </c>
      <c r="M169" s="13" t="s">
        <v>1692</v>
      </c>
      <c r="N169" s="17" t="s">
        <v>1197</v>
      </c>
      <c r="O169" s="13" t="s">
        <v>1996</v>
      </c>
      <c r="P169" s="17" t="s">
        <v>1430</v>
      </c>
      <c r="Q169" s="18">
        <v>45734</v>
      </c>
      <c r="R169" s="17" t="s">
        <v>1479</v>
      </c>
      <c r="S169" s="17" t="s">
        <v>1479</v>
      </c>
      <c r="T169" s="13" t="s">
        <v>1479</v>
      </c>
      <c r="U169" s="17" t="s">
        <v>1498</v>
      </c>
      <c r="V169" s="17" t="s">
        <v>1477</v>
      </c>
      <c r="W169" s="17" t="s">
        <v>1472</v>
      </c>
      <c r="X169" s="17" t="s">
        <v>1477</v>
      </c>
      <c r="Y169" s="19">
        <v>48926.559999999998</v>
      </c>
      <c r="Z169" s="19">
        <v>0</v>
      </c>
      <c r="AA169" s="19">
        <v>0</v>
      </c>
      <c r="AB169" s="19">
        <v>0</v>
      </c>
      <c r="AC169" s="19"/>
      <c r="AD169" s="19">
        <v>0</v>
      </c>
      <c r="AE169" s="19" t="str">
        <f t="shared" si="7"/>
        <v>N/A</v>
      </c>
      <c r="AF169" s="19">
        <v>0</v>
      </c>
      <c r="AG169" s="19">
        <v>0</v>
      </c>
      <c r="AH169" s="19" t="e">
        <f t="shared" ref="AH169:AK169" si="8">AE169-AF169</f>
        <v>#VALUE!</v>
      </c>
      <c r="AI169" s="19">
        <v>0</v>
      </c>
      <c r="AJ169" s="19">
        <v>0</v>
      </c>
      <c r="AK169" s="19" t="e">
        <f t="shared" si="8"/>
        <v>#VALUE!</v>
      </c>
      <c r="AL169" s="19" t="s">
        <v>1477</v>
      </c>
      <c r="AM169" s="17" t="s">
        <v>1477</v>
      </c>
      <c r="AN169" s="19" t="s">
        <v>1479</v>
      </c>
      <c r="AO169" s="19" t="s">
        <v>1479</v>
      </c>
      <c r="AP169" s="17" t="s">
        <v>1479</v>
      </c>
    </row>
    <row r="170" spans="1:42" ht="45" hidden="1" x14ac:dyDescent="0.25">
      <c r="A170" s="17" t="s">
        <v>190</v>
      </c>
      <c r="B170" s="13" t="s">
        <v>402</v>
      </c>
      <c r="C170" s="17" t="s">
        <v>459</v>
      </c>
      <c r="D170" s="17" t="s">
        <v>490</v>
      </c>
      <c r="E170" s="17" t="s">
        <v>518</v>
      </c>
      <c r="F170" s="17" t="s">
        <v>562</v>
      </c>
      <c r="G170" s="17" t="s">
        <v>568</v>
      </c>
      <c r="H170" s="18">
        <v>45568</v>
      </c>
      <c r="I170" s="17" t="s">
        <v>572</v>
      </c>
      <c r="J170" s="13" t="s">
        <v>738</v>
      </c>
      <c r="K170" s="17" t="s">
        <v>1616</v>
      </c>
      <c r="L170" s="17" t="s">
        <v>1482</v>
      </c>
      <c r="M170" s="13" t="s">
        <v>1021</v>
      </c>
      <c r="N170" s="17" t="s">
        <v>1198</v>
      </c>
      <c r="O170" s="13" t="s">
        <v>1841</v>
      </c>
      <c r="P170" s="17" t="s">
        <v>1431</v>
      </c>
      <c r="Q170" s="18">
        <v>45583</v>
      </c>
      <c r="R170" s="17" t="s">
        <v>1479</v>
      </c>
      <c r="S170" s="17" t="s">
        <v>1479</v>
      </c>
      <c r="T170" s="13" t="s">
        <v>1469</v>
      </c>
      <c r="U170" s="22" t="s">
        <v>1480</v>
      </c>
      <c r="V170" s="17" t="s">
        <v>1481</v>
      </c>
      <c r="W170" s="17" t="s">
        <v>1473</v>
      </c>
      <c r="X170" s="17" t="s">
        <v>1481</v>
      </c>
      <c r="Y170" s="19">
        <v>29228.78</v>
      </c>
      <c r="Z170" s="19">
        <v>0</v>
      </c>
      <c r="AA170" s="19">
        <v>0</v>
      </c>
      <c r="AB170" s="19">
        <v>0</v>
      </c>
      <c r="AC170" s="19"/>
      <c r="AD170" s="19" t="s">
        <v>1479</v>
      </c>
      <c r="AE170" s="19" t="str">
        <f t="shared" si="7"/>
        <v>N/A</v>
      </c>
      <c r="AF170" s="19">
        <v>0</v>
      </c>
      <c r="AG170" s="19">
        <v>0</v>
      </c>
      <c r="AH170" s="19">
        <v>0</v>
      </c>
      <c r="AI170" s="19">
        <v>0</v>
      </c>
      <c r="AJ170" s="19">
        <v>0</v>
      </c>
      <c r="AK170" s="19">
        <f t="shared" si="6"/>
        <v>0</v>
      </c>
      <c r="AL170" s="19" t="s">
        <v>1477</v>
      </c>
      <c r="AM170" s="25" t="s">
        <v>1477</v>
      </c>
      <c r="AN170" s="19" t="s">
        <v>1479</v>
      </c>
      <c r="AO170" s="19">
        <v>3000</v>
      </c>
      <c r="AP170" s="25" t="s">
        <v>1479</v>
      </c>
    </row>
    <row r="171" spans="1:42" ht="45" x14ac:dyDescent="0.25">
      <c r="A171" s="17" t="s">
        <v>191</v>
      </c>
      <c r="B171" s="13" t="s">
        <v>414</v>
      </c>
      <c r="C171" s="17" t="s">
        <v>437</v>
      </c>
      <c r="D171" s="17" t="s">
        <v>492</v>
      </c>
      <c r="E171" s="17" t="s">
        <v>508</v>
      </c>
      <c r="F171" s="17" t="s">
        <v>562</v>
      </c>
      <c r="G171" s="17" t="s">
        <v>568</v>
      </c>
      <c r="H171" s="18">
        <v>45568</v>
      </c>
      <c r="I171" s="17" t="s">
        <v>571</v>
      </c>
      <c r="J171" s="13" t="s">
        <v>739</v>
      </c>
      <c r="K171" s="17" t="s">
        <v>1616</v>
      </c>
      <c r="L171" s="17" t="s">
        <v>1495</v>
      </c>
      <c r="M171" s="13" t="s">
        <v>964</v>
      </c>
      <c r="N171" s="17" t="s">
        <v>1199</v>
      </c>
      <c r="O171" s="13" t="s">
        <v>1750</v>
      </c>
      <c r="P171" s="17" t="s">
        <v>1430</v>
      </c>
      <c r="Q171" s="18">
        <v>45618</v>
      </c>
      <c r="R171" s="17" t="s">
        <v>1479</v>
      </c>
      <c r="S171" s="17" t="s">
        <v>1479</v>
      </c>
      <c r="T171" s="17" t="s">
        <v>1479</v>
      </c>
      <c r="U171" s="17" t="s">
        <v>1498</v>
      </c>
      <c r="V171" s="17" t="s">
        <v>1477</v>
      </c>
      <c r="W171" s="17" t="s">
        <v>1472</v>
      </c>
      <c r="X171" s="17" t="s">
        <v>1477</v>
      </c>
      <c r="Y171" s="19">
        <v>93617.49</v>
      </c>
      <c r="Z171" s="19">
        <v>0</v>
      </c>
      <c r="AA171" s="19">
        <v>0</v>
      </c>
      <c r="AB171" s="19">
        <v>0</v>
      </c>
      <c r="AC171" s="19"/>
      <c r="AD171" s="17" t="s">
        <v>1479</v>
      </c>
      <c r="AE171" s="19" t="str">
        <f t="shared" si="7"/>
        <v>N/A</v>
      </c>
      <c r="AF171" s="19">
        <v>0</v>
      </c>
      <c r="AG171" s="19">
        <v>0</v>
      </c>
      <c r="AH171" s="19">
        <v>0</v>
      </c>
      <c r="AI171" s="19">
        <v>0</v>
      </c>
      <c r="AJ171" s="19">
        <v>0</v>
      </c>
      <c r="AK171" s="19">
        <f t="shared" si="6"/>
        <v>0</v>
      </c>
      <c r="AL171" s="19" t="s">
        <v>1477</v>
      </c>
      <c r="AM171" s="17" t="s">
        <v>1477</v>
      </c>
      <c r="AN171" s="19" t="s">
        <v>1479</v>
      </c>
      <c r="AO171" s="19" t="s">
        <v>1479</v>
      </c>
      <c r="AP171" s="17" t="s">
        <v>1479</v>
      </c>
    </row>
    <row r="172" spans="1:42" ht="60" x14ac:dyDescent="0.25">
      <c r="A172" s="17" t="s">
        <v>192</v>
      </c>
      <c r="B172" s="13" t="s">
        <v>414</v>
      </c>
      <c r="C172" s="17" t="s">
        <v>438</v>
      </c>
      <c r="D172" s="17" t="s">
        <v>492</v>
      </c>
      <c r="E172" s="17" t="s">
        <v>511</v>
      </c>
      <c r="F172" s="17" t="s">
        <v>562</v>
      </c>
      <c r="G172" s="17" t="s">
        <v>568</v>
      </c>
      <c r="H172" s="18">
        <v>45574</v>
      </c>
      <c r="I172" s="17" t="s">
        <v>571</v>
      </c>
      <c r="J172" s="13" t="s">
        <v>740</v>
      </c>
      <c r="K172" s="17" t="s">
        <v>1616</v>
      </c>
      <c r="L172" s="17" t="s">
        <v>1495</v>
      </c>
      <c r="M172" s="13" t="s">
        <v>1010</v>
      </c>
      <c r="N172" s="17" t="s">
        <v>1200</v>
      </c>
      <c r="O172" s="13" t="s">
        <v>1997</v>
      </c>
      <c r="P172" s="17" t="s">
        <v>1430</v>
      </c>
      <c r="Q172" s="18">
        <v>45692</v>
      </c>
      <c r="R172" s="17" t="s">
        <v>1479</v>
      </c>
      <c r="S172" s="17" t="s">
        <v>1479</v>
      </c>
      <c r="T172" s="17" t="s">
        <v>1479</v>
      </c>
      <c r="U172" s="17" t="s">
        <v>1498</v>
      </c>
      <c r="V172" s="17" t="s">
        <v>1477</v>
      </c>
      <c r="W172" s="17" t="s">
        <v>1472</v>
      </c>
      <c r="X172" s="17" t="s">
        <v>1477</v>
      </c>
      <c r="Y172" s="19">
        <v>38526.76</v>
      </c>
      <c r="Z172" s="19">
        <v>0</v>
      </c>
      <c r="AA172" s="19">
        <v>0</v>
      </c>
      <c r="AB172" s="19">
        <v>0</v>
      </c>
      <c r="AC172" s="19"/>
      <c r="AD172" s="17" t="s">
        <v>1479</v>
      </c>
      <c r="AE172" s="19" t="str">
        <f t="shared" si="7"/>
        <v>N/A</v>
      </c>
      <c r="AF172" s="19">
        <v>0</v>
      </c>
      <c r="AG172" s="19">
        <v>0</v>
      </c>
      <c r="AH172" s="19">
        <v>0</v>
      </c>
      <c r="AI172" s="19">
        <v>0</v>
      </c>
      <c r="AJ172" s="19">
        <v>0</v>
      </c>
      <c r="AK172" s="19">
        <f t="shared" si="6"/>
        <v>0</v>
      </c>
      <c r="AL172" s="19" t="s">
        <v>1477</v>
      </c>
      <c r="AM172" s="17" t="s">
        <v>1477</v>
      </c>
      <c r="AN172" s="19" t="s">
        <v>1479</v>
      </c>
      <c r="AO172" s="19" t="s">
        <v>1479</v>
      </c>
      <c r="AP172" s="17" t="s">
        <v>1479</v>
      </c>
    </row>
    <row r="173" spans="1:42" ht="210" x14ac:dyDescent="0.25">
      <c r="A173" s="17" t="s">
        <v>193</v>
      </c>
      <c r="B173" s="13" t="s">
        <v>402</v>
      </c>
      <c r="C173" s="17" t="s">
        <v>422</v>
      </c>
      <c r="D173" s="17" t="s">
        <v>490</v>
      </c>
      <c r="E173" s="17" t="s">
        <v>520</v>
      </c>
      <c r="F173" s="17" t="s">
        <v>562</v>
      </c>
      <c r="G173" s="17" t="s">
        <v>568</v>
      </c>
      <c r="H173" s="18">
        <v>45579</v>
      </c>
      <c r="I173" s="17" t="s">
        <v>571</v>
      </c>
      <c r="J173" s="13" t="s">
        <v>741</v>
      </c>
      <c r="K173" s="17" t="s">
        <v>1481</v>
      </c>
      <c r="L173" s="17" t="s">
        <v>1677</v>
      </c>
      <c r="M173" s="17" t="s">
        <v>1677</v>
      </c>
      <c r="N173" s="17" t="s">
        <v>1201</v>
      </c>
      <c r="O173" s="13" t="s">
        <v>1842</v>
      </c>
      <c r="P173" s="17" t="s">
        <v>1424</v>
      </c>
      <c r="Q173" s="18">
        <v>45811</v>
      </c>
      <c r="R173" s="17" t="s">
        <v>1608</v>
      </c>
      <c r="S173" s="17" t="s">
        <v>1479</v>
      </c>
      <c r="T173" s="13" t="s">
        <v>1693</v>
      </c>
      <c r="U173" s="17" t="s">
        <v>1546</v>
      </c>
      <c r="V173" s="17" t="s">
        <v>1477</v>
      </c>
      <c r="W173" s="17" t="s">
        <v>1472</v>
      </c>
      <c r="X173" s="17" t="s">
        <v>1477</v>
      </c>
      <c r="Y173" s="19">
        <v>380000</v>
      </c>
      <c r="Z173" s="19">
        <v>2048402.97</v>
      </c>
      <c r="AA173" s="19">
        <v>1121057.56</v>
      </c>
      <c r="AB173" s="19">
        <v>405734.57</v>
      </c>
      <c r="AC173" s="19">
        <v>0</v>
      </c>
      <c r="AD173" s="26">
        <v>45809</v>
      </c>
      <c r="AE173" s="19">
        <f t="shared" si="7"/>
        <v>1642668.4</v>
      </c>
      <c r="AF173" s="19">
        <v>0</v>
      </c>
      <c r="AG173" s="19">
        <v>13133.46</v>
      </c>
      <c r="AH173" s="19">
        <v>26266.92</v>
      </c>
      <c r="AI173" s="19">
        <v>0</v>
      </c>
      <c r="AJ173" s="19">
        <v>0</v>
      </c>
      <c r="AK173" s="19">
        <f t="shared" si="6"/>
        <v>39400.379999999997</v>
      </c>
      <c r="AL173" s="19" t="s">
        <v>1477</v>
      </c>
      <c r="AM173" s="25" t="s">
        <v>1477</v>
      </c>
      <c r="AN173" s="19" t="s">
        <v>1479</v>
      </c>
      <c r="AO173" s="19">
        <v>2000</v>
      </c>
      <c r="AP173" s="25" t="s">
        <v>1479</v>
      </c>
    </row>
    <row r="174" spans="1:42" ht="45" hidden="1" x14ac:dyDescent="0.25">
      <c r="A174" s="17" t="s">
        <v>194</v>
      </c>
      <c r="B174" s="13" t="s">
        <v>419</v>
      </c>
      <c r="C174" s="17" t="s">
        <v>421</v>
      </c>
      <c r="D174" s="17" t="s">
        <v>489</v>
      </c>
      <c r="E174" s="17" t="s">
        <v>535</v>
      </c>
      <c r="F174" s="17" t="s">
        <v>562</v>
      </c>
      <c r="G174" s="17" t="s">
        <v>568</v>
      </c>
      <c r="H174" s="18">
        <v>45580</v>
      </c>
      <c r="I174" s="17" t="s">
        <v>571</v>
      </c>
      <c r="J174" s="13" t="s">
        <v>742</v>
      </c>
      <c r="K174" s="17" t="s">
        <v>1616</v>
      </c>
      <c r="L174" s="17" t="s">
        <v>1495</v>
      </c>
      <c r="M174" s="13" t="s">
        <v>1694</v>
      </c>
      <c r="N174" s="17" t="s">
        <v>1202</v>
      </c>
      <c r="O174" s="13" t="s">
        <v>1843</v>
      </c>
      <c r="P174" s="17" t="s">
        <v>1433</v>
      </c>
      <c r="Q174" s="18">
        <v>45775</v>
      </c>
      <c r="R174" s="17" t="s">
        <v>1479</v>
      </c>
      <c r="S174" s="17" t="s">
        <v>1479</v>
      </c>
      <c r="T174" s="13" t="s">
        <v>1617</v>
      </c>
      <c r="U174" s="22" t="s">
        <v>1480</v>
      </c>
      <c r="V174" s="17" t="s">
        <v>1481</v>
      </c>
      <c r="W174" s="17" t="s">
        <v>1473</v>
      </c>
      <c r="X174" s="17" t="s">
        <v>1477</v>
      </c>
      <c r="Y174" s="19">
        <v>202704.42</v>
      </c>
      <c r="Z174" s="19">
        <v>0</v>
      </c>
      <c r="AA174" s="19">
        <v>0</v>
      </c>
      <c r="AB174" s="19">
        <v>0</v>
      </c>
      <c r="AC174" s="19"/>
      <c r="AD174" s="19">
        <v>0</v>
      </c>
      <c r="AE174" s="19" t="str">
        <f t="shared" si="7"/>
        <v>N/A</v>
      </c>
      <c r="AF174" s="19">
        <v>0</v>
      </c>
      <c r="AG174" s="19"/>
      <c r="AH174" s="19"/>
      <c r="AI174" s="19"/>
      <c r="AJ174" s="19"/>
      <c r="AK174" s="19">
        <f t="shared" si="6"/>
        <v>0</v>
      </c>
      <c r="AL174" s="19" t="s">
        <v>1477</v>
      </c>
      <c r="AM174" s="17" t="s">
        <v>1479</v>
      </c>
      <c r="AN174" s="19" t="s">
        <v>1479</v>
      </c>
      <c r="AO174" s="19" t="s">
        <v>1479</v>
      </c>
      <c r="AP174" s="25" t="s">
        <v>1479</v>
      </c>
    </row>
    <row r="175" spans="1:42" ht="45" x14ac:dyDescent="0.25">
      <c r="A175" s="17" t="s">
        <v>195</v>
      </c>
      <c r="B175" s="13" t="s">
        <v>417</v>
      </c>
      <c r="C175" s="17" t="s">
        <v>432</v>
      </c>
      <c r="D175" s="17" t="s">
        <v>496</v>
      </c>
      <c r="E175" s="17" t="s">
        <v>547</v>
      </c>
      <c r="F175" s="17" t="s">
        <v>562</v>
      </c>
      <c r="G175" s="17" t="s">
        <v>568</v>
      </c>
      <c r="H175" s="18">
        <v>45579</v>
      </c>
      <c r="I175" s="17" t="s">
        <v>572</v>
      </c>
      <c r="J175" s="13" t="s">
        <v>743</v>
      </c>
      <c r="K175" s="17" t="s">
        <v>1477</v>
      </c>
      <c r="L175" s="17" t="s">
        <v>1495</v>
      </c>
      <c r="M175" s="13" t="s">
        <v>973</v>
      </c>
      <c r="N175" s="17" t="s">
        <v>1203</v>
      </c>
      <c r="O175" s="13" t="s">
        <v>1844</v>
      </c>
      <c r="P175" s="17" t="s">
        <v>1430</v>
      </c>
      <c r="Q175" s="18">
        <v>45707</v>
      </c>
      <c r="R175" s="17" t="s">
        <v>1479</v>
      </c>
      <c r="S175" s="17" t="s">
        <v>1479</v>
      </c>
      <c r="T175" s="17" t="s">
        <v>1479</v>
      </c>
      <c r="U175" s="17" t="s">
        <v>1686</v>
      </c>
      <c r="V175" s="17" t="s">
        <v>1477</v>
      </c>
      <c r="W175" s="17" t="s">
        <v>1473</v>
      </c>
      <c r="X175" s="17" t="s">
        <v>1477</v>
      </c>
      <c r="Y175" s="19">
        <v>86915.27</v>
      </c>
      <c r="Z175" s="19">
        <v>0</v>
      </c>
      <c r="AA175" s="19">
        <v>0</v>
      </c>
      <c r="AB175" s="19">
        <v>0</v>
      </c>
      <c r="AC175" s="19"/>
      <c r="AD175" s="19" t="s">
        <v>1479</v>
      </c>
      <c r="AE175" s="19" t="str">
        <f t="shared" si="7"/>
        <v>N/A</v>
      </c>
      <c r="AF175" s="19">
        <v>0</v>
      </c>
      <c r="AG175" s="19">
        <v>0</v>
      </c>
      <c r="AH175" s="19">
        <v>0</v>
      </c>
      <c r="AI175" s="19">
        <v>0</v>
      </c>
      <c r="AJ175" s="19">
        <v>0</v>
      </c>
      <c r="AK175" s="19">
        <f t="shared" si="6"/>
        <v>0</v>
      </c>
      <c r="AL175" s="19" t="s">
        <v>1477</v>
      </c>
      <c r="AM175" s="17" t="s">
        <v>1477</v>
      </c>
      <c r="AN175" s="19" t="s">
        <v>1479</v>
      </c>
      <c r="AO175" s="19" t="s">
        <v>1479</v>
      </c>
      <c r="AP175" s="17" t="s">
        <v>1479</v>
      </c>
    </row>
    <row r="176" spans="1:42" ht="60" hidden="1" x14ac:dyDescent="0.25">
      <c r="A176" s="17" t="s">
        <v>196</v>
      </c>
      <c r="B176" s="13" t="s">
        <v>402</v>
      </c>
      <c r="C176" s="17" t="s">
        <v>459</v>
      </c>
      <c r="D176" s="17" t="s">
        <v>490</v>
      </c>
      <c r="E176" s="17" t="s">
        <v>508</v>
      </c>
      <c r="F176" s="17" t="s">
        <v>562</v>
      </c>
      <c r="G176" s="17" t="s">
        <v>568</v>
      </c>
      <c r="H176" s="18">
        <v>45586</v>
      </c>
      <c r="I176" s="17" t="s">
        <v>572</v>
      </c>
      <c r="J176" s="13" t="s">
        <v>744</v>
      </c>
      <c r="K176" s="17" t="s">
        <v>1616</v>
      </c>
      <c r="L176" s="17" t="s">
        <v>1482</v>
      </c>
      <c r="M176" s="13" t="s">
        <v>1022</v>
      </c>
      <c r="N176" s="17" t="s">
        <v>1204</v>
      </c>
      <c r="O176" s="13" t="s">
        <v>1751</v>
      </c>
      <c r="P176" s="17" t="s">
        <v>1431</v>
      </c>
      <c r="Q176" s="18">
        <v>45607</v>
      </c>
      <c r="R176" s="17" t="s">
        <v>1479</v>
      </c>
      <c r="S176" s="17" t="s">
        <v>1479</v>
      </c>
      <c r="T176" s="13" t="s">
        <v>1469</v>
      </c>
      <c r="U176" s="22" t="s">
        <v>1480</v>
      </c>
      <c r="V176" s="17" t="s">
        <v>1481</v>
      </c>
      <c r="W176" s="17" t="s">
        <v>1473</v>
      </c>
      <c r="X176" s="17" t="s">
        <v>1481</v>
      </c>
      <c r="Y176" s="19">
        <v>37675</v>
      </c>
      <c r="Z176" s="19">
        <v>0</v>
      </c>
      <c r="AA176" s="19">
        <v>0</v>
      </c>
      <c r="AB176" s="19">
        <v>0</v>
      </c>
      <c r="AC176" s="19"/>
      <c r="AD176" s="19" t="s">
        <v>1479</v>
      </c>
      <c r="AE176" s="19" t="str">
        <f t="shared" si="7"/>
        <v>N/A</v>
      </c>
      <c r="AF176" s="19">
        <v>0</v>
      </c>
      <c r="AG176" s="19">
        <v>0</v>
      </c>
      <c r="AH176" s="19">
        <v>0</v>
      </c>
      <c r="AI176" s="19">
        <v>0</v>
      </c>
      <c r="AJ176" s="19">
        <v>0</v>
      </c>
      <c r="AK176" s="19">
        <f t="shared" si="6"/>
        <v>0</v>
      </c>
      <c r="AL176" s="19" t="s">
        <v>1477</v>
      </c>
      <c r="AM176" s="25" t="s">
        <v>1477</v>
      </c>
      <c r="AN176" s="19" t="s">
        <v>1479</v>
      </c>
      <c r="AO176" s="19">
        <v>3000</v>
      </c>
      <c r="AP176" s="25" t="s">
        <v>1479</v>
      </c>
    </row>
    <row r="177" spans="1:42" ht="60" hidden="1" x14ac:dyDescent="0.25">
      <c r="A177" s="17" t="s">
        <v>197</v>
      </c>
      <c r="B177" s="13" t="s">
        <v>402</v>
      </c>
      <c r="C177" s="17" t="s">
        <v>459</v>
      </c>
      <c r="D177" s="17" t="s">
        <v>490</v>
      </c>
      <c r="E177" s="17" t="s">
        <v>511</v>
      </c>
      <c r="F177" s="17" t="s">
        <v>562</v>
      </c>
      <c r="G177" s="17" t="s">
        <v>568</v>
      </c>
      <c r="H177" s="18">
        <v>45586</v>
      </c>
      <c r="I177" s="17" t="s">
        <v>572</v>
      </c>
      <c r="J177" s="13" t="s">
        <v>745</v>
      </c>
      <c r="K177" s="17" t="s">
        <v>1616</v>
      </c>
      <c r="L177" s="17" t="s">
        <v>1482</v>
      </c>
      <c r="M177" s="13" t="s">
        <v>1022</v>
      </c>
      <c r="N177" s="17" t="s">
        <v>1205</v>
      </c>
      <c r="O177" s="13" t="s">
        <v>1752</v>
      </c>
      <c r="P177" s="17" t="s">
        <v>1431</v>
      </c>
      <c r="Q177" s="18">
        <v>45622</v>
      </c>
      <c r="R177" s="17" t="s">
        <v>1479</v>
      </c>
      <c r="S177" s="17" t="s">
        <v>1479</v>
      </c>
      <c r="T177" s="13" t="s">
        <v>1469</v>
      </c>
      <c r="U177" s="22" t="s">
        <v>1480</v>
      </c>
      <c r="V177" s="17" t="s">
        <v>1481</v>
      </c>
      <c r="W177" s="17" t="s">
        <v>1473</v>
      </c>
      <c r="X177" s="17" t="s">
        <v>1481</v>
      </c>
      <c r="Y177" s="19">
        <v>30646</v>
      </c>
      <c r="Z177" s="19">
        <v>0</v>
      </c>
      <c r="AA177" s="19">
        <v>0</v>
      </c>
      <c r="AB177" s="19">
        <v>0</v>
      </c>
      <c r="AC177" s="19"/>
      <c r="AD177" s="19" t="s">
        <v>1479</v>
      </c>
      <c r="AE177" s="19" t="str">
        <f t="shared" si="7"/>
        <v>N/A</v>
      </c>
      <c r="AF177" s="19">
        <v>0</v>
      </c>
      <c r="AG177" s="19">
        <v>0</v>
      </c>
      <c r="AH177" s="19">
        <v>0</v>
      </c>
      <c r="AI177" s="19">
        <v>0</v>
      </c>
      <c r="AJ177" s="19">
        <v>0</v>
      </c>
      <c r="AK177" s="19">
        <f t="shared" si="6"/>
        <v>0</v>
      </c>
      <c r="AL177" s="19" t="s">
        <v>1477</v>
      </c>
      <c r="AM177" s="25" t="s">
        <v>1477</v>
      </c>
      <c r="AN177" s="19" t="s">
        <v>1479</v>
      </c>
      <c r="AO177" s="19">
        <v>3000</v>
      </c>
      <c r="AP177" s="25" t="s">
        <v>1479</v>
      </c>
    </row>
    <row r="178" spans="1:42" ht="60" hidden="1" x14ac:dyDescent="0.25">
      <c r="A178" s="17" t="s">
        <v>198</v>
      </c>
      <c r="B178" s="13" t="s">
        <v>402</v>
      </c>
      <c r="C178" s="17" t="s">
        <v>459</v>
      </c>
      <c r="D178" s="17" t="s">
        <v>490</v>
      </c>
      <c r="E178" s="17" t="s">
        <v>518</v>
      </c>
      <c r="F178" s="17" t="s">
        <v>562</v>
      </c>
      <c r="G178" s="17" t="s">
        <v>568</v>
      </c>
      <c r="H178" s="18">
        <v>45586</v>
      </c>
      <c r="I178" s="17" t="s">
        <v>572</v>
      </c>
      <c r="J178" s="13" t="s">
        <v>746</v>
      </c>
      <c r="K178" s="17" t="s">
        <v>1616</v>
      </c>
      <c r="L178" s="17" t="s">
        <v>1482</v>
      </c>
      <c r="M178" s="13" t="s">
        <v>1022</v>
      </c>
      <c r="N178" s="17" t="s">
        <v>1206</v>
      </c>
      <c r="O178" s="13" t="s">
        <v>1752</v>
      </c>
      <c r="P178" s="17" t="s">
        <v>1431</v>
      </c>
      <c r="Q178" s="18">
        <v>45789</v>
      </c>
      <c r="R178" s="17" t="s">
        <v>1479</v>
      </c>
      <c r="S178" s="17" t="s">
        <v>1479</v>
      </c>
      <c r="T178" s="13" t="s">
        <v>1470</v>
      </c>
      <c r="U178" s="22" t="s">
        <v>1686</v>
      </c>
      <c r="V178" s="17" t="s">
        <v>1481</v>
      </c>
      <c r="W178" s="17" t="s">
        <v>1473</v>
      </c>
      <c r="X178" s="17" t="s">
        <v>1477</v>
      </c>
      <c r="Y178" s="19">
        <v>55385</v>
      </c>
      <c r="Z178" s="19">
        <v>0</v>
      </c>
      <c r="AA178" s="19">
        <v>0</v>
      </c>
      <c r="AB178" s="19">
        <v>0</v>
      </c>
      <c r="AC178" s="19"/>
      <c r="AD178" s="19" t="s">
        <v>1479</v>
      </c>
      <c r="AE178" s="19" t="str">
        <f t="shared" si="7"/>
        <v>N/A</v>
      </c>
      <c r="AF178" s="19">
        <v>0</v>
      </c>
      <c r="AG178" s="19">
        <v>0</v>
      </c>
      <c r="AH178" s="19">
        <v>0</v>
      </c>
      <c r="AI178" s="19">
        <v>0</v>
      </c>
      <c r="AJ178" s="19">
        <v>0</v>
      </c>
      <c r="AK178" s="19">
        <f t="shared" si="6"/>
        <v>0</v>
      </c>
      <c r="AL178" s="19" t="s">
        <v>1477</v>
      </c>
      <c r="AM178" s="25" t="s">
        <v>1477</v>
      </c>
      <c r="AN178" s="19" t="s">
        <v>1479</v>
      </c>
      <c r="AO178" s="19" t="s">
        <v>1479</v>
      </c>
      <c r="AP178" s="17" t="s">
        <v>1479</v>
      </c>
    </row>
    <row r="179" spans="1:42" ht="60" hidden="1" x14ac:dyDescent="0.25">
      <c r="A179" s="17" t="s">
        <v>199</v>
      </c>
      <c r="B179" s="13" t="s">
        <v>402</v>
      </c>
      <c r="C179" s="17" t="s">
        <v>459</v>
      </c>
      <c r="D179" s="17" t="s">
        <v>490</v>
      </c>
      <c r="E179" s="17" t="s">
        <v>508</v>
      </c>
      <c r="F179" s="17" t="s">
        <v>562</v>
      </c>
      <c r="G179" s="17" t="s">
        <v>568</v>
      </c>
      <c r="H179" s="18">
        <v>45586</v>
      </c>
      <c r="I179" s="17" t="s">
        <v>572</v>
      </c>
      <c r="J179" s="13" t="s">
        <v>747</v>
      </c>
      <c r="K179" s="17" t="s">
        <v>1616</v>
      </c>
      <c r="L179" s="17" t="s">
        <v>1482</v>
      </c>
      <c r="M179" s="13" t="s">
        <v>1023</v>
      </c>
      <c r="N179" s="17" t="s">
        <v>1207</v>
      </c>
      <c r="O179" s="13" t="s">
        <v>1753</v>
      </c>
      <c r="P179" s="17" t="s">
        <v>1431</v>
      </c>
      <c r="Q179" s="18">
        <v>45610</v>
      </c>
      <c r="R179" s="17" t="s">
        <v>1479</v>
      </c>
      <c r="S179" s="17" t="s">
        <v>1479</v>
      </c>
      <c r="T179" s="13" t="s">
        <v>1469</v>
      </c>
      <c r="U179" s="22" t="s">
        <v>1480</v>
      </c>
      <c r="V179" s="17" t="s">
        <v>1481</v>
      </c>
      <c r="W179" s="17" t="s">
        <v>1473</v>
      </c>
      <c r="X179" s="17" t="s">
        <v>1481</v>
      </c>
      <c r="Y179" s="19">
        <v>51672.5</v>
      </c>
      <c r="Z179" s="19">
        <v>0</v>
      </c>
      <c r="AA179" s="19">
        <v>0</v>
      </c>
      <c r="AB179" s="19">
        <v>0</v>
      </c>
      <c r="AC179" s="19"/>
      <c r="AD179" s="19" t="s">
        <v>1479</v>
      </c>
      <c r="AE179" s="19" t="str">
        <f t="shared" si="7"/>
        <v>N/A</v>
      </c>
      <c r="AF179" s="19">
        <v>0</v>
      </c>
      <c r="AG179" s="19">
        <v>0</v>
      </c>
      <c r="AH179" s="19">
        <v>0</v>
      </c>
      <c r="AI179" s="19">
        <v>0</v>
      </c>
      <c r="AJ179" s="19">
        <v>0</v>
      </c>
      <c r="AK179" s="19">
        <f t="shared" si="6"/>
        <v>0</v>
      </c>
      <c r="AL179" s="19" t="s">
        <v>1477</v>
      </c>
      <c r="AM179" s="25" t="s">
        <v>1477</v>
      </c>
      <c r="AN179" s="19" t="s">
        <v>1479</v>
      </c>
      <c r="AO179" s="19">
        <v>3000</v>
      </c>
      <c r="AP179" s="25" t="s">
        <v>1479</v>
      </c>
    </row>
    <row r="180" spans="1:42" ht="60" hidden="1" x14ac:dyDescent="0.25">
      <c r="A180" s="17" t="s">
        <v>200</v>
      </c>
      <c r="B180" s="13" t="s">
        <v>402</v>
      </c>
      <c r="C180" s="17" t="s">
        <v>459</v>
      </c>
      <c r="D180" s="17" t="s">
        <v>490</v>
      </c>
      <c r="E180" s="17" t="s">
        <v>511</v>
      </c>
      <c r="F180" s="17" t="s">
        <v>562</v>
      </c>
      <c r="G180" s="17" t="s">
        <v>568</v>
      </c>
      <c r="H180" s="18">
        <v>45586</v>
      </c>
      <c r="I180" s="17" t="s">
        <v>571</v>
      </c>
      <c r="J180" s="13" t="s">
        <v>748</v>
      </c>
      <c r="K180" s="17" t="s">
        <v>1616</v>
      </c>
      <c r="L180" s="17" t="s">
        <v>1482</v>
      </c>
      <c r="M180" s="13" t="s">
        <v>1022</v>
      </c>
      <c r="N180" s="17" t="s">
        <v>1208</v>
      </c>
      <c r="O180" s="13" t="s">
        <v>1754</v>
      </c>
      <c r="P180" s="17" t="s">
        <v>1431</v>
      </c>
      <c r="Q180" s="18">
        <v>45622</v>
      </c>
      <c r="R180" s="17" t="s">
        <v>1479</v>
      </c>
      <c r="S180" s="17" t="s">
        <v>1479</v>
      </c>
      <c r="T180" s="13" t="s">
        <v>1469</v>
      </c>
      <c r="U180" s="22" t="s">
        <v>1480</v>
      </c>
      <c r="V180" s="17" t="s">
        <v>1481</v>
      </c>
      <c r="W180" s="17" t="s">
        <v>1473</v>
      </c>
      <c r="X180" s="17" t="s">
        <v>1481</v>
      </c>
      <c r="Y180" s="19">
        <v>27692.5</v>
      </c>
      <c r="Z180" s="19">
        <v>0</v>
      </c>
      <c r="AA180" s="19">
        <v>0</v>
      </c>
      <c r="AB180" s="19">
        <v>0</v>
      </c>
      <c r="AC180" s="19"/>
      <c r="AD180" s="19" t="s">
        <v>1479</v>
      </c>
      <c r="AE180" s="19" t="str">
        <f t="shared" si="7"/>
        <v>N/A</v>
      </c>
      <c r="AF180" s="19">
        <v>0</v>
      </c>
      <c r="AG180" s="19">
        <v>0</v>
      </c>
      <c r="AH180" s="19">
        <v>0</v>
      </c>
      <c r="AI180" s="19">
        <v>0</v>
      </c>
      <c r="AJ180" s="19">
        <v>0</v>
      </c>
      <c r="AK180" s="19">
        <f t="shared" si="6"/>
        <v>0</v>
      </c>
      <c r="AL180" s="19" t="s">
        <v>1477</v>
      </c>
      <c r="AM180" s="25" t="s">
        <v>1477</v>
      </c>
      <c r="AN180" s="19" t="s">
        <v>1479</v>
      </c>
      <c r="AO180" s="19">
        <v>3000</v>
      </c>
      <c r="AP180" s="25" t="s">
        <v>1479</v>
      </c>
    </row>
    <row r="181" spans="1:42" ht="180" x14ac:dyDescent="0.25">
      <c r="A181" s="17" t="s">
        <v>201</v>
      </c>
      <c r="B181" s="13" t="s">
        <v>402</v>
      </c>
      <c r="C181" s="17" t="s">
        <v>422</v>
      </c>
      <c r="D181" s="17" t="s">
        <v>490</v>
      </c>
      <c r="E181" s="17" t="s">
        <v>520</v>
      </c>
      <c r="F181" s="17" t="s">
        <v>562</v>
      </c>
      <c r="G181" s="17" t="s">
        <v>568</v>
      </c>
      <c r="H181" s="18">
        <v>45587</v>
      </c>
      <c r="I181" s="17" t="s">
        <v>571</v>
      </c>
      <c r="J181" s="13" t="s">
        <v>749</v>
      </c>
      <c r="K181" s="17" t="s">
        <v>1616</v>
      </c>
      <c r="L181" s="6" t="s">
        <v>1560</v>
      </c>
      <c r="M181" s="13" t="s">
        <v>1024</v>
      </c>
      <c r="N181" s="17" t="s">
        <v>1209</v>
      </c>
      <c r="O181" s="13" t="s">
        <v>1755</v>
      </c>
      <c r="P181" s="17" t="s">
        <v>1429</v>
      </c>
      <c r="Q181" s="18">
        <v>45833</v>
      </c>
      <c r="R181" s="17" t="s">
        <v>1608</v>
      </c>
      <c r="S181" s="17" t="s">
        <v>1479</v>
      </c>
      <c r="T181" s="13" t="s">
        <v>1695</v>
      </c>
      <c r="U181" s="17" t="s">
        <v>1546</v>
      </c>
      <c r="V181" s="17" t="s">
        <v>1477</v>
      </c>
      <c r="W181" s="17" t="s">
        <v>1472</v>
      </c>
      <c r="X181" s="17" t="s">
        <v>1477</v>
      </c>
      <c r="Y181" s="19">
        <v>29849.08</v>
      </c>
      <c r="Z181" s="19">
        <v>0</v>
      </c>
      <c r="AA181" s="19">
        <v>0</v>
      </c>
      <c r="AB181" s="19">
        <v>0</v>
      </c>
      <c r="AC181" s="19"/>
      <c r="AD181" s="19" t="s">
        <v>1479</v>
      </c>
      <c r="AE181" s="19" t="str">
        <f t="shared" si="7"/>
        <v>N/A</v>
      </c>
      <c r="AF181" s="19">
        <v>0</v>
      </c>
      <c r="AG181" s="19">
        <v>2000</v>
      </c>
      <c r="AH181" s="19"/>
      <c r="AI181" s="19"/>
      <c r="AJ181" s="19"/>
      <c r="AK181" s="19">
        <f t="shared" si="6"/>
        <v>2000</v>
      </c>
      <c r="AL181" s="19">
        <v>40</v>
      </c>
      <c r="AM181" s="25" t="s">
        <v>1477</v>
      </c>
      <c r="AN181" s="19" t="s">
        <v>1479</v>
      </c>
      <c r="AO181" s="19" t="s">
        <v>1479</v>
      </c>
      <c r="AP181" s="17" t="s">
        <v>1479</v>
      </c>
    </row>
    <row r="182" spans="1:42" ht="60" hidden="1" x14ac:dyDescent="0.25">
      <c r="A182" s="17" t="s">
        <v>202</v>
      </c>
      <c r="B182" s="13" t="s">
        <v>402</v>
      </c>
      <c r="C182" s="17" t="s">
        <v>459</v>
      </c>
      <c r="D182" s="17" t="s">
        <v>490</v>
      </c>
      <c r="E182" s="17" t="s">
        <v>512</v>
      </c>
      <c r="F182" s="17" t="s">
        <v>562</v>
      </c>
      <c r="G182" s="17" t="s">
        <v>568</v>
      </c>
      <c r="H182" s="18">
        <v>45586</v>
      </c>
      <c r="I182" s="17" t="s">
        <v>572</v>
      </c>
      <c r="J182" s="13" t="s">
        <v>750</v>
      </c>
      <c r="K182" s="17" t="s">
        <v>1616</v>
      </c>
      <c r="L182" s="17" t="s">
        <v>1482</v>
      </c>
      <c r="M182" s="13" t="s">
        <v>1023</v>
      </c>
      <c r="N182" s="17" t="s">
        <v>1210</v>
      </c>
      <c r="O182" s="13" t="s">
        <v>1752</v>
      </c>
      <c r="P182" s="17" t="s">
        <v>1431</v>
      </c>
      <c r="Q182" s="18">
        <v>45608</v>
      </c>
      <c r="R182" s="17" t="s">
        <v>1479</v>
      </c>
      <c r="S182" s="17" t="s">
        <v>1479</v>
      </c>
      <c r="T182" s="13" t="s">
        <v>1469</v>
      </c>
      <c r="U182" s="22" t="s">
        <v>1480</v>
      </c>
      <c r="V182" s="17" t="s">
        <v>1481</v>
      </c>
      <c r="W182" s="17" t="s">
        <v>1473</v>
      </c>
      <c r="X182" s="17" t="s">
        <v>1481</v>
      </c>
      <c r="Y182" s="19">
        <v>55819.5</v>
      </c>
      <c r="Z182" s="19">
        <v>0</v>
      </c>
      <c r="AA182" s="19">
        <v>0</v>
      </c>
      <c r="AB182" s="19">
        <v>0</v>
      </c>
      <c r="AC182" s="19"/>
      <c r="AD182" s="19" t="s">
        <v>1479</v>
      </c>
      <c r="AE182" s="19" t="str">
        <f t="shared" si="7"/>
        <v>N/A</v>
      </c>
      <c r="AF182" s="19">
        <v>0</v>
      </c>
      <c r="AG182" s="19">
        <v>0</v>
      </c>
      <c r="AH182" s="19">
        <v>0</v>
      </c>
      <c r="AI182" s="19">
        <v>0</v>
      </c>
      <c r="AJ182" s="19">
        <v>0</v>
      </c>
      <c r="AK182" s="19">
        <f t="shared" si="6"/>
        <v>0</v>
      </c>
      <c r="AL182" s="19" t="s">
        <v>1477</v>
      </c>
      <c r="AM182" s="25" t="s">
        <v>1477</v>
      </c>
      <c r="AN182" s="19" t="s">
        <v>1479</v>
      </c>
      <c r="AO182" s="19">
        <v>3000</v>
      </c>
      <c r="AP182" s="25" t="s">
        <v>1479</v>
      </c>
    </row>
    <row r="183" spans="1:42" ht="60" hidden="1" x14ac:dyDescent="0.25">
      <c r="A183" s="17" t="s">
        <v>203</v>
      </c>
      <c r="B183" s="13" t="s">
        <v>402</v>
      </c>
      <c r="C183" s="17" t="s">
        <v>459</v>
      </c>
      <c r="D183" s="17" t="s">
        <v>490</v>
      </c>
      <c r="E183" s="17" t="s">
        <v>512</v>
      </c>
      <c r="F183" s="17" t="s">
        <v>562</v>
      </c>
      <c r="G183" s="17" t="s">
        <v>568</v>
      </c>
      <c r="H183" s="18">
        <v>45586</v>
      </c>
      <c r="I183" s="17" t="s">
        <v>572</v>
      </c>
      <c r="J183" s="13" t="s">
        <v>751</v>
      </c>
      <c r="K183" s="17" t="s">
        <v>1616</v>
      </c>
      <c r="L183" s="17" t="s">
        <v>1482</v>
      </c>
      <c r="M183" s="13" t="s">
        <v>1022</v>
      </c>
      <c r="N183" s="17" t="s">
        <v>1211</v>
      </c>
      <c r="O183" s="13" t="s">
        <v>1756</v>
      </c>
      <c r="P183" s="17" t="s">
        <v>1431</v>
      </c>
      <c r="Q183" s="18">
        <v>45608</v>
      </c>
      <c r="R183" s="17" t="s">
        <v>1479</v>
      </c>
      <c r="S183" s="17" t="s">
        <v>1479</v>
      </c>
      <c r="T183" s="13" t="s">
        <v>1469</v>
      </c>
      <c r="U183" s="22" t="s">
        <v>1480</v>
      </c>
      <c r="V183" s="17" t="s">
        <v>1481</v>
      </c>
      <c r="W183" s="17" t="s">
        <v>1473</v>
      </c>
      <c r="X183" s="17" t="s">
        <v>1481</v>
      </c>
      <c r="Y183" s="19">
        <v>53212.5</v>
      </c>
      <c r="Z183" s="19">
        <v>0</v>
      </c>
      <c r="AA183" s="19">
        <v>0</v>
      </c>
      <c r="AB183" s="19">
        <v>0</v>
      </c>
      <c r="AC183" s="19"/>
      <c r="AD183" s="19" t="s">
        <v>1479</v>
      </c>
      <c r="AE183" s="19" t="str">
        <f t="shared" si="7"/>
        <v>N/A</v>
      </c>
      <c r="AF183" s="19">
        <v>0</v>
      </c>
      <c r="AG183" s="19">
        <v>0</v>
      </c>
      <c r="AH183" s="19">
        <v>0</v>
      </c>
      <c r="AI183" s="19">
        <v>0</v>
      </c>
      <c r="AJ183" s="19">
        <v>0</v>
      </c>
      <c r="AK183" s="19">
        <f t="shared" si="6"/>
        <v>0</v>
      </c>
      <c r="AL183" s="19" t="s">
        <v>1477</v>
      </c>
      <c r="AM183" s="25" t="s">
        <v>1477</v>
      </c>
      <c r="AN183" s="19" t="s">
        <v>1479</v>
      </c>
      <c r="AO183" s="19">
        <v>3000</v>
      </c>
      <c r="AP183" s="25" t="s">
        <v>1479</v>
      </c>
    </row>
    <row r="184" spans="1:42" ht="60" hidden="1" x14ac:dyDescent="0.25">
      <c r="A184" s="17" t="s">
        <v>204</v>
      </c>
      <c r="B184" s="13" t="s">
        <v>402</v>
      </c>
      <c r="C184" s="17" t="s">
        <v>459</v>
      </c>
      <c r="D184" s="17" t="s">
        <v>490</v>
      </c>
      <c r="E184" s="17" t="s">
        <v>518</v>
      </c>
      <c r="F184" s="17" t="s">
        <v>562</v>
      </c>
      <c r="G184" s="17" t="s">
        <v>568</v>
      </c>
      <c r="H184" s="18">
        <v>45605</v>
      </c>
      <c r="I184" s="17" t="s">
        <v>572</v>
      </c>
      <c r="J184" s="13" t="s">
        <v>752</v>
      </c>
      <c r="K184" s="17" t="s">
        <v>1616</v>
      </c>
      <c r="L184" s="17" t="s">
        <v>1482</v>
      </c>
      <c r="M184" s="13" t="s">
        <v>1025</v>
      </c>
      <c r="N184" s="17" t="s">
        <v>1212</v>
      </c>
      <c r="O184" s="13" t="s">
        <v>1757</v>
      </c>
      <c r="P184" s="17" t="s">
        <v>1431</v>
      </c>
      <c r="Q184" s="18">
        <v>45624</v>
      </c>
      <c r="R184" s="17" t="s">
        <v>1479</v>
      </c>
      <c r="S184" s="17" t="s">
        <v>1479</v>
      </c>
      <c r="T184" s="13" t="s">
        <v>1469</v>
      </c>
      <c r="U184" s="22" t="s">
        <v>1480</v>
      </c>
      <c r="V184" s="17" t="s">
        <v>1481</v>
      </c>
      <c r="W184" s="17" t="s">
        <v>1473</v>
      </c>
      <c r="X184" s="17" t="s">
        <v>1481</v>
      </c>
      <c r="Y184" s="19">
        <v>33550</v>
      </c>
      <c r="Z184" s="19">
        <v>0</v>
      </c>
      <c r="AA184" s="19">
        <v>0</v>
      </c>
      <c r="AB184" s="19">
        <v>0</v>
      </c>
      <c r="AC184" s="19"/>
      <c r="AD184" s="19" t="s">
        <v>1479</v>
      </c>
      <c r="AE184" s="19" t="str">
        <f t="shared" si="7"/>
        <v>N/A</v>
      </c>
      <c r="AF184" s="19">
        <v>0</v>
      </c>
      <c r="AG184" s="19">
        <v>0</v>
      </c>
      <c r="AH184" s="19">
        <v>0</v>
      </c>
      <c r="AI184" s="19">
        <v>0</v>
      </c>
      <c r="AJ184" s="19">
        <v>0</v>
      </c>
      <c r="AK184" s="19">
        <f t="shared" si="6"/>
        <v>0</v>
      </c>
      <c r="AL184" s="19" t="s">
        <v>1477</v>
      </c>
      <c r="AM184" s="25" t="s">
        <v>1477</v>
      </c>
      <c r="AN184" s="19" t="s">
        <v>1479</v>
      </c>
      <c r="AO184" s="19">
        <v>3000</v>
      </c>
      <c r="AP184" s="25" t="s">
        <v>1479</v>
      </c>
    </row>
    <row r="185" spans="1:42" ht="60" x14ac:dyDescent="0.25">
      <c r="A185" s="17" t="s">
        <v>205</v>
      </c>
      <c r="B185" s="13" t="s">
        <v>405</v>
      </c>
      <c r="C185" s="17" t="s">
        <v>424</v>
      </c>
      <c r="D185" s="17" t="s">
        <v>492</v>
      </c>
      <c r="E185" s="17" t="s">
        <v>537</v>
      </c>
      <c r="F185" s="17" t="s">
        <v>562</v>
      </c>
      <c r="G185" s="17" t="s">
        <v>568</v>
      </c>
      <c r="H185" s="18">
        <v>45610</v>
      </c>
      <c r="I185" s="17" t="s">
        <v>571</v>
      </c>
      <c r="J185" s="13" t="s">
        <v>753</v>
      </c>
      <c r="K185" s="17" t="s">
        <v>1616</v>
      </c>
      <c r="L185" s="17" t="s">
        <v>1696</v>
      </c>
      <c r="M185" s="13" t="s">
        <v>1026</v>
      </c>
      <c r="N185" s="17" t="s">
        <v>1213</v>
      </c>
      <c r="O185" s="13" t="s">
        <v>1845</v>
      </c>
      <c r="P185" s="17" t="s">
        <v>1430</v>
      </c>
      <c r="Q185" s="18">
        <v>45876</v>
      </c>
      <c r="R185" s="17" t="s">
        <v>1479</v>
      </c>
      <c r="S185" s="17" t="s">
        <v>1479</v>
      </c>
      <c r="T185" s="13" t="s">
        <v>1479</v>
      </c>
      <c r="U185" s="17" t="s">
        <v>1498</v>
      </c>
      <c r="V185" s="17" t="s">
        <v>1477</v>
      </c>
      <c r="W185" s="17" t="s">
        <v>1472</v>
      </c>
      <c r="X185" s="17" t="s">
        <v>1477</v>
      </c>
      <c r="Y185" s="19">
        <v>64089.52</v>
      </c>
      <c r="Z185" s="19">
        <v>0</v>
      </c>
      <c r="AA185" s="19">
        <v>0</v>
      </c>
      <c r="AB185" s="19">
        <v>0</v>
      </c>
      <c r="AC185" s="19"/>
      <c r="AD185" s="19" t="s">
        <v>1479</v>
      </c>
      <c r="AE185" s="19" t="str">
        <f t="shared" si="7"/>
        <v>N/A</v>
      </c>
      <c r="AF185" s="19">
        <v>0</v>
      </c>
      <c r="AG185" s="19">
        <v>0</v>
      </c>
      <c r="AH185" s="19">
        <v>0</v>
      </c>
      <c r="AI185" s="19">
        <v>0</v>
      </c>
      <c r="AJ185" s="19">
        <v>0</v>
      </c>
      <c r="AK185" s="19">
        <f t="shared" si="6"/>
        <v>0</v>
      </c>
      <c r="AL185" s="19" t="s">
        <v>1477</v>
      </c>
      <c r="AM185" s="17" t="s">
        <v>1477</v>
      </c>
      <c r="AN185" s="19" t="s">
        <v>1479</v>
      </c>
      <c r="AO185" s="19" t="s">
        <v>1479</v>
      </c>
      <c r="AP185" s="19" t="s">
        <v>1479</v>
      </c>
    </row>
    <row r="186" spans="1:42" ht="75" x14ac:dyDescent="0.25">
      <c r="A186" s="17" t="s">
        <v>206</v>
      </c>
      <c r="B186" s="13" t="s">
        <v>404</v>
      </c>
      <c r="C186" s="17" t="s">
        <v>423</v>
      </c>
      <c r="D186" s="17" t="s">
        <v>491</v>
      </c>
      <c r="E186" s="17" t="s">
        <v>513</v>
      </c>
      <c r="F186" s="17" t="s">
        <v>562</v>
      </c>
      <c r="G186" s="17" t="s">
        <v>568</v>
      </c>
      <c r="H186" s="18">
        <v>45614</v>
      </c>
      <c r="I186" s="17" t="s">
        <v>571</v>
      </c>
      <c r="J186" s="13" t="s">
        <v>754</v>
      </c>
      <c r="K186" s="17" t="s">
        <v>1477</v>
      </c>
      <c r="L186" s="17" t="s">
        <v>1495</v>
      </c>
      <c r="M186" s="13" t="s">
        <v>1027</v>
      </c>
      <c r="N186" s="17" t="s">
        <v>1214</v>
      </c>
      <c r="O186" s="13" t="s">
        <v>1998</v>
      </c>
      <c r="P186" s="17" t="s">
        <v>1430</v>
      </c>
      <c r="Q186" s="18">
        <v>45810</v>
      </c>
      <c r="R186" s="17" t="s">
        <v>1479</v>
      </c>
      <c r="S186" s="17" t="s">
        <v>1479</v>
      </c>
      <c r="T186" s="17" t="s">
        <v>1479</v>
      </c>
      <c r="U186" s="17" t="s">
        <v>1498</v>
      </c>
      <c r="V186" s="17" t="s">
        <v>1477</v>
      </c>
      <c r="W186" s="17" t="s">
        <v>1472</v>
      </c>
      <c r="X186" s="17" t="s">
        <v>1477</v>
      </c>
      <c r="Y186" s="19">
        <v>473379.3</v>
      </c>
      <c r="Z186" s="19">
        <v>0</v>
      </c>
      <c r="AA186" s="19">
        <v>0</v>
      </c>
      <c r="AB186" s="19">
        <v>0</v>
      </c>
      <c r="AC186" s="19"/>
      <c r="AD186" s="19" t="s">
        <v>1479</v>
      </c>
      <c r="AE186" s="19" t="str">
        <f t="shared" si="7"/>
        <v>N/A</v>
      </c>
      <c r="AF186" s="19">
        <v>0</v>
      </c>
      <c r="AG186" s="19">
        <v>0</v>
      </c>
      <c r="AH186" s="19">
        <v>0</v>
      </c>
      <c r="AI186" s="19">
        <v>0</v>
      </c>
      <c r="AJ186" s="19">
        <v>0</v>
      </c>
      <c r="AK186" s="19">
        <f t="shared" si="6"/>
        <v>0</v>
      </c>
      <c r="AL186" s="19" t="s">
        <v>1477</v>
      </c>
      <c r="AM186" s="17" t="s">
        <v>1477</v>
      </c>
      <c r="AN186" s="19" t="s">
        <v>1479</v>
      </c>
      <c r="AO186" s="19" t="s">
        <v>1479</v>
      </c>
      <c r="AP186" s="19" t="s">
        <v>1479</v>
      </c>
    </row>
    <row r="187" spans="1:42" ht="60" hidden="1" x14ac:dyDescent="0.25">
      <c r="A187" s="17" t="s">
        <v>207</v>
      </c>
      <c r="B187" s="13" t="s">
        <v>402</v>
      </c>
      <c r="C187" s="17" t="s">
        <v>459</v>
      </c>
      <c r="D187" s="17" t="s">
        <v>490</v>
      </c>
      <c r="E187" s="17" t="s">
        <v>518</v>
      </c>
      <c r="F187" s="17" t="s">
        <v>562</v>
      </c>
      <c r="G187" s="17" t="s">
        <v>568</v>
      </c>
      <c r="H187" s="18">
        <v>45621</v>
      </c>
      <c r="I187" s="17" t="s">
        <v>572</v>
      </c>
      <c r="J187" s="13" t="s">
        <v>755</v>
      </c>
      <c r="K187" s="17" t="s">
        <v>1616</v>
      </c>
      <c r="L187" s="17" t="s">
        <v>1482</v>
      </c>
      <c r="M187" s="13" t="s">
        <v>1022</v>
      </c>
      <c r="N187" s="17" t="s">
        <v>1215</v>
      </c>
      <c r="O187" s="13" t="s">
        <v>1752</v>
      </c>
      <c r="P187" s="17" t="s">
        <v>1431</v>
      </c>
      <c r="Q187" s="18">
        <v>45636</v>
      </c>
      <c r="R187" s="17" t="s">
        <v>1479</v>
      </c>
      <c r="S187" s="17" t="s">
        <v>1479</v>
      </c>
      <c r="T187" s="13" t="s">
        <v>1469</v>
      </c>
      <c r="U187" s="22" t="s">
        <v>1480</v>
      </c>
      <c r="V187" s="17" t="s">
        <v>1481</v>
      </c>
      <c r="W187" s="17" t="s">
        <v>1473</v>
      </c>
      <c r="X187" s="17" t="s">
        <v>1481</v>
      </c>
      <c r="Y187" s="19">
        <v>67776.399999999994</v>
      </c>
      <c r="Z187" s="19">
        <v>0</v>
      </c>
      <c r="AA187" s="19">
        <v>0</v>
      </c>
      <c r="AB187" s="19">
        <v>0</v>
      </c>
      <c r="AC187" s="19"/>
      <c r="AD187" s="19" t="s">
        <v>1479</v>
      </c>
      <c r="AE187" s="19" t="str">
        <f t="shared" si="7"/>
        <v>N/A</v>
      </c>
      <c r="AF187" s="19">
        <v>0</v>
      </c>
      <c r="AG187" s="19">
        <v>0</v>
      </c>
      <c r="AH187" s="19">
        <v>0</v>
      </c>
      <c r="AI187" s="19">
        <v>0</v>
      </c>
      <c r="AJ187" s="19">
        <v>0</v>
      </c>
      <c r="AK187" s="19">
        <f t="shared" si="6"/>
        <v>0</v>
      </c>
      <c r="AL187" s="19" t="s">
        <v>1477</v>
      </c>
      <c r="AM187" s="25" t="s">
        <v>1477</v>
      </c>
      <c r="AN187" s="19" t="s">
        <v>1479</v>
      </c>
      <c r="AO187" s="19">
        <v>3000</v>
      </c>
      <c r="AP187" s="25" t="s">
        <v>1479</v>
      </c>
    </row>
    <row r="188" spans="1:42" ht="60" hidden="1" x14ac:dyDescent="0.25">
      <c r="A188" s="17" t="s">
        <v>208</v>
      </c>
      <c r="B188" s="13" t="s">
        <v>402</v>
      </c>
      <c r="C188" s="17" t="s">
        <v>459</v>
      </c>
      <c r="D188" s="17" t="s">
        <v>490</v>
      </c>
      <c r="E188" s="17" t="s">
        <v>511</v>
      </c>
      <c r="F188" s="17" t="s">
        <v>562</v>
      </c>
      <c r="G188" s="17" t="s">
        <v>568</v>
      </c>
      <c r="H188" s="18">
        <v>45621</v>
      </c>
      <c r="I188" s="17" t="s">
        <v>572</v>
      </c>
      <c r="J188" s="13" t="s">
        <v>756</v>
      </c>
      <c r="K188" s="17" t="s">
        <v>1616</v>
      </c>
      <c r="L188" s="17" t="s">
        <v>1482</v>
      </c>
      <c r="M188" s="13" t="s">
        <v>1022</v>
      </c>
      <c r="N188" s="17" t="s">
        <v>1216</v>
      </c>
      <c r="O188" s="13" t="s">
        <v>1752</v>
      </c>
      <c r="P188" s="17" t="s">
        <v>1431</v>
      </c>
      <c r="Q188" s="18">
        <v>45643</v>
      </c>
      <c r="R188" s="17" t="s">
        <v>1479</v>
      </c>
      <c r="S188" s="17" t="s">
        <v>1479</v>
      </c>
      <c r="T188" s="13" t="s">
        <v>1469</v>
      </c>
      <c r="U188" s="22" t="s">
        <v>1480</v>
      </c>
      <c r="V188" s="17" t="s">
        <v>1481</v>
      </c>
      <c r="W188" s="17" t="s">
        <v>1473</v>
      </c>
      <c r="X188" s="17"/>
      <c r="Y188" s="19">
        <v>50878.3</v>
      </c>
      <c r="Z188" s="19">
        <v>0</v>
      </c>
      <c r="AA188" s="19">
        <v>0</v>
      </c>
      <c r="AB188" s="19">
        <v>0</v>
      </c>
      <c r="AC188" s="19"/>
      <c r="AD188" s="19" t="s">
        <v>1479</v>
      </c>
      <c r="AE188" s="19" t="str">
        <f t="shared" si="7"/>
        <v>N/A</v>
      </c>
      <c r="AF188" s="19">
        <v>0</v>
      </c>
      <c r="AG188" s="19"/>
      <c r="AH188" s="19"/>
      <c r="AI188" s="19"/>
      <c r="AJ188" s="19"/>
      <c r="AK188" s="19">
        <f t="shared" si="6"/>
        <v>0</v>
      </c>
      <c r="AL188" s="19" t="s">
        <v>1477</v>
      </c>
      <c r="AM188" s="25" t="s">
        <v>1477</v>
      </c>
      <c r="AN188" s="19" t="s">
        <v>1479</v>
      </c>
      <c r="AO188" s="19">
        <v>3000</v>
      </c>
      <c r="AP188" s="19"/>
    </row>
    <row r="189" spans="1:42" ht="60" hidden="1" x14ac:dyDescent="0.25">
      <c r="A189" s="17" t="s">
        <v>209</v>
      </c>
      <c r="B189" s="13" t="s">
        <v>402</v>
      </c>
      <c r="C189" s="17" t="s">
        <v>459</v>
      </c>
      <c r="D189" s="17" t="s">
        <v>490</v>
      </c>
      <c r="E189" s="17" t="s">
        <v>508</v>
      </c>
      <c r="F189" s="17" t="s">
        <v>562</v>
      </c>
      <c r="G189" s="17" t="s">
        <v>568</v>
      </c>
      <c r="H189" s="18">
        <v>45621</v>
      </c>
      <c r="I189" s="17" t="s">
        <v>572</v>
      </c>
      <c r="J189" s="13" t="s">
        <v>757</v>
      </c>
      <c r="K189" s="17" t="s">
        <v>1616</v>
      </c>
      <c r="L189" s="17" t="s">
        <v>1482</v>
      </c>
      <c r="M189" s="13" t="s">
        <v>1022</v>
      </c>
      <c r="N189" s="17" t="s">
        <v>1217</v>
      </c>
      <c r="O189" s="13" t="s">
        <v>1754</v>
      </c>
      <c r="P189" s="17" t="s">
        <v>1431</v>
      </c>
      <c r="Q189" s="18">
        <v>45636</v>
      </c>
      <c r="R189" s="17" t="s">
        <v>1479</v>
      </c>
      <c r="S189" s="17" t="s">
        <v>1479</v>
      </c>
      <c r="T189" s="13" t="s">
        <v>1469</v>
      </c>
      <c r="U189" s="22" t="s">
        <v>1480</v>
      </c>
      <c r="V189" s="17" t="s">
        <v>1481</v>
      </c>
      <c r="W189" s="17" t="s">
        <v>1473</v>
      </c>
      <c r="X189" s="17" t="s">
        <v>1481</v>
      </c>
      <c r="Y189" s="19">
        <v>55956.13</v>
      </c>
      <c r="Z189" s="19">
        <v>0</v>
      </c>
      <c r="AA189" s="19">
        <v>0</v>
      </c>
      <c r="AB189" s="19">
        <v>0</v>
      </c>
      <c r="AC189" s="19"/>
      <c r="AD189" s="19" t="s">
        <v>1479</v>
      </c>
      <c r="AE189" s="19" t="str">
        <f t="shared" si="7"/>
        <v>N/A</v>
      </c>
      <c r="AF189" s="19">
        <v>0</v>
      </c>
      <c r="AG189" s="19">
        <v>0</v>
      </c>
      <c r="AH189" s="19">
        <v>0</v>
      </c>
      <c r="AI189" s="19">
        <v>0</v>
      </c>
      <c r="AJ189" s="19">
        <v>0</v>
      </c>
      <c r="AK189" s="19">
        <f t="shared" si="6"/>
        <v>0</v>
      </c>
      <c r="AL189" s="19" t="s">
        <v>1477</v>
      </c>
      <c r="AM189" s="25" t="s">
        <v>1477</v>
      </c>
      <c r="AN189" s="19" t="s">
        <v>1479</v>
      </c>
      <c r="AO189" s="19">
        <v>3000</v>
      </c>
      <c r="AP189" s="25" t="s">
        <v>1479</v>
      </c>
    </row>
    <row r="190" spans="1:42" ht="60" hidden="1" x14ac:dyDescent="0.25">
      <c r="A190" s="17" t="s">
        <v>210</v>
      </c>
      <c r="B190" s="13" t="s">
        <v>402</v>
      </c>
      <c r="C190" s="17" t="s">
        <v>459</v>
      </c>
      <c r="D190" s="17" t="s">
        <v>490</v>
      </c>
      <c r="E190" s="17" t="s">
        <v>508</v>
      </c>
      <c r="F190" s="17" t="s">
        <v>562</v>
      </c>
      <c r="G190" s="17" t="s">
        <v>568</v>
      </c>
      <c r="H190" s="18">
        <v>45618</v>
      </c>
      <c r="I190" s="17" t="s">
        <v>572</v>
      </c>
      <c r="J190" s="13" t="s">
        <v>758</v>
      </c>
      <c r="K190" s="17" t="s">
        <v>1616</v>
      </c>
      <c r="L190" s="17" t="s">
        <v>1482</v>
      </c>
      <c r="M190" s="13" t="s">
        <v>1022</v>
      </c>
      <c r="N190" s="17" t="s">
        <v>1218</v>
      </c>
      <c r="O190" s="13" t="s">
        <v>1752</v>
      </c>
      <c r="P190" s="17" t="s">
        <v>1431</v>
      </c>
      <c r="Q190" s="18">
        <v>45636</v>
      </c>
      <c r="R190" s="17" t="s">
        <v>1479</v>
      </c>
      <c r="S190" s="17" t="s">
        <v>1479</v>
      </c>
      <c r="T190" s="13" t="s">
        <v>1469</v>
      </c>
      <c r="U190" s="22" t="s">
        <v>1480</v>
      </c>
      <c r="V190" s="17" t="s">
        <v>1481</v>
      </c>
      <c r="W190" s="17" t="s">
        <v>1473</v>
      </c>
      <c r="X190" s="17" t="s">
        <v>1481</v>
      </c>
      <c r="Y190" s="19">
        <v>55880</v>
      </c>
      <c r="Z190" s="19">
        <v>0</v>
      </c>
      <c r="AA190" s="19">
        <v>0</v>
      </c>
      <c r="AB190" s="19">
        <v>0</v>
      </c>
      <c r="AC190" s="19"/>
      <c r="AD190" s="19" t="s">
        <v>1479</v>
      </c>
      <c r="AE190" s="19" t="str">
        <f t="shared" si="7"/>
        <v>N/A</v>
      </c>
      <c r="AF190" s="19">
        <v>0</v>
      </c>
      <c r="AG190" s="19">
        <v>0</v>
      </c>
      <c r="AH190" s="19">
        <v>0</v>
      </c>
      <c r="AI190" s="19">
        <v>0</v>
      </c>
      <c r="AJ190" s="19">
        <v>0</v>
      </c>
      <c r="AK190" s="19">
        <f t="shared" si="6"/>
        <v>0</v>
      </c>
      <c r="AL190" s="19" t="s">
        <v>1477</v>
      </c>
      <c r="AM190" s="25" t="s">
        <v>1477</v>
      </c>
      <c r="AN190" s="19" t="s">
        <v>1479</v>
      </c>
      <c r="AO190" s="19">
        <v>3000</v>
      </c>
      <c r="AP190" s="25" t="s">
        <v>1479</v>
      </c>
    </row>
    <row r="191" spans="1:42" ht="60" hidden="1" x14ac:dyDescent="0.25">
      <c r="A191" s="17" t="s">
        <v>211</v>
      </c>
      <c r="B191" s="13" t="s">
        <v>402</v>
      </c>
      <c r="C191" s="17" t="s">
        <v>459</v>
      </c>
      <c r="D191" s="17" t="s">
        <v>490</v>
      </c>
      <c r="E191" s="17" t="s">
        <v>512</v>
      </c>
      <c r="F191" s="17" t="s">
        <v>562</v>
      </c>
      <c r="G191" s="17" t="s">
        <v>568</v>
      </c>
      <c r="H191" s="18">
        <v>45621</v>
      </c>
      <c r="I191" s="17" t="s">
        <v>571</v>
      </c>
      <c r="J191" s="13" t="s">
        <v>759</v>
      </c>
      <c r="K191" s="17" t="s">
        <v>1616</v>
      </c>
      <c r="L191" s="17" t="s">
        <v>1482</v>
      </c>
      <c r="M191" s="13" t="s">
        <v>1022</v>
      </c>
      <c r="N191" s="17" t="s">
        <v>1219</v>
      </c>
      <c r="O191" s="13" t="s">
        <v>1753</v>
      </c>
      <c r="P191" s="17" t="s">
        <v>1431</v>
      </c>
      <c r="Q191" s="18">
        <v>45645</v>
      </c>
      <c r="R191" s="17" t="s">
        <v>1479</v>
      </c>
      <c r="S191" s="17" t="s">
        <v>1479</v>
      </c>
      <c r="T191" s="13" t="s">
        <v>1469</v>
      </c>
      <c r="U191" s="22" t="s">
        <v>1480</v>
      </c>
      <c r="V191" s="17" t="s">
        <v>1481</v>
      </c>
      <c r="W191" s="17" t="s">
        <v>1473</v>
      </c>
      <c r="X191" s="17" t="s">
        <v>1481</v>
      </c>
      <c r="Y191" s="19">
        <v>47510.53</v>
      </c>
      <c r="Z191" s="19">
        <v>0</v>
      </c>
      <c r="AA191" s="19">
        <v>0</v>
      </c>
      <c r="AB191" s="19">
        <v>0</v>
      </c>
      <c r="AC191" s="19"/>
      <c r="AD191" s="19" t="s">
        <v>1479</v>
      </c>
      <c r="AE191" s="19" t="str">
        <f t="shared" si="7"/>
        <v>N/A</v>
      </c>
      <c r="AF191" s="19">
        <v>0</v>
      </c>
      <c r="AG191" s="19">
        <v>0</v>
      </c>
      <c r="AH191" s="19">
        <v>0</v>
      </c>
      <c r="AI191" s="19">
        <v>0</v>
      </c>
      <c r="AJ191" s="19">
        <v>0</v>
      </c>
      <c r="AK191" s="19">
        <f t="shared" si="6"/>
        <v>0</v>
      </c>
      <c r="AL191" s="19" t="s">
        <v>1477</v>
      </c>
      <c r="AM191" s="25" t="s">
        <v>1477</v>
      </c>
      <c r="AN191" s="19" t="s">
        <v>1479</v>
      </c>
      <c r="AO191" s="19">
        <v>3000</v>
      </c>
      <c r="AP191" s="25" t="s">
        <v>1479</v>
      </c>
    </row>
    <row r="192" spans="1:42" ht="60" hidden="1" x14ac:dyDescent="0.25">
      <c r="A192" s="17" t="s">
        <v>212</v>
      </c>
      <c r="B192" s="13" t="s">
        <v>402</v>
      </c>
      <c r="C192" s="17" t="s">
        <v>459</v>
      </c>
      <c r="D192" s="17" t="s">
        <v>490</v>
      </c>
      <c r="E192" s="17" t="s">
        <v>511</v>
      </c>
      <c r="F192" s="17" t="s">
        <v>562</v>
      </c>
      <c r="G192" s="17" t="s">
        <v>568</v>
      </c>
      <c r="H192" s="18">
        <v>45621</v>
      </c>
      <c r="I192" s="17" t="s">
        <v>572</v>
      </c>
      <c r="J192" s="13" t="s">
        <v>760</v>
      </c>
      <c r="K192" s="17" t="s">
        <v>1616</v>
      </c>
      <c r="L192" s="17" t="s">
        <v>1482</v>
      </c>
      <c r="M192" s="13" t="s">
        <v>1022</v>
      </c>
      <c r="N192" s="17" t="s">
        <v>1220</v>
      </c>
      <c r="O192" s="13" t="s">
        <v>1752</v>
      </c>
      <c r="P192" s="17" t="s">
        <v>1431</v>
      </c>
      <c r="Q192" s="18">
        <v>45645</v>
      </c>
      <c r="R192" s="17" t="s">
        <v>1479</v>
      </c>
      <c r="S192" s="17" t="s">
        <v>1479</v>
      </c>
      <c r="T192" s="13" t="s">
        <v>1469</v>
      </c>
      <c r="U192" s="22" t="s">
        <v>1480</v>
      </c>
      <c r="V192" s="17" t="s">
        <v>1481</v>
      </c>
      <c r="W192" s="17" t="s">
        <v>1473</v>
      </c>
      <c r="X192" s="17" t="s">
        <v>1481</v>
      </c>
      <c r="Y192" s="19">
        <v>52327.55</v>
      </c>
      <c r="Z192" s="19">
        <v>0</v>
      </c>
      <c r="AA192" s="19">
        <v>0</v>
      </c>
      <c r="AB192" s="19">
        <v>0</v>
      </c>
      <c r="AC192" s="19"/>
      <c r="AD192" s="19" t="s">
        <v>1479</v>
      </c>
      <c r="AE192" s="19" t="str">
        <f t="shared" si="7"/>
        <v>N/A</v>
      </c>
      <c r="AF192" s="19">
        <v>0</v>
      </c>
      <c r="AG192" s="19">
        <v>0</v>
      </c>
      <c r="AH192" s="19">
        <v>0</v>
      </c>
      <c r="AI192" s="19">
        <v>0</v>
      </c>
      <c r="AJ192" s="19">
        <v>0</v>
      </c>
      <c r="AK192" s="19">
        <f t="shared" si="6"/>
        <v>0</v>
      </c>
      <c r="AL192" s="19" t="s">
        <v>1477</v>
      </c>
      <c r="AM192" s="25" t="s">
        <v>1477</v>
      </c>
      <c r="AN192" s="19" t="s">
        <v>1479</v>
      </c>
      <c r="AO192" s="19">
        <v>3000</v>
      </c>
      <c r="AP192" s="25" t="s">
        <v>1479</v>
      </c>
    </row>
    <row r="193" spans="1:42" ht="60" hidden="1" x14ac:dyDescent="0.25">
      <c r="A193" s="17" t="s">
        <v>213</v>
      </c>
      <c r="B193" s="13" t="s">
        <v>402</v>
      </c>
      <c r="C193" s="17" t="s">
        <v>459</v>
      </c>
      <c r="D193" s="17" t="s">
        <v>490</v>
      </c>
      <c r="E193" s="17" t="s">
        <v>515</v>
      </c>
      <c r="F193" s="17" t="s">
        <v>562</v>
      </c>
      <c r="G193" s="17" t="s">
        <v>568</v>
      </c>
      <c r="H193" s="18">
        <v>45621</v>
      </c>
      <c r="I193" s="17" t="s">
        <v>572</v>
      </c>
      <c r="J193" s="13" t="s">
        <v>761</v>
      </c>
      <c r="K193" s="17" t="s">
        <v>1616</v>
      </c>
      <c r="L193" s="17" t="s">
        <v>1482</v>
      </c>
      <c r="M193" s="13" t="s">
        <v>1022</v>
      </c>
      <c r="N193" s="17" t="s">
        <v>1221</v>
      </c>
      <c r="O193" s="13" t="s">
        <v>1752</v>
      </c>
      <c r="P193" s="17" t="s">
        <v>1431</v>
      </c>
      <c r="Q193" s="18">
        <v>45645</v>
      </c>
      <c r="R193" s="17" t="s">
        <v>1479</v>
      </c>
      <c r="S193" s="17" t="s">
        <v>1479</v>
      </c>
      <c r="T193" s="13" t="s">
        <v>1469</v>
      </c>
      <c r="U193" s="22" t="s">
        <v>1480</v>
      </c>
      <c r="V193" s="17" t="s">
        <v>1481</v>
      </c>
      <c r="W193" s="17" t="s">
        <v>1473</v>
      </c>
      <c r="X193" s="17" t="s">
        <v>1481</v>
      </c>
      <c r="Y193" s="19">
        <v>67488.899999999994</v>
      </c>
      <c r="Z193" s="19">
        <v>0</v>
      </c>
      <c r="AA193" s="19">
        <v>0</v>
      </c>
      <c r="AB193" s="19">
        <v>0</v>
      </c>
      <c r="AC193" s="19"/>
      <c r="AD193" s="19" t="s">
        <v>1479</v>
      </c>
      <c r="AE193" s="19" t="str">
        <f t="shared" si="7"/>
        <v>N/A</v>
      </c>
      <c r="AF193" s="19">
        <v>0</v>
      </c>
      <c r="AG193" s="19">
        <v>0</v>
      </c>
      <c r="AH193" s="19">
        <v>0</v>
      </c>
      <c r="AI193" s="19">
        <v>0</v>
      </c>
      <c r="AJ193" s="19">
        <v>0</v>
      </c>
      <c r="AK193" s="19">
        <f t="shared" si="6"/>
        <v>0</v>
      </c>
      <c r="AL193" s="19" t="s">
        <v>1477</v>
      </c>
      <c r="AM193" s="25" t="s">
        <v>1477</v>
      </c>
      <c r="AN193" s="19" t="s">
        <v>1479</v>
      </c>
      <c r="AO193" s="19">
        <v>3000</v>
      </c>
      <c r="AP193" s="25" t="s">
        <v>1479</v>
      </c>
    </row>
    <row r="194" spans="1:42" ht="45" hidden="1" x14ac:dyDescent="0.25">
      <c r="A194" s="17" t="s">
        <v>214</v>
      </c>
      <c r="B194" s="13" t="s">
        <v>402</v>
      </c>
      <c r="C194" s="17" t="s">
        <v>459</v>
      </c>
      <c r="D194" s="17" t="s">
        <v>490</v>
      </c>
      <c r="E194" s="17" t="s">
        <v>512</v>
      </c>
      <c r="F194" s="17" t="s">
        <v>562</v>
      </c>
      <c r="G194" s="17" t="s">
        <v>568</v>
      </c>
      <c r="H194" s="18">
        <v>45621</v>
      </c>
      <c r="I194" s="17" t="s">
        <v>572</v>
      </c>
      <c r="J194" s="13" t="s">
        <v>762</v>
      </c>
      <c r="K194" s="17" t="s">
        <v>1616</v>
      </c>
      <c r="L194" s="17" t="s">
        <v>1482</v>
      </c>
      <c r="M194" s="13" t="s">
        <v>1022</v>
      </c>
      <c r="N194" s="17" t="s">
        <v>1222</v>
      </c>
      <c r="O194" s="13" t="s">
        <v>1758</v>
      </c>
      <c r="P194" s="17" t="s">
        <v>1431</v>
      </c>
      <c r="Q194" s="18">
        <v>45645</v>
      </c>
      <c r="R194" s="17" t="s">
        <v>1479</v>
      </c>
      <c r="S194" s="17" t="s">
        <v>1479</v>
      </c>
      <c r="T194" s="13" t="s">
        <v>1469</v>
      </c>
      <c r="U194" s="22" t="s">
        <v>1480</v>
      </c>
      <c r="V194" s="17" t="s">
        <v>1481</v>
      </c>
      <c r="W194" s="17" t="s">
        <v>1473</v>
      </c>
      <c r="X194" s="17" t="s">
        <v>1481</v>
      </c>
      <c r="Y194" s="19">
        <v>39279.980000000003</v>
      </c>
      <c r="Z194" s="19">
        <v>0</v>
      </c>
      <c r="AA194" s="19">
        <v>0</v>
      </c>
      <c r="AB194" s="19">
        <v>0</v>
      </c>
      <c r="AC194" s="19"/>
      <c r="AD194" s="19" t="s">
        <v>1479</v>
      </c>
      <c r="AE194" s="19" t="str">
        <f t="shared" si="7"/>
        <v>N/A</v>
      </c>
      <c r="AF194" s="19">
        <v>0</v>
      </c>
      <c r="AG194" s="19">
        <v>0</v>
      </c>
      <c r="AH194" s="19">
        <v>0</v>
      </c>
      <c r="AI194" s="19">
        <v>0</v>
      </c>
      <c r="AJ194" s="19">
        <v>0</v>
      </c>
      <c r="AK194" s="19">
        <f t="shared" si="6"/>
        <v>0</v>
      </c>
      <c r="AL194" s="19" t="s">
        <v>1477</v>
      </c>
      <c r="AM194" s="25" t="s">
        <v>1477</v>
      </c>
      <c r="AN194" s="19" t="s">
        <v>1479</v>
      </c>
      <c r="AO194" s="19">
        <v>3000</v>
      </c>
      <c r="AP194" s="25" t="s">
        <v>1479</v>
      </c>
    </row>
    <row r="195" spans="1:42" ht="60" hidden="1" x14ac:dyDescent="0.25">
      <c r="A195" s="17" t="s">
        <v>215</v>
      </c>
      <c r="B195" s="13" t="s">
        <v>420</v>
      </c>
      <c r="C195" s="17" t="s">
        <v>460</v>
      </c>
      <c r="D195" s="17" t="s">
        <v>501</v>
      </c>
      <c r="E195" s="17" t="s">
        <v>512</v>
      </c>
      <c r="F195" s="17" t="s">
        <v>562</v>
      </c>
      <c r="G195" s="17" t="s">
        <v>568</v>
      </c>
      <c r="H195" s="18">
        <v>45618</v>
      </c>
      <c r="I195" s="17" t="s">
        <v>572</v>
      </c>
      <c r="J195" s="13" t="s">
        <v>763</v>
      </c>
      <c r="K195" s="17" t="s">
        <v>1477</v>
      </c>
      <c r="L195" s="5" t="s">
        <v>1482</v>
      </c>
      <c r="M195" s="13" t="s">
        <v>1022</v>
      </c>
      <c r="N195" s="17" t="s">
        <v>1223</v>
      </c>
      <c r="O195" s="13" t="s">
        <v>1756</v>
      </c>
      <c r="P195" s="17" t="s">
        <v>1431</v>
      </c>
      <c r="Q195" s="18">
        <v>45698</v>
      </c>
      <c r="R195" s="17" t="s">
        <v>1479</v>
      </c>
      <c r="S195" s="17" t="s">
        <v>1479</v>
      </c>
      <c r="T195" s="13" t="s">
        <v>1697</v>
      </c>
      <c r="U195" s="17" t="s">
        <v>1480</v>
      </c>
      <c r="V195" s="17" t="s">
        <v>1698</v>
      </c>
      <c r="W195" s="17" t="s">
        <v>1473</v>
      </c>
      <c r="X195" s="17" t="s">
        <v>1698</v>
      </c>
      <c r="Y195" s="19">
        <v>36822.5</v>
      </c>
      <c r="Z195" s="19">
        <v>0</v>
      </c>
      <c r="AA195" s="19">
        <v>0</v>
      </c>
      <c r="AB195" s="19">
        <v>0</v>
      </c>
      <c r="AC195" s="19"/>
      <c r="AD195" s="19" t="s">
        <v>1479</v>
      </c>
      <c r="AE195" s="19" t="str">
        <f t="shared" si="7"/>
        <v>N/A</v>
      </c>
      <c r="AF195" s="19">
        <v>0</v>
      </c>
      <c r="AG195" s="19">
        <v>0</v>
      </c>
      <c r="AH195" s="19">
        <v>0</v>
      </c>
      <c r="AI195" s="19">
        <v>0</v>
      </c>
      <c r="AJ195" s="19">
        <v>0</v>
      </c>
      <c r="AK195" s="19">
        <f t="shared" ref="AK195:AK206" si="9">AG195+AH195+AI195+AJ195</f>
        <v>0</v>
      </c>
      <c r="AL195" s="19" t="s">
        <v>1477</v>
      </c>
      <c r="AM195" s="17" t="s">
        <v>1616</v>
      </c>
      <c r="AN195" s="19" t="s">
        <v>1616</v>
      </c>
      <c r="AO195" s="19">
        <v>3000</v>
      </c>
      <c r="AP195" s="19" t="s">
        <v>1479</v>
      </c>
    </row>
    <row r="196" spans="1:42" ht="60" x14ac:dyDescent="0.25">
      <c r="A196" s="17" t="s">
        <v>216</v>
      </c>
      <c r="B196" s="13" t="s">
        <v>415</v>
      </c>
      <c r="C196" s="17" t="s">
        <v>461</v>
      </c>
      <c r="D196" s="17" t="s">
        <v>500</v>
      </c>
      <c r="E196" s="17" t="s">
        <v>515</v>
      </c>
      <c r="F196" s="17" t="s">
        <v>562</v>
      </c>
      <c r="G196" s="17" t="s">
        <v>568</v>
      </c>
      <c r="H196" s="18">
        <v>45622</v>
      </c>
      <c r="I196" s="17" t="s">
        <v>571</v>
      </c>
      <c r="J196" s="13" t="s">
        <v>764</v>
      </c>
      <c r="K196" s="17" t="s">
        <v>1585</v>
      </c>
      <c r="L196" s="17" t="s">
        <v>1479</v>
      </c>
      <c r="M196" s="17" t="s">
        <v>1479</v>
      </c>
      <c r="N196" s="17" t="s">
        <v>1224</v>
      </c>
      <c r="O196" s="13" t="s">
        <v>1999</v>
      </c>
      <c r="P196" s="17" t="s">
        <v>1430</v>
      </c>
      <c r="Q196" s="18">
        <v>45740</v>
      </c>
      <c r="R196" s="17" t="s">
        <v>1479</v>
      </c>
      <c r="S196" s="17" t="s">
        <v>1479</v>
      </c>
      <c r="T196" s="13" t="s">
        <v>1479</v>
      </c>
      <c r="U196" s="17" t="s">
        <v>1498</v>
      </c>
      <c r="V196" s="17" t="s">
        <v>1616</v>
      </c>
      <c r="W196" s="17" t="s">
        <v>1472</v>
      </c>
      <c r="X196" s="17" t="s">
        <v>1616</v>
      </c>
      <c r="Y196" s="19">
        <v>228000</v>
      </c>
      <c r="Z196" s="19">
        <v>771577.56</v>
      </c>
      <c r="AA196" s="19">
        <v>0</v>
      </c>
      <c r="AB196" s="19">
        <v>0</v>
      </c>
      <c r="AC196" s="19">
        <v>0</v>
      </c>
      <c r="AD196" s="19" t="s">
        <v>1479</v>
      </c>
      <c r="AE196" s="19" t="str">
        <f t="shared" si="7"/>
        <v>N/A</v>
      </c>
      <c r="AF196" s="19">
        <v>0</v>
      </c>
      <c r="AG196" s="19">
        <v>0</v>
      </c>
      <c r="AH196" s="19">
        <v>0</v>
      </c>
      <c r="AI196" s="19">
        <v>0</v>
      </c>
      <c r="AJ196" s="19">
        <v>0</v>
      </c>
      <c r="AK196" s="19">
        <f t="shared" si="9"/>
        <v>0</v>
      </c>
      <c r="AL196" s="19" t="s">
        <v>1477</v>
      </c>
      <c r="AM196" s="17" t="s">
        <v>1477</v>
      </c>
      <c r="AN196" s="19" t="s">
        <v>1479</v>
      </c>
      <c r="AO196" s="19" t="s">
        <v>1479</v>
      </c>
      <c r="AP196" s="19" t="s">
        <v>1479</v>
      </c>
    </row>
    <row r="197" spans="1:42" ht="60" hidden="1" x14ac:dyDescent="0.25">
      <c r="A197" s="17" t="s">
        <v>217</v>
      </c>
      <c r="B197" s="13" t="s">
        <v>402</v>
      </c>
      <c r="C197" s="17" t="s">
        <v>459</v>
      </c>
      <c r="D197" s="17" t="s">
        <v>490</v>
      </c>
      <c r="E197" s="17" t="s">
        <v>518</v>
      </c>
      <c r="F197" s="17" t="s">
        <v>562</v>
      </c>
      <c r="G197" s="17" t="s">
        <v>568</v>
      </c>
      <c r="H197" s="18">
        <v>45625</v>
      </c>
      <c r="I197" s="17" t="s">
        <v>572</v>
      </c>
      <c r="J197" s="13" t="s">
        <v>765</v>
      </c>
      <c r="K197" s="17" t="s">
        <v>1616</v>
      </c>
      <c r="L197" s="17" t="s">
        <v>1482</v>
      </c>
      <c r="M197" s="13" t="s">
        <v>1022</v>
      </c>
      <c r="N197" s="17" t="s">
        <v>1225</v>
      </c>
      <c r="O197" s="13" t="s">
        <v>1754</v>
      </c>
      <c r="P197" s="17" t="s">
        <v>1431</v>
      </c>
      <c r="Q197" s="18">
        <v>45642</v>
      </c>
      <c r="R197" s="17" t="s">
        <v>1479</v>
      </c>
      <c r="S197" s="17" t="s">
        <v>1479</v>
      </c>
      <c r="T197" s="13" t="s">
        <v>1469</v>
      </c>
      <c r="U197" s="22" t="s">
        <v>1480</v>
      </c>
      <c r="V197" s="17" t="s">
        <v>1481</v>
      </c>
      <c r="W197" s="17" t="s">
        <v>1473</v>
      </c>
      <c r="X197" s="17" t="s">
        <v>1481</v>
      </c>
      <c r="Y197" s="19">
        <v>28490</v>
      </c>
      <c r="Z197" s="19">
        <v>0</v>
      </c>
      <c r="AA197" s="19">
        <v>0</v>
      </c>
      <c r="AB197" s="19">
        <v>0</v>
      </c>
      <c r="AC197" s="19"/>
      <c r="AD197" s="19" t="s">
        <v>1479</v>
      </c>
      <c r="AE197" s="19" t="str">
        <f t="shared" si="7"/>
        <v>N/A</v>
      </c>
      <c r="AF197" s="19">
        <v>0</v>
      </c>
      <c r="AG197" s="19">
        <v>0</v>
      </c>
      <c r="AH197" s="19">
        <v>0</v>
      </c>
      <c r="AI197" s="19">
        <v>0</v>
      </c>
      <c r="AJ197" s="19">
        <v>0</v>
      </c>
      <c r="AK197" s="19">
        <f t="shared" si="9"/>
        <v>0</v>
      </c>
      <c r="AL197" s="19" t="s">
        <v>1477</v>
      </c>
      <c r="AM197" s="25" t="s">
        <v>1477</v>
      </c>
      <c r="AN197" s="19" t="s">
        <v>1479</v>
      </c>
      <c r="AO197" s="19">
        <v>3000</v>
      </c>
      <c r="AP197" s="25" t="s">
        <v>1479</v>
      </c>
    </row>
    <row r="198" spans="1:42" ht="75" x14ac:dyDescent="0.25">
      <c r="A198" s="17" t="s">
        <v>218</v>
      </c>
      <c r="B198" s="13" t="s">
        <v>402</v>
      </c>
      <c r="C198" s="17" t="s">
        <v>462</v>
      </c>
      <c r="D198" s="17" t="s">
        <v>490</v>
      </c>
      <c r="E198" s="17" t="s">
        <v>508</v>
      </c>
      <c r="F198" s="17" t="s">
        <v>562</v>
      </c>
      <c r="G198" s="17" t="s">
        <v>568</v>
      </c>
      <c r="H198" s="18">
        <v>45626</v>
      </c>
      <c r="I198" s="17" t="s">
        <v>571</v>
      </c>
      <c r="J198" s="13" t="s">
        <v>766</v>
      </c>
      <c r="K198" s="17" t="s">
        <v>1616</v>
      </c>
      <c r="L198" s="17" t="s">
        <v>1495</v>
      </c>
      <c r="M198" s="13" t="s">
        <v>1007</v>
      </c>
      <c r="N198" s="17" t="s">
        <v>1226</v>
      </c>
      <c r="O198" s="13" t="s">
        <v>2000</v>
      </c>
      <c r="P198" s="17" t="s">
        <v>1433</v>
      </c>
      <c r="Q198" s="18">
        <v>45832</v>
      </c>
      <c r="R198" s="17" t="s">
        <v>1479</v>
      </c>
      <c r="S198" s="17" t="s">
        <v>1479</v>
      </c>
      <c r="T198" s="13" t="s">
        <v>1479</v>
      </c>
      <c r="U198" s="17" t="s">
        <v>1498</v>
      </c>
      <c r="V198" s="17" t="s">
        <v>1477</v>
      </c>
      <c r="W198" s="17" t="s">
        <v>1472</v>
      </c>
      <c r="X198" s="17" t="s">
        <v>1477</v>
      </c>
      <c r="Y198" s="19">
        <v>161352</v>
      </c>
      <c r="Z198" s="19">
        <v>0</v>
      </c>
      <c r="AA198" s="19">
        <v>0</v>
      </c>
      <c r="AB198" s="19">
        <v>0</v>
      </c>
      <c r="AC198" s="19"/>
      <c r="AD198" s="19" t="s">
        <v>1479</v>
      </c>
      <c r="AE198" s="19" t="str">
        <f t="shared" si="7"/>
        <v>N/A</v>
      </c>
      <c r="AF198" s="19">
        <v>0</v>
      </c>
      <c r="AG198" s="19">
        <v>0</v>
      </c>
      <c r="AH198" s="19">
        <v>0</v>
      </c>
      <c r="AI198" s="19">
        <v>0</v>
      </c>
      <c r="AJ198" s="19">
        <v>0</v>
      </c>
      <c r="AK198" s="19">
        <f t="shared" si="9"/>
        <v>0</v>
      </c>
      <c r="AL198" s="19" t="s">
        <v>1477</v>
      </c>
      <c r="AM198" s="17" t="s">
        <v>1477</v>
      </c>
      <c r="AN198" s="19" t="s">
        <v>1479</v>
      </c>
      <c r="AO198" s="19" t="s">
        <v>1479</v>
      </c>
      <c r="AP198" s="19" t="s">
        <v>1479</v>
      </c>
    </row>
    <row r="199" spans="1:42" ht="60" hidden="1" x14ac:dyDescent="0.25">
      <c r="A199" s="17" t="s">
        <v>219</v>
      </c>
      <c r="B199" s="13" t="s">
        <v>402</v>
      </c>
      <c r="C199" s="17" t="s">
        <v>459</v>
      </c>
      <c r="D199" s="17" t="s">
        <v>490</v>
      </c>
      <c r="E199" s="17" t="s">
        <v>511</v>
      </c>
      <c r="F199" s="17" t="s">
        <v>562</v>
      </c>
      <c r="G199" s="17" t="s">
        <v>568</v>
      </c>
      <c r="H199" s="18">
        <v>45625</v>
      </c>
      <c r="I199" s="17" t="s">
        <v>572</v>
      </c>
      <c r="J199" s="13" t="s">
        <v>767</v>
      </c>
      <c r="K199" s="17" t="s">
        <v>1616</v>
      </c>
      <c r="L199" s="17" t="s">
        <v>1482</v>
      </c>
      <c r="M199" s="13" t="s">
        <v>1022</v>
      </c>
      <c r="N199" s="17" t="s">
        <v>1227</v>
      </c>
      <c r="O199" s="13" t="s">
        <v>1752</v>
      </c>
      <c r="P199" s="17" t="s">
        <v>1431</v>
      </c>
      <c r="Q199" s="18">
        <v>45643</v>
      </c>
      <c r="R199" s="17" t="s">
        <v>1479</v>
      </c>
      <c r="S199" s="17" t="s">
        <v>1479</v>
      </c>
      <c r="T199" s="13" t="s">
        <v>1469</v>
      </c>
      <c r="U199" s="22" t="s">
        <v>1480</v>
      </c>
      <c r="V199" s="17" t="s">
        <v>1481</v>
      </c>
      <c r="W199" s="17" t="s">
        <v>1473</v>
      </c>
      <c r="X199" s="17" t="s">
        <v>1481</v>
      </c>
      <c r="Y199" s="19">
        <v>28847.5</v>
      </c>
      <c r="Z199" s="19">
        <v>0</v>
      </c>
      <c r="AA199" s="19">
        <v>0</v>
      </c>
      <c r="AB199" s="19">
        <v>0</v>
      </c>
      <c r="AC199" s="19"/>
      <c r="AD199" s="19" t="s">
        <v>1479</v>
      </c>
      <c r="AE199" s="19" t="str">
        <f t="shared" si="7"/>
        <v>N/A</v>
      </c>
      <c r="AF199" s="19">
        <v>0</v>
      </c>
      <c r="AG199" s="19">
        <v>0</v>
      </c>
      <c r="AH199" s="19">
        <v>0</v>
      </c>
      <c r="AI199" s="19">
        <v>0</v>
      </c>
      <c r="AJ199" s="19">
        <v>0</v>
      </c>
      <c r="AK199" s="19">
        <f t="shared" si="9"/>
        <v>0</v>
      </c>
      <c r="AL199" s="19" t="s">
        <v>1477</v>
      </c>
      <c r="AM199" s="25" t="s">
        <v>1477</v>
      </c>
      <c r="AN199" s="19" t="s">
        <v>1479</v>
      </c>
      <c r="AO199" s="19">
        <v>3000</v>
      </c>
      <c r="AP199" s="25" t="s">
        <v>1479</v>
      </c>
    </row>
    <row r="200" spans="1:42" ht="60" x14ac:dyDescent="0.25">
      <c r="A200" s="17" t="s">
        <v>220</v>
      </c>
      <c r="B200" s="13" t="s">
        <v>405</v>
      </c>
      <c r="C200" s="17" t="s">
        <v>463</v>
      </c>
      <c r="D200" s="17" t="s">
        <v>492</v>
      </c>
      <c r="E200" s="17" t="s">
        <v>512</v>
      </c>
      <c r="F200" s="17" t="s">
        <v>562</v>
      </c>
      <c r="G200" s="17" t="s">
        <v>568</v>
      </c>
      <c r="H200" s="18">
        <v>45630</v>
      </c>
      <c r="I200" s="17" t="s">
        <v>571</v>
      </c>
      <c r="J200" s="13" t="s">
        <v>768</v>
      </c>
      <c r="K200" s="17" t="s">
        <v>1477</v>
      </c>
      <c r="L200" s="17" t="s">
        <v>1495</v>
      </c>
      <c r="M200" s="13" t="s">
        <v>1010</v>
      </c>
      <c r="N200" s="17" t="s">
        <v>1228</v>
      </c>
      <c r="O200" s="13" t="s">
        <v>1997</v>
      </c>
      <c r="P200" s="17" t="s">
        <v>1426</v>
      </c>
      <c r="Q200" s="18">
        <v>45761</v>
      </c>
      <c r="R200" s="17" t="s">
        <v>1479</v>
      </c>
      <c r="S200" s="17" t="s">
        <v>1479</v>
      </c>
      <c r="T200" s="13" t="s">
        <v>1479</v>
      </c>
      <c r="U200" s="17" t="s">
        <v>1498</v>
      </c>
      <c r="V200" s="17" t="s">
        <v>1477</v>
      </c>
      <c r="W200" s="17" t="s">
        <v>1472</v>
      </c>
      <c r="X200" s="17" t="s">
        <v>1477</v>
      </c>
      <c r="Y200" s="19">
        <v>100543.51</v>
      </c>
      <c r="Z200" s="19">
        <v>0</v>
      </c>
      <c r="AA200" s="19">
        <v>0</v>
      </c>
      <c r="AB200" s="19">
        <v>0</v>
      </c>
      <c r="AC200" s="19"/>
      <c r="AD200" s="19" t="s">
        <v>1479</v>
      </c>
      <c r="AE200" s="19" t="str">
        <f t="shared" ref="AE200:AE263" si="10">IF(AB200&gt;0, Z200-AB200, "N/A")</f>
        <v>N/A</v>
      </c>
      <c r="AF200" s="19">
        <v>0</v>
      </c>
      <c r="AG200" s="19">
        <v>0</v>
      </c>
      <c r="AH200" s="19">
        <v>0</v>
      </c>
      <c r="AI200" s="19">
        <v>0</v>
      </c>
      <c r="AJ200" s="19">
        <v>0</v>
      </c>
      <c r="AK200" s="19">
        <f t="shared" si="9"/>
        <v>0</v>
      </c>
      <c r="AL200" s="19" t="s">
        <v>1477</v>
      </c>
      <c r="AM200" s="17" t="s">
        <v>1477</v>
      </c>
      <c r="AN200" s="19" t="s">
        <v>1479</v>
      </c>
      <c r="AO200" s="19" t="s">
        <v>1479</v>
      </c>
      <c r="AP200" s="19" t="s">
        <v>1479</v>
      </c>
    </row>
    <row r="201" spans="1:42" ht="60" hidden="1" x14ac:dyDescent="0.25">
      <c r="A201" s="17" t="s">
        <v>221</v>
      </c>
      <c r="B201" s="13" t="s">
        <v>420</v>
      </c>
      <c r="C201" s="17" t="s">
        <v>460</v>
      </c>
      <c r="D201" s="17" t="s">
        <v>501</v>
      </c>
      <c r="E201" s="17" t="s">
        <v>508</v>
      </c>
      <c r="F201" s="17" t="s">
        <v>562</v>
      </c>
      <c r="G201" s="17" t="s">
        <v>568</v>
      </c>
      <c r="H201" s="18">
        <v>45641</v>
      </c>
      <c r="I201" s="17" t="s">
        <v>572</v>
      </c>
      <c r="J201" s="13" t="s">
        <v>769</v>
      </c>
      <c r="K201" s="17" t="s">
        <v>1477</v>
      </c>
      <c r="L201" s="5" t="s">
        <v>1482</v>
      </c>
      <c r="M201" s="13" t="s">
        <v>1022</v>
      </c>
      <c r="N201" s="17" t="s">
        <v>1229</v>
      </c>
      <c r="O201" s="13" t="s">
        <v>1754</v>
      </c>
      <c r="P201" s="17" t="s">
        <v>1431</v>
      </c>
      <c r="Q201" s="18">
        <v>45727</v>
      </c>
      <c r="R201" s="17" t="s">
        <v>1479</v>
      </c>
      <c r="S201" s="17" t="s">
        <v>1479</v>
      </c>
      <c r="T201" s="13" t="s">
        <v>1697</v>
      </c>
      <c r="U201" s="17" t="s">
        <v>1480</v>
      </c>
      <c r="V201" s="17" t="s">
        <v>1698</v>
      </c>
      <c r="W201" s="17" t="s">
        <v>1473</v>
      </c>
      <c r="X201" s="17" t="s">
        <v>1698</v>
      </c>
      <c r="Y201" s="19">
        <v>38684.25</v>
      </c>
      <c r="Z201" s="19">
        <v>0</v>
      </c>
      <c r="AA201" s="19">
        <v>0</v>
      </c>
      <c r="AB201" s="19">
        <v>0</v>
      </c>
      <c r="AC201" s="19"/>
      <c r="AD201" s="19" t="s">
        <v>1479</v>
      </c>
      <c r="AE201" s="19" t="str">
        <f t="shared" si="10"/>
        <v>N/A</v>
      </c>
      <c r="AF201" s="19">
        <v>0</v>
      </c>
      <c r="AG201" s="19">
        <v>0</v>
      </c>
      <c r="AH201" s="19">
        <v>0</v>
      </c>
      <c r="AI201" s="19">
        <v>0</v>
      </c>
      <c r="AJ201" s="19">
        <v>0</v>
      </c>
      <c r="AK201" s="19">
        <f t="shared" si="9"/>
        <v>0</v>
      </c>
      <c r="AL201" s="19" t="s">
        <v>1477</v>
      </c>
      <c r="AM201" s="17" t="s">
        <v>1616</v>
      </c>
      <c r="AN201" s="19" t="s">
        <v>1616</v>
      </c>
      <c r="AO201" s="19">
        <v>3000</v>
      </c>
      <c r="AP201" s="19" t="s">
        <v>1479</v>
      </c>
    </row>
    <row r="202" spans="1:42" ht="60" hidden="1" x14ac:dyDescent="0.25">
      <c r="A202" s="17" t="s">
        <v>222</v>
      </c>
      <c r="B202" s="13" t="s">
        <v>420</v>
      </c>
      <c r="C202" s="17" t="s">
        <v>460</v>
      </c>
      <c r="D202" s="17" t="s">
        <v>501</v>
      </c>
      <c r="E202" s="17" t="s">
        <v>508</v>
      </c>
      <c r="F202" s="17" t="s">
        <v>562</v>
      </c>
      <c r="G202" s="17" t="s">
        <v>568</v>
      </c>
      <c r="H202" s="18">
        <v>45641</v>
      </c>
      <c r="I202" s="17" t="s">
        <v>572</v>
      </c>
      <c r="J202" s="13" t="s">
        <v>770</v>
      </c>
      <c r="K202" s="17" t="s">
        <v>1477</v>
      </c>
      <c r="L202" s="5" t="s">
        <v>1482</v>
      </c>
      <c r="M202" s="13" t="s">
        <v>1022</v>
      </c>
      <c r="N202" s="17" t="s">
        <v>1230</v>
      </c>
      <c r="O202" s="13" t="s">
        <v>1754</v>
      </c>
      <c r="P202" s="17" t="s">
        <v>1431</v>
      </c>
      <c r="Q202" s="18">
        <v>45727</v>
      </c>
      <c r="R202" s="17" t="s">
        <v>1479</v>
      </c>
      <c r="S202" s="17" t="s">
        <v>1479</v>
      </c>
      <c r="T202" s="13" t="s">
        <v>1697</v>
      </c>
      <c r="U202" s="17" t="s">
        <v>1480</v>
      </c>
      <c r="V202" s="17" t="s">
        <v>1698</v>
      </c>
      <c r="W202" s="17" t="s">
        <v>1473</v>
      </c>
      <c r="X202" s="17" t="s">
        <v>1698</v>
      </c>
      <c r="Y202" s="19">
        <v>25737.25</v>
      </c>
      <c r="Z202" s="19">
        <v>0</v>
      </c>
      <c r="AA202" s="19">
        <v>0</v>
      </c>
      <c r="AB202" s="19">
        <v>0</v>
      </c>
      <c r="AC202" s="19"/>
      <c r="AD202" s="19" t="s">
        <v>1479</v>
      </c>
      <c r="AE202" s="19" t="str">
        <f t="shared" si="10"/>
        <v>N/A</v>
      </c>
      <c r="AF202" s="19">
        <v>0</v>
      </c>
      <c r="AG202" s="19">
        <v>0</v>
      </c>
      <c r="AH202" s="19">
        <v>0</v>
      </c>
      <c r="AI202" s="19">
        <v>0</v>
      </c>
      <c r="AJ202" s="19">
        <v>0</v>
      </c>
      <c r="AK202" s="19">
        <f t="shared" si="9"/>
        <v>0</v>
      </c>
      <c r="AL202" s="19" t="s">
        <v>1477</v>
      </c>
      <c r="AM202" s="17" t="s">
        <v>1616</v>
      </c>
      <c r="AN202" s="19" t="s">
        <v>1616</v>
      </c>
      <c r="AO202" s="19">
        <v>3000</v>
      </c>
      <c r="AP202" s="19" t="s">
        <v>1479</v>
      </c>
    </row>
    <row r="203" spans="1:42" ht="60" x14ac:dyDescent="0.25">
      <c r="A203" s="17" t="s">
        <v>223</v>
      </c>
      <c r="B203" s="13" t="s">
        <v>402</v>
      </c>
      <c r="C203" s="17" t="s">
        <v>422</v>
      </c>
      <c r="D203" s="17" t="s">
        <v>490</v>
      </c>
      <c r="E203" s="17" t="s">
        <v>520</v>
      </c>
      <c r="F203" s="17" t="s">
        <v>562</v>
      </c>
      <c r="G203" s="17" t="s">
        <v>568</v>
      </c>
      <c r="H203" s="18">
        <v>45640</v>
      </c>
      <c r="I203" s="17" t="s">
        <v>571</v>
      </c>
      <c r="J203" s="13" t="s">
        <v>771</v>
      </c>
      <c r="K203" s="17" t="s">
        <v>1616</v>
      </c>
      <c r="L203" s="6" t="s">
        <v>1560</v>
      </c>
      <c r="M203" s="13" t="s">
        <v>1024</v>
      </c>
      <c r="N203" s="17" t="s">
        <v>1231</v>
      </c>
      <c r="O203" s="13" t="s">
        <v>1846</v>
      </c>
      <c r="P203" s="17" t="s">
        <v>1427</v>
      </c>
      <c r="Q203" s="18">
        <v>45817</v>
      </c>
      <c r="R203" s="17" t="s">
        <v>1608</v>
      </c>
      <c r="S203" s="17" t="s">
        <v>1479</v>
      </c>
      <c r="T203" s="13" t="s">
        <v>1653</v>
      </c>
      <c r="U203" s="17" t="s">
        <v>1507</v>
      </c>
      <c r="V203" s="17" t="s">
        <v>1477</v>
      </c>
      <c r="W203" s="17" t="s">
        <v>1473</v>
      </c>
      <c r="X203" s="17" t="s">
        <v>1477</v>
      </c>
      <c r="Y203" s="19">
        <v>64010.85</v>
      </c>
      <c r="Z203" s="19">
        <v>0</v>
      </c>
      <c r="AA203" s="19">
        <v>0</v>
      </c>
      <c r="AB203" s="19">
        <v>0</v>
      </c>
      <c r="AC203" s="19"/>
      <c r="AD203" s="19" t="s">
        <v>1479</v>
      </c>
      <c r="AE203" s="19" t="str">
        <f t="shared" si="10"/>
        <v>N/A</v>
      </c>
      <c r="AF203" s="19">
        <v>0</v>
      </c>
      <c r="AG203" s="19">
        <v>0</v>
      </c>
      <c r="AH203" s="19">
        <v>0</v>
      </c>
      <c r="AI203" s="19">
        <v>0</v>
      </c>
      <c r="AJ203" s="19">
        <v>0</v>
      </c>
      <c r="AK203" s="19">
        <f t="shared" si="9"/>
        <v>0</v>
      </c>
      <c r="AL203" s="19" t="s">
        <v>1477</v>
      </c>
      <c r="AM203" s="25" t="s">
        <v>1477</v>
      </c>
      <c r="AN203" s="19" t="s">
        <v>1479</v>
      </c>
      <c r="AO203" s="19" t="s">
        <v>1479</v>
      </c>
      <c r="AP203" s="25" t="s">
        <v>1479</v>
      </c>
    </row>
    <row r="204" spans="1:42" ht="60" x14ac:dyDescent="0.25">
      <c r="A204" s="17" t="s">
        <v>224</v>
      </c>
      <c r="B204" s="13" t="s">
        <v>417</v>
      </c>
      <c r="C204" s="17" t="s">
        <v>432</v>
      </c>
      <c r="D204" s="17" t="s">
        <v>496</v>
      </c>
      <c r="E204" s="17" t="s">
        <v>548</v>
      </c>
      <c r="F204" s="17" t="s">
        <v>562</v>
      </c>
      <c r="G204" s="17" t="s">
        <v>568</v>
      </c>
      <c r="H204" s="18">
        <v>45639</v>
      </c>
      <c r="I204" s="17" t="s">
        <v>571</v>
      </c>
      <c r="J204" s="13" t="s">
        <v>772</v>
      </c>
      <c r="K204" s="17" t="s">
        <v>1477</v>
      </c>
      <c r="L204" s="17" t="s">
        <v>1495</v>
      </c>
      <c r="M204" s="13" t="s">
        <v>1028</v>
      </c>
      <c r="N204" s="17" t="s">
        <v>1232</v>
      </c>
      <c r="O204" s="13" t="s">
        <v>1997</v>
      </c>
      <c r="P204" s="17" t="s">
        <v>1430</v>
      </c>
      <c r="Q204" s="18">
        <v>45722</v>
      </c>
      <c r="R204" s="17" t="s">
        <v>1479</v>
      </c>
      <c r="S204" s="17" t="s">
        <v>1479</v>
      </c>
      <c r="T204" s="17" t="s">
        <v>1479</v>
      </c>
      <c r="U204" s="17" t="s">
        <v>1498</v>
      </c>
      <c r="V204" s="17" t="s">
        <v>1477</v>
      </c>
      <c r="W204" s="17" t="s">
        <v>1472</v>
      </c>
      <c r="X204" s="17" t="s">
        <v>1477</v>
      </c>
      <c r="Y204" s="19">
        <v>160166.26</v>
      </c>
      <c r="Z204" s="19">
        <v>0</v>
      </c>
      <c r="AA204" s="19">
        <v>0</v>
      </c>
      <c r="AB204" s="19">
        <v>0</v>
      </c>
      <c r="AC204" s="19"/>
      <c r="AD204" s="19" t="s">
        <v>1479</v>
      </c>
      <c r="AE204" s="19" t="str">
        <f t="shared" si="10"/>
        <v>N/A</v>
      </c>
      <c r="AF204" s="19">
        <v>0</v>
      </c>
      <c r="AG204" s="19">
        <v>0</v>
      </c>
      <c r="AH204" s="19">
        <v>0</v>
      </c>
      <c r="AI204" s="19">
        <v>0</v>
      </c>
      <c r="AJ204" s="19">
        <v>0</v>
      </c>
      <c r="AK204" s="19">
        <f t="shared" si="9"/>
        <v>0</v>
      </c>
      <c r="AL204" s="19" t="s">
        <v>1477</v>
      </c>
      <c r="AM204" s="17" t="s">
        <v>1477</v>
      </c>
      <c r="AN204" s="19" t="s">
        <v>1479</v>
      </c>
      <c r="AO204" s="19" t="s">
        <v>1479</v>
      </c>
      <c r="AP204" s="17" t="s">
        <v>1479</v>
      </c>
    </row>
    <row r="205" spans="1:42" ht="60" x14ac:dyDescent="0.25">
      <c r="A205" s="17" t="s">
        <v>225</v>
      </c>
      <c r="B205" s="13" t="s">
        <v>402</v>
      </c>
      <c r="C205" s="17" t="s">
        <v>422</v>
      </c>
      <c r="D205" s="17" t="s">
        <v>490</v>
      </c>
      <c r="E205" s="17" t="s">
        <v>520</v>
      </c>
      <c r="F205" s="17" t="s">
        <v>562</v>
      </c>
      <c r="G205" s="17" t="s">
        <v>568</v>
      </c>
      <c r="H205" s="18">
        <v>45638</v>
      </c>
      <c r="I205" s="17" t="s">
        <v>571</v>
      </c>
      <c r="J205" s="13" t="s">
        <v>773</v>
      </c>
      <c r="K205" s="17" t="s">
        <v>1481</v>
      </c>
      <c r="L205" s="17" t="s">
        <v>1479</v>
      </c>
      <c r="M205" s="13" t="s">
        <v>1479</v>
      </c>
      <c r="N205" s="17" t="s">
        <v>1233</v>
      </c>
      <c r="O205" s="13" t="s">
        <v>2001</v>
      </c>
      <c r="P205" s="17" t="s">
        <v>1430</v>
      </c>
      <c r="Q205" s="18">
        <v>45792</v>
      </c>
      <c r="R205" s="17" t="s">
        <v>1479</v>
      </c>
      <c r="S205" s="17" t="s">
        <v>1479</v>
      </c>
      <c r="T205" s="13" t="s">
        <v>1479</v>
      </c>
      <c r="U205" s="17" t="s">
        <v>1498</v>
      </c>
      <c r="V205" s="17" t="s">
        <v>1477</v>
      </c>
      <c r="W205" s="17" t="s">
        <v>1472</v>
      </c>
      <c r="X205" s="17" t="s">
        <v>1477</v>
      </c>
      <c r="Y205" s="19">
        <v>119181.09</v>
      </c>
      <c r="Z205" s="19">
        <v>1244203.6100000001</v>
      </c>
      <c r="AA205" s="19">
        <v>0</v>
      </c>
      <c r="AB205" s="19">
        <v>0</v>
      </c>
      <c r="AC205" s="19">
        <v>0</v>
      </c>
      <c r="AD205" s="19" t="s">
        <v>1479</v>
      </c>
      <c r="AE205" s="19" t="str">
        <f t="shared" si="10"/>
        <v>N/A</v>
      </c>
      <c r="AF205" s="19">
        <v>0</v>
      </c>
      <c r="AG205" s="19">
        <v>0</v>
      </c>
      <c r="AH205" s="19">
        <v>0</v>
      </c>
      <c r="AI205" s="19">
        <v>0</v>
      </c>
      <c r="AJ205" s="19">
        <v>0</v>
      </c>
      <c r="AK205" s="19">
        <f t="shared" si="9"/>
        <v>0</v>
      </c>
      <c r="AL205" s="19" t="s">
        <v>1477</v>
      </c>
      <c r="AM205" s="17" t="s">
        <v>1477</v>
      </c>
      <c r="AN205" s="19" t="s">
        <v>1479</v>
      </c>
      <c r="AO205" s="19" t="s">
        <v>1479</v>
      </c>
      <c r="AP205" s="19" t="s">
        <v>1479</v>
      </c>
    </row>
    <row r="206" spans="1:42" ht="45" hidden="1" x14ac:dyDescent="0.25">
      <c r="A206" s="17" t="s">
        <v>226</v>
      </c>
      <c r="B206" s="13" t="s">
        <v>420</v>
      </c>
      <c r="C206" s="17" t="s">
        <v>460</v>
      </c>
      <c r="D206" s="17" t="s">
        <v>501</v>
      </c>
      <c r="E206" s="17" t="s">
        <v>520</v>
      </c>
      <c r="F206" s="17" t="s">
        <v>562</v>
      </c>
      <c r="G206" s="17" t="s">
        <v>568</v>
      </c>
      <c r="H206" s="18">
        <v>45641</v>
      </c>
      <c r="I206" s="17" t="s">
        <v>572</v>
      </c>
      <c r="J206" s="13" t="s">
        <v>774</v>
      </c>
      <c r="K206" s="17" t="s">
        <v>1477</v>
      </c>
      <c r="L206" s="5" t="s">
        <v>1482</v>
      </c>
      <c r="M206" s="13" t="s">
        <v>1029</v>
      </c>
      <c r="N206" s="17" t="s">
        <v>1234</v>
      </c>
      <c r="O206" s="13" t="s">
        <v>1759</v>
      </c>
      <c r="P206" s="17" t="s">
        <v>1431</v>
      </c>
      <c r="Q206" s="18">
        <v>45762</v>
      </c>
      <c r="R206" s="17" t="s">
        <v>1479</v>
      </c>
      <c r="S206" s="17" t="s">
        <v>1479</v>
      </c>
      <c r="T206" s="13" t="s">
        <v>1699</v>
      </c>
      <c r="U206" s="17" t="s">
        <v>1686</v>
      </c>
      <c r="V206" s="17" t="s">
        <v>1698</v>
      </c>
      <c r="W206" s="17" t="s">
        <v>1473</v>
      </c>
      <c r="X206" s="17" t="s">
        <v>1477</v>
      </c>
      <c r="Y206" s="19">
        <v>22583</v>
      </c>
      <c r="Z206" s="19">
        <v>0</v>
      </c>
      <c r="AA206" s="19">
        <v>0</v>
      </c>
      <c r="AB206" s="19">
        <v>0</v>
      </c>
      <c r="AC206" s="19"/>
      <c r="AD206" s="19" t="s">
        <v>1479</v>
      </c>
      <c r="AE206" s="19" t="str">
        <f t="shared" si="10"/>
        <v>N/A</v>
      </c>
      <c r="AF206" s="19">
        <v>0</v>
      </c>
      <c r="AG206" s="19">
        <v>0</v>
      </c>
      <c r="AH206" s="19">
        <v>0</v>
      </c>
      <c r="AI206" s="19">
        <v>0</v>
      </c>
      <c r="AJ206" s="19">
        <v>0</v>
      </c>
      <c r="AK206" s="19">
        <f t="shared" si="9"/>
        <v>0</v>
      </c>
      <c r="AL206" s="19" t="s">
        <v>1477</v>
      </c>
      <c r="AM206" s="17" t="s">
        <v>1616</v>
      </c>
      <c r="AN206" s="19" t="s">
        <v>1616</v>
      </c>
      <c r="AO206" s="19" t="s">
        <v>1479</v>
      </c>
      <c r="AP206" s="19" t="s">
        <v>1479</v>
      </c>
    </row>
    <row r="207" spans="1:42" ht="90" hidden="1" x14ac:dyDescent="0.25">
      <c r="A207" s="5" t="s">
        <v>227</v>
      </c>
      <c r="B207" s="6" t="s">
        <v>405</v>
      </c>
      <c r="C207" s="5" t="s">
        <v>424</v>
      </c>
      <c r="D207" s="5" t="s">
        <v>492</v>
      </c>
      <c r="E207" s="5" t="s">
        <v>520</v>
      </c>
      <c r="F207" s="5" t="s">
        <v>562</v>
      </c>
      <c r="G207" s="5" t="s">
        <v>568</v>
      </c>
      <c r="H207" s="10">
        <v>45644</v>
      </c>
      <c r="I207" s="5" t="s">
        <v>572</v>
      </c>
      <c r="J207" s="6" t="s">
        <v>775</v>
      </c>
      <c r="K207" s="5" t="s">
        <v>1477</v>
      </c>
      <c r="L207" s="6" t="s">
        <v>1478</v>
      </c>
      <c r="M207" s="5" t="s">
        <v>1478</v>
      </c>
      <c r="N207" s="5" t="s">
        <v>1235</v>
      </c>
      <c r="O207" s="6" t="s">
        <v>1847</v>
      </c>
      <c r="P207" s="5" t="s">
        <v>1431</v>
      </c>
      <c r="Q207" s="10">
        <v>45791</v>
      </c>
      <c r="R207" s="5" t="s">
        <v>1479</v>
      </c>
      <c r="S207" s="5" t="s">
        <v>1479</v>
      </c>
      <c r="T207" s="6" t="s">
        <v>1445</v>
      </c>
      <c r="U207" s="6" t="s">
        <v>1480</v>
      </c>
      <c r="V207" s="5" t="s">
        <v>1481</v>
      </c>
      <c r="W207" s="5" t="s">
        <v>1473</v>
      </c>
      <c r="X207" s="5" t="s">
        <v>1477</v>
      </c>
      <c r="Y207" s="4">
        <v>34275.18</v>
      </c>
      <c r="Z207" s="19">
        <v>0</v>
      </c>
      <c r="AA207" s="19">
        <v>0</v>
      </c>
      <c r="AB207" s="19">
        <v>0</v>
      </c>
      <c r="AC207" s="19"/>
      <c r="AD207" s="4" t="s">
        <v>1479</v>
      </c>
      <c r="AE207" s="19" t="str">
        <f t="shared" si="10"/>
        <v>N/A</v>
      </c>
      <c r="AF207" s="19">
        <v>0</v>
      </c>
      <c r="AG207" s="19">
        <v>0</v>
      </c>
      <c r="AH207" s="19">
        <v>0</v>
      </c>
      <c r="AI207" s="19">
        <v>0</v>
      </c>
      <c r="AJ207" s="19">
        <v>0</v>
      </c>
      <c r="AK207" s="19">
        <v>0</v>
      </c>
      <c r="AL207" s="19">
        <v>0</v>
      </c>
      <c r="AM207" s="4" t="s">
        <v>1479</v>
      </c>
      <c r="AN207" s="19" t="s">
        <v>1479</v>
      </c>
      <c r="AO207" s="4" t="s">
        <v>1479</v>
      </c>
      <c r="AP207" s="4" t="s">
        <v>1479</v>
      </c>
    </row>
    <row r="208" spans="1:42" ht="90" hidden="1" x14ac:dyDescent="0.25">
      <c r="A208" s="5" t="s">
        <v>228</v>
      </c>
      <c r="B208" s="6" t="s">
        <v>402</v>
      </c>
      <c r="C208" s="5" t="s">
        <v>459</v>
      </c>
      <c r="D208" s="5" t="s">
        <v>490</v>
      </c>
      <c r="E208" s="5" t="s">
        <v>512</v>
      </c>
      <c r="F208" s="5" t="s">
        <v>562</v>
      </c>
      <c r="G208" s="5" t="s">
        <v>568</v>
      </c>
      <c r="H208" s="10">
        <v>45644</v>
      </c>
      <c r="I208" s="5" t="s">
        <v>572</v>
      </c>
      <c r="J208" s="6" t="s">
        <v>776</v>
      </c>
      <c r="K208" s="5" t="s">
        <v>1477</v>
      </c>
      <c r="L208" s="5" t="s">
        <v>1482</v>
      </c>
      <c r="M208" s="5" t="s">
        <v>1482</v>
      </c>
      <c r="N208" s="5" t="s">
        <v>1236</v>
      </c>
      <c r="O208" s="6" t="s">
        <v>1760</v>
      </c>
      <c r="P208" s="5" t="s">
        <v>1431</v>
      </c>
      <c r="Q208" s="10">
        <v>45737</v>
      </c>
      <c r="R208" s="5" t="s">
        <v>1479</v>
      </c>
      <c r="S208" s="5" t="s">
        <v>1479</v>
      </c>
      <c r="T208" s="6" t="s">
        <v>1445</v>
      </c>
      <c r="U208" s="6" t="s">
        <v>1480</v>
      </c>
      <c r="V208" s="5" t="s">
        <v>1481</v>
      </c>
      <c r="W208" s="5" t="s">
        <v>1471</v>
      </c>
      <c r="X208" s="5" t="s">
        <v>1481</v>
      </c>
      <c r="Y208" s="4">
        <v>64521.599999999999</v>
      </c>
      <c r="Z208" s="19">
        <v>0</v>
      </c>
      <c r="AA208" s="19">
        <v>0</v>
      </c>
      <c r="AB208" s="19">
        <v>0</v>
      </c>
      <c r="AC208" s="19"/>
      <c r="AD208" s="4" t="s">
        <v>1479</v>
      </c>
      <c r="AE208" s="19" t="str">
        <f t="shared" si="10"/>
        <v>N/A</v>
      </c>
      <c r="AF208" s="19">
        <f t="shared" ref="AF208:AF214" si="11">Y208-AO208</f>
        <v>61521.599999999999</v>
      </c>
      <c r="AG208" s="19">
        <v>0</v>
      </c>
      <c r="AH208" s="19">
        <v>0</v>
      </c>
      <c r="AI208" s="19">
        <v>0</v>
      </c>
      <c r="AJ208" s="19">
        <v>0</v>
      </c>
      <c r="AK208" s="19">
        <v>0</v>
      </c>
      <c r="AL208" s="19">
        <v>0</v>
      </c>
      <c r="AM208" s="4" t="s">
        <v>1479</v>
      </c>
      <c r="AN208" s="19" t="s">
        <v>1479</v>
      </c>
      <c r="AO208" s="11">
        <v>3000</v>
      </c>
      <c r="AP208" s="4" t="s">
        <v>1479</v>
      </c>
    </row>
    <row r="209" spans="1:42" ht="90" hidden="1" x14ac:dyDescent="0.25">
      <c r="A209" s="5" t="s">
        <v>229</v>
      </c>
      <c r="B209" s="6" t="s">
        <v>402</v>
      </c>
      <c r="C209" s="5" t="s">
        <v>459</v>
      </c>
      <c r="D209" s="5" t="s">
        <v>490</v>
      </c>
      <c r="E209" s="5" t="s">
        <v>515</v>
      </c>
      <c r="F209" s="5" t="s">
        <v>562</v>
      </c>
      <c r="G209" s="5" t="s">
        <v>568</v>
      </c>
      <c r="H209" s="10">
        <v>45651</v>
      </c>
      <c r="I209" s="5" t="s">
        <v>572</v>
      </c>
      <c r="J209" s="6" t="s">
        <v>777</v>
      </c>
      <c r="K209" s="5" t="s">
        <v>1477</v>
      </c>
      <c r="L209" s="5" t="s">
        <v>1482</v>
      </c>
      <c r="M209" s="5" t="s">
        <v>1482</v>
      </c>
      <c r="N209" s="5" t="s">
        <v>1237</v>
      </c>
      <c r="O209" s="6" t="s">
        <v>1760</v>
      </c>
      <c r="P209" s="5" t="s">
        <v>1431</v>
      </c>
      <c r="Q209" s="10">
        <v>45712</v>
      </c>
      <c r="R209" s="5" t="s">
        <v>1479</v>
      </c>
      <c r="S209" s="5" t="s">
        <v>1479</v>
      </c>
      <c r="T209" s="6" t="s">
        <v>1445</v>
      </c>
      <c r="U209" s="6" t="s">
        <v>1480</v>
      </c>
      <c r="V209" s="5" t="s">
        <v>1481</v>
      </c>
      <c r="W209" s="5" t="s">
        <v>1471</v>
      </c>
      <c r="X209" s="5" t="s">
        <v>1481</v>
      </c>
      <c r="Y209" s="4">
        <v>77812.350000000006</v>
      </c>
      <c r="Z209" s="19">
        <v>0</v>
      </c>
      <c r="AA209" s="19">
        <v>0</v>
      </c>
      <c r="AB209" s="19">
        <v>0</v>
      </c>
      <c r="AC209" s="19"/>
      <c r="AD209" s="4" t="s">
        <v>1479</v>
      </c>
      <c r="AE209" s="19" t="str">
        <f t="shared" si="10"/>
        <v>N/A</v>
      </c>
      <c r="AF209" s="19">
        <f t="shared" si="11"/>
        <v>74812.350000000006</v>
      </c>
      <c r="AG209" s="19">
        <v>0</v>
      </c>
      <c r="AH209" s="19">
        <v>0</v>
      </c>
      <c r="AI209" s="19">
        <v>0</v>
      </c>
      <c r="AJ209" s="19">
        <v>0</v>
      </c>
      <c r="AK209" s="19">
        <v>0</v>
      </c>
      <c r="AL209" s="19">
        <v>0</v>
      </c>
      <c r="AM209" s="4" t="s">
        <v>1479</v>
      </c>
      <c r="AN209" s="19" t="s">
        <v>1479</v>
      </c>
      <c r="AO209" s="11">
        <v>3000</v>
      </c>
      <c r="AP209" s="4" t="s">
        <v>1479</v>
      </c>
    </row>
    <row r="210" spans="1:42" ht="90" hidden="1" x14ac:dyDescent="0.25">
      <c r="A210" s="5" t="s">
        <v>230</v>
      </c>
      <c r="B210" s="6" t="s">
        <v>402</v>
      </c>
      <c r="C210" s="5" t="s">
        <v>459</v>
      </c>
      <c r="D210" s="5" t="s">
        <v>490</v>
      </c>
      <c r="E210" s="5" t="s">
        <v>508</v>
      </c>
      <c r="F210" s="5" t="s">
        <v>562</v>
      </c>
      <c r="G210" s="5" t="s">
        <v>568</v>
      </c>
      <c r="H210" s="10">
        <v>45650</v>
      </c>
      <c r="I210" s="5" t="s">
        <v>571</v>
      </c>
      <c r="J210" s="6" t="s">
        <v>778</v>
      </c>
      <c r="K210" s="5" t="s">
        <v>1477</v>
      </c>
      <c r="L210" s="5" t="s">
        <v>1482</v>
      </c>
      <c r="M210" s="5" t="s">
        <v>1482</v>
      </c>
      <c r="N210" s="5" t="s">
        <v>1238</v>
      </c>
      <c r="O210" s="6" t="s">
        <v>1760</v>
      </c>
      <c r="P210" s="5" t="s">
        <v>1431</v>
      </c>
      <c r="Q210" s="10">
        <v>45715</v>
      </c>
      <c r="R210" s="5" t="s">
        <v>1479</v>
      </c>
      <c r="S210" s="5" t="s">
        <v>1479</v>
      </c>
      <c r="T210" s="6" t="s">
        <v>1445</v>
      </c>
      <c r="U210" s="6" t="s">
        <v>1480</v>
      </c>
      <c r="V210" s="5" t="s">
        <v>1481</v>
      </c>
      <c r="W210" s="5" t="s">
        <v>1471</v>
      </c>
      <c r="X210" s="5" t="s">
        <v>1481</v>
      </c>
      <c r="Y210" s="4">
        <v>56153.9</v>
      </c>
      <c r="Z210" s="19">
        <v>0</v>
      </c>
      <c r="AA210" s="19">
        <v>0</v>
      </c>
      <c r="AB210" s="19">
        <v>0</v>
      </c>
      <c r="AC210" s="19"/>
      <c r="AD210" s="4" t="s">
        <v>1479</v>
      </c>
      <c r="AE210" s="19" t="str">
        <f t="shared" si="10"/>
        <v>N/A</v>
      </c>
      <c r="AF210" s="19">
        <f t="shared" si="11"/>
        <v>53153.9</v>
      </c>
      <c r="AG210" s="19">
        <v>0</v>
      </c>
      <c r="AH210" s="19">
        <v>0</v>
      </c>
      <c r="AI210" s="19">
        <v>0</v>
      </c>
      <c r="AJ210" s="19">
        <v>0</v>
      </c>
      <c r="AK210" s="19">
        <v>0</v>
      </c>
      <c r="AL210" s="19">
        <v>0</v>
      </c>
      <c r="AM210" s="4" t="s">
        <v>1479</v>
      </c>
      <c r="AN210" s="19" t="s">
        <v>1479</v>
      </c>
      <c r="AO210" s="11">
        <v>3000</v>
      </c>
      <c r="AP210" s="4" t="s">
        <v>1479</v>
      </c>
    </row>
    <row r="211" spans="1:42" ht="90" hidden="1" x14ac:dyDescent="0.25">
      <c r="A211" s="5" t="s">
        <v>231</v>
      </c>
      <c r="B211" s="6" t="s">
        <v>402</v>
      </c>
      <c r="C211" s="5" t="s">
        <v>459</v>
      </c>
      <c r="D211" s="5" t="s">
        <v>490</v>
      </c>
      <c r="E211" s="5" t="s">
        <v>511</v>
      </c>
      <c r="F211" s="5" t="s">
        <v>562</v>
      </c>
      <c r="G211" s="5" t="s">
        <v>568</v>
      </c>
      <c r="H211" s="10">
        <v>45651</v>
      </c>
      <c r="I211" s="5" t="s">
        <v>572</v>
      </c>
      <c r="J211" s="6" t="s">
        <v>779</v>
      </c>
      <c r="K211" s="5" t="s">
        <v>1477</v>
      </c>
      <c r="L211" s="5" t="s">
        <v>1482</v>
      </c>
      <c r="M211" s="5" t="s">
        <v>1482</v>
      </c>
      <c r="N211" s="5" t="s">
        <v>1239</v>
      </c>
      <c r="O211" s="6" t="s">
        <v>1760</v>
      </c>
      <c r="P211" s="5" t="s">
        <v>1431</v>
      </c>
      <c r="Q211" s="10">
        <v>45707</v>
      </c>
      <c r="R211" s="5" t="s">
        <v>1479</v>
      </c>
      <c r="S211" s="5" t="s">
        <v>1479</v>
      </c>
      <c r="T211" s="6" t="s">
        <v>1445</v>
      </c>
      <c r="U211" s="6" t="s">
        <v>1480</v>
      </c>
      <c r="V211" s="5" t="s">
        <v>1481</v>
      </c>
      <c r="W211" s="5" t="s">
        <v>1471</v>
      </c>
      <c r="X211" s="5" t="s">
        <v>1481</v>
      </c>
      <c r="Y211" s="4">
        <v>73351.3</v>
      </c>
      <c r="Z211" s="19">
        <v>0</v>
      </c>
      <c r="AA211" s="19">
        <v>0</v>
      </c>
      <c r="AB211" s="19">
        <v>0</v>
      </c>
      <c r="AC211" s="19"/>
      <c r="AD211" s="4" t="s">
        <v>1479</v>
      </c>
      <c r="AE211" s="19" t="str">
        <f t="shared" si="10"/>
        <v>N/A</v>
      </c>
      <c r="AF211" s="19">
        <f t="shared" si="11"/>
        <v>70351.3</v>
      </c>
      <c r="AG211" s="19">
        <v>0</v>
      </c>
      <c r="AH211" s="19">
        <v>0</v>
      </c>
      <c r="AI211" s="19">
        <v>0</v>
      </c>
      <c r="AJ211" s="19">
        <v>0</v>
      </c>
      <c r="AK211" s="19">
        <v>0</v>
      </c>
      <c r="AL211" s="19">
        <v>0</v>
      </c>
      <c r="AM211" s="4" t="s">
        <v>1479</v>
      </c>
      <c r="AN211" s="19" t="s">
        <v>1479</v>
      </c>
      <c r="AO211" s="11">
        <v>3000</v>
      </c>
      <c r="AP211" s="4" t="s">
        <v>1479</v>
      </c>
    </row>
    <row r="212" spans="1:42" ht="90" hidden="1" x14ac:dyDescent="0.25">
      <c r="A212" s="5" t="s">
        <v>232</v>
      </c>
      <c r="B212" s="6" t="s">
        <v>402</v>
      </c>
      <c r="C212" s="5" t="s">
        <v>459</v>
      </c>
      <c r="D212" s="5" t="s">
        <v>490</v>
      </c>
      <c r="E212" s="5" t="s">
        <v>518</v>
      </c>
      <c r="F212" s="5" t="s">
        <v>562</v>
      </c>
      <c r="G212" s="5" t="s">
        <v>568</v>
      </c>
      <c r="H212" s="10">
        <v>45651</v>
      </c>
      <c r="I212" s="5" t="s">
        <v>572</v>
      </c>
      <c r="J212" s="6" t="s">
        <v>780</v>
      </c>
      <c r="K212" s="5" t="s">
        <v>1477</v>
      </c>
      <c r="L212" s="5" t="s">
        <v>1482</v>
      </c>
      <c r="M212" s="5" t="s">
        <v>1482</v>
      </c>
      <c r="N212" s="5" t="s">
        <v>1240</v>
      </c>
      <c r="O212" s="6" t="s">
        <v>1760</v>
      </c>
      <c r="P212" s="5" t="s">
        <v>1431</v>
      </c>
      <c r="Q212" s="10">
        <v>45723</v>
      </c>
      <c r="R212" s="5" t="s">
        <v>1479</v>
      </c>
      <c r="S212" s="5" t="s">
        <v>1479</v>
      </c>
      <c r="T212" s="6" t="s">
        <v>1445</v>
      </c>
      <c r="U212" s="6" t="s">
        <v>1480</v>
      </c>
      <c r="V212" s="5" t="s">
        <v>1481</v>
      </c>
      <c r="W212" s="5" t="s">
        <v>1471</v>
      </c>
      <c r="X212" s="5" t="s">
        <v>1481</v>
      </c>
      <c r="Y212" s="4">
        <v>60189.25</v>
      </c>
      <c r="Z212" s="19">
        <v>0</v>
      </c>
      <c r="AA212" s="19">
        <v>0</v>
      </c>
      <c r="AB212" s="19">
        <v>0</v>
      </c>
      <c r="AC212" s="19"/>
      <c r="AD212" s="4" t="s">
        <v>1479</v>
      </c>
      <c r="AE212" s="19" t="str">
        <f t="shared" si="10"/>
        <v>N/A</v>
      </c>
      <c r="AF212" s="19">
        <f t="shared" si="11"/>
        <v>57189.25</v>
      </c>
      <c r="AG212" s="19">
        <v>0</v>
      </c>
      <c r="AH212" s="19">
        <v>0</v>
      </c>
      <c r="AI212" s="19">
        <v>0</v>
      </c>
      <c r="AJ212" s="19">
        <v>0</v>
      </c>
      <c r="AK212" s="19">
        <v>0</v>
      </c>
      <c r="AL212" s="19">
        <v>0</v>
      </c>
      <c r="AM212" s="4" t="s">
        <v>1479</v>
      </c>
      <c r="AN212" s="19" t="s">
        <v>1479</v>
      </c>
      <c r="AO212" s="11">
        <v>3000</v>
      </c>
      <c r="AP212" s="4" t="s">
        <v>1479</v>
      </c>
    </row>
    <row r="213" spans="1:42" ht="90" hidden="1" x14ac:dyDescent="0.25">
      <c r="A213" s="5" t="s">
        <v>233</v>
      </c>
      <c r="B213" s="6" t="s">
        <v>402</v>
      </c>
      <c r="C213" s="5" t="s">
        <v>459</v>
      </c>
      <c r="D213" s="5" t="s">
        <v>490</v>
      </c>
      <c r="E213" s="5" t="s">
        <v>511</v>
      </c>
      <c r="F213" s="5" t="s">
        <v>562</v>
      </c>
      <c r="G213" s="5" t="s">
        <v>568</v>
      </c>
      <c r="H213" s="10">
        <v>45651</v>
      </c>
      <c r="I213" s="5" t="s">
        <v>571</v>
      </c>
      <c r="J213" s="6" t="s">
        <v>781</v>
      </c>
      <c r="K213" s="5" t="s">
        <v>1477</v>
      </c>
      <c r="L213" s="5" t="s">
        <v>1482</v>
      </c>
      <c r="M213" s="5" t="s">
        <v>1482</v>
      </c>
      <c r="N213" s="5" t="s">
        <v>1241</v>
      </c>
      <c r="O213" s="6" t="s">
        <v>1760</v>
      </c>
      <c r="P213" s="5" t="s">
        <v>1436</v>
      </c>
      <c r="Q213" s="10">
        <v>45707</v>
      </c>
      <c r="R213" s="5" t="s">
        <v>1479</v>
      </c>
      <c r="S213" s="5" t="s">
        <v>1479</v>
      </c>
      <c r="T213" s="6" t="s">
        <v>1445</v>
      </c>
      <c r="U213" s="6" t="s">
        <v>1480</v>
      </c>
      <c r="V213" s="5" t="s">
        <v>1481</v>
      </c>
      <c r="W213" s="5" t="s">
        <v>1471</v>
      </c>
      <c r="X213" s="5" t="s">
        <v>1481</v>
      </c>
      <c r="Y213" s="4">
        <v>40848.5</v>
      </c>
      <c r="Z213" s="19">
        <v>0</v>
      </c>
      <c r="AA213" s="19">
        <v>0</v>
      </c>
      <c r="AB213" s="19">
        <v>0</v>
      </c>
      <c r="AC213" s="19"/>
      <c r="AD213" s="4" t="s">
        <v>1479</v>
      </c>
      <c r="AE213" s="19" t="str">
        <f t="shared" si="10"/>
        <v>N/A</v>
      </c>
      <c r="AF213" s="19">
        <f t="shared" si="11"/>
        <v>37848.5</v>
      </c>
      <c r="AG213" s="19">
        <v>0</v>
      </c>
      <c r="AH213" s="19">
        <v>0</v>
      </c>
      <c r="AI213" s="19">
        <v>0</v>
      </c>
      <c r="AJ213" s="19">
        <v>0</v>
      </c>
      <c r="AK213" s="19">
        <v>0</v>
      </c>
      <c r="AL213" s="19">
        <v>0</v>
      </c>
      <c r="AM213" s="4" t="s">
        <v>1479</v>
      </c>
      <c r="AN213" s="19" t="s">
        <v>1479</v>
      </c>
      <c r="AO213" s="11">
        <v>3000</v>
      </c>
      <c r="AP213" s="4" t="s">
        <v>1479</v>
      </c>
    </row>
    <row r="214" spans="1:42" ht="90" hidden="1" x14ac:dyDescent="0.25">
      <c r="A214" s="5" t="s">
        <v>234</v>
      </c>
      <c r="B214" s="6" t="s">
        <v>402</v>
      </c>
      <c r="C214" s="5" t="s">
        <v>459</v>
      </c>
      <c r="D214" s="5" t="s">
        <v>490</v>
      </c>
      <c r="E214" s="5" t="s">
        <v>518</v>
      </c>
      <c r="F214" s="5" t="s">
        <v>562</v>
      </c>
      <c r="G214" s="5" t="s">
        <v>568</v>
      </c>
      <c r="H214" s="10">
        <v>45651</v>
      </c>
      <c r="I214" s="5" t="s">
        <v>572</v>
      </c>
      <c r="J214" s="6" t="s">
        <v>782</v>
      </c>
      <c r="K214" s="5" t="s">
        <v>1477</v>
      </c>
      <c r="L214" s="5" t="s">
        <v>1482</v>
      </c>
      <c r="M214" s="5" t="s">
        <v>1482</v>
      </c>
      <c r="N214" s="5" t="s">
        <v>1242</v>
      </c>
      <c r="O214" s="6" t="s">
        <v>1760</v>
      </c>
      <c r="P214" s="5" t="s">
        <v>1431</v>
      </c>
      <c r="Q214" s="10">
        <v>45722</v>
      </c>
      <c r="R214" s="5" t="s">
        <v>1479</v>
      </c>
      <c r="S214" s="5" t="s">
        <v>1479</v>
      </c>
      <c r="T214" s="6" t="s">
        <v>1445</v>
      </c>
      <c r="U214" s="6" t="s">
        <v>1480</v>
      </c>
      <c r="V214" s="5" t="s">
        <v>1481</v>
      </c>
      <c r="W214" s="5" t="s">
        <v>1471</v>
      </c>
      <c r="X214" s="5" t="s">
        <v>1481</v>
      </c>
      <c r="Y214" s="4">
        <v>63322.6</v>
      </c>
      <c r="Z214" s="19">
        <v>0</v>
      </c>
      <c r="AA214" s="19">
        <v>0</v>
      </c>
      <c r="AB214" s="19">
        <v>0</v>
      </c>
      <c r="AC214" s="19"/>
      <c r="AD214" s="4" t="s">
        <v>1479</v>
      </c>
      <c r="AE214" s="19" t="str">
        <f t="shared" si="10"/>
        <v>N/A</v>
      </c>
      <c r="AF214" s="19">
        <f t="shared" si="11"/>
        <v>60322.6</v>
      </c>
      <c r="AG214" s="19">
        <v>0</v>
      </c>
      <c r="AH214" s="19">
        <v>0</v>
      </c>
      <c r="AI214" s="19">
        <v>0</v>
      </c>
      <c r="AJ214" s="19">
        <v>0</v>
      </c>
      <c r="AK214" s="19">
        <v>0</v>
      </c>
      <c r="AL214" s="19">
        <v>0</v>
      </c>
      <c r="AM214" s="4" t="s">
        <v>1479</v>
      </c>
      <c r="AN214" s="19" t="s">
        <v>1479</v>
      </c>
      <c r="AO214" s="11">
        <v>3000</v>
      </c>
      <c r="AP214" s="4" t="s">
        <v>1479</v>
      </c>
    </row>
    <row r="215" spans="1:42" ht="30" hidden="1" x14ac:dyDescent="0.25">
      <c r="A215" s="5" t="s">
        <v>235</v>
      </c>
      <c r="B215" s="6" t="s">
        <v>415</v>
      </c>
      <c r="C215" s="5" t="s">
        <v>445</v>
      </c>
      <c r="D215" s="5" t="s">
        <v>500</v>
      </c>
      <c r="E215" s="5" t="s">
        <v>508</v>
      </c>
      <c r="F215" s="5" t="s">
        <v>562</v>
      </c>
      <c r="G215" s="5" t="s">
        <v>568</v>
      </c>
      <c r="H215" s="10">
        <v>45702</v>
      </c>
      <c r="I215" s="5" t="s">
        <v>572</v>
      </c>
      <c r="J215" s="6" t="s">
        <v>783</v>
      </c>
      <c r="K215" s="5" t="s">
        <v>1481</v>
      </c>
      <c r="L215" s="6" t="s">
        <v>1479</v>
      </c>
      <c r="M215" s="5" t="s">
        <v>1479</v>
      </c>
      <c r="N215" s="5" t="s">
        <v>1243</v>
      </c>
      <c r="O215" s="6" t="s">
        <v>1761</v>
      </c>
      <c r="P215" s="5" t="s">
        <v>1431</v>
      </c>
      <c r="Q215" s="10">
        <v>45790</v>
      </c>
      <c r="R215" s="5" t="s">
        <v>1479</v>
      </c>
      <c r="S215" s="5" t="s">
        <v>1479</v>
      </c>
      <c r="T215" s="6" t="s">
        <v>1493</v>
      </c>
      <c r="U215" s="6" t="s">
        <v>1494</v>
      </c>
      <c r="V215" s="5" t="s">
        <v>1481</v>
      </c>
      <c r="W215" s="5" t="s">
        <v>1473</v>
      </c>
      <c r="X215" s="5" t="s">
        <v>1477</v>
      </c>
      <c r="Y215" s="4">
        <v>70000</v>
      </c>
      <c r="Z215" s="4">
        <v>70000</v>
      </c>
      <c r="AA215" s="19">
        <v>0</v>
      </c>
      <c r="AB215" s="19">
        <v>0</v>
      </c>
      <c r="AC215" s="19">
        <v>0</v>
      </c>
      <c r="AD215" s="4" t="s">
        <v>1479</v>
      </c>
      <c r="AE215" s="19" t="str">
        <f t="shared" si="10"/>
        <v>N/A</v>
      </c>
      <c r="AF215" s="19">
        <v>0</v>
      </c>
      <c r="AG215" s="19">
        <v>0</v>
      </c>
      <c r="AH215" s="19">
        <v>0</v>
      </c>
      <c r="AI215" s="19">
        <v>0</v>
      </c>
      <c r="AJ215" s="19">
        <v>0</v>
      </c>
      <c r="AK215" s="19">
        <v>0</v>
      </c>
      <c r="AL215" s="19">
        <v>0</v>
      </c>
      <c r="AM215" s="4" t="s">
        <v>1479</v>
      </c>
      <c r="AN215" s="19" t="s">
        <v>1479</v>
      </c>
      <c r="AO215" s="4" t="s">
        <v>1479</v>
      </c>
      <c r="AP215" s="4" t="s">
        <v>1479</v>
      </c>
    </row>
    <row r="216" spans="1:42" ht="30" x14ac:dyDescent="0.25">
      <c r="A216" s="5" t="s">
        <v>236</v>
      </c>
      <c r="B216" s="6" t="s">
        <v>402</v>
      </c>
      <c r="C216" s="5" t="s">
        <v>422</v>
      </c>
      <c r="D216" s="5" t="s">
        <v>490</v>
      </c>
      <c r="E216" s="5" t="s">
        <v>515</v>
      </c>
      <c r="F216" s="5" t="s">
        <v>562</v>
      </c>
      <c r="G216" s="5" t="s">
        <v>568</v>
      </c>
      <c r="H216" s="10">
        <v>45645</v>
      </c>
      <c r="I216" s="5" t="s">
        <v>571</v>
      </c>
      <c r="J216" s="6" t="s">
        <v>784</v>
      </c>
      <c r="K216" s="5" t="s">
        <v>1481</v>
      </c>
      <c r="L216" s="6" t="s">
        <v>1479</v>
      </c>
      <c r="M216" s="5" t="s">
        <v>1479</v>
      </c>
      <c r="N216" s="5" t="s">
        <v>1244</v>
      </c>
      <c r="O216" s="6" t="s">
        <v>1762</v>
      </c>
      <c r="P216" s="5" t="s">
        <v>1436</v>
      </c>
      <c r="Q216" s="10">
        <v>45821</v>
      </c>
      <c r="R216" s="5" t="s">
        <v>1479</v>
      </c>
      <c r="S216" s="5" t="s">
        <v>1479</v>
      </c>
      <c r="T216" s="6" t="s">
        <v>1445</v>
      </c>
      <c r="U216" s="6" t="s">
        <v>1480</v>
      </c>
      <c r="V216" s="5" t="s">
        <v>1477</v>
      </c>
      <c r="W216" s="5" t="s">
        <v>1471</v>
      </c>
      <c r="X216" s="5" t="s">
        <v>1481</v>
      </c>
      <c r="Y216" s="4">
        <v>147000</v>
      </c>
      <c r="Z216" s="19">
        <v>818614.75</v>
      </c>
      <c r="AA216" s="19">
        <v>0</v>
      </c>
      <c r="AB216" s="19">
        <v>0</v>
      </c>
      <c r="AC216" s="19">
        <v>0</v>
      </c>
      <c r="AD216" s="4" t="s">
        <v>1479</v>
      </c>
      <c r="AE216" s="19" t="str">
        <f t="shared" si="10"/>
        <v>N/A</v>
      </c>
      <c r="AF216" s="19">
        <f>Z216-AO216-AP216</f>
        <v>766814.75</v>
      </c>
      <c r="AG216" s="19">
        <v>0</v>
      </c>
      <c r="AH216" s="19">
        <v>0</v>
      </c>
      <c r="AI216" s="19">
        <v>0</v>
      </c>
      <c r="AJ216" s="19">
        <v>0</v>
      </c>
      <c r="AK216" s="19">
        <v>0</v>
      </c>
      <c r="AL216" s="19">
        <v>0</v>
      </c>
      <c r="AM216" s="4" t="s">
        <v>1479</v>
      </c>
      <c r="AN216" s="19" t="s">
        <v>1479</v>
      </c>
      <c r="AO216" s="4">
        <v>50000</v>
      </c>
      <c r="AP216" s="4">
        <v>1800</v>
      </c>
    </row>
    <row r="217" spans="1:42" ht="60" x14ac:dyDescent="0.25">
      <c r="A217" s="5" t="s">
        <v>237</v>
      </c>
      <c r="B217" s="6" t="s">
        <v>414</v>
      </c>
      <c r="C217" s="5" t="s">
        <v>464</v>
      </c>
      <c r="D217" s="5" t="s">
        <v>492</v>
      </c>
      <c r="E217" s="5" t="s">
        <v>510</v>
      </c>
      <c r="F217" s="5" t="s">
        <v>562</v>
      </c>
      <c r="G217" s="5" t="s">
        <v>568</v>
      </c>
      <c r="H217" s="10">
        <v>45635</v>
      </c>
      <c r="I217" s="5" t="s">
        <v>571</v>
      </c>
      <c r="J217" s="6" t="s">
        <v>785</v>
      </c>
      <c r="K217" s="5" t="s">
        <v>1477</v>
      </c>
      <c r="L217" s="6" t="s">
        <v>1495</v>
      </c>
      <c r="M217" s="6" t="s">
        <v>1496</v>
      </c>
      <c r="N217" s="5" t="s">
        <v>1245</v>
      </c>
      <c r="O217" s="6" t="s">
        <v>1912</v>
      </c>
      <c r="P217" s="5" t="s">
        <v>1430</v>
      </c>
      <c r="Q217" s="10">
        <v>45713</v>
      </c>
      <c r="R217" s="5" t="s">
        <v>1479</v>
      </c>
      <c r="S217" s="5" t="s">
        <v>1479</v>
      </c>
      <c r="T217" s="6" t="s">
        <v>1479</v>
      </c>
      <c r="U217" s="6" t="s">
        <v>1498</v>
      </c>
      <c r="V217" s="5" t="s">
        <v>1477</v>
      </c>
      <c r="W217" s="5" t="s">
        <v>1472</v>
      </c>
      <c r="X217" s="5" t="s">
        <v>1477</v>
      </c>
      <c r="Y217" s="4">
        <v>408454.1</v>
      </c>
      <c r="Z217" s="19">
        <v>0</v>
      </c>
      <c r="AA217" s="19">
        <v>0</v>
      </c>
      <c r="AB217" s="19">
        <v>0</v>
      </c>
      <c r="AC217" s="19"/>
      <c r="AD217" s="4" t="s">
        <v>1479</v>
      </c>
      <c r="AE217" s="19" t="str">
        <f t="shared" si="10"/>
        <v>N/A</v>
      </c>
      <c r="AF217" s="19">
        <v>0</v>
      </c>
      <c r="AG217" s="19">
        <v>0</v>
      </c>
      <c r="AH217" s="19">
        <v>0</v>
      </c>
      <c r="AI217" s="19">
        <v>0</v>
      </c>
      <c r="AJ217" s="19">
        <v>0</v>
      </c>
      <c r="AK217" s="19">
        <v>0</v>
      </c>
      <c r="AL217" s="19">
        <v>0</v>
      </c>
      <c r="AM217" s="4" t="s">
        <v>1479</v>
      </c>
      <c r="AN217" s="19" t="s">
        <v>1479</v>
      </c>
      <c r="AO217" s="4" t="s">
        <v>1479</v>
      </c>
      <c r="AP217" s="4" t="s">
        <v>1479</v>
      </c>
    </row>
    <row r="218" spans="1:42" ht="60" x14ac:dyDescent="0.25">
      <c r="A218" s="5" t="s">
        <v>238</v>
      </c>
      <c r="B218" s="6" t="s">
        <v>405</v>
      </c>
      <c r="C218" s="5" t="s">
        <v>458</v>
      </c>
      <c r="D218" s="5" t="s">
        <v>492</v>
      </c>
      <c r="E218" s="5" t="s">
        <v>508</v>
      </c>
      <c r="F218" s="5" t="s">
        <v>562</v>
      </c>
      <c r="G218" s="5" t="s">
        <v>568</v>
      </c>
      <c r="H218" s="10">
        <v>45638</v>
      </c>
      <c r="I218" s="5" t="s">
        <v>571</v>
      </c>
      <c r="J218" s="6" t="s">
        <v>786</v>
      </c>
      <c r="K218" s="5" t="s">
        <v>1477</v>
      </c>
      <c r="L218" s="6" t="s">
        <v>1499</v>
      </c>
      <c r="M218" s="5" t="s">
        <v>1499</v>
      </c>
      <c r="N218" s="5" t="s">
        <v>1246</v>
      </c>
      <c r="O218" s="6" t="s">
        <v>1848</v>
      </c>
      <c r="P218" s="5" t="s">
        <v>1430</v>
      </c>
      <c r="Q218" s="10">
        <v>45777</v>
      </c>
      <c r="R218" s="5" t="s">
        <v>1479</v>
      </c>
      <c r="S218" s="5" t="s">
        <v>1479</v>
      </c>
      <c r="T218" s="6" t="s">
        <v>1479</v>
      </c>
      <c r="U218" s="6" t="s">
        <v>1498</v>
      </c>
      <c r="V218" s="5" t="s">
        <v>1477</v>
      </c>
      <c r="W218" s="5" t="s">
        <v>1472</v>
      </c>
      <c r="X218" s="5" t="s">
        <v>1477</v>
      </c>
      <c r="Y218" s="4">
        <v>42423.48</v>
      </c>
      <c r="Z218" s="19">
        <v>0</v>
      </c>
      <c r="AA218" s="19">
        <v>0</v>
      </c>
      <c r="AB218" s="19">
        <v>0</v>
      </c>
      <c r="AC218" s="19"/>
      <c r="AD218" s="4" t="s">
        <v>1479</v>
      </c>
      <c r="AE218" s="19" t="str">
        <f t="shared" si="10"/>
        <v>N/A</v>
      </c>
      <c r="AF218" s="19">
        <v>0</v>
      </c>
      <c r="AG218" s="19">
        <v>0</v>
      </c>
      <c r="AH218" s="19">
        <v>0</v>
      </c>
      <c r="AI218" s="19">
        <v>0</v>
      </c>
      <c r="AJ218" s="19">
        <v>0</v>
      </c>
      <c r="AK218" s="19">
        <v>0</v>
      </c>
      <c r="AL218" s="19">
        <v>0</v>
      </c>
      <c r="AM218" s="4" t="s">
        <v>1479</v>
      </c>
      <c r="AN218" s="19" t="s">
        <v>1479</v>
      </c>
      <c r="AO218" s="4" t="s">
        <v>1479</v>
      </c>
      <c r="AP218" s="4" t="s">
        <v>1479</v>
      </c>
    </row>
    <row r="219" spans="1:42" ht="30" hidden="1" x14ac:dyDescent="0.25">
      <c r="A219" s="5" t="s">
        <v>239</v>
      </c>
      <c r="B219" s="6" t="s">
        <v>420</v>
      </c>
      <c r="C219" s="5" t="s">
        <v>460</v>
      </c>
      <c r="D219" s="5" t="s">
        <v>501</v>
      </c>
      <c r="E219" s="5" t="s">
        <v>515</v>
      </c>
      <c r="F219" s="5" t="s">
        <v>562</v>
      </c>
      <c r="G219" s="5" t="s">
        <v>568</v>
      </c>
      <c r="H219" s="10">
        <v>45641</v>
      </c>
      <c r="I219" s="5" t="s">
        <v>572</v>
      </c>
      <c r="J219" s="6" t="s">
        <v>787</v>
      </c>
      <c r="K219" s="5" t="s">
        <v>1477</v>
      </c>
      <c r="L219" s="5" t="s">
        <v>1482</v>
      </c>
      <c r="M219" s="5" t="s">
        <v>1482</v>
      </c>
      <c r="N219" s="5" t="s">
        <v>1247</v>
      </c>
      <c r="O219" s="6" t="s">
        <v>1763</v>
      </c>
      <c r="P219" s="5" t="s">
        <v>1431</v>
      </c>
      <c r="Q219" s="10">
        <v>45735</v>
      </c>
      <c r="R219" s="5" t="s">
        <v>1479</v>
      </c>
      <c r="S219" s="5" t="s">
        <v>1479</v>
      </c>
      <c r="T219" s="6" t="s">
        <v>1445</v>
      </c>
      <c r="U219" s="6" t="s">
        <v>1480</v>
      </c>
      <c r="V219" s="5" t="s">
        <v>1481</v>
      </c>
      <c r="W219" s="5" t="s">
        <v>1471</v>
      </c>
      <c r="X219" s="5" t="s">
        <v>1481</v>
      </c>
      <c r="Y219" s="4">
        <v>42526</v>
      </c>
      <c r="Z219" s="19">
        <v>0</v>
      </c>
      <c r="AA219" s="19">
        <v>0</v>
      </c>
      <c r="AB219" s="19">
        <v>0</v>
      </c>
      <c r="AC219" s="19"/>
      <c r="AD219" s="4" t="s">
        <v>1479</v>
      </c>
      <c r="AE219" s="19" t="str">
        <f t="shared" si="10"/>
        <v>N/A</v>
      </c>
      <c r="AF219" s="19">
        <f>Y219-AO219</f>
        <v>39526</v>
      </c>
      <c r="AG219" s="19">
        <v>0</v>
      </c>
      <c r="AH219" s="19">
        <v>0</v>
      </c>
      <c r="AI219" s="19">
        <v>0</v>
      </c>
      <c r="AJ219" s="19">
        <v>0</v>
      </c>
      <c r="AK219" s="19">
        <v>0</v>
      </c>
      <c r="AL219" s="19">
        <v>0</v>
      </c>
      <c r="AM219" s="4" t="s">
        <v>1479</v>
      </c>
      <c r="AN219" s="19" t="s">
        <v>1479</v>
      </c>
      <c r="AO219" s="11">
        <v>3000</v>
      </c>
      <c r="AP219" s="4" t="s">
        <v>1479</v>
      </c>
    </row>
    <row r="220" spans="1:42" ht="30" hidden="1" x14ac:dyDescent="0.25">
      <c r="A220" s="5" t="s">
        <v>240</v>
      </c>
      <c r="B220" s="6" t="s">
        <v>408</v>
      </c>
      <c r="C220" s="5" t="s">
        <v>426</v>
      </c>
      <c r="D220" s="5" t="s">
        <v>494</v>
      </c>
      <c r="E220" s="5" t="s">
        <v>527</v>
      </c>
      <c r="F220" s="5" t="s">
        <v>562</v>
      </c>
      <c r="G220" s="5" t="s">
        <v>568</v>
      </c>
      <c r="H220" s="10">
        <v>45641</v>
      </c>
      <c r="I220" s="5" t="s">
        <v>571</v>
      </c>
      <c r="J220" s="6" t="s">
        <v>788</v>
      </c>
      <c r="K220" s="5" t="s">
        <v>1477</v>
      </c>
      <c r="L220" s="6" t="s">
        <v>1495</v>
      </c>
      <c r="M220" s="6" t="s">
        <v>1495</v>
      </c>
      <c r="N220" s="5" t="s">
        <v>1248</v>
      </c>
      <c r="O220" s="6" t="s">
        <v>1764</v>
      </c>
      <c r="P220" s="5" t="s">
        <v>1430</v>
      </c>
      <c r="Q220" s="10">
        <v>45789</v>
      </c>
      <c r="R220" s="5" t="s">
        <v>1479</v>
      </c>
      <c r="S220" s="5" t="s">
        <v>1479</v>
      </c>
      <c r="T220" s="6" t="s">
        <v>1500</v>
      </c>
      <c r="U220" s="6" t="s">
        <v>1501</v>
      </c>
      <c r="V220" s="5" t="s">
        <v>1481</v>
      </c>
      <c r="W220" s="5" t="s">
        <v>1473</v>
      </c>
      <c r="X220" s="5" t="s">
        <v>1477</v>
      </c>
      <c r="Y220" s="4">
        <v>38724.660000000003</v>
      </c>
      <c r="Z220" s="19">
        <v>0</v>
      </c>
      <c r="AA220" s="19">
        <v>0</v>
      </c>
      <c r="AB220" s="19">
        <v>0</v>
      </c>
      <c r="AC220" s="19"/>
      <c r="AD220" s="4" t="s">
        <v>1479</v>
      </c>
      <c r="AE220" s="19" t="str">
        <f t="shared" si="10"/>
        <v>N/A</v>
      </c>
      <c r="AF220" s="19">
        <v>0</v>
      </c>
      <c r="AG220" s="19">
        <v>0</v>
      </c>
      <c r="AH220" s="19">
        <v>0</v>
      </c>
      <c r="AI220" s="19">
        <v>0</v>
      </c>
      <c r="AJ220" s="19">
        <v>0</v>
      </c>
      <c r="AK220" s="19">
        <v>0</v>
      </c>
      <c r="AL220" s="19">
        <v>0</v>
      </c>
      <c r="AM220" s="4" t="s">
        <v>1479</v>
      </c>
      <c r="AN220" s="19" t="s">
        <v>1479</v>
      </c>
      <c r="AO220" s="4" t="s">
        <v>1479</v>
      </c>
      <c r="AP220" s="4" t="s">
        <v>1479</v>
      </c>
    </row>
    <row r="221" spans="1:42" ht="45" x14ac:dyDescent="0.25">
      <c r="A221" s="5" t="s">
        <v>241</v>
      </c>
      <c r="B221" s="6" t="s">
        <v>415</v>
      </c>
      <c r="C221" s="5" t="s">
        <v>465</v>
      </c>
      <c r="D221" s="5" t="s">
        <v>500</v>
      </c>
      <c r="E221" s="5" t="s">
        <v>508</v>
      </c>
      <c r="F221" s="5" t="s">
        <v>562</v>
      </c>
      <c r="G221" s="5" t="s">
        <v>568</v>
      </c>
      <c r="H221" s="10">
        <v>45671</v>
      </c>
      <c r="I221" s="5" t="s">
        <v>571</v>
      </c>
      <c r="J221" s="6" t="s">
        <v>789</v>
      </c>
      <c r="K221" s="5" t="s">
        <v>1477</v>
      </c>
      <c r="L221" s="6" t="s">
        <v>1495</v>
      </c>
      <c r="M221" s="6" t="s">
        <v>1495</v>
      </c>
      <c r="N221" s="5" t="s">
        <v>1249</v>
      </c>
      <c r="O221" s="6" t="s">
        <v>1913</v>
      </c>
      <c r="P221" s="5" t="s">
        <v>1430</v>
      </c>
      <c r="Q221" s="10">
        <v>45750</v>
      </c>
      <c r="R221" s="5" t="s">
        <v>1479</v>
      </c>
      <c r="S221" s="5" t="s">
        <v>1479</v>
      </c>
      <c r="T221" s="6" t="s">
        <v>1479</v>
      </c>
      <c r="U221" s="6" t="s">
        <v>1498</v>
      </c>
      <c r="V221" s="5" t="s">
        <v>1477</v>
      </c>
      <c r="W221" s="5" t="s">
        <v>1472</v>
      </c>
      <c r="X221" s="5" t="s">
        <v>1477</v>
      </c>
      <c r="Y221" s="4">
        <v>845311.87</v>
      </c>
      <c r="Z221" s="19">
        <v>0</v>
      </c>
      <c r="AA221" s="19">
        <v>0</v>
      </c>
      <c r="AB221" s="19">
        <v>0</v>
      </c>
      <c r="AC221" s="19"/>
      <c r="AD221" s="4" t="s">
        <v>1479</v>
      </c>
      <c r="AE221" s="19" t="str">
        <f t="shared" si="10"/>
        <v>N/A</v>
      </c>
      <c r="AF221" s="19">
        <v>0</v>
      </c>
      <c r="AG221" s="19">
        <v>0</v>
      </c>
      <c r="AH221" s="19">
        <v>0</v>
      </c>
      <c r="AI221" s="19">
        <v>0</v>
      </c>
      <c r="AJ221" s="19">
        <v>0</v>
      </c>
      <c r="AK221" s="19">
        <v>0</v>
      </c>
      <c r="AL221" s="19">
        <v>0</v>
      </c>
      <c r="AM221" s="4" t="s">
        <v>1479</v>
      </c>
      <c r="AN221" s="19" t="s">
        <v>1479</v>
      </c>
      <c r="AO221" s="4" t="s">
        <v>1479</v>
      </c>
      <c r="AP221" s="4" t="s">
        <v>1479</v>
      </c>
    </row>
    <row r="222" spans="1:42" ht="60" x14ac:dyDescent="0.25">
      <c r="A222" s="5" t="s">
        <v>242</v>
      </c>
      <c r="B222" s="6" t="s">
        <v>418</v>
      </c>
      <c r="C222" s="5" t="s">
        <v>443</v>
      </c>
      <c r="D222" s="5" t="s">
        <v>499</v>
      </c>
      <c r="E222" s="5" t="s">
        <v>515</v>
      </c>
      <c r="F222" s="5" t="s">
        <v>562</v>
      </c>
      <c r="G222" s="5" t="s">
        <v>568</v>
      </c>
      <c r="H222" s="10">
        <v>45680</v>
      </c>
      <c r="I222" s="5" t="s">
        <v>571</v>
      </c>
      <c r="J222" s="6" t="s">
        <v>790</v>
      </c>
      <c r="K222" s="5" t="s">
        <v>1477</v>
      </c>
      <c r="L222" s="6" t="s">
        <v>1495</v>
      </c>
      <c r="M222" s="6" t="s">
        <v>1496</v>
      </c>
      <c r="N222" s="5" t="s">
        <v>1250</v>
      </c>
      <c r="O222" s="6" t="s">
        <v>1914</v>
      </c>
      <c r="P222" s="5" t="s">
        <v>1430</v>
      </c>
      <c r="Q222" s="10">
        <v>45729</v>
      </c>
      <c r="R222" s="5" t="s">
        <v>1479</v>
      </c>
      <c r="S222" s="5" t="s">
        <v>1479</v>
      </c>
      <c r="T222" s="6" t="s">
        <v>1479</v>
      </c>
      <c r="U222" s="6" t="s">
        <v>1498</v>
      </c>
      <c r="V222" s="5" t="s">
        <v>1477</v>
      </c>
      <c r="W222" s="5" t="s">
        <v>1472</v>
      </c>
      <c r="X222" s="5" t="s">
        <v>1477</v>
      </c>
      <c r="Y222" s="4">
        <v>319556.47999999998</v>
      </c>
      <c r="Z222" s="19">
        <v>0</v>
      </c>
      <c r="AA222" s="19">
        <v>0</v>
      </c>
      <c r="AB222" s="19">
        <v>0</v>
      </c>
      <c r="AC222" s="19"/>
      <c r="AD222" s="4" t="s">
        <v>1479</v>
      </c>
      <c r="AE222" s="19" t="str">
        <f t="shared" si="10"/>
        <v>N/A</v>
      </c>
      <c r="AF222" s="19">
        <v>0</v>
      </c>
      <c r="AG222" s="19">
        <v>0</v>
      </c>
      <c r="AH222" s="19">
        <v>0</v>
      </c>
      <c r="AI222" s="19">
        <v>0</v>
      </c>
      <c r="AJ222" s="19">
        <v>0</v>
      </c>
      <c r="AK222" s="19">
        <v>0</v>
      </c>
      <c r="AL222" s="19">
        <v>0</v>
      </c>
      <c r="AM222" s="4" t="s">
        <v>1479</v>
      </c>
      <c r="AN222" s="19" t="s">
        <v>1479</v>
      </c>
      <c r="AO222" s="4" t="s">
        <v>1479</v>
      </c>
      <c r="AP222" s="4" t="s">
        <v>1479</v>
      </c>
    </row>
    <row r="223" spans="1:42" ht="30" x14ac:dyDescent="0.25">
      <c r="A223" s="5" t="s">
        <v>243</v>
      </c>
      <c r="B223" s="6" t="s">
        <v>411</v>
      </c>
      <c r="C223" s="5" t="s">
        <v>466</v>
      </c>
      <c r="D223" s="5" t="s">
        <v>495</v>
      </c>
      <c r="E223" s="5" t="s">
        <v>510</v>
      </c>
      <c r="F223" s="5" t="s">
        <v>562</v>
      </c>
      <c r="G223" s="5" t="s">
        <v>568</v>
      </c>
      <c r="H223" s="10">
        <v>45685</v>
      </c>
      <c r="I223" s="5" t="s">
        <v>571</v>
      </c>
      <c r="J223" s="6" t="s">
        <v>791</v>
      </c>
      <c r="K223" s="5" t="s">
        <v>1477</v>
      </c>
      <c r="L223" s="6" t="s">
        <v>1495</v>
      </c>
      <c r="M223" s="6" t="s">
        <v>1495</v>
      </c>
      <c r="N223" s="5" t="s">
        <v>1251</v>
      </c>
      <c r="O223" s="6" t="s">
        <v>1765</v>
      </c>
      <c r="P223" s="5" t="s">
        <v>1430</v>
      </c>
      <c r="Q223" s="10">
        <v>45775</v>
      </c>
      <c r="R223" s="5" t="s">
        <v>1479</v>
      </c>
      <c r="S223" s="5" t="s">
        <v>1479</v>
      </c>
      <c r="T223" s="6" t="s">
        <v>1479</v>
      </c>
      <c r="U223" s="6" t="s">
        <v>1498</v>
      </c>
      <c r="V223" s="5" t="s">
        <v>1477</v>
      </c>
      <c r="W223" s="5" t="s">
        <v>1472</v>
      </c>
      <c r="X223" s="5" t="s">
        <v>1477</v>
      </c>
      <c r="Y223" s="4">
        <v>144358.01999999999</v>
      </c>
      <c r="Z223" s="19">
        <v>0</v>
      </c>
      <c r="AA223" s="19">
        <v>0</v>
      </c>
      <c r="AB223" s="19">
        <v>0</v>
      </c>
      <c r="AC223" s="19"/>
      <c r="AD223" s="4" t="s">
        <v>1479</v>
      </c>
      <c r="AE223" s="19" t="str">
        <f t="shared" si="10"/>
        <v>N/A</v>
      </c>
      <c r="AF223" s="19">
        <v>0</v>
      </c>
      <c r="AG223" s="19">
        <v>0</v>
      </c>
      <c r="AH223" s="19">
        <v>0</v>
      </c>
      <c r="AI223" s="19">
        <v>0</v>
      </c>
      <c r="AJ223" s="19">
        <v>0</v>
      </c>
      <c r="AK223" s="19">
        <v>0</v>
      </c>
      <c r="AL223" s="19">
        <v>0</v>
      </c>
      <c r="AM223" s="4" t="s">
        <v>1479</v>
      </c>
      <c r="AN223" s="19" t="s">
        <v>1479</v>
      </c>
      <c r="AO223" s="4" t="s">
        <v>1479</v>
      </c>
      <c r="AP223" s="4" t="s">
        <v>1479</v>
      </c>
    </row>
    <row r="224" spans="1:42" ht="30" x14ac:dyDescent="0.25">
      <c r="A224" s="5" t="s">
        <v>244</v>
      </c>
      <c r="B224" s="6" t="s">
        <v>414</v>
      </c>
      <c r="C224" s="5" t="s">
        <v>441</v>
      </c>
      <c r="D224" s="5" t="s">
        <v>492</v>
      </c>
      <c r="E224" s="5" t="s">
        <v>520</v>
      </c>
      <c r="F224" s="5" t="s">
        <v>562</v>
      </c>
      <c r="G224" s="5" t="s">
        <v>568</v>
      </c>
      <c r="H224" s="10">
        <v>45686</v>
      </c>
      <c r="I224" s="5" t="s">
        <v>571</v>
      </c>
      <c r="J224" s="6" t="s">
        <v>792</v>
      </c>
      <c r="K224" s="5" t="s">
        <v>1477</v>
      </c>
      <c r="L224" s="6" t="s">
        <v>1495</v>
      </c>
      <c r="M224" s="6" t="s">
        <v>1495</v>
      </c>
      <c r="N224" s="5" t="s">
        <v>1252</v>
      </c>
      <c r="O224" s="6" t="s">
        <v>1915</v>
      </c>
      <c r="P224" s="5" t="s">
        <v>1430</v>
      </c>
      <c r="Q224" s="10">
        <v>45792</v>
      </c>
      <c r="R224" s="5" t="s">
        <v>1479</v>
      </c>
      <c r="S224" s="5" t="s">
        <v>1479</v>
      </c>
      <c r="T224" s="6" t="s">
        <v>1479</v>
      </c>
      <c r="U224" s="6" t="s">
        <v>1498</v>
      </c>
      <c r="V224" s="5" t="s">
        <v>1477</v>
      </c>
      <c r="W224" s="5" t="s">
        <v>1472</v>
      </c>
      <c r="X224" s="5" t="s">
        <v>1477</v>
      </c>
      <c r="Y224" s="4">
        <v>61583.03</v>
      </c>
      <c r="Z224" s="19">
        <v>0</v>
      </c>
      <c r="AA224" s="19">
        <v>0</v>
      </c>
      <c r="AB224" s="19">
        <v>0</v>
      </c>
      <c r="AC224" s="19"/>
      <c r="AD224" s="4" t="s">
        <v>1479</v>
      </c>
      <c r="AE224" s="19" t="str">
        <f t="shared" si="10"/>
        <v>N/A</v>
      </c>
      <c r="AF224" s="19">
        <v>0</v>
      </c>
      <c r="AG224" s="19">
        <v>0</v>
      </c>
      <c r="AH224" s="19">
        <v>0</v>
      </c>
      <c r="AI224" s="19">
        <v>0</v>
      </c>
      <c r="AJ224" s="19">
        <v>0</v>
      </c>
      <c r="AK224" s="19">
        <v>0</v>
      </c>
      <c r="AL224" s="19">
        <v>0</v>
      </c>
      <c r="AM224" s="4" t="s">
        <v>1479</v>
      </c>
      <c r="AN224" s="19" t="s">
        <v>1479</v>
      </c>
      <c r="AO224" s="4" t="s">
        <v>1479</v>
      </c>
      <c r="AP224" s="4" t="s">
        <v>1479</v>
      </c>
    </row>
    <row r="225" spans="1:42" ht="30" x14ac:dyDescent="0.25">
      <c r="A225" s="5" t="s">
        <v>245</v>
      </c>
      <c r="B225" s="6" t="s">
        <v>405</v>
      </c>
      <c r="C225" s="5" t="s">
        <v>463</v>
      </c>
      <c r="D225" s="5" t="s">
        <v>492</v>
      </c>
      <c r="E225" s="5" t="s">
        <v>508</v>
      </c>
      <c r="F225" s="5" t="s">
        <v>562</v>
      </c>
      <c r="G225" s="5" t="s">
        <v>568</v>
      </c>
      <c r="H225" s="10">
        <v>45692</v>
      </c>
      <c r="I225" s="5" t="s">
        <v>571</v>
      </c>
      <c r="J225" s="6" t="s">
        <v>793</v>
      </c>
      <c r="K225" s="5" t="s">
        <v>1477</v>
      </c>
      <c r="L225" s="6" t="s">
        <v>1495</v>
      </c>
      <c r="M225" s="6" t="s">
        <v>1503</v>
      </c>
      <c r="N225" s="5" t="s">
        <v>1253</v>
      </c>
      <c r="O225" s="6" t="s">
        <v>1916</v>
      </c>
      <c r="P225" s="5" t="s">
        <v>1426</v>
      </c>
      <c r="Q225" s="10">
        <v>45807</v>
      </c>
      <c r="R225" s="5" t="s">
        <v>1479</v>
      </c>
      <c r="S225" s="5" t="s">
        <v>1479</v>
      </c>
      <c r="T225" s="6" t="s">
        <v>1479</v>
      </c>
      <c r="U225" s="6" t="s">
        <v>1498</v>
      </c>
      <c r="V225" s="5" t="s">
        <v>1477</v>
      </c>
      <c r="W225" s="5" t="s">
        <v>1472</v>
      </c>
      <c r="X225" s="5" t="s">
        <v>1477</v>
      </c>
      <c r="Y225" s="4">
        <v>88908.27</v>
      </c>
      <c r="Z225" s="19">
        <v>0</v>
      </c>
      <c r="AA225" s="19">
        <v>0</v>
      </c>
      <c r="AB225" s="19">
        <v>0</v>
      </c>
      <c r="AC225" s="19"/>
      <c r="AD225" s="4" t="s">
        <v>1479</v>
      </c>
      <c r="AE225" s="19" t="str">
        <f t="shared" si="10"/>
        <v>N/A</v>
      </c>
      <c r="AF225" s="19">
        <v>0</v>
      </c>
      <c r="AG225" s="19">
        <v>0</v>
      </c>
      <c r="AH225" s="19">
        <v>0</v>
      </c>
      <c r="AI225" s="19">
        <v>0</v>
      </c>
      <c r="AJ225" s="19">
        <v>0</v>
      </c>
      <c r="AK225" s="19">
        <v>0</v>
      </c>
      <c r="AL225" s="19">
        <v>0</v>
      </c>
      <c r="AM225" s="4" t="s">
        <v>1479</v>
      </c>
      <c r="AN225" s="19" t="s">
        <v>1479</v>
      </c>
      <c r="AO225" s="4" t="s">
        <v>1479</v>
      </c>
      <c r="AP225" s="4" t="s">
        <v>1479</v>
      </c>
    </row>
    <row r="226" spans="1:42" ht="30" x14ac:dyDescent="0.25">
      <c r="A226" s="5" t="s">
        <v>246</v>
      </c>
      <c r="B226" s="6" t="s">
        <v>414</v>
      </c>
      <c r="C226" s="5" t="s">
        <v>467</v>
      </c>
      <c r="D226" s="5" t="s">
        <v>492</v>
      </c>
      <c r="E226" s="5" t="s">
        <v>511</v>
      </c>
      <c r="F226" s="5" t="s">
        <v>562</v>
      </c>
      <c r="G226" s="5" t="s">
        <v>568</v>
      </c>
      <c r="H226" s="10">
        <v>45692</v>
      </c>
      <c r="I226" s="5" t="s">
        <v>571</v>
      </c>
      <c r="J226" s="6" t="s">
        <v>794</v>
      </c>
      <c r="K226" s="5" t="s">
        <v>1477</v>
      </c>
      <c r="L226" s="6" t="s">
        <v>1495</v>
      </c>
      <c r="M226" s="6" t="s">
        <v>1496</v>
      </c>
      <c r="N226" s="5" t="s">
        <v>1254</v>
      </c>
      <c r="O226" s="6" t="s">
        <v>1766</v>
      </c>
      <c r="P226" s="5" t="s">
        <v>1426</v>
      </c>
      <c r="Q226" s="10">
        <v>45723</v>
      </c>
      <c r="R226" s="5" t="s">
        <v>1479</v>
      </c>
      <c r="S226" s="5" t="s">
        <v>1479</v>
      </c>
      <c r="T226" s="6" t="s">
        <v>1479</v>
      </c>
      <c r="U226" s="6" t="s">
        <v>1498</v>
      </c>
      <c r="V226" s="5" t="s">
        <v>1477</v>
      </c>
      <c r="W226" s="5" t="s">
        <v>1472</v>
      </c>
      <c r="X226" s="5" t="s">
        <v>1477</v>
      </c>
      <c r="Y226" s="4">
        <v>120421.27</v>
      </c>
      <c r="Z226" s="19">
        <v>0</v>
      </c>
      <c r="AA226" s="19">
        <v>0</v>
      </c>
      <c r="AB226" s="19">
        <v>0</v>
      </c>
      <c r="AC226" s="19"/>
      <c r="AD226" s="4" t="s">
        <v>1479</v>
      </c>
      <c r="AE226" s="19" t="str">
        <f t="shared" si="10"/>
        <v>N/A</v>
      </c>
      <c r="AF226" s="19">
        <v>0</v>
      </c>
      <c r="AG226" s="19">
        <v>0</v>
      </c>
      <c r="AH226" s="19">
        <v>0</v>
      </c>
      <c r="AI226" s="19">
        <v>0</v>
      </c>
      <c r="AJ226" s="19">
        <v>0</v>
      </c>
      <c r="AK226" s="19">
        <v>0</v>
      </c>
      <c r="AL226" s="19">
        <v>0</v>
      </c>
      <c r="AM226" s="4" t="s">
        <v>1479</v>
      </c>
      <c r="AN226" s="19" t="s">
        <v>1479</v>
      </c>
      <c r="AO226" s="4" t="s">
        <v>1479</v>
      </c>
      <c r="AP226" s="4" t="s">
        <v>1479</v>
      </c>
    </row>
    <row r="227" spans="1:42" ht="30" x14ac:dyDescent="0.25">
      <c r="A227" s="5" t="s">
        <v>247</v>
      </c>
      <c r="B227" s="6" t="s">
        <v>417</v>
      </c>
      <c r="C227" s="5" t="s">
        <v>432</v>
      </c>
      <c r="D227" s="5" t="s">
        <v>496</v>
      </c>
      <c r="E227" s="5" t="s">
        <v>539</v>
      </c>
      <c r="F227" s="5" t="s">
        <v>562</v>
      </c>
      <c r="G227" s="5" t="s">
        <v>568</v>
      </c>
      <c r="H227" s="10">
        <v>45698</v>
      </c>
      <c r="I227" s="5" t="s">
        <v>571</v>
      </c>
      <c r="J227" s="6" t="s">
        <v>795</v>
      </c>
      <c r="K227" s="5" t="s">
        <v>1477</v>
      </c>
      <c r="L227" s="6" t="s">
        <v>1504</v>
      </c>
      <c r="M227" s="6" t="s">
        <v>1504</v>
      </c>
      <c r="N227" s="5" t="s">
        <v>1255</v>
      </c>
      <c r="O227" s="6" t="s">
        <v>1767</v>
      </c>
      <c r="P227" s="5" t="s">
        <v>1426</v>
      </c>
      <c r="Q227" s="10">
        <v>45810</v>
      </c>
      <c r="R227" s="5" t="s">
        <v>1479</v>
      </c>
      <c r="S227" s="5" t="s">
        <v>1479</v>
      </c>
      <c r="T227" s="6" t="s">
        <v>1479</v>
      </c>
      <c r="U227" s="6" t="s">
        <v>1498</v>
      </c>
      <c r="V227" s="5" t="s">
        <v>1477</v>
      </c>
      <c r="W227" s="5" t="s">
        <v>1472</v>
      </c>
      <c r="X227" s="5" t="s">
        <v>1477</v>
      </c>
      <c r="Y227" s="4">
        <v>188563.27</v>
      </c>
      <c r="Z227" s="19">
        <v>0</v>
      </c>
      <c r="AA227" s="19">
        <v>0</v>
      </c>
      <c r="AB227" s="19">
        <v>0</v>
      </c>
      <c r="AC227" s="19"/>
      <c r="AD227" s="4" t="s">
        <v>1479</v>
      </c>
      <c r="AE227" s="19" t="str">
        <f t="shared" si="10"/>
        <v>N/A</v>
      </c>
      <c r="AF227" s="19">
        <v>0</v>
      </c>
      <c r="AG227" s="19">
        <v>0</v>
      </c>
      <c r="AH227" s="19">
        <v>0</v>
      </c>
      <c r="AI227" s="19">
        <v>0</v>
      </c>
      <c r="AJ227" s="19">
        <v>0</v>
      </c>
      <c r="AK227" s="19">
        <v>0</v>
      </c>
      <c r="AL227" s="19">
        <v>0</v>
      </c>
      <c r="AM227" s="4" t="s">
        <v>1479</v>
      </c>
      <c r="AN227" s="19" t="s">
        <v>1479</v>
      </c>
      <c r="AO227" s="4" t="s">
        <v>1479</v>
      </c>
      <c r="AP227" s="4" t="s">
        <v>1479</v>
      </c>
    </row>
    <row r="228" spans="1:42" ht="75" x14ac:dyDescent="0.25">
      <c r="A228" s="5" t="s">
        <v>248</v>
      </c>
      <c r="B228" s="6" t="s">
        <v>1502</v>
      </c>
      <c r="C228" s="5" t="s">
        <v>468</v>
      </c>
      <c r="D228" s="5" t="s">
        <v>503</v>
      </c>
      <c r="E228" s="5" t="s">
        <v>511</v>
      </c>
      <c r="F228" s="5" t="s">
        <v>562</v>
      </c>
      <c r="G228" s="5" t="s">
        <v>568</v>
      </c>
      <c r="H228" s="10">
        <v>45699</v>
      </c>
      <c r="I228" s="5" t="s">
        <v>571</v>
      </c>
      <c r="J228" s="6" t="s">
        <v>796</v>
      </c>
      <c r="K228" s="5" t="s">
        <v>1477</v>
      </c>
      <c r="L228" s="6" t="s">
        <v>1505</v>
      </c>
      <c r="M228" s="5" t="s">
        <v>1505</v>
      </c>
      <c r="N228" s="5" t="s">
        <v>1256</v>
      </c>
      <c r="O228" s="6" t="s">
        <v>1849</v>
      </c>
      <c r="P228" s="5" t="s">
        <v>1425</v>
      </c>
      <c r="Q228" s="10">
        <v>45825</v>
      </c>
      <c r="R228" s="5" t="s">
        <v>1479</v>
      </c>
      <c r="S228" s="5" t="s">
        <v>1479</v>
      </c>
      <c r="T228" s="6" t="s">
        <v>1506</v>
      </c>
      <c r="U228" s="17" t="s">
        <v>1507</v>
      </c>
      <c r="V228" s="5" t="s">
        <v>1477</v>
      </c>
      <c r="W228" s="5" t="s">
        <v>1473</v>
      </c>
      <c r="X228" s="5" t="s">
        <v>1477</v>
      </c>
      <c r="Y228" s="4">
        <v>83763.17</v>
      </c>
      <c r="Z228" s="19">
        <v>0</v>
      </c>
      <c r="AA228" s="19">
        <v>0</v>
      </c>
      <c r="AB228" s="19">
        <v>0</v>
      </c>
      <c r="AC228" s="19"/>
      <c r="AD228" s="4" t="s">
        <v>1479</v>
      </c>
      <c r="AE228" s="19" t="str">
        <f t="shared" si="10"/>
        <v>N/A</v>
      </c>
      <c r="AF228" s="19">
        <v>0</v>
      </c>
      <c r="AG228" s="19">
        <v>0</v>
      </c>
      <c r="AH228" s="19">
        <v>0</v>
      </c>
      <c r="AI228" s="19">
        <v>0</v>
      </c>
      <c r="AJ228" s="19">
        <v>0</v>
      </c>
      <c r="AK228" s="19">
        <v>0</v>
      </c>
      <c r="AL228" s="19">
        <v>0</v>
      </c>
      <c r="AM228" s="4" t="s">
        <v>1479</v>
      </c>
      <c r="AN228" s="19" t="s">
        <v>1479</v>
      </c>
      <c r="AO228" s="4" t="s">
        <v>1479</v>
      </c>
      <c r="AP228" s="4" t="s">
        <v>1479</v>
      </c>
    </row>
    <row r="229" spans="1:42" ht="30" x14ac:dyDescent="0.25">
      <c r="A229" s="5" t="s">
        <v>249</v>
      </c>
      <c r="B229" s="6" t="s">
        <v>419</v>
      </c>
      <c r="C229" s="5" t="s">
        <v>469</v>
      </c>
      <c r="D229" s="5" t="s">
        <v>502</v>
      </c>
      <c r="E229" s="5" t="s">
        <v>508</v>
      </c>
      <c r="F229" s="5" t="s">
        <v>562</v>
      </c>
      <c r="G229" s="5" t="s">
        <v>568</v>
      </c>
      <c r="H229" s="10">
        <v>45699</v>
      </c>
      <c r="I229" s="5" t="s">
        <v>571</v>
      </c>
      <c r="J229" s="6" t="s">
        <v>797</v>
      </c>
      <c r="K229" s="5" t="s">
        <v>1477</v>
      </c>
      <c r="L229" s="6" t="s">
        <v>1495</v>
      </c>
      <c r="M229" s="6" t="s">
        <v>1495</v>
      </c>
      <c r="N229" s="5" t="s">
        <v>1257</v>
      </c>
      <c r="O229" s="6" t="s">
        <v>1768</v>
      </c>
      <c r="P229" s="5" t="s">
        <v>1430</v>
      </c>
      <c r="Q229" s="10">
        <v>45748</v>
      </c>
      <c r="R229" s="5" t="s">
        <v>1479</v>
      </c>
      <c r="S229" s="5" t="s">
        <v>1479</v>
      </c>
      <c r="T229" s="6" t="s">
        <v>1479</v>
      </c>
      <c r="U229" s="6" t="s">
        <v>1498</v>
      </c>
      <c r="V229" s="5" t="s">
        <v>1477</v>
      </c>
      <c r="W229" s="5" t="s">
        <v>1472</v>
      </c>
      <c r="X229" s="5" t="s">
        <v>1477</v>
      </c>
      <c r="Y229" s="4">
        <v>105293.15</v>
      </c>
      <c r="Z229" s="19">
        <v>0</v>
      </c>
      <c r="AA229" s="19">
        <v>0</v>
      </c>
      <c r="AB229" s="19">
        <v>0</v>
      </c>
      <c r="AC229" s="19"/>
      <c r="AD229" s="4" t="s">
        <v>1479</v>
      </c>
      <c r="AE229" s="19" t="str">
        <f t="shared" si="10"/>
        <v>N/A</v>
      </c>
      <c r="AF229" s="19">
        <v>0</v>
      </c>
      <c r="AG229" s="19">
        <v>0</v>
      </c>
      <c r="AH229" s="19">
        <v>0</v>
      </c>
      <c r="AI229" s="19">
        <v>0</v>
      </c>
      <c r="AJ229" s="19">
        <v>0</v>
      </c>
      <c r="AK229" s="19">
        <v>0</v>
      </c>
      <c r="AL229" s="19">
        <v>0</v>
      </c>
      <c r="AM229" s="4" t="s">
        <v>1479</v>
      </c>
      <c r="AN229" s="19" t="s">
        <v>1479</v>
      </c>
      <c r="AO229" s="4" t="s">
        <v>1479</v>
      </c>
      <c r="AP229" s="4" t="s">
        <v>1479</v>
      </c>
    </row>
    <row r="230" spans="1:42" ht="30" hidden="1" x14ac:dyDescent="0.25">
      <c r="A230" s="5" t="s">
        <v>250</v>
      </c>
      <c r="B230" s="6" t="s">
        <v>402</v>
      </c>
      <c r="C230" s="5" t="s">
        <v>422</v>
      </c>
      <c r="D230" s="5" t="s">
        <v>490</v>
      </c>
      <c r="E230" s="5" t="s">
        <v>532</v>
      </c>
      <c r="F230" s="5" t="s">
        <v>562</v>
      </c>
      <c r="G230" s="5" t="s">
        <v>568</v>
      </c>
      <c r="H230" s="10">
        <v>45701</v>
      </c>
      <c r="I230" s="5" t="s">
        <v>572</v>
      </c>
      <c r="J230" s="6" t="s">
        <v>798</v>
      </c>
      <c r="K230" s="5" t="s">
        <v>1481</v>
      </c>
      <c r="L230" s="6" t="s">
        <v>1479</v>
      </c>
      <c r="M230" s="6" t="s">
        <v>1479</v>
      </c>
      <c r="N230" s="5" t="s">
        <v>1258</v>
      </c>
      <c r="O230" s="6" t="s">
        <v>1769</v>
      </c>
      <c r="P230" s="5" t="s">
        <v>1431</v>
      </c>
      <c r="Q230" s="10">
        <v>45750</v>
      </c>
      <c r="R230" s="5" t="s">
        <v>1479</v>
      </c>
      <c r="S230" s="5" t="s">
        <v>1479</v>
      </c>
      <c r="T230" s="6" t="s">
        <v>1445</v>
      </c>
      <c r="U230" s="6" t="s">
        <v>1480</v>
      </c>
      <c r="V230" s="5" t="s">
        <v>1481</v>
      </c>
      <c r="W230" s="5" t="s">
        <v>1471</v>
      </c>
      <c r="X230" s="5" t="s">
        <v>1481</v>
      </c>
      <c r="Y230" s="4">
        <v>157000</v>
      </c>
      <c r="Z230" s="19">
        <v>157000</v>
      </c>
      <c r="AA230" s="19">
        <v>0</v>
      </c>
      <c r="AB230" s="19">
        <v>0</v>
      </c>
      <c r="AC230" s="19">
        <v>0</v>
      </c>
      <c r="AD230" s="4" t="s">
        <v>1479</v>
      </c>
      <c r="AE230" s="19" t="str">
        <f t="shared" si="10"/>
        <v>N/A</v>
      </c>
      <c r="AF230" s="19">
        <f>Z230-AO230</f>
        <v>127000</v>
      </c>
      <c r="AG230" s="19">
        <v>0</v>
      </c>
      <c r="AH230" s="19">
        <v>0</v>
      </c>
      <c r="AI230" s="19">
        <v>0</v>
      </c>
      <c r="AJ230" s="19">
        <v>0</v>
      </c>
      <c r="AK230" s="19">
        <v>0</v>
      </c>
      <c r="AL230" s="19">
        <v>0</v>
      </c>
      <c r="AM230" s="4" t="s">
        <v>1479</v>
      </c>
      <c r="AN230" s="19" t="s">
        <v>1479</v>
      </c>
      <c r="AO230" s="4">
        <v>30000</v>
      </c>
      <c r="AP230" s="4" t="s">
        <v>1479</v>
      </c>
    </row>
    <row r="231" spans="1:42" ht="45" hidden="1" x14ac:dyDescent="0.25">
      <c r="A231" s="5" t="s">
        <v>251</v>
      </c>
      <c r="B231" s="6" t="s">
        <v>403</v>
      </c>
      <c r="C231" s="5" t="s">
        <v>422</v>
      </c>
      <c r="D231" s="5" t="s">
        <v>490</v>
      </c>
      <c r="E231" s="5" t="s">
        <v>510</v>
      </c>
      <c r="F231" s="5" t="s">
        <v>1508</v>
      </c>
      <c r="G231" s="5" t="s">
        <v>568</v>
      </c>
      <c r="H231" s="10">
        <v>45042</v>
      </c>
      <c r="I231" s="5" t="s">
        <v>572</v>
      </c>
      <c r="J231" s="6" t="s">
        <v>576</v>
      </c>
      <c r="K231" s="5" t="s">
        <v>1481</v>
      </c>
      <c r="L231" s="6" t="s">
        <v>1479</v>
      </c>
      <c r="M231" s="6" t="s">
        <v>1479</v>
      </c>
      <c r="N231" s="5" t="s">
        <v>1259</v>
      </c>
      <c r="O231" s="6" t="s">
        <v>1509</v>
      </c>
      <c r="P231" s="5" t="s">
        <v>1431</v>
      </c>
      <c r="Q231" s="10">
        <v>45358</v>
      </c>
      <c r="R231" s="5" t="s">
        <v>1479</v>
      </c>
      <c r="S231" s="5" t="s">
        <v>1479</v>
      </c>
      <c r="T231" s="6" t="s">
        <v>1510</v>
      </c>
      <c r="U231" s="17" t="s">
        <v>1507</v>
      </c>
      <c r="V231" s="5" t="s">
        <v>1481</v>
      </c>
      <c r="W231" s="5" t="s">
        <v>1473</v>
      </c>
      <c r="X231" s="5" t="s">
        <v>1477</v>
      </c>
      <c r="Y231" s="4">
        <v>0</v>
      </c>
      <c r="Z231" s="19">
        <v>0</v>
      </c>
      <c r="AA231" s="19">
        <v>0</v>
      </c>
      <c r="AB231" s="19">
        <v>0</v>
      </c>
      <c r="AC231" s="19">
        <v>0</v>
      </c>
      <c r="AD231" s="4" t="s">
        <v>1479</v>
      </c>
      <c r="AE231" s="19" t="str">
        <f t="shared" si="10"/>
        <v>N/A</v>
      </c>
      <c r="AF231" s="19">
        <v>0</v>
      </c>
      <c r="AG231" s="19">
        <v>0</v>
      </c>
      <c r="AH231" s="19">
        <v>0</v>
      </c>
      <c r="AI231" s="19">
        <v>0</v>
      </c>
      <c r="AJ231" s="19">
        <v>0</v>
      </c>
      <c r="AK231" s="19">
        <v>0</v>
      </c>
      <c r="AL231" s="19">
        <v>0</v>
      </c>
      <c r="AM231" s="4" t="s">
        <v>1479</v>
      </c>
      <c r="AN231" s="19" t="s">
        <v>1479</v>
      </c>
      <c r="AO231" s="4" t="s">
        <v>1479</v>
      </c>
      <c r="AP231" s="4" t="s">
        <v>1479</v>
      </c>
    </row>
    <row r="232" spans="1:42" ht="30" hidden="1" x14ac:dyDescent="0.25">
      <c r="A232" s="5" t="s">
        <v>252</v>
      </c>
      <c r="B232" s="6" t="s">
        <v>405</v>
      </c>
      <c r="C232" s="5" t="s">
        <v>424</v>
      </c>
      <c r="D232" s="5" t="s">
        <v>492</v>
      </c>
      <c r="E232" s="5" t="s">
        <v>518</v>
      </c>
      <c r="F232" s="5" t="s">
        <v>562</v>
      </c>
      <c r="G232" s="5" t="s">
        <v>568</v>
      </c>
      <c r="H232" s="10">
        <v>44761</v>
      </c>
      <c r="I232" s="5" t="s">
        <v>572</v>
      </c>
      <c r="J232" s="6" t="s">
        <v>799</v>
      </c>
      <c r="K232" s="5" t="s">
        <v>1481</v>
      </c>
      <c r="L232" s="6" t="s">
        <v>1479</v>
      </c>
      <c r="M232" s="6" t="s">
        <v>1479</v>
      </c>
      <c r="N232" s="5" t="s">
        <v>1260</v>
      </c>
      <c r="O232" s="6" t="s">
        <v>1770</v>
      </c>
      <c r="P232" s="5" t="s">
        <v>1431</v>
      </c>
      <c r="Q232" s="10">
        <v>44883</v>
      </c>
      <c r="R232" s="5" t="s">
        <v>1479</v>
      </c>
      <c r="S232" s="5" t="s">
        <v>1479</v>
      </c>
      <c r="T232" s="6" t="s">
        <v>1511</v>
      </c>
      <c r="U232" s="6" t="s">
        <v>1512</v>
      </c>
      <c r="V232" s="5" t="s">
        <v>1481</v>
      </c>
      <c r="W232" s="5" t="s">
        <v>1473</v>
      </c>
      <c r="X232" s="5" t="s">
        <v>1477</v>
      </c>
      <c r="Y232" s="4">
        <v>58613.1</v>
      </c>
      <c r="Z232" s="19">
        <v>68963.679999999993</v>
      </c>
      <c r="AA232" s="19">
        <v>0</v>
      </c>
      <c r="AB232" s="19">
        <v>0</v>
      </c>
      <c r="AC232" s="19">
        <v>0</v>
      </c>
      <c r="AD232" s="4" t="s">
        <v>1479</v>
      </c>
      <c r="AE232" s="19" t="str">
        <f t="shared" si="10"/>
        <v>N/A</v>
      </c>
      <c r="AF232" s="19">
        <v>0</v>
      </c>
      <c r="AG232" s="19">
        <v>0</v>
      </c>
      <c r="AH232" s="19">
        <v>0</v>
      </c>
      <c r="AI232" s="19">
        <v>0</v>
      </c>
      <c r="AJ232" s="19">
        <v>0</v>
      </c>
      <c r="AK232" s="19">
        <v>0</v>
      </c>
      <c r="AL232" s="19">
        <v>0</v>
      </c>
      <c r="AM232" s="4" t="s">
        <v>1479</v>
      </c>
      <c r="AN232" s="19" t="s">
        <v>1479</v>
      </c>
      <c r="AO232" s="4" t="s">
        <v>1479</v>
      </c>
      <c r="AP232" s="4" t="s">
        <v>1479</v>
      </c>
    </row>
    <row r="233" spans="1:42" ht="30" hidden="1" x14ac:dyDescent="0.25">
      <c r="A233" s="5" t="s">
        <v>253</v>
      </c>
      <c r="B233" s="6" t="s">
        <v>405</v>
      </c>
      <c r="C233" s="5" t="s">
        <v>424</v>
      </c>
      <c r="D233" s="5" t="s">
        <v>492</v>
      </c>
      <c r="E233" s="5" t="s">
        <v>518</v>
      </c>
      <c r="F233" s="5" t="s">
        <v>562</v>
      </c>
      <c r="G233" s="5" t="s">
        <v>568</v>
      </c>
      <c r="H233" s="10">
        <v>44824</v>
      </c>
      <c r="I233" s="5" t="s">
        <v>572</v>
      </c>
      <c r="J233" s="6" t="s">
        <v>799</v>
      </c>
      <c r="K233" s="5" t="s">
        <v>1481</v>
      </c>
      <c r="L233" s="6" t="s">
        <v>1479</v>
      </c>
      <c r="M233" s="6" t="s">
        <v>1479</v>
      </c>
      <c r="N233" s="5" t="s">
        <v>1261</v>
      </c>
      <c r="O233" s="6" t="s">
        <v>1770</v>
      </c>
      <c r="P233" s="5" t="s">
        <v>1431</v>
      </c>
      <c r="Q233" s="10">
        <v>44897</v>
      </c>
      <c r="R233" s="5" t="s">
        <v>1479</v>
      </c>
      <c r="S233" s="5" t="s">
        <v>1479</v>
      </c>
      <c r="T233" s="6" t="s">
        <v>1445</v>
      </c>
      <c r="U233" s="6" t="s">
        <v>1480</v>
      </c>
      <c r="V233" s="5" t="s">
        <v>1481</v>
      </c>
      <c r="W233" s="5" t="s">
        <v>1471</v>
      </c>
      <c r="X233" s="5" t="s">
        <v>1481</v>
      </c>
      <c r="Y233" s="4">
        <v>158011.07</v>
      </c>
      <c r="Z233" s="19">
        <v>166198.24</v>
      </c>
      <c r="AA233" s="19">
        <v>0</v>
      </c>
      <c r="AB233" s="19">
        <v>0</v>
      </c>
      <c r="AC233" s="19">
        <v>0</v>
      </c>
      <c r="AD233" s="4" t="s">
        <v>1479</v>
      </c>
      <c r="AE233" s="19" t="str">
        <f t="shared" si="10"/>
        <v>N/A</v>
      </c>
      <c r="AF233" s="19">
        <f>Z233-AO233</f>
        <v>156198.24</v>
      </c>
      <c r="AG233" s="19">
        <v>0</v>
      </c>
      <c r="AH233" s="19">
        <v>0</v>
      </c>
      <c r="AI233" s="19">
        <v>0</v>
      </c>
      <c r="AJ233" s="19">
        <v>0</v>
      </c>
      <c r="AK233" s="19">
        <v>0</v>
      </c>
      <c r="AL233" s="19">
        <v>0</v>
      </c>
      <c r="AM233" s="4" t="s">
        <v>1479</v>
      </c>
      <c r="AN233" s="19" t="s">
        <v>1479</v>
      </c>
      <c r="AO233" s="4">
        <v>10000</v>
      </c>
      <c r="AP233" s="4" t="s">
        <v>1479</v>
      </c>
    </row>
    <row r="234" spans="1:42" ht="30" x14ac:dyDescent="0.25">
      <c r="A234" s="5" t="s">
        <v>29</v>
      </c>
      <c r="B234" s="6" t="s">
        <v>404</v>
      </c>
      <c r="C234" s="5" t="s">
        <v>423</v>
      </c>
      <c r="D234" s="5" t="s">
        <v>491</v>
      </c>
      <c r="E234" s="5" t="s">
        <v>531</v>
      </c>
      <c r="F234" s="5" t="s">
        <v>564</v>
      </c>
      <c r="G234" s="5" t="s">
        <v>568</v>
      </c>
      <c r="H234" s="10">
        <v>45806</v>
      </c>
      <c r="I234" s="5" t="s">
        <v>571</v>
      </c>
      <c r="J234" s="6" t="s">
        <v>578</v>
      </c>
      <c r="K234" s="5" t="s">
        <v>1477</v>
      </c>
      <c r="L234" s="6" t="s">
        <v>1495</v>
      </c>
      <c r="M234" s="6" t="s">
        <v>1496</v>
      </c>
      <c r="N234" s="5" t="s">
        <v>1262</v>
      </c>
      <c r="O234" s="13"/>
      <c r="P234" s="5" t="s">
        <v>1428</v>
      </c>
      <c r="Q234" s="10">
        <v>45814</v>
      </c>
      <c r="R234" s="5" t="s">
        <v>1479</v>
      </c>
      <c r="S234" s="5" t="s">
        <v>1479</v>
      </c>
      <c r="T234" s="6" t="s">
        <v>1479</v>
      </c>
      <c r="U234" s="6" t="s">
        <v>1513</v>
      </c>
      <c r="V234" s="5" t="s">
        <v>1477</v>
      </c>
      <c r="W234" s="5" t="s">
        <v>1471</v>
      </c>
      <c r="X234" s="5" t="s">
        <v>1477</v>
      </c>
      <c r="Y234" s="4">
        <v>0.01</v>
      </c>
      <c r="Z234" s="19">
        <v>0</v>
      </c>
      <c r="AA234" s="19">
        <v>0</v>
      </c>
      <c r="AB234" s="19">
        <v>0</v>
      </c>
      <c r="AC234" s="19"/>
      <c r="AD234" s="4" t="s">
        <v>1479</v>
      </c>
      <c r="AE234" s="19" t="str">
        <f t="shared" si="10"/>
        <v>N/A</v>
      </c>
      <c r="AF234" s="19">
        <v>0</v>
      </c>
      <c r="AG234" s="19">
        <v>0</v>
      </c>
      <c r="AH234" s="19">
        <v>0</v>
      </c>
      <c r="AI234" s="19">
        <v>0</v>
      </c>
      <c r="AJ234" s="19">
        <v>0</v>
      </c>
      <c r="AK234" s="19">
        <v>0</v>
      </c>
      <c r="AL234" s="19">
        <v>0</v>
      </c>
      <c r="AM234" s="4" t="s">
        <v>1479</v>
      </c>
      <c r="AN234" s="19" t="s">
        <v>1479</v>
      </c>
      <c r="AO234" s="4" t="s">
        <v>1479</v>
      </c>
      <c r="AP234" s="4" t="s">
        <v>1479</v>
      </c>
    </row>
    <row r="235" spans="1:42" ht="60" hidden="1" x14ac:dyDescent="0.25">
      <c r="A235" s="5" t="s">
        <v>254</v>
      </c>
      <c r="B235" s="6" t="s">
        <v>405</v>
      </c>
      <c r="C235" s="5" t="s">
        <v>424</v>
      </c>
      <c r="D235" s="5" t="s">
        <v>492</v>
      </c>
      <c r="E235" s="5" t="s">
        <v>549</v>
      </c>
      <c r="F235" s="5" t="s">
        <v>562</v>
      </c>
      <c r="G235" s="5" t="s">
        <v>568</v>
      </c>
      <c r="H235" s="10">
        <v>44818</v>
      </c>
      <c r="I235" s="5" t="s">
        <v>572</v>
      </c>
      <c r="J235" s="6" t="s">
        <v>800</v>
      </c>
      <c r="K235" s="5" t="s">
        <v>1477</v>
      </c>
      <c r="L235" s="6" t="s">
        <v>1514</v>
      </c>
      <c r="M235" s="6" t="s">
        <v>1514</v>
      </c>
      <c r="N235" s="5" t="s">
        <v>1263</v>
      </c>
      <c r="O235" s="6" t="s">
        <v>1850</v>
      </c>
      <c r="P235" s="5" t="s">
        <v>1431</v>
      </c>
      <c r="Q235" s="10">
        <v>45174</v>
      </c>
      <c r="R235" s="5" t="s">
        <v>1479</v>
      </c>
      <c r="S235" s="5" t="s">
        <v>1479</v>
      </c>
      <c r="T235" s="6" t="s">
        <v>1515</v>
      </c>
      <c r="U235" s="6" t="s">
        <v>1501</v>
      </c>
      <c r="V235" s="5" t="s">
        <v>1481</v>
      </c>
      <c r="W235" s="5" t="s">
        <v>1473</v>
      </c>
      <c r="X235" s="5" t="s">
        <v>1477</v>
      </c>
      <c r="Y235" s="4">
        <v>92854.07</v>
      </c>
      <c r="Z235" s="19">
        <v>0</v>
      </c>
      <c r="AA235" s="19">
        <v>0</v>
      </c>
      <c r="AB235" s="19">
        <v>0</v>
      </c>
      <c r="AC235" s="19"/>
      <c r="AD235" s="4" t="s">
        <v>1479</v>
      </c>
      <c r="AE235" s="19" t="str">
        <f t="shared" si="10"/>
        <v>N/A</v>
      </c>
      <c r="AF235" s="19">
        <v>0</v>
      </c>
      <c r="AG235" s="19">
        <v>0</v>
      </c>
      <c r="AH235" s="19">
        <v>0</v>
      </c>
      <c r="AI235" s="19">
        <v>0</v>
      </c>
      <c r="AJ235" s="19">
        <v>0</v>
      </c>
      <c r="AK235" s="19">
        <v>0</v>
      </c>
      <c r="AL235" s="19">
        <v>0</v>
      </c>
      <c r="AM235" s="4" t="s">
        <v>1479</v>
      </c>
      <c r="AN235" s="19" t="s">
        <v>1479</v>
      </c>
      <c r="AO235" s="4" t="s">
        <v>1479</v>
      </c>
      <c r="AP235" s="4" t="s">
        <v>1479</v>
      </c>
    </row>
    <row r="236" spans="1:42" ht="90" hidden="1" x14ac:dyDescent="0.25">
      <c r="A236" s="5" t="s">
        <v>255</v>
      </c>
      <c r="B236" s="6" t="s">
        <v>414</v>
      </c>
      <c r="C236" s="5" t="s">
        <v>428</v>
      </c>
      <c r="D236" s="5" t="s">
        <v>492</v>
      </c>
      <c r="E236" s="5" t="s">
        <v>511</v>
      </c>
      <c r="F236" s="5" t="s">
        <v>562</v>
      </c>
      <c r="G236" s="5" t="s">
        <v>568</v>
      </c>
      <c r="H236" s="10">
        <v>44777</v>
      </c>
      <c r="I236" s="5" t="s">
        <v>572</v>
      </c>
      <c r="J236" s="6" t="s">
        <v>801</v>
      </c>
      <c r="K236" s="5" t="s">
        <v>1477</v>
      </c>
      <c r="L236" s="6" t="s">
        <v>1495</v>
      </c>
      <c r="M236" s="6" t="s">
        <v>1496</v>
      </c>
      <c r="N236" s="5" t="s">
        <v>1264</v>
      </c>
      <c r="O236" s="6" t="s">
        <v>1851</v>
      </c>
      <c r="P236" s="5" t="s">
        <v>1431</v>
      </c>
      <c r="Q236" s="10">
        <v>45636</v>
      </c>
      <c r="R236" s="5" t="s">
        <v>1479</v>
      </c>
      <c r="S236" s="5" t="s">
        <v>1479</v>
      </c>
      <c r="T236" s="5"/>
      <c r="U236" s="6"/>
      <c r="V236" s="5" t="s">
        <v>1481</v>
      </c>
      <c r="W236" s="5" t="s">
        <v>1473</v>
      </c>
      <c r="X236" s="5" t="s">
        <v>1477</v>
      </c>
      <c r="Y236" s="4">
        <v>592538.13</v>
      </c>
      <c r="Z236" s="19">
        <v>0</v>
      </c>
      <c r="AA236" s="19">
        <v>0</v>
      </c>
      <c r="AB236" s="19">
        <v>0</v>
      </c>
      <c r="AC236" s="19"/>
      <c r="AD236" s="4" t="s">
        <v>1479</v>
      </c>
      <c r="AE236" s="19" t="str">
        <f t="shared" si="10"/>
        <v>N/A</v>
      </c>
      <c r="AF236" s="19">
        <v>0</v>
      </c>
      <c r="AG236" s="19">
        <v>0</v>
      </c>
      <c r="AH236" s="19">
        <v>0</v>
      </c>
      <c r="AI236" s="19">
        <v>0</v>
      </c>
      <c r="AJ236" s="19">
        <v>0</v>
      </c>
      <c r="AK236" s="19">
        <v>0</v>
      </c>
      <c r="AL236" s="19">
        <v>0</v>
      </c>
      <c r="AM236" s="4" t="s">
        <v>1479</v>
      </c>
      <c r="AN236" s="19" t="s">
        <v>1479</v>
      </c>
      <c r="AO236" s="4" t="s">
        <v>1479</v>
      </c>
      <c r="AP236" s="4" t="s">
        <v>1479</v>
      </c>
    </row>
    <row r="237" spans="1:42" ht="30" hidden="1" x14ac:dyDescent="0.25">
      <c r="A237" s="5" t="s">
        <v>256</v>
      </c>
      <c r="B237" s="6" t="s">
        <v>412</v>
      </c>
      <c r="C237" s="5" t="s">
        <v>433</v>
      </c>
      <c r="D237" s="5" t="s">
        <v>497</v>
      </c>
      <c r="E237" s="5" t="s">
        <v>518</v>
      </c>
      <c r="F237" s="5" t="s">
        <v>562</v>
      </c>
      <c r="G237" s="5" t="s">
        <v>568</v>
      </c>
      <c r="H237" s="10">
        <v>44851</v>
      </c>
      <c r="I237" s="5" t="s">
        <v>572</v>
      </c>
      <c r="J237" s="6" t="s">
        <v>802</v>
      </c>
      <c r="K237" s="5" t="s">
        <v>1481</v>
      </c>
      <c r="L237" s="6" t="s">
        <v>1479</v>
      </c>
      <c r="M237" s="6" t="s">
        <v>1479</v>
      </c>
      <c r="N237" s="5" t="s">
        <v>1265</v>
      </c>
      <c r="O237" s="6" t="s">
        <v>1771</v>
      </c>
      <c r="P237" s="5" t="s">
        <v>1431</v>
      </c>
      <c r="Q237" s="10">
        <v>44742</v>
      </c>
      <c r="R237" s="5" t="s">
        <v>1479</v>
      </c>
      <c r="S237" s="5" t="s">
        <v>1479</v>
      </c>
      <c r="T237" s="6" t="s">
        <v>1445</v>
      </c>
      <c r="U237" s="6" t="s">
        <v>1480</v>
      </c>
      <c r="V237" s="5" t="s">
        <v>1481</v>
      </c>
      <c r="W237" s="5" t="s">
        <v>1471</v>
      </c>
      <c r="X237" s="5" t="s">
        <v>1481</v>
      </c>
      <c r="Y237" s="4">
        <v>46594.69</v>
      </c>
      <c r="Z237" s="19">
        <v>84431.65</v>
      </c>
      <c r="AA237" s="19">
        <v>0</v>
      </c>
      <c r="AB237" s="19">
        <v>0</v>
      </c>
      <c r="AC237" s="19">
        <v>0</v>
      </c>
      <c r="AD237" s="4" t="s">
        <v>1479</v>
      </c>
      <c r="AE237" s="19" t="str">
        <f t="shared" si="10"/>
        <v>N/A</v>
      </c>
      <c r="AF237" s="19">
        <f>Z237-AO237</f>
        <v>71431.649999999994</v>
      </c>
      <c r="AG237" s="19">
        <v>0</v>
      </c>
      <c r="AH237" s="19">
        <v>0</v>
      </c>
      <c r="AI237" s="19">
        <v>0</v>
      </c>
      <c r="AJ237" s="19">
        <v>0</v>
      </c>
      <c r="AK237" s="19">
        <v>0</v>
      </c>
      <c r="AL237" s="19">
        <v>0</v>
      </c>
      <c r="AM237" s="4" t="s">
        <v>1479</v>
      </c>
      <c r="AN237" s="19" t="s">
        <v>1479</v>
      </c>
      <c r="AO237" s="4">
        <v>13000</v>
      </c>
      <c r="AP237" s="4" t="s">
        <v>1479</v>
      </c>
    </row>
    <row r="238" spans="1:42" ht="30" hidden="1" x14ac:dyDescent="0.25">
      <c r="A238" s="5" t="s">
        <v>257</v>
      </c>
      <c r="B238" s="6" t="s">
        <v>405</v>
      </c>
      <c r="C238" s="5" t="s">
        <v>424</v>
      </c>
      <c r="D238" s="5" t="s">
        <v>492</v>
      </c>
      <c r="E238" s="5" t="s">
        <v>511</v>
      </c>
      <c r="F238" s="5" t="s">
        <v>562</v>
      </c>
      <c r="G238" s="5" t="s">
        <v>568</v>
      </c>
      <c r="H238" s="10">
        <v>44887</v>
      </c>
      <c r="I238" s="5" t="s">
        <v>572</v>
      </c>
      <c r="J238" s="6" t="s">
        <v>803</v>
      </c>
      <c r="K238" s="5" t="s">
        <v>1481</v>
      </c>
      <c r="L238" s="6" t="s">
        <v>1479</v>
      </c>
      <c r="M238" s="6" t="s">
        <v>1479</v>
      </c>
      <c r="N238" s="5" t="s">
        <v>1266</v>
      </c>
      <c r="O238" s="6" t="s">
        <v>1820</v>
      </c>
      <c r="P238" s="5" t="s">
        <v>1431</v>
      </c>
      <c r="Q238" s="10">
        <v>45186</v>
      </c>
      <c r="R238" s="5" t="s">
        <v>1479</v>
      </c>
      <c r="S238" s="5" t="s">
        <v>1479</v>
      </c>
      <c r="T238" s="6" t="s">
        <v>1445</v>
      </c>
      <c r="U238" s="6" t="s">
        <v>1480</v>
      </c>
      <c r="V238" s="5" t="s">
        <v>1481</v>
      </c>
      <c r="W238" s="5" t="s">
        <v>1471</v>
      </c>
      <c r="X238" s="5" t="s">
        <v>1481</v>
      </c>
      <c r="Y238" s="4">
        <v>261965</v>
      </c>
      <c r="Z238" s="19">
        <v>637788.46</v>
      </c>
      <c r="AA238" s="19">
        <v>0</v>
      </c>
      <c r="AB238" s="19">
        <v>0</v>
      </c>
      <c r="AC238" s="19">
        <v>0</v>
      </c>
      <c r="AD238" s="4" t="s">
        <v>1479</v>
      </c>
      <c r="AE238" s="19" t="str">
        <f t="shared" si="10"/>
        <v>N/A</v>
      </c>
      <c r="AF238" s="19">
        <f>Z238-AO238</f>
        <v>587788.46</v>
      </c>
      <c r="AG238" s="19">
        <v>0</v>
      </c>
      <c r="AH238" s="19">
        <v>0</v>
      </c>
      <c r="AI238" s="19">
        <v>0</v>
      </c>
      <c r="AJ238" s="19">
        <v>0</v>
      </c>
      <c r="AK238" s="19">
        <v>0</v>
      </c>
      <c r="AL238" s="19">
        <v>0</v>
      </c>
      <c r="AM238" s="4" t="s">
        <v>1479</v>
      </c>
      <c r="AN238" s="19" t="s">
        <v>1479</v>
      </c>
      <c r="AO238" s="4">
        <v>50000</v>
      </c>
      <c r="AP238" s="4" t="s">
        <v>1479</v>
      </c>
    </row>
    <row r="239" spans="1:42" ht="30" hidden="1" x14ac:dyDescent="0.25">
      <c r="A239" s="5" t="s">
        <v>258</v>
      </c>
      <c r="B239" s="6" t="s">
        <v>417</v>
      </c>
      <c r="C239" s="5" t="s">
        <v>432</v>
      </c>
      <c r="D239" s="5" t="s">
        <v>496</v>
      </c>
      <c r="E239" s="5" t="s">
        <v>550</v>
      </c>
      <c r="F239" s="5" t="s">
        <v>562</v>
      </c>
      <c r="G239" s="5" t="s">
        <v>568</v>
      </c>
      <c r="H239" s="10">
        <v>44911</v>
      </c>
      <c r="I239" s="5" t="s">
        <v>572</v>
      </c>
      <c r="J239" s="6" t="s">
        <v>804</v>
      </c>
      <c r="K239" s="5" t="s">
        <v>1481</v>
      </c>
      <c r="L239" s="6" t="s">
        <v>1479</v>
      </c>
      <c r="M239" s="6" t="s">
        <v>1479</v>
      </c>
      <c r="N239" s="5" t="s">
        <v>1267</v>
      </c>
      <c r="O239" s="6" t="s">
        <v>1852</v>
      </c>
      <c r="P239" s="5" t="s">
        <v>1431</v>
      </c>
      <c r="Q239" s="10">
        <v>45279</v>
      </c>
      <c r="R239" s="5" t="s">
        <v>1479</v>
      </c>
      <c r="S239" s="5" t="s">
        <v>1479</v>
      </c>
      <c r="T239" s="6" t="s">
        <v>1445</v>
      </c>
      <c r="U239" s="6" t="s">
        <v>1480</v>
      </c>
      <c r="V239" s="5" t="s">
        <v>1481</v>
      </c>
      <c r="W239" s="5" t="s">
        <v>1471</v>
      </c>
      <c r="X239" s="5" t="s">
        <v>1481</v>
      </c>
      <c r="Y239" s="4">
        <v>253000</v>
      </c>
      <c r="Z239" s="19">
        <v>1027967.24</v>
      </c>
      <c r="AA239" s="19">
        <v>0</v>
      </c>
      <c r="AB239" s="19">
        <v>0</v>
      </c>
      <c r="AC239" s="19">
        <v>0</v>
      </c>
      <c r="AD239" s="4" t="s">
        <v>1479</v>
      </c>
      <c r="AE239" s="19" t="str">
        <f t="shared" si="10"/>
        <v>N/A</v>
      </c>
      <c r="AF239" s="19">
        <f>Z239-AO239</f>
        <v>937967.24</v>
      </c>
      <c r="AG239" s="19">
        <v>0</v>
      </c>
      <c r="AH239" s="19">
        <v>0</v>
      </c>
      <c r="AI239" s="19">
        <v>0</v>
      </c>
      <c r="AJ239" s="19">
        <v>0</v>
      </c>
      <c r="AK239" s="19">
        <v>0</v>
      </c>
      <c r="AL239" s="19">
        <v>0</v>
      </c>
      <c r="AM239" s="4" t="s">
        <v>1479</v>
      </c>
      <c r="AN239" s="19" t="s">
        <v>1479</v>
      </c>
      <c r="AO239" s="4">
        <v>90000</v>
      </c>
      <c r="AP239" s="4" t="s">
        <v>1479</v>
      </c>
    </row>
    <row r="240" spans="1:42" ht="75" hidden="1" x14ac:dyDescent="0.25">
      <c r="A240" s="5" t="s">
        <v>259</v>
      </c>
      <c r="B240" s="6" t="s">
        <v>407</v>
      </c>
      <c r="C240" s="5" t="s">
        <v>425</v>
      </c>
      <c r="D240" s="5" t="s">
        <v>493</v>
      </c>
      <c r="E240" s="5" t="s">
        <v>512</v>
      </c>
      <c r="F240" s="5" t="s">
        <v>562</v>
      </c>
      <c r="G240" s="5" t="s">
        <v>568</v>
      </c>
      <c r="H240" s="10">
        <v>44914</v>
      </c>
      <c r="I240" s="5" t="s">
        <v>572</v>
      </c>
      <c r="J240" s="6" t="s">
        <v>592</v>
      </c>
      <c r="K240" s="5" t="s">
        <v>1481</v>
      </c>
      <c r="L240" s="6" t="s">
        <v>1479</v>
      </c>
      <c r="M240" s="6" t="s">
        <v>1479</v>
      </c>
      <c r="N240" s="5" t="s">
        <v>1268</v>
      </c>
      <c r="O240" s="6" t="s">
        <v>1853</v>
      </c>
      <c r="P240" s="5" t="s">
        <v>1431</v>
      </c>
      <c r="Q240" s="10">
        <v>45751</v>
      </c>
      <c r="R240" s="5" t="s">
        <v>1479</v>
      </c>
      <c r="S240" s="5" t="s">
        <v>1479</v>
      </c>
      <c r="T240" s="6" t="s">
        <v>1445</v>
      </c>
      <c r="U240" s="6" t="s">
        <v>1480</v>
      </c>
      <c r="V240" s="5" t="s">
        <v>1481</v>
      </c>
      <c r="W240" s="5" t="s">
        <v>1471</v>
      </c>
      <c r="X240" s="5" t="s">
        <v>1481</v>
      </c>
      <c r="Y240" s="4">
        <v>183768.92</v>
      </c>
      <c r="Z240" s="19">
        <v>159799</v>
      </c>
      <c r="AA240" s="19">
        <v>0</v>
      </c>
      <c r="AB240" s="19">
        <v>0</v>
      </c>
      <c r="AC240" s="19">
        <v>0</v>
      </c>
      <c r="AD240" s="4" t="s">
        <v>1479</v>
      </c>
      <c r="AE240" s="19" t="str">
        <f t="shared" si="10"/>
        <v>N/A</v>
      </c>
      <c r="AF240" s="19">
        <f>Z240-AO240-AL240-AP240</f>
        <v>87399</v>
      </c>
      <c r="AG240" s="19">
        <v>0</v>
      </c>
      <c r="AH240" s="19">
        <v>0</v>
      </c>
      <c r="AI240" s="19">
        <v>0</v>
      </c>
      <c r="AJ240" s="19">
        <v>0</v>
      </c>
      <c r="AK240" s="19">
        <v>0</v>
      </c>
      <c r="AL240" s="19">
        <v>1400</v>
      </c>
      <c r="AM240" s="4" t="s">
        <v>1479</v>
      </c>
      <c r="AN240" s="19" t="s">
        <v>1479</v>
      </c>
      <c r="AO240" s="4">
        <v>70000</v>
      </c>
      <c r="AP240" s="4">
        <v>1000</v>
      </c>
    </row>
    <row r="241" spans="1:42" ht="30" hidden="1" x14ac:dyDescent="0.25">
      <c r="A241" s="5" t="s">
        <v>260</v>
      </c>
      <c r="B241" s="6" t="s">
        <v>402</v>
      </c>
      <c r="C241" s="5" t="s">
        <v>422</v>
      </c>
      <c r="D241" s="5" t="s">
        <v>490</v>
      </c>
      <c r="E241" s="5" t="s">
        <v>551</v>
      </c>
      <c r="F241" s="5" t="s">
        <v>1516</v>
      </c>
      <c r="G241" s="5" t="s">
        <v>568</v>
      </c>
      <c r="H241" s="10">
        <v>44980</v>
      </c>
      <c r="I241" s="5" t="s">
        <v>572</v>
      </c>
      <c r="J241" s="6" t="s">
        <v>594</v>
      </c>
      <c r="K241" s="5" t="s">
        <v>1481</v>
      </c>
      <c r="L241" s="6" t="s">
        <v>1479</v>
      </c>
      <c r="M241" s="6" t="s">
        <v>1479</v>
      </c>
      <c r="N241" s="5" t="s">
        <v>1269</v>
      </c>
      <c r="O241" s="6"/>
      <c r="P241" s="5" t="s">
        <v>1431</v>
      </c>
      <c r="Q241" s="10">
        <v>45019</v>
      </c>
      <c r="R241" s="5" t="s">
        <v>1479</v>
      </c>
      <c r="S241" s="5" t="s">
        <v>1479</v>
      </c>
      <c r="T241" s="6" t="s">
        <v>1445</v>
      </c>
      <c r="U241" s="6" t="s">
        <v>1480</v>
      </c>
      <c r="V241" s="5" t="s">
        <v>1481</v>
      </c>
      <c r="W241" s="5" t="s">
        <v>1471</v>
      </c>
      <c r="X241" s="5" t="s">
        <v>1481</v>
      </c>
      <c r="Y241" s="4">
        <v>36866.07</v>
      </c>
      <c r="Z241" s="4">
        <v>36866.07</v>
      </c>
      <c r="AA241" s="19">
        <v>0</v>
      </c>
      <c r="AB241" s="19">
        <v>0</v>
      </c>
      <c r="AC241" s="19">
        <v>0</v>
      </c>
      <c r="AD241" s="4" t="s">
        <v>1479</v>
      </c>
      <c r="AE241" s="19" t="str">
        <f t="shared" si="10"/>
        <v>N/A</v>
      </c>
      <c r="AF241" s="19">
        <v>0</v>
      </c>
      <c r="AG241" s="19">
        <v>0</v>
      </c>
      <c r="AH241" s="19">
        <v>0</v>
      </c>
      <c r="AI241" s="19">
        <v>0</v>
      </c>
      <c r="AJ241" s="19">
        <v>0</v>
      </c>
      <c r="AK241" s="19">
        <v>0</v>
      </c>
      <c r="AL241" s="19">
        <v>0</v>
      </c>
      <c r="AM241" s="4" t="s">
        <v>1479</v>
      </c>
      <c r="AN241" s="19" t="s">
        <v>1479</v>
      </c>
      <c r="AO241" s="4" t="s">
        <v>1479</v>
      </c>
      <c r="AP241" s="4" t="s">
        <v>1479</v>
      </c>
    </row>
    <row r="242" spans="1:42" ht="45" hidden="1" x14ac:dyDescent="0.25">
      <c r="A242" s="5" t="s">
        <v>261</v>
      </c>
      <c r="B242" s="6" t="s">
        <v>402</v>
      </c>
      <c r="C242" s="5" t="s">
        <v>422</v>
      </c>
      <c r="D242" s="5" t="s">
        <v>490</v>
      </c>
      <c r="E242" s="5" t="s">
        <v>521</v>
      </c>
      <c r="F242" s="5" t="s">
        <v>562</v>
      </c>
      <c r="G242" s="5" t="s">
        <v>568</v>
      </c>
      <c r="H242" s="10">
        <v>44972</v>
      </c>
      <c r="I242" s="5" t="s">
        <v>572</v>
      </c>
      <c r="J242" s="6" t="s">
        <v>805</v>
      </c>
      <c r="K242" s="5" t="s">
        <v>1481</v>
      </c>
      <c r="L242" s="6" t="s">
        <v>1479</v>
      </c>
      <c r="M242" s="6" t="s">
        <v>1479</v>
      </c>
      <c r="N242" s="5" t="s">
        <v>1270</v>
      </c>
      <c r="O242" s="6" t="s">
        <v>1854</v>
      </c>
      <c r="P242" s="5" t="s">
        <v>1431</v>
      </c>
      <c r="Q242" s="10">
        <v>45068</v>
      </c>
      <c r="R242" s="5" t="s">
        <v>1479</v>
      </c>
      <c r="S242" s="5" t="s">
        <v>1479</v>
      </c>
      <c r="T242" s="6" t="s">
        <v>1445</v>
      </c>
      <c r="U242" s="6" t="s">
        <v>1480</v>
      </c>
      <c r="V242" s="5" t="s">
        <v>1481</v>
      </c>
      <c r="W242" s="5" t="s">
        <v>1471</v>
      </c>
      <c r="X242" s="5" t="s">
        <v>1481</v>
      </c>
      <c r="Y242" s="4">
        <v>320000</v>
      </c>
      <c r="Z242" s="19">
        <v>213632.63</v>
      </c>
      <c r="AA242" s="19">
        <v>0</v>
      </c>
      <c r="AB242" s="19">
        <v>0</v>
      </c>
      <c r="AC242" s="19">
        <v>0</v>
      </c>
      <c r="AD242" s="4" t="s">
        <v>1479</v>
      </c>
      <c r="AE242" s="19" t="str">
        <f t="shared" si="10"/>
        <v>N/A</v>
      </c>
      <c r="AF242" s="19">
        <f>Z242-AO242</f>
        <v>173632.63</v>
      </c>
      <c r="AG242" s="19">
        <v>0</v>
      </c>
      <c r="AH242" s="19">
        <v>0</v>
      </c>
      <c r="AI242" s="19">
        <v>0</v>
      </c>
      <c r="AJ242" s="19">
        <v>0</v>
      </c>
      <c r="AK242" s="19">
        <v>0</v>
      </c>
      <c r="AL242" s="19">
        <v>0</v>
      </c>
      <c r="AM242" s="4" t="s">
        <v>1479</v>
      </c>
      <c r="AN242" s="19" t="s">
        <v>1479</v>
      </c>
      <c r="AO242" s="4">
        <v>40000</v>
      </c>
      <c r="AP242" s="4" t="s">
        <v>1479</v>
      </c>
    </row>
    <row r="243" spans="1:42" ht="45" hidden="1" x14ac:dyDescent="0.25">
      <c r="A243" s="5" t="s">
        <v>262</v>
      </c>
      <c r="B243" s="6" t="s">
        <v>405</v>
      </c>
      <c r="C243" s="5" t="s">
        <v>424</v>
      </c>
      <c r="D243" s="5" t="s">
        <v>492</v>
      </c>
      <c r="E243" s="5" t="s">
        <v>552</v>
      </c>
      <c r="F243" s="5" t="s">
        <v>562</v>
      </c>
      <c r="G243" s="5" t="s">
        <v>568</v>
      </c>
      <c r="H243" s="10">
        <v>45001</v>
      </c>
      <c r="I243" s="5" t="s">
        <v>572</v>
      </c>
      <c r="J243" s="6" t="s">
        <v>806</v>
      </c>
      <c r="K243" s="5" t="s">
        <v>1481</v>
      </c>
      <c r="L243" s="6" t="s">
        <v>1479</v>
      </c>
      <c r="M243" s="6" t="s">
        <v>1479</v>
      </c>
      <c r="N243" s="5" t="s">
        <v>1271</v>
      </c>
      <c r="O243" s="6" t="s">
        <v>1855</v>
      </c>
      <c r="P243" s="5" t="s">
        <v>1431</v>
      </c>
      <c r="Q243" s="10">
        <v>45474</v>
      </c>
      <c r="R243" s="5" t="s">
        <v>1479</v>
      </c>
      <c r="S243" s="5" t="s">
        <v>1479</v>
      </c>
      <c r="T243" s="6" t="s">
        <v>1445</v>
      </c>
      <c r="U243" s="6" t="s">
        <v>1480</v>
      </c>
      <c r="V243" s="5" t="s">
        <v>1481</v>
      </c>
      <c r="W243" s="5" t="s">
        <v>1471</v>
      </c>
      <c r="X243" s="5" t="s">
        <v>1481</v>
      </c>
      <c r="Y243" s="4">
        <v>578251.68000000005</v>
      </c>
      <c r="Z243" s="19">
        <v>603205.15</v>
      </c>
      <c r="AA243" s="19">
        <v>0</v>
      </c>
      <c r="AB243" s="19">
        <v>0</v>
      </c>
      <c r="AC243" s="19">
        <v>0</v>
      </c>
      <c r="AD243" s="4" t="s">
        <v>1479</v>
      </c>
      <c r="AE243" s="19" t="str">
        <f t="shared" si="10"/>
        <v>N/A</v>
      </c>
      <c r="AF243" s="19">
        <f>Z243-AO243</f>
        <v>528205.15</v>
      </c>
      <c r="AG243" s="19">
        <v>0</v>
      </c>
      <c r="AH243" s="19">
        <v>0</v>
      </c>
      <c r="AI243" s="19">
        <v>0</v>
      </c>
      <c r="AJ243" s="19">
        <v>0</v>
      </c>
      <c r="AK243" s="19">
        <v>0</v>
      </c>
      <c r="AL243" s="19">
        <v>0</v>
      </c>
      <c r="AM243" s="4" t="s">
        <v>1479</v>
      </c>
      <c r="AN243" s="19" t="s">
        <v>1479</v>
      </c>
      <c r="AO243" s="4">
        <v>75000</v>
      </c>
      <c r="AP243" s="4" t="s">
        <v>1479</v>
      </c>
    </row>
    <row r="244" spans="1:42" ht="30" hidden="1" x14ac:dyDescent="0.25">
      <c r="A244" s="5" t="s">
        <v>263</v>
      </c>
      <c r="B244" s="6" t="s">
        <v>407</v>
      </c>
      <c r="C244" s="5" t="s">
        <v>425</v>
      </c>
      <c r="D244" s="5" t="s">
        <v>493</v>
      </c>
      <c r="E244" s="5" t="s">
        <v>519</v>
      </c>
      <c r="F244" s="5" t="s">
        <v>562</v>
      </c>
      <c r="G244" s="5" t="s">
        <v>568</v>
      </c>
      <c r="H244" s="10">
        <v>44775</v>
      </c>
      <c r="I244" s="5" t="s">
        <v>572</v>
      </c>
      <c r="J244" s="6" t="s">
        <v>807</v>
      </c>
      <c r="K244" s="5" t="s">
        <v>1477</v>
      </c>
      <c r="L244" s="6" t="s">
        <v>1495</v>
      </c>
      <c r="M244" s="6" t="s">
        <v>1496</v>
      </c>
      <c r="N244" s="5" t="s">
        <v>1272</v>
      </c>
      <c r="O244" s="6" t="s">
        <v>1772</v>
      </c>
      <c r="P244" s="5" t="s">
        <v>1431</v>
      </c>
      <c r="Q244" s="10">
        <v>45054</v>
      </c>
      <c r="R244" s="5" t="s">
        <v>1479</v>
      </c>
      <c r="S244" s="5" t="s">
        <v>1479</v>
      </c>
      <c r="T244" s="6" t="s">
        <v>1500</v>
      </c>
      <c r="U244" s="6" t="s">
        <v>1501</v>
      </c>
      <c r="V244" s="5" t="s">
        <v>1481</v>
      </c>
      <c r="W244" s="5" t="s">
        <v>1473</v>
      </c>
      <c r="X244" s="5" t="s">
        <v>1477</v>
      </c>
      <c r="Y244" s="4">
        <v>20389.27</v>
      </c>
      <c r="Z244" s="19">
        <v>0</v>
      </c>
      <c r="AA244" s="19">
        <v>0</v>
      </c>
      <c r="AB244" s="19">
        <v>0</v>
      </c>
      <c r="AC244" s="19"/>
      <c r="AD244" s="4" t="s">
        <v>1479</v>
      </c>
      <c r="AE244" s="19" t="str">
        <f t="shared" si="10"/>
        <v>N/A</v>
      </c>
      <c r="AF244" s="19">
        <v>0</v>
      </c>
      <c r="AG244" s="19">
        <v>0</v>
      </c>
      <c r="AH244" s="19">
        <v>0</v>
      </c>
      <c r="AI244" s="19">
        <v>0</v>
      </c>
      <c r="AJ244" s="19">
        <v>0</v>
      </c>
      <c r="AK244" s="19">
        <v>0</v>
      </c>
      <c r="AL244" s="19">
        <v>0</v>
      </c>
      <c r="AM244" s="4" t="s">
        <v>1479</v>
      </c>
      <c r="AN244" s="19" t="s">
        <v>1479</v>
      </c>
      <c r="AO244" s="4" t="s">
        <v>1479</v>
      </c>
      <c r="AP244" s="4" t="s">
        <v>1479</v>
      </c>
    </row>
    <row r="245" spans="1:42" ht="30" hidden="1" x14ac:dyDescent="0.25">
      <c r="A245" s="5" t="s">
        <v>264</v>
      </c>
      <c r="B245" s="6" t="s">
        <v>1502</v>
      </c>
      <c r="C245" s="5" t="s">
        <v>470</v>
      </c>
      <c r="D245" s="5" t="s">
        <v>503</v>
      </c>
      <c r="E245" s="5" t="s">
        <v>518</v>
      </c>
      <c r="F245" s="5" t="s">
        <v>562</v>
      </c>
      <c r="G245" s="5" t="s">
        <v>568</v>
      </c>
      <c r="H245" s="10">
        <v>45022</v>
      </c>
      <c r="I245" s="5" t="s">
        <v>572</v>
      </c>
      <c r="J245" s="6" t="s">
        <v>808</v>
      </c>
      <c r="K245" s="5" t="s">
        <v>1481</v>
      </c>
      <c r="L245" s="6" t="s">
        <v>1479</v>
      </c>
      <c r="M245" s="6" t="s">
        <v>1479</v>
      </c>
      <c r="N245" s="5" t="s">
        <v>1273</v>
      </c>
      <c r="O245" s="6" t="s">
        <v>1856</v>
      </c>
      <c r="P245" s="5" t="s">
        <v>1431</v>
      </c>
      <c r="Q245" s="10">
        <v>45128</v>
      </c>
      <c r="R245" s="5" t="s">
        <v>1479</v>
      </c>
      <c r="S245" s="5" t="s">
        <v>1479</v>
      </c>
      <c r="T245" s="6" t="s">
        <v>1445</v>
      </c>
      <c r="U245" s="6" t="s">
        <v>1480</v>
      </c>
      <c r="V245" s="5" t="s">
        <v>1481</v>
      </c>
      <c r="W245" s="5" t="s">
        <v>1471</v>
      </c>
      <c r="X245" s="5" t="s">
        <v>1481</v>
      </c>
      <c r="Y245" s="4">
        <v>677192.12</v>
      </c>
      <c r="Z245" s="19">
        <v>1159670.74</v>
      </c>
      <c r="AA245" s="19">
        <v>0</v>
      </c>
      <c r="AB245" s="19">
        <v>0</v>
      </c>
      <c r="AC245" s="19">
        <v>0</v>
      </c>
      <c r="AD245" s="4" t="s">
        <v>1479</v>
      </c>
      <c r="AE245" s="19" t="str">
        <f t="shared" si="10"/>
        <v>N/A</v>
      </c>
      <c r="AF245" s="19">
        <f>Z245-AO245-AL245</f>
        <v>1037270.74</v>
      </c>
      <c r="AG245" s="19">
        <v>0</v>
      </c>
      <c r="AH245" s="19">
        <v>0</v>
      </c>
      <c r="AI245" s="19">
        <v>0</v>
      </c>
      <c r="AJ245" s="19">
        <v>0</v>
      </c>
      <c r="AK245" s="19">
        <v>0</v>
      </c>
      <c r="AL245" s="19">
        <v>2400</v>
      </c>
      <c r="AM245" s="4" t="s">
        <v>1479</v>
      </c>
      <c r="AN245" s="19" t="s">
        <v>1479</v>
      </c>
      <c r="AO245" s="4">
        <v>120000</v>
      </c>
      <c r="AP245" s="4" t="s">
        <v>1479</v>
      </c>
    </row>
    <row r="246" spans="1:42" ht="45" hidden="1" x14ac:dyDescent="0.25">
      <c r="A246" s="5" t="s">
        <v>265</v>
      </c>
      <c r="B246" s="6" t="s">
        <v>412</v>
      </c>
      <c r="C246" s="5" t="s">
        <v>433</v>
      </c>
      <c r="D246" s="5" t="s">
        <v>497</v>
      </c>
      <c r="E246" s="5" t="s">
        <v>508</v>
      </c>
      <c r="F246" s="5" t="s">
        <v>562</v>
      </c>
      <c r="G246" s="5" t="s">
        <v>568</v>
      </c>
      <c r="H246" s="10">
        <v>45021</v>
      </c>
      <c r="I246" s="5" t="s">
        <v>572</v>
      </c>
      <c r="J246" s="6" t="s">
        <v>601</v>
      </c>
      <c r="K246" s="5" t="s">
        <v>1481</v>
      </c>
      <c r="L246" s="6" t="s">
        <v>1479</v>
      </c>
      <c r="M246" s="6" t="s">
        <v>1479</v>
      </c>
      <c r="N246" s="5" t="s">
        <v>1274</v>
      </c>
      <c r="O246" s="6" t="s">
        <v>1857</v>
      </c>
      <c r="P246" s="5" t="s">
        <v>1431</v>
      </c>
      <c r="Q246" s="10">
        <v>45519</v>
      </c>
      <c r="R246" s="5" t="s">
        <v>1517</v>
      </c>
      <c r="S246" s="5" t="s">
        <v>1479</v>
      </c>
      <c r="T246" s="6" t="s">
        <v>1518</v>
      </c>
      <c r="U246" s="17" t="s">
        <v>1507</v>
      </c>
      <c r="V246" s="5" t="s">
        <v>1481</v>
      </c>
      <c r="W246" s="5" t="s">
        <v>1473</v>
      </c>
      <c r="X246" s="5" t="s">
        <v>1477</v>
      </c>
      <c r="Y246" s="4">
        <v>55500</v>
      </c>
      <c r="Z246" s="19">
        <v>55500</v>
      </c>
      <c r="AA246" s="19">
        <v>0</v>
      </c>
      <c r="AB246" s="19">
        <v>0</v>
      </c>
      <c r="AC246" s="19">
        <v>0</v>
      </c>
      <c r="AD246" s="4" t="s">
        <v>1479</v>
      </c>
      <c r="AE246" s="19" t="str">
        <f t="shared" si="10"/>
        <v>N/A</v>
      </c>
      <c r="AF246" s="19">
        <f>Z246</f>
        <v>55500</v>
      </c>
      <c r="AG246" s="19">
        <v>0</v>
      </c>
      <c r="AH246" s="19">
        <v>0</v>
      </c>
      <c r="AI246" s="19">
        <v>0</v>
      </c>
      <c r="AJ246" s="19">
        <v>0</v>
      </c>
      <c r="AK246" s="19">
        <v>0</v>
      </c>
      <c r="AL246" s="19">
        <v>2400</v>
      </c>
      <c r="AM246" s="4" t="s">
        <v>1479</v>
      </c>
      <c r="AN246" s="19" t="s">
        <v>1479</v>
      </c>
      <c r="AO246" s="4">
        <v>120000</v>
      </c>
      <c r="AP246" s="4" t="s">
        <v>1479</v>
      </c>
    </row>
    <row r="247" spans="1:42" ht="30" hidden="1" x14ac:dyDescent="0.25">
      <c r="A247" s="5" t="s">
        <v>266</v>
      </c>
      <c r="B247" s="6" t="s">
        <v>1502</v>
      </c>
      <c r="C247" s="5" t="s">
        <v>470</v>
      </c>
      <c r="D247" s="5" t="s">
        <v>503</v>
      </c>
      <c r="E247" s="5" t="s">
        <v>512</v>
      </c>
      <c r="F247" s="5" t="s">
        <v>562</v>
      </c>
      <c r="G247" s="5" t="s">
        <v>568</v>
      </c>
      <c r="H247" s="10">
        <v>45043</v>
      </c>
      <c r="I247" s="5" t="s">
        <v>572</v>
      </c>
      <c r="J247" s="6" t="s">
        <v>809</v>
      </c>
      <c r="K247" s="5" t="s">
        <v>1481</v>
      </c>
      <c r="L247" s="6" t="s">
        <v>1479</v>
      </c>
      <c r="M247" s="6" t="s">
        <v>1479</v>
      </c>
      <c r="N247" s="5" t="s">
        <v>1275</v>
      </c>
      <c r="O247" s="6" t="s">
        <v>1773</v>
      </c>
      <c r="P247" s="5" t="s">
        <v>1431</v>
      </c>
      <c r="Q247" s="10">
        <v>45140</v>
      </c>
      <c r="R247" s="5" t="s">
        <v>1479</v>
      </c>
      <c r="S247" s="5" t="s">
        <v>1479</v>
      </c>
      <c r="T247" s="6" t="s">
        <v>1445</v>
      </c>
      <c r="U247" s="6" t="s">
        <v>1480</v>
      </c>
      <c r="V247" s="5" t="s">
        <v>1481</v>
      </c>
      <c r="W247" s="5" t="s">
        <v>1471</v>
      </c>
      <c r="X247" s="5" t="s">
        <v>1481</v>
      </c>
      <c r="Y247" s="4">
        <v>358832.4</v>
      </c>
      <c r="Z247" s="19">
        <v>358832.4</v>
      </c>
      <c r="AA247" s="19">
        <v>0</v>
      </c>
      <c r="AB247" s="19">
        <v>0</v>
      </c>
      <c r="AC247" s="19">
        <v>0</v>
      </c>
      <c r="AD247" s="4" t="s">
        <v>1479</v>
      </c>
      <c r="AE247" s="19" t="str">
        <f t="shared" si="10"/>
        <v>N/A</v>
      </c>
      <c r="AF247" s="19">
        <f>Z247</f>
        <v>358832.4</v>
      </c>
      <c r="AG247" s="19">
        <v>0</v>
      </c>
      <c r="AH247" s="19">
        <v>0</v>
      </c>
      <c r="AI247" s="19">
        <v>0</v>
      </c>
      <c r="AJ247" s="19">
        <v>0</v>
      </c>
      <c r="AK247" s="19">
        <v>0</v>
      </c>
      <c r="AL247" s="19">
        <v>0</v>
      </c>
      <c r="AM247" s="4" t="s">
        <v>1479</v>
      </c>
      <c r="AN247" s="19" t="s">
        <v>1479</v>
      </c>
      <c r="AO247" s="4">
        <v>50000</v>
      </c>
      <c r="AP247" s="4" t="s">
        <v>1479</v>
      </c>
    </row>
    <row r="248" spans="1:42" ht="30" hidden="1" x14ac:dyDescent="0.25">
      <c r="A248" s="5" t="s">
        <v>267</v>
      </c>
      <c r="B248" s="6" t="s">
        <v>402</v>
      </c>
      <c r="C248" s="5" t="s">
        <v>422</v>
      </c>
      <c r="D248" s="5" t="s">
        <v>490</v>
      </c>
      <c r="E248" s="5" t="s">
        <v>527</v>
      </c>
      <c r="F248" s="5" t="s">
        <v>562</v>
      </c>
      <c r="G248" s="5" t="s">
        <v>568</v>
      </c>
      <c r="H248" s="10">
        <v>45069</v>
      </c>
      <c r="I248" s="5" t="s">
        <v>572</v>
      </c>
      <c r="J248" s="6" t="s">
        <v>810</v>
      </c>
      <c r="K248" s="5" t="s">
        <v>1481</v>
      </c>
      <c r="L248" s="6" t="s">
        <v>1479</v>
      </c>
      <c r="M248" s="6" t="s">
        <v>1479</v>
      </c>
      <c r="N248" s="5" t="s">
        <v>1276</v>
      </c>
      <c r="O248" s="6" t="s">
        <v>1762</v>
      </c>
      <c r="P248" s="5" t="s">
        <v>1431</v>
      </c>
      <c r="Q248" s="10">
        <v>45351</v>
      </c>
      <c r="R248" s="5" t="s">
        <v>1479</v>
      </c>
      <c r="S248" s="5" t="s">
        <v>1479</v>
      </c>
      <c r="T248" s="6" t="s">
        <v>1445</v>
      </c>
      <c r="U248" s="6" t="s">
        <v>1480</v>
      </c>
      <c r="V248" s="5" t="s">
        <v>1481</v>
      </c>
      <c r="W248" s="5" t="s">
        <v>1471</v>
      </c>
      <c r="X248" s="5" t="s">
        <v>1481</v>
      </c>
      <c r="Y248" s="4">
        <v>380000</v>
      </c>
      <c r="Z248" s="19">
        <v>1115845.8400000001</v>
      </c>
      <c r="AA248" s="19">
        <v>0</v>
      </c>
      <c r="AB248" s="19">
        <v>0</v>
      </c>
      <c r="AC248" s="19">
        <v>0</v>
      </c>
      <c r="AD248" s="4" t="s">
        <v>1479</v>
      </c>
      <c r="AE248" s="19" t="str">
        <f t="shared" si="10"/>
        <v>N/A</v>
      </c>
      <c r="AF248" s="19">
        <f>Z248-AL248-AO248</f>
        <v>890447.67000000016</v>
      </c>
      <c r="AG248" s="19">
        <v>0</v>
      </c>
      <c r="AH248" s="19">
        <v>0</v>
      </c>
      <c r="AI248" s="19">
        <v>0</v>
      </c>
      <c r="AJ248" s="19">
        <v>0</v>
      </c>
      <c r="AK248" s="19">
        <v>0</v>
      </c>
      <c r="AL248" s="19">
        <v>2000</v>
      </c>
      <c r="AM248" s="4" t="s">
        <v>1479</v>
      </c>
      <c r="AN248" s="19" t="s">
        <v>1479</v>
      </c>
      <c r="AO248" s="4">
        <f>200000+23398.17</f>
        <v>223398.16999999998</v>
      </c>
      <c r="AP248" s="4" t="s">
        <v>1479</v>
      </c>
    </row>
    <row r="249" spans="1:42" ht="30" hidden="1" x14ac:dyDescent="0.25">
      <c r="A249" s="5" t="s">
        <v>268</v>
      </c>
      <c r="B249" s="6" t="s">
        <v>405</v>
      </c>
      <c r="C249" s="5" t="s">
        <v>424</v>
      </c>
      <c r="D249" s="5" t="s">
        <v>492</v>
      </c>
      <c r="E249" s="5" t="s">
        <v>553</v>
      </c>
      <c r="F249" s="5" t="s">
        <v>562</v>
      </c>
      <c r="G249" s="5" t="s">
        <v>568</v>
      </c>
      <c r="H249" s="10">
        <v>45075</v>
      </c>
      <c r="I249" s="5" t="s">
        <v>572</v>
      </c>
      <c r="J249" s="6" t="s">
        <v>811</v>
      </c>
      <c r="K249" s="5" t="s">
        <v>1481</v>
      </c>
      <c r="L249" s="6" t="s">
        <v>1479</v>
      </c>
      <c r="M249" s="6" t="s">
        <v>1479</v>
      </c>
      <c r="N249" s="5" t="s">
        <v>1277</v>
      </c>
      <c r="O249" s="6" t="s">
        <v>1858</v>
      </c>
      <c r="P249" s="5" t="s">
        <v>1431</v>
      </c>
      <c r="Q249" s="10">
        <v>45246</v>
      </c>
      <c r="R249" s="5" t="s">
        <v>1479</v>
      </c>
      <c r="S249" s="5" t="s">
        <v>1479</v>
      </c>
      <c r="T249" s="6" t="s">
        <v>1445</v>
      </c>
      <c r="U249" s="6" t="s">
        <v>1480</v>
      </c>
      <c r="V249" s="5" t="s">
        <v>1481</v>
      </c>
      <c r="W249" s="5" t="s">
        <v>1471</v>
      </c>
      <c r="X249" s="5" t="s">
        <v>1481</v>
      </c>
      <c r="Y249" s="4">
        <v>637210.56999999995</v>
      </c>
      <c r="Z249" s="19">
        <v>715600.96</v>
      </c>
      <c r="AA249" s="19">
        <v>0</v>
      </c>
      <c r="AB249" s="19">
        <v>0</v>
      </c>
      <c r="AC249" s="19">
        <v>0</v>
      </c>
      <c r="AD249" s="4" t="s">
        <v>1479</v>
      </c>
      <c r="AE249" s="19" t="str">
        <f t="shared" si="10"/>
        <v>N/A</v>
      </c>
      <c r="AF249" s="19">
        <f>Z249-AO249</f>
        <v>615600.96</v>
      </c>
      <c r="AG249" s="19">
        <v>0</v>
      </c>
      <c r="AH249" s="19">
        <v>0</v>
      </c>
      <c r="AI249" s="19">
        <v>0</v>
      </c>
      <c r="AJ249" s="19">
        <v>0</v>
      </c>
      <c r="AK249" s="19">
        <v>0</v>
      </c>
      <c r="AL249" s="19">
        <v>0</v>
      </c>
      <c r="AM249" s="4" t="s">
        <v>1479</v>
      </c>
      <c r="AN249" s="19" t="s">
        <v>1479</v>
      </c>
      <c r="AO249" s="4">
        <v>100000</v>
      </c>
      <c r="AP249" s="4" t="s">
        <v>1479</v>
      </c>
    </row>
    <row r="250" spans="1:42" ht="30" x14ac:dyDescent="0.25">
      <c r="A250" s="5" t="s">
        <v>54</v>
      </c>
      <c r="B250" s="6" t="s">
        <v>405</v>
      </c>
      <c r="C250" s="5" t="s">
        <v>424</v>
      </c>
      <c r="D250" s="5" t="s">
        <v>492</v>
      </c>
      <c r="E250" s="5" t="s">
        <v>507</v>
      </c>
      <c r="F250" s="5" t="s">
        <v>564</v>
      </c>
      <c r="G250" s="5" t="s">
        <v>568</v>
      </c>
      <c r="H250" s="10">
        <v>45737</v>
      </c>
      <c r="I250" s="5" t="s">
        <v>571</v>
      </c>
      <c r="J250" s="6" t="s">
        <v>603</v>
      </c>
      <c r="K250" s="5" t="s">
        <v>1481</v>
      </c>
      <c r="L250" s="6" t="s">
        <v>1479</v>
      </c>
      <c r="M250" s="6" t="s">
        <v>1479</v>
      </c>
      <c r="N250" s="5" t="s">
        <v>1278</v>
      </c>
      <c r="O250" s="6"/>
      <c r="P250" s="5" t="s">
        <v>1428</v>
      </c>
      <c r="Q250" s="10">
        <v>45811</v>
      </c>
      <c r="R250" s="5" t="s">
        <v>1479</v>
      </c>
      <c r="S250" s="5" t="s">
        <v>1479</v>
      </c>
      <c r="T250" s="6" t="s">
        <v>1479</v>
      </c>
      <c r="U250" s="6" t="s">
        <v>1513</v>
      </c>
      <c r="V250" s="5" t="s">
        <v>1477</v>
      </c>
      <c r="W250" s="5" t="s">
        <v>1471</v>
      </c>
      <c r="X250" s="5" t="s">
        <v>1477</v>
      </c>
      <c r="Y250" s="4">
        <v>0.01</v>
      </c>
      <c r="Z250" s="19">
        <v>0</v>
      </c>
      <c r="AA250" s="19">
        <v>0</v>
      </c>
      <c r="AB250" s="19">
        <v>0</v>
      </c>
      <c r="AC250" s="19">
        <v>0</v>
      </c>
      <c r="AD250" s="4" t="s">
        <v>1479</v>
      </c>
      <c r="AE250" s="19" t="str">
        <f t="shared" si="10"/>
        <v>N/A</v>
      </c>
      <c r="AF250" s="19">
        <v>0</v>
      </c>
      <c r="AG250" s="19">
        <v>0</v>
      </c>
      <c r="AH250" s="19">
        <v>0</v>
      </c>
      <c r="AI250" s="19">
        <v>0</v>
      </c>
      <c r="AJ250" s="19">
        <v>0</v>
      </c>
      <c r="AK250" s="19">
        <v>0</v>
      </c>
      <c r="AL250" s="19">
        <v>0</v>
      </c>
      <c r="AM250" s="4" t="s">
        <v>1479</v>
      </c>
      <c r="AN250" s="19" t="s">
        <v>1479</v>
      </c>
      <c r="AO250" s="4" t="s">
        <v>1479</v>
      </c>
      <c r="AP250" s="4" t="s">
        <v>1479</v>
      </c>
    </row>
    <row r="251" spans="1:42" ht="30" hidden="1" x14ac:dyDescent="0.25">
      <c r="A251" s="5" t="s">
        <v>269</v>
      </c>
      <c r="B251" s="6" t="s">
        <v>402</v>
      </c>
      <c r="C251" s="5" t="s">
        <v>422</v>
      </c>
      <c r="D251" s="5" t="s">
        <v>490</v>
      </c>
      <c r="E251" s="5" t="s">
        <v>554</v>
      </c>
      <c r="F251" s="5" t="s">
        <v>562</v>
      </c>
      <c r="G251" s="5" t="s">
        <v>568</v>
      </c>
      <c r="H251" s="10">
        <v>45089</v>
      </c>
      <c r="I251" s="5" t="s">
        <v>572</v>
      </c>
      <c r="J251" s="6" t="s">
        <v>812</v>
      </c>
      <c r="K251" s="5" t="s">
        <v>1481</v>
      </c>
      <c r="L251" s="6" t="s">
        <v>1479</v>
      </c>
      <c r="M251" s="6" t="s">
        <v>1479</v>
      </c>
      <c r="N251" s="5" t="s">
        <v>1279</v>
      </c>
      <c r="O251" s="6" t="s">
        <v>1774</v>
      </c>
      <c r="P251" s="5" t="s">
        <v>1425</v>
      </c>
      <c r="Q251" s="10">
        <v>45693</v>
      </c>
      <c r="R251" s="5" t="s">
        <v>1479</v>
      </c>
      <c r="S251" s="5" t="s">
        <v>1479</v>
      </c>
      <c r="T251" s="6" t="s">
        <v>1445</v>
      </c>
      <c r="U251" s="6" t="s">
        <v>1480</v>
      </c>
      <c r="V251" s="5" t="s">
        <v>1481</v>
      </c>
      <c r="W251" s="5" t="s">
        <v>1471</v>
      </c>
      <c r="X251" s="5" t="s">
        <v>1481</v>
      </c>
      <c r="Y251" s="4">
        <v>217962.02</v>
      </c>
      <c r="Z251" s="19">
        <v>460399.75</v>
      </c>
      <c r="AA251" s="19">
        <v>0</v>
      </c>
      <c r="AB251" s="19">
        <v>0</v>
      </c>
      <c r="AC251" s="19">
        <v>0</v>
      </c>
      <c r="AD251" s="4" t="s">
        <v>1479</v>
      </c>
      <c r="AE251" s="19" t="str">
        <f t="shared" si="10"/>
        <v>N/A</v>
      </c>
      <c r="AF251" s="19">
        <f>Z251-AO251-AL251</f>
        <v>359399.75</v>
      </c>
      <c r="AG251" s="19">
        <v>0</v>
      </c>
      <c r="AH251" s="19">
        <v>0</v>
      </c>
      <c r="AI251" s="19">
        <v>0</v>
      </c>
      <c r="AJ251" s="19">
        <v>0</v>
      </c>
      <c r="AK251" s="19">
        <v>0</v>
      </c>
      <c r="AL251" s="19">
        <v>1000</v>
      </c>
      <c r="AM251" s="4" t="s">
        <v>1479</v>
      </c>
      <c r="AN251" s="19" t="s">
        <v>1479</v>
      </c>
      <c r="AO251" s="4">
        <v>100000</v>
      </c>
      <c r="AP251" s="4" t="s">
        <v>1479</v>
      </c>
    </row>
    <row r="252" spans="1:42" ht="30" hidden="1" x14ac:dyDescent="0.25">
      <c r="A252" s="5" t="s">
        <v>270</v>
      </c>
      <c r="B252" s="6" t="s">
        <v>415</v>
      </c>
      <c r="C252" s="5" t="s">
        <v>445</v>
      </c>
      <c r="D252" s="5" t="s">
        <v>500</v>
      </c>
      <c r="E252" s="5" t="s">
        <v>508</v>
      </c>
      <c r="F252" s="5" t="s">
        <v>562</v>
      </c>
      <c r="G252" s="5" t="s">
        <v>568</v>
      </c>
      <c r="H252" s="10">
        <v>45084</v>
      </c>
      <c r="I252" s="5" t="s">
        <v>572</v>
      </c>
      <c r="J252" s="6" t="s">
        <v>783</v>
      </c>
      <c r="K252" s="5" t="s">
        <v>1481</v>
      </c>
      <c r="L252" s="6" t="s">
        <v>1479</v>
      </c>
      <c r="M252" s="6" t="s">
        <v>1479</v>
      </c>
      <c r="N252" s="5" t="s">
        <v>1280</v>
      </c>
      <c r="O252" s="6" t="s">
        <v>1775</v>
      </c>
      <c r="P252" s="5" t="s">
        <v>1431</v>
      </c>
      <c r="Q252" s="10">
        <v>45398</v>
      </c>
      <c r="R252" s="5" t="s">
        <v>1479</v>
      </c>
      <c r="S252" s="5" t="s">
        <v>1479</v>
      </c>
      <c r="T252" s="6" t="s">
        <v>1445</v>
      </c>
      <c r="U252" s="6" t="s">
        <v>1480</v>
      </c>
      <c r="V252" s="5" t="s">
        <v>1481</v>
      </c>
      <c r="W252" s="5" t="s">
        <v>1471</v>
      </c>
      <c r="X252" s="5" t="s">
        <v>1481</v>
      </c>
      <c r="Y252" s="4">
        <v>82395.490000000005</v>
      </c>
      <c r="Z252" s="19">
        <v>82395.490000000005</v>
      </c>
      <c r="AA252" s="19">
        <v>0</v>
      </c>
      <c r="AB252" s="19">
        <v>0</v>
      </c>
      <c r="AC252" s="19">
        <v>0</v>
      </c>
      <c r="AD252" s="4" t="s">
        <v>1479</v>
      </c>
      <c r="AE252" s="19" t="str">
        <f t="shared" si="10"/>
        <v>N/A</v>
      </c>
      <c r="AF252" s="19">
        <f>Z252-AO252-AL252</f>
        <v>69645.490000000005</v>
      </c>
      <c r="AG252" s="19">
        <v>0</v>
      </c>
      <c r="AH252" s="19">
        <v>0</v>
      </c>
      <c r="AI252" s="19">
        <v>0</v>
      </c>
      <c r="AJ252" s="19">
        <v>0</v>
      </c>
      <c r="AK252" s="19">
        <v>0</v>
      </c>
      <c r="AL252" s="19">
        <v>250</v>
      </c>
      <c r="AM252" s="4" t="s">
        <v>1479</v>
      </c>
      <c r="AN252" s="19" t="s">
        <v>1479</v>
      </c>
      <c r="AO252" s="4">
        <v>12500</v>
      </c>
      <c r="AP252" s="4" t="s">
        <v>1479</v>
      </c>
    </row>
    <row r="253" spans="1:42" ht="30" hidden="1" x14ac:dyDescent="0.25">
      <c r="A253" s="5" t="s">
        <v>271</v>
      </c>
      <c r="B253" s="6" t="s">
        <v>415</v>
      </c>
      <c r="C253" s="5" t="s">
        <v>445</v>
      </c>
      <c r="D253" s="5" t="s">
        <v>500</v>
      </c>
      <c r="E253" s="5" t="s">
        <v>518</v>
      </c>
      <c r="F253" s="5" t="s">
        <v>562</v>
      </c>
      <c r="G253" s="5" t="s">
        <v>568</v>
      </c>
      <c r="H253" s="10">
        <v>45084</v>
      </c>
      <c r="I253" s="5" t="s">
        <v>572</v>
      </c>
      <c r="J253" s="6" t="s">
        <v>813</v>
      </c>
      <c r="K253" s="5" t="s">
        <v>1481</v>
      </c>
      <c r="L253" s="6" t="s">
        <v>1479</v>
      </c>
      <c r="M253" s="6" t="s">
        <v>1479</v>
      </c>
      <c r="N253" s="5" t="s">
        <v>1281</v>
      </c>
      <c r="O253" s="6" t="s">
        <v>1858</v>
      </c>
      <c r="P253" s="5" t="s">
        <v>1431</v>
      </c>
      <c r="Q253" s="10">
        <v>45259</v>
      </c>
      <c r="R253" s="5" t="s">
        <v>1479</v>
      </c>
      <c r="S253" s="5" t="s">
        <v>1479</v>
      </c>
      <c r="T253" s="6" t="s">
        <v>1445</v>
      </c>
      <c r="U253" s="6" t="s">
        <v>1480</v>
      </c>
      <c r="V253" s="5" t="s">
        <v>1481</v>
      </c>
      <c r="W253" s="5" t="s">
        <v>1471</v>
      </c>
      <c r="X253" s="5" t="s">
        <v>1481</v>
      </c>
      <c r="Y253" s="4">
        <v>126440.65</v>
      </c>
      <c r="Z253" s="19">
        <v>157056.46</v>
      </c>
      <c r="AA253" s="19">
        <v>0</v>
      </c>
      <c r="AB253" s="19">
        <v>0</v>
      </c>
      <c r="AC253" s="19">
        <v>0</v>
      </c>
      <c r="AD253" s="4" t="s">
        <v>1479</v>
      </c>
      <c r="AE253" s="19" t="str">
        <f t="shared" si="10"/>
        <v>N/A</v>
      </c>
      <c r="AF253" s="19">
        <f>Z253-AO253</f>
        <v>129556.45999999999</v>
      </c>
      <c r="AG253" s="19">
        <v>0</v>
      </c>
      <c r="AH253" s="19">
        <v>0</v>
      </c>
      <c r="AI253" s="19">
        <v>0</v>
      </c>
      <c r="AJ253" s="19">
        <v>0</v>
      </c>
      <c r="AK253" s="19">
        <v>0</v>
      </c>
      <c r="AL253" s="19">
        <v>0</v>
      </c>
      <c r="AM253" s="4" t="s">
        <v>1479</v>
      </c>
      <c r="AN253" s="19" t="s">
        <v>1479</v>
      </c>
      <c r="AO253" s="4">
        <v>27500</v>
      </c>
      <c r="AP253" s="4" t="s">
        <v>1479</v>
      </c>
    </row>
    <row r="254" spans="1:42" ht="45" hidden="1" x14ac:dyDescent="0.25">
      <c r="A254" s="5" t="s">
        <v>272</v>
      </c>
      <c r="B254" s="6" t="s">
        <v>405</v>
      </c>
      <c r="C254" s="5" t="s">
        <v>424</v>
      </c>
      <c r="D254" s="5" t="s">
        <v>492</v>
      </c>
      <c r="E254" s="5" t="s">
        <v>520</v>
      </c>
      <c r="F254" s="5" t="s">
        <v>562</v>
      </c>
      <c r="G254" s="5" t="s">
        <v>568</v>
      </c>
      <c r="H254" s="10">
        <v>45099</v>
      </c>
      <c r="I254" s="5" t="s">
        <v>572</v>
      </c>
      <c r="J254" s="6" t="s">
        <v>814</v>
      </c>
      <c r="K254" s="5" t="s">
        <v>1481</v>
      </c>
      <c r="L254" s="6" t="s">
        <v>1479</v>
      </c>
      <c r="M254" s="6" t="s">
        <v>1479</v>
      </c>
      <c r="N254" s="5" t="s">
        <v>1282</v>
      </c>
      <c r="O254" s="6" t="s">
        <v>1859</v>
      </c>
      <c r="P254" s="5" t="s">
        <v>1431</v>
      </c>
      <c r="Q254" s="10">
        <v>45350</v>
      </c>
      <c r="R254" s="5" t="s">
        <v>1479</v>
      </c>
      <c r="S254" s="5" t="s">
        <v>1479</v>
      </c>
      <c r="T254" s="6" t="s">
        <v>1445</v>
      </c>
      <c r="U254" s="6" t="s">
        <v>1480</v>
      </c>
      <c r="V254" s="5" t="s">
        <v>1481</v>
      </c>
      <c r="W254" s="5" t="s">
        <v>1471</v>
      </c>
      <c r="X254" s="5" t="s">
        <v>1481</v>
      </c>
      <c r="Y254" s="4">
        <v>605092.73</v>
      </c>
      <c r="Z254" s="19">
        <v>605092.73</v>
      </c>
      <c r="AA254" s="19">
        <v>0</v>
      </c>
      <c r="AB254" s="19">
        <v>0</v>
      </c>
      <c r="AC254" s="19">
        <v>0</v>
      </c>
      <c r="AD254" s="4" t="s">
        <v>1479</v>
      </c>
      <c r="AE254" s="19" t="str">
        <f t="shared" si="10"/>
        <v>N/A</v>
      </c>
      <c r="AF254" s="19">
        <f>Z254-AO254</f>
        <v>505092.73</v>
      </c>
      <c r="AG254" s="19">
        <v>0</v>
      </c>
      <c r="AH254" s="19">
        <v>0</v>
      </c>
      <c r="AI254" s="19">
        <v>0</v>
      </c>
      <c r="AJ254" s="19">
        <v>0</v>
      </c>
      <c r="AK254" s="19">
        <v>0</v>
      </c>
      <c r="AL254" s="19">
        <v>0</v>
      </c>
      <c r="AM254" s="4" t="s">
        <v>1479</v>
      </c>
      <c r="AN254" s="19" t="s">
        <v>1479</v>
      </c>
      <c r="AO254" s="4">
        <v>100000</v>
      </c>
      <c r="AP254" s="4" t="s">
        <v>1479</v>
      </c>
    </row>
    <row r="255" spans="1:42" ht="45" hidden="1" x14ac:dyDescent="0.25">
      <c r="A255" s="5" t="s">
        <v>273</v>
      </c>
      <c r="B255" s="6" t="s">
        <v>417</v>
      </c>
      <c r="C255" s="5" t="s">
        <v>446</v>
      </c>
      <c r="D255" s="5" t="s">
        <v>496</v>
      </c>
      <c r="E255" s="5" t="s">
        <v>520</v>
      </c>
      <c r="F255" s="5" t="s">
        <v>562</v>
      </c>
      <c r="G255" s="5" t="s">
        <v>568</v>
      </c>
      <c r="H255" s="10">
        <v>44777</v>
      </c>
      <c r="I255" s="5" t="s">
        <v>572</v>
      </c>
      <c r="J255" s="6" t="s">
        <v>815</v>
      </c>
      <c r="K255" s="5" t="s">
        <v>1477</v>
      </c>
      <c r="L255" s="6" t="s">
        <v>1519</v>
      </c>
      <c r="M255" s="6" t="s">
        <v>1519</v>
      </c>
      <c r="N255" s="5" t="s">
        <v>1283</v>
      </c>
      <c r="O255" s="6" t="s">
        <v>1776</v>
      </c>
      <c r="P255" s="5" t="s">
        <v>1431</v>
      </c>
      <c r="Q255" s="10">
        <v>45581</v>
      </c>
      <c r="R255" s="5" t="s">
        <v>1479</v>
      </c>
      <c r="S255" s="5" t="s">
        <v>1479</v>
      </c>
      <c r="T255" s="6" t="s">
        <v>1457</v>
      </c>
      <c r="U255" s="17" t="s">
        <v>1507</v>
      </c>
      <c r="V255" s="5" t="s">
        <v>1481</v>
      </c>
      <c r="W255" s="5" t="s">
        <v>1473</v>
      </c>
      <c r="X255" s="5" t="s">
        <v>1477</v>
      </c>
      <c r="Y255" s="4">
        <v>27696.560000000001</v>
      </c>
      <c r="Z255" s="19">
        <v>0</v>
      </c>
      <c r="AA255" s="19">
        <v>0</v>
      </c>
      <c r="AB255" s="19">
        <v>0</v>
      </c>
      <c r="AC255" s="19"/>
      <c r="AD255" s="4" t="s">
        <v>1479</v>
      </c>
      <c r="AE255" s="19" t="str">
        <f t="shared" si="10"/>
        <v>N/A</v>
      </c>
      <c r="AF255" s="19">
        <f>Y255</f>
        <v>27696.560000000001</v>
      </c>
      <c r="AG255" s="19">
        <v>0</v>
      </c>
      <c r="AH255" s="19">
        <v>0</v>
      </c>
      <c r="AI255" s="19">
        <v>0</v>
      </c>
      <c r="AJ255" s="19">
        <v>0</v>
      </c>
      <c r="AK255" s="19">
        <v>0</v>
      </c>
      <c r="AL255" s="19">
        <v>0</v>
      </c>
      <c r="AM255" s="4" t="s">
        <v>1479</v>
      </c>
      <c r="AN255" s="19" t="s">
        <v>1479</v>
      </c>
      <c r="AO255" s="4" t="s">
        <v>1479</v>
      </c>
      <c r="AP255" s="4" t="s">
        <v>1479</v>
      </c>
    </row>
    <row r="256" spans="1:42" ht="30" hidden="1" x14ac:dyDescent="0.25">
      <c r="A256" s="5" t="s">
        <v>274</v>
      </c>
      <c r="B256" s="6" t="s">
        <v>402</v>
      </c>
      <c r="C256" s="5" t="s">
        <v>422</v>
      </c>
      <c r="D256" s="5" t="s">
        <v>490</v>
      </c>
      <c r="E256" s="5" t="s">
        <v>555</v>
      </c>
      <c r="F256" s="5" t="s">
        <v>562</v>
      </c>
      <c r="G256" s="5" t="s">
        <v>568</v>
      </c>
      <c r="H256" s="10">
        <v>45120</v>
      </c>
      <c r="I256" s="5" t="s">
        <v>572</v>
      </c>
      <c r="J256" s="6" t="s">
        <v>816</v>
      </c>
      <c r="K256" s="5" t="s">
        <v>1481</v>
      </c>
      <c r="L256" s="6" t="s">
        <v>1479</v>
      </c>
      <c r="M256" s="6" t="s">
        <v>1479</v>
      </c>
      <c r="N256" s="5" t="s">
        <v>1284</v>
      </c>
      <c r="O256" s="6" t="s">
        <v>1860</v>
      </c>
      <c r="P256" s="5" t="s">
        <v>1431</v>
      </c>
      <c r="Q256" s="10">
        <v>45351</v>
      </c>
      <c r="R256" s="5" t="s">
        <v>1479</v>
      </c>
      <c r="S256" s="5" t="s">
        <v>1479</v>
      </c>
      <c r="T256" s="6" t="s">
        <v>1445</v>
      </c>
      <c r="U256" s="6" t="s">
        <v>1480</v>
      </c>
      <c r="V256" s="5" t="s">
        <v>1481</v>
      </c>
      <c r="W256" s="5" t="s">
        <v>1471</v>
      </c>
      <c r="X256" s="5" t="s">
        <v>1481</v>
      </c>
      <c r="Y256" s="4">
        <v>463910</v>
      </c>
      <c r="Z256" s="19">
        <v>121630.26</v>
      </c>
      <c r="AA256" s="19">
        <v>0</v>
      </c>
      <c r="AB256" s="19">
        <v>0</v>
      </c>
      <c r="AC256" s="19">
        <v>0</v>
      </c>
      <c r="AD256" s="4" t="s">
        <v>1479</v>
      </c>
      <c r="AE256" s="19" t="str">
        <f t="shared" si="10"/>
        <v>N/A</v>
      </c>
      <c r="AF256" s="19">
        <f>Z256-AO256</f>
        <v>41630.259999999995</v>
      </c>
      <c r="AG256" s="19">
        <v>0</v>
      </c>
      <c r="AH256" s="19">
        <v>0</v>
      </c>
      <c r="AI256" s="19">
        <v>0</v>
      </c>
      <c r="AJ256" s="19">
        <v>0</v>
      </c>
      <c r="AK256" s="19">
        <v>0</v>
      </c>
      <c r="AL256" s="19">
        <v>0</v>
      </c>
      <c r="AM256" s="4" t="s">
        <v>1479</v>
      </c>
      <c r="AN256" s="19" t="s">
        <v>1479</v>
      </c>
      <c r="AO256" s="4">
        <v>80000</v>
      </c>
      <c r="AP256" s="4" t="s">
        <v>1479</v>
      </c>
    </row>
    <row r="257" spans="1:42" ht="60" hidden="1" x14ac:dyDescent="0.25">
      <c r="A257" s="5" t="s">
        <v>275</v>
      </c>
      <c r="B257" s="6" t="s">
        <v>402</v>
      </c>
      <c r="C257" s="5" t="s">
        <v>422</v>
      </c>
      <c r="D257" s="5" t="s">
        <v>490</v>
      </c>
      <c r="E257" s="5" t="s">
        <v>537</v>
      </c>
      <c r="F257" s="5" t="s">
        <v>562</v>
      </c>
      <c r="G257" s="5" t="s">
        <v>568</v>
      </c>
      <c r="H257" s="10">
        <v>45127</v>
      </c>
      <c r="I257" s="5" t="s">
        <v>572</v>
      </c>
      <c r="J257" s="6" t="s">
        <v>817</v>
      </c>
      <c r="K257" s="5" t="s">
        <v>1481</v>
      </c>
      <c r="L257" s="6" t="s">
        <v>1479</v>
      </c>
      <c r="M257" s="6" t="s">
        <v>1479</v>
      </c>
      <c r="N257" s="5" t="s">
        <v>1285</v>
      </c>
      <c r="O257" s="6" t="s">
        <v>1861</v>
      </c>
      <c r="P257" s="5" t="s">
        <v>1431</v>
      </c>
      <c r="Q257" s="10">
        <v>45191</v>
      </c>
      <c r="R257" s="5" t="s">
        <v>1479</v>
      </c>
      <c r="S257" s="5" t="s">
        <v>1479</v>
      </c>
      <c r="T257" s="6" t="s">
        <v>1445</v>
      </c>
      <c r="U257" s="6" t="s">
        <v>1480</v>
      </c>
      <c r="V257" s="5" t="s">
        <v>1481</v>
      </c>
      <c r="W257" s="5" t="s">
        <v>1471</v>
      </c>
      <c r="X257" s="5" t="s">
        <v>1481</v>
      </c>
      <c r="Y257" s="4">
        <v>484520.2</v>
      </c>
      <c r="Z257" s="19">
        <v>741797.47</v>
      </c>
      <c r="AA257" s="19">
        <v>0</v>
      </c>
      <c r="AB257" s="19">
        <v>0</v>
      </c>
      <c r="AC257" s="19">
        <v>0</v>
      </c>
      <c r="AD257" s="4" t="s">
        <v>1479</v>
      </c>
      <c r="AE257" s="19" t="str">
        <f t="shared" si="10"/>
        <v>N/A</v>
      </c>
      <c r="AF257" s="19">
        <f>Z257-AO257</f>
        <v>686797.47</v>
      </c>
      <c r="AG257" s="19">
        <v>0</v>
      </c>
      <c r="AH257" s="19">
        <v>0</v>
      </c>
      <c r="AI257" s="19">
        <v>0</v>
      </c>
      <c r="AJ257" s="19">
        <v>0</v>
      </c>
      <c r="AK257" s="19">
        <v>0</v>
      </c>
      <c r="AL257" s="19">
        <v>0</v>
      </c>
      <c r="AM257" s="4" t="s">
        <v>1479</v>
      </c>
      <c r="AN257" s="19" t="s">
        <v>1479</v>
      </c>
      <c r="AO257" s="4">
        <v>55000</v>
      </c>
      <c r="AP257" s="4" t="s">
        <v>1479</v>
      </c>
    </row>
    <row r="258" spans="1:42" ht="30" hidden="1" x14ac:dyDescent="0.25">
      <c r="A258" s="5" t="s">
        <v>276</v>
      </c>
      <c r="B258" s="6" t="s">
        <v>402</v>
      </c>
      <c r="C258" s="5" t="s">
        <v>422</v>
      </c>
      <c r="D258" s="5" t="s">
        <v>490</v>
      </c>
      <c r="E258" s="5" t="s">
        <v>512</v>
      </c>
      <c r="F258" s="5" t="s">
        <v>562</v>
      </c>
      <c r="G258" s="5" t="s">
        <v>568</v>
      </c>
      <c r="H258" s="10">
        <v>45133</v>
      </c>
      <c r="I258" s="5" t="s">
        <v>572</v>
      </c>
      <c r="J258" s="6" t="s">
        <v>818</v>
      </c>
      <c r="K258" s="5" t="s">
        <v>1481</v>
      </c>
      <c r="L258" s="6" t="s">
        <v>1479</v>
      </c>
      <c r="M258" s="6" t="s">
        <v>1479</v>
      </c>
      <c r="N258" s="5" t="s">
        <v>1286</v>
      </c>
      <c r="O258" s="6" t="s">
        <v>1777</v>
      </c>
      <c r="P258" s="5" t="s">
        <v>1431</v>
      </c>
      <c r="Q258" s="10">
        <v>45032</v>
      </c>
      <c r="R258" s="5" t="s">
        <v>1479</v>
      </c>
      <c r="S258" s="5" t="s">
        <v>1479</v>
      </c>
      <c r="T258" s="6" t="s">
        <v>1445</v>
      </c>
      <c r="U258" s="6" t="s">
        <v>1480</v>
      </c>
      <c r="V258" s="5" t="s">
        <v>1481</v>
      </c>
      <c r="W258" s="5" t="s">
        <v>1471</v>
      </c>
      <c r="X258" s="5" t="s">
        <v>1481</v>
      </c>
      <c r="Y258" s="4">
        <v>220000</v>
      </c>
      <c r="Z258" s="19">
        <v>220000</v>
      </c>
      <c r="AA258" s="19">
        <v>0</v>
      </c>
      <c r="AB258" s="19">
        <v>0</v>
      </c>
      <c r="AC258" s="19">
        <v>0</v>
      </c>
      <c r="AD258" s="4" t="s">
        <v>1479</v>
      </c>
      <c r="AE258" s="19" t="str">
        <f t="shared" si="10"/>
        <v>N/A</v>
      </c>
      <c r="AF258" s="19">
        <f>Z258-AO258-AL258</f>
        <v>139200</v>
      </c>
      <c r="AG258" s="19">
        <v>0</v>
      </c>
      <c r="AH258" s="19">
        <v>0</v>
      </c>
      <c r="AI258" s="19">
        <v>0</v>
      </c>
      <c r="AJ258" s="19">
        <v>0</v>
      </c>
      <c r="AK258" s="19">
        <v>0</v>
      </c>
      <c r="AL258" s="19">
        <v>800</v>
      </c>
      <c r="AM258" s="4" t="s">
        <v>1479</v>
      </c>
      <c r="AN258" s="19" t="s">
        <v>1479</v>
      </c>
      <c r="AO258" s="4">
        <v>80000</v>
      </c>
      <c r="AP258" s="4" t="s">
        <v>1479</v>
      </c>
    </row>
    <row r="259" spans="1:42" ht="30" hidden="1" x14ac:dyDescent="0.25">
      <c r="A259" s="5" t="s">
        <v>277</v>
      </c>
      <c r="B259" s="6" t="s">
        <v>419</v>
      </c>
      <c r="C259" s="5" t="s">
        <v>421</v>
      </c>
      <c r="D259" s="5" t="s">
        <v>489</v>
      </c>
      <c r="E259" s="5" t="s">
        <v>507</v>
      </c>
      <c r="F259" s="5" t="s">
        <v>562</v>
      </c>
      <c r="G259" s="5" t="s">
        <v>568</v>
      </c>
      <c r="H259" s="10">
        <v>45093</v>
      </c>
      <c r="I259" s="5" t="s">
        <v>572</v>
      </c>
      <c r="J259" s="6" t="s">
        <v>819</v>
      </c>
      <c r="K259" s="5" t="s">
        <v>1481</v>
      </c>
      <c r="L259" s="6" t="s">
        <v>1479</v>
      </c>
      <c r="M259" s="6" t="s">
        <v>1479</v>
      </c>
      <c r="N259" s="5" t="s">
        <v>1287</v>
      </c>
      <c r="O259" s="6" t="s">
        <v>1778</v>
      </c>
      <c r="P259" s="5" t="s">
        <v>1436</v>
      </c>
      <c r="Q259" s="10">
        <v>45370</v>
      </c>
      <c r="R259" s="5" t="s">
        <v>1479</v>
      </c>
      <c r="S259" s="5" t="s">
        <v>1479</v>
      </c>
      <c r="T259" s="6" t="s">
        <v>1445</v>
      </c>
      <c r="U259" s="6" t="s">
        <v>1480</v>
      </c>
      <c r="V259" s="5" t="s">
        <v>1481</v>
      </c>
      <c r="W259" s="5" t="s">
        <v>1471</v>
      </c>
      <c r="X259" s="5" t="s">
        <v>1481</v>
      </c>
      <c r="Y259" s="4">
        <v>465014.55</v>
      </c>
      <c r="Z259" s="19">
        <v>354566.19</v>
      </c>
      <c r="AA259" s="19">
        <v>0</v>
      </c>
      <c r="AB259" s="19">
        <v>0</v>
      </c>
      <c r="AC259" s="19">
        <v>0</v>
      </c>
      <c r="AD259" s="4" t="s">
        <v>1479</v>
      </c>
      <c r="AE259" s="19" t="str">
        <f t="shared" si="10"/>
        <v>N/A</v>
      </c>
      <c r="AF259" s="19">
        <f>Z259-AO259</f>
        <v>264566.19</v>
      </c>
      <c r="AG259" s="19">
        <v>0</v>
      </c>
      <c r="AH259" s="19">
        <v>0</v>
      </c>
      <c r="AI259" s="19">
        <v>0</v>
      </c>
      <c r="AJ259" s="19">
        <v>0</v>
      </c>
      <c r="AK259" s="19">
        <v>0</v>
      </c>
      <c r="AL259" s="19">
        <v>0</v>
      </c>
      <c r="AM259" s="4" t="s">
        <v>1479</v>
      </c>
      <c r="AN259" s="19" t="s">
        <v>1479</v>
      </c>
      <c r="AO259" s="4">
        <v>90000</v>
      </c>
      <c r="AP259" s="4" t="s">
        <v>1479</v>
      </c>
    </row>
    <row r="260" spans="1:42" ht="30" hidden="1" x14ac:dyDescent="0.25">
      <c r="A260" s="5" t="s">
        <v>278</v>
      </c>
      <c r="B260" s="6" t="s">
        <v>402</v>
      </c>
      <c r="C260" s="5" t="s">
        <v>422</v>
      </c>
      <c r="D260" s="5" t="s">
        <v>490</v>
      </c>
      <c r="E260" s="5" t="s">
        <v>556</v>
      </c>
      <c r="F260" s="5" t="s">
        <v>562</v>
      </c>
      <c r="G260" s="5" t="s">
        <v>568</v>
      </c>
      <c r="H260" s="10">
        <v>45139</v>
      </c>
      <c r="I260" s="5" t="s">
        <v>572</v>
      </c>
      <c r="J260" s="6" t="s">
        <v>820</v>
      </c>
      <c r="K260" s="5" t="s">
        <v>1481</v>
      </c>
      <c r="L260" s="6" t="s">
        <v>1479</v>
      </c>
      <c r="M260" s="6" t="s">
        <v>1479</v>
      </c>
      <c r="N260" s="5" t="s">
        <v>1288</v>
      </c>
      <c r="O260" s="6" t="s">
        <v>1779</v>
      </c>
      <c r="P260" s="5" t="s">
        <v>1431</v>
      </c>
      <c r="Q260" s="10">
        <v>45474</v>
      </c>
      <c r="R260" s="5" t="s">
        <v>1479</v>
      </c>
      <c r="S260" s="5" t="s">
        <v>1479</v>
      </c>
      <c r="T260" s="6" t="s">
        <v>1445</v>
      </c>
      <c r="U260" s="6" t="s">
        <v>1480</v>
      </c>
      <c r="V260" s="5" t="s">
        <v>1481</v>
      </c>
      <c r="W260" s="5" t="s">
        <v>1471</v>
      </c>
      <c r="X260" s="5" t="s">
        <v>1481</v>
      </c>
      <c r="Y260" s="4">
        <v>365780.4</v>
      </c>
      <c r="Z260" s="19">
        <v>789952.98</v>
      </c>
      <c r="AA260" s="19">
        <v>529508.06000000006</v>
      </c>
      <c r="AB260" s="19">
        <v>0</v>
      </c>
      <c r="AC260" s="19">
        <v>0</v>
      </c>
      <c r="AD260" s="4" t="s">
        <v>1479</v>
      </c>
      <c r="AE260" s="19" t="str">
        <f t="shared" si="10"/>
        <v>N/A</v>
      </c>
      <c r="AF260" s="19">
        <f>Z260-AO260-AP260</f>
        <v>738352.98</v>
      </c>
      <c r="AG260" s="19">
        <v>0</v>
      </c>
      <c r="AH260" s="19">
        <v>0</v>
      </c>
      <c r="AI260" s="19">
        <v>0</v>
      </c>
      <c r="AJ260" s="19">
        <v>0</v>
      </c>
      <c r="AK260" s="19">
        <v>0</v>
      </c>
      <c r="AL260" s="19">
        <v>0</v>
      </c>
      <c r="AM260" s="4" t="s">
        <v>1479</v>
      </c>
      <c r="AN260" s="19" t="s">
        <v>1479</v>
      </c>
      <c r="AO260" s="4">
        <v>50000</v>
      </c>
      <c r="AP260" s="4">
        <v>1600</v>
      </c>
    </row>
    <row r="261" spans="1:42" ht="30" hidden="1" x14ac:dyDescent="0.25">
      <c r="A261" s="5" t="s">
        <v>279</v>
      </c>
      <c r="B261" s="6" t="s">
        <v>402</v>
      </c>
      <c r="C261" s="5" t="s">
        <v>422</v>
      </c>
      <c r="D261" s="5" t="s">
        <v>490</v>
      </c>
      <c r="E261" s="5" t="s">
        <v>532</v>
      </c>
      <c r="F261" s="5" t="s">
        <v>562</v>
      </c>
      <c r="G261" s="5" t="s">
        <v>568</v>
      </c>
      <c r="H261" s="10">
        <v>45163</v>
      </c>
      <c r="I261" s="5" t="s">
        <v>572</v>
      </c>
      <c r="J261" s="6" t="s">
        <v>821</v>
      </c>
      <c r="K261" s="5" t="s">
        <v>1481</v>
      </c>
      <c r="L261" s="6" t="s">
        <v>1479</v>
      </c>
      <c r="M261" s="6" t="s">
        <v>1479</v>
      </c>
      <c r="N261" s="5" t="s">
        <v>1289</v>
      </c>
      <c r="O261" s="6" t="s">
        <v>1862</v>
      </c>
      <c r="P261" s="5" t="s">
        <v>1431</v>
      </c>
      <c r="Q261" s="10">
        <v>45485</v>
      </c>
      <c r="R261" s="5" t="s">
        <v>1479</v>
      </c>
      <c r="S261" s="5" t="s">
        <v>1479</v>
      </c>
      <c r="T261" s="6" t="s">
        <v>1457</v>
      </c>
      <c r="U261" s="17" t="s">
        <v>1507</v>
      </c>
      <c r="V261" s="5" t="s">
        <v>1481</v>
      </c>
      <c r="W261" s="5" t="s">
        <v>1473</v>
      </c>
      <c r="X261" s="5" t="s">
        <v>1477</v>
      </c>
      <c r="Y261" s="4">
        <v>30802.26</v>
      </c>
      <c r="Z261" s="19">
        <v>30802.26</v>
      </c>
      <c r="AA261" s="19">
        <v>0</v>
      </c>
      <c r="AB261" s="19">
        <v>0</v>
      </c>
      <c r="AC261" s="19">
        <v>0</v>
      </c>
      <c r="AD261" s="4" t="s">
        <v>1479</v>
      </c>
      <c r="AE261" s="19" t="str">
        <f t="shared" si="10"/>
        <v>N/A</v>
      </c>
      <c r="AF261" s="19">
        <f>Y261</f>
        <v>30802.26</v>
      </c>
      <c r="AG261" s="19">
        <v>0</v>
      </c>
      <c r="AH261" s="19">
        <v>0</v>
      </c>
      <c r="AI261" s="19">
        <v>0</v>
      </c>
      <c r="AJ261" s="19">
        <v>0</v>
      </c>
      <c r="AK261" s="19">
        <v>0</v>
      </c>
      <c r="AL261" s="19">
        <v>0</v>
      </c>
      <c r="AM261" s="4" t="s">
        <v>1479</v>
      </c>
      <c r="AN261" s="19" t="s">
        <v>1479</v>
      </c>
      <c r="AO261" s="4" t="s">
        <v>1479</v>
      </c>
      <c r="AP261" s="4" t="s">
        <v>1479</v>
      </c>
    </row>
    <row r="262" spans="1:42" ht="30" hidden="1" x14ac:dyDescent="0.25">
      <c r="A262" s="5" t="s">
        <v>280</v>
      </c>
      <c r="B262" s="6" t="s">
        <v>405</v>
      </c>
      <c r="C262" s="5" t="s">
        <v>424</v>
      </c>
      <c r="D262" s="5" t="s">
        <v>492</v>
      </c>
      <c r="E262" s="5" t="s">
        <v>552</v>
      </c>
      <c r="F262" s="5" t="s">
        <v>562</v>
      </c>
      <c r="G262" s="5" t="s">
        <v>568</v>
      </c>
      <c r="H262" s="10">
        <v>45508</v>
      </c>
      <c r="I262" s="5" t="s">
        <v>572</v>
      </c>
      <c r="J262" s="6" t="s">
        <v>806</v>
      </c>
      <c r="K262" s="5" t="s">
        <v>1481</v>
      </c>
      <c r="L262" s="6" t="s">
        <v>1479</v>
      </c>
      <c r="M262" s="6" t="s">
        <v>1479</v>
      </c>
      <c r="N262" s="5" t="s">
        <v>1290</v>
      </c>
      <c r="O262" s="6" t="s">
        <v>1765</v>
      </c>
      <c r="P262" s="5" t="s">
        <v>1431</v>
      </c>
      <c r="Q262" s="10">
        <v>45391</v>
      </c>
      <c r="R262" s="5" t="s">
        <v>1479</v>
      </c>
      <c r="S262" s="5" t="s">
        <v>1479</v>
      </c>
      <c r="T262" s="6" t="s">
        <v>1524</v>
      </c>
      <c r="U262" s="6" t="s">
        <v>1525</v>
      </c>
      <c r="V262" s="5" t="s">
        <v>1481</v>
      </c>
      <c r="W262" s="5" t="s">
        <v>1473</v>
      </c>
      <c r="X262" s="5" t="s">
        <v>1477</v>
      </c>
      <c r="Y262" s="4">
        <v>714724.7</v>
      </c>
      <c r="Z262" s="4">
        <v>714724.7</v>
      </c>
      <c r="AA262" s="19">
        <v>0</v>
      </c>
      <c r="AB262" s="19">
        <v>0</v>
      </c>
      <c r="AC262" s="19">
        <v>0</v>
      </c>
      <c r="AD262" s="4" t="s">
        <v>1479</v>
      </c>
      <c r="AE262" s="19" t="str">
        <f t="shared" si="10"/>
        <v>N/A</v>
      </c>
      <c r="AF262" s="19">
        <v>0</v>
      </c>
      <c r="AG262" s="19">
        <v>0</v>
      </c>
      <c r="AH262" s="19">
        <v>0</v>
      </c>
      <c r="AI262" s="19">
        <v>0</v>
      </c>
      <c r="AJ262" s="19">
        <v>0</v>
      </c>
      <c r="AK262" s="19">
        <v>0</v>
      </c>
      <c r="AL262" s="19">
        <v>0</v>
      </c>
      <c r="AM262" s="4" t="s">
        <v>1479</v>
      </c>
      <c r="AN262" s="19" t="s">
        <v>1479</v>
      </c>
      <c r="AO262" s="4" t="s">
        <v>1479</v>
      </c>
      <c r="AP262" s="4" t="s">
        <v>1479</v>
      </c>
    </row>
    <row r="263" spans="1:42" ht="30" hidden="1" x14ac:dyDescent="0.25">
      <c r="A263" s="5" t="s">
        <v>281</v>
      </c>
      <c r="B263" s="6" t="s">
        <v>407</v>
      </c>
      <c r="C263" s="5" t="s">
        <v>425</v>
      </c>
      <c r="D263" s="5" t="s">
        <v>493</v>
      </c>
      <c r="E263" s="5" t="s">
        <v>513</v>
      </c>
      <c r="F263" s="5" t="s">
        <v>562</v>
      </c>
      <c r="G263" s="5" t="s">
        <v>568</v>
      </c>
      <c r="H263" s="10">
        <v>45132</v>
      </c>
      <c r="I263" s="5" t="s">
        <v>572</v>
      </c>
      <c r="J263" s="6" t="s">
        <v>822</v>
      </c>
      <c r="K263" s="5" t="s">
        <v>1481</v>
      </c>
      <c r="L263" s="6" t="s">
        <v>1479</v>
      </c>
      <c r="M263" s="6" t="s">
        <v>1479</v>
      </c>
      <c r="N263" s="5" t="s">
        <v>1291</v>
      </c>
      <c r="O263" s="6" t="s">
        <v>1780</v>
      </c>
      <c r="P263" s="5" t="s">
        <v>1431</v>
      </c>
      <c r="Q263" s="10">
        <v>45314</v>
      </c>
      <c r="R263" s="5" t="s">
        <v>1479</v>
      </c>
      <c r="S263" s="5" t="s">
        <v>1479</v>
      </c>
      <c r="T263" s="6" t="s">
        <v>1445</v>
      </c>
      <c r="U263" s="6" t="s">
        <v>1480</v>
      </c>
      <c r="V263" s="5" t="s">
        <v>1481</v>
      </c>
      <c r="W263" s="5" t="s">
        <v>1471</v>
      </c>
      <c r="X263" s="5" t="s">
        <v>1481</v>
      </c>
      <c r="Y263" s="4">
        <v>159000</v>
      </c>
      <c r="Z263" s="19">
        <v>159000</v>
      </c>
      <c r="AA263" s="19">
        <v>0</v>
      </c>
      <c r="AB263" s="19">
        <v>0</v>
      </c>
      <c r="AC263" s="19">
        <v>0</v>
      </c>
      <c r="AD263" s="4" t="s">
        <v>1479</v>
      </c>
      <c r="AE263" s="19" t="str">
        <f t="shared" si="10"/>
        <v>N/A</v>
      </c>
      <c r="AF263" s="19">
        <f>Z263-AO263</f>
        <v>74000</v>
      </c>
      <c r="AG263" s="19">
        <v>0</v>
      </c>
      <c r="AH263" s="19">
        <v>0</v>
      </c>
      <c r="AI263" s="19">
        <v>0</v>
      </c>
      <c r="AJ263" s="19">
        <v>0</v>
      </c>
      <c r="AK263" s="19">
        <v>0</v>
      </c>
      <c r="AL263" s="19">
        <v>0</v>
      </c>
      <c r="AM263" s="4" t="s">
        <v>1479</v>
      </c>
      <c r="AN263" s="19" t="s">
        <v>1479</v>
      </c>
      <c r="AO263" s="4">
        <v>85000</v>
      </c>
      <c r="AP263" s="4" t="s">
        <v>1479</v>
      </c>
    </row>
    <row r="264" spans="1:42" ht="30" hidden="1" x14ac:dyDescent="0.25">
      <c r="A264" s="5" t="s">
        <v>282</v>
      </c>
      <c r="B264" s="6" t="s">
        <v>408</v>
      </c>
      <c r="C264" s="5" t="s">
        <v>426</v>
      </c>
      <c r="D264" s="5" t="s">
        <v>494</v>
      </c>
      <c r="E264" s="5" t="s">
        <v>517</v>
      </c>
      <c r="F264" s="5" t="s">
        <v>562</v>
      </c>
      <c r="G264" s="5" t="s">
        <v>568</v>
      </c>
      <c r="H264" s="10">
        <v>45300</v>
      </c>
      <c r="I264" s="5" t="s">
        <v>572</v>
      </c>
      <c r="J264" s="6" t="s">
        <v>823</v>
      </c>
      <c r="K264" s="5" t="s">
        <v>1481</v>
      </c>
      <c r="L264" s="6" t="s">
        <v>1479</v>
      </c>
      <c r="M264" s="6" t="s">
        <v>1479</v>
      </c>
      <c r="N264" s="5" t="s">
        <v>1292</v>
      </c>
      <c r="O264" s="6" t="s">
        <v>1781</v>
      </c>
      <c r="P264" s="5" t="s">
        <v>1431</v>
      </c>
      <c r="Q264" s="10">
        <v>45468</v>
      </c>
      <c r="R264" s="5" t="s">
        <v>1479</v>
      </c>
      <c r="S264" s="5" t="s">
        <v>1479</v>
      </c>
      <c r="T264" s="6" t="s">
        <v>1445</v>
      </c>
      <c r="U264" s="6" t="s">
        <v>1480</v>
      </c>
      <c r="V264" s="5" t="s">
        <v>1481</v>
      </c>
      <c r="W264" s="5" t="s">
        <v>1471</v>
      </c>
      <c r="X264" s="5" t="s">
        <v>1481</v>
      </c>
      <c r="Y264" s="4">
        <v>84134.78</v>
      </c>
      <c r="Z264" s="19">
        <v>55504.08</v>
      </c>
      <c r="AA264" s="19">
        <v>0</v>
      </c>
      <c r="AB264" s="19">
        <v>0</v>
      </c>
      <c r="AC264" s="19">
        <v>0</v>
      </c>
      <c r="AD264" s="4" t="s">
        <v>1479</v>
      </c>
      <c r="AE264" s="19" t="str">
        <f t="shared" ref="AE264:AE327" si="12">IF(AB264&gt;0, Z264-AB264, "N/A")</f>
        <v>N/A</v>
      </c>
      <c r="AF264" s="19">
        <f>Z264-AO264</f>
        <v>27504.080000000002</v>
      </c>
      <c r="AG264" s="19">
        <v>0</v>
      </c>
      <c r="AH264" s="19">
        <v>0</v>
      </c>
      <c r="AI264" s="19">
        <v>0</v>
      </c>
      <c r="AJ264" s="19">
        <v>0</v>
      </c>
      <c r="AK264" s="19">
        <v>0</v>
      </c>
      <c r="AL264" s="19">
        <v>0</v>
      </c>
      <c r="AM264" s="4" t="s">
        <v>1479</v>
      </c>
      <c r="AN264" s="19" t="s">
        <v>1479</v>
      </c>
      <c r="AO264" s="4">
        <v>28000</v>
      </c>
      <c r="AP264" s="4" t="s">
        <v>1479</v>
      </c>
    </row>
    <row r="265" spans="1:42" ht="30" hidden="1" x14ac:dyDescent="0.25">
      <c r="A265" s="5" t="s">
        <v>283</v>
      </c>
      <c r="B265" s="6" t="s">
        <v>402</v>
      </c>
      <c r="C265" s="5" t="s">
        <v>422</v>
      </c>
      <c r="D265" s="5" t="s">
        <v>490</v>
      </c>
      <c r="E265" s="5" t="s">
        <v>509</v>
      </c>
      <c r="F265" s="5" t="s">
        <v>562</v>
      </c>
      <c r="G265" s="5" t="s">
        <v>568</v>
      </c>
      <c r="H265" s="10">
        <v>45175</v>
      </c>
      <c r="I265" s="5" t="s">
        <v>572</v>
      </c>
      <c r="J265" s="6" t="s">
        <v>824</v>
      </c>
      <c r="K265" s="5" t="s">
        <v>1481</v>
      </c>
      <c r="L265" s="6" t="s">
        <v>1479</v>
      </c>
      <c r="M265" s="6" t="s">
        <v>1479</v>
      </c>
      <c r="N265" s="5" t="s">
        <v>1293</v>
      </c>
      <c r="O265" s="6" t="s">
        <v>1711</v>
      </c>
      <c r="P265" s="5" t="s">
        <v>1436</v>
      </c>
      <c r="Q265" s="10">
        <v>45561</v>
      </c>
      <c r="R265" s="5" t="s">
        <v>1479</v>
      </c>
      <c r="S265" s="5" t="s">
        <v>1479</v>
      </c>
      <c r="T265" s="6" t="s">
        <v>1445</v>
      </c>
      <c r="U265" s="6" t="s">
        <v>1480</v>
      </c>
      <c r="V265" s="5" t="s">
        <v>1481</v>
      </c>
      <c r="W265" s="5" t="s">
        <v>1471</v>
      </c>
      <c r="X265" s="5" t="s">
        <v>1481</v>
      </c>
      <c r="Y265" s="4">
        <v>500000</v>
      </c>
      <c r="Z265" s="19">
        <v>2744243.06</v>
      </c>
      <c r="AA265" s="19">
        <v>1491667.57</v>
      </c>
      <c r="AB265" s="19">
        <v>0</v>
      </c>
      <c r="AC265" s="19">
        <v>0</v>
      </c>
      <c r="AD265" s="4" t="s">
        <v>1479</v>
      </c>
      <c r="AE265" s="19" t="str">
        <f t="shared" si="12"/>
        <v>N/A</v>
      </c>
      <c r="AF265" s="19">
        <f>Z265-AO265</f>
        <v>2528576.7800000003</v>
      </c>
      <c r="AG265" s="19">
        <v>0</v>
      </c>
      <c r="AH265" s="19">
        <v>0</v>
      </c>
      <c r="AI265" s="19">
        <v>0</v>
      </c>
      <c r="AJ265" s="19">
        <v>0</v>
      </c>
      <c r="AK265" s="19">
        <v>0</v>
      </c>
      <c r="AL265" s="19">
        <v>0</v>
      </c>
      <c r="AM265" s="4" t="s">
        <v>1479</v>
      </c>
      <c r="AN265" s="19" t="s">
        <v>1479</v>
      </c>
      <c r="AO265" s="4">
        <f>190000+25666.28</f>
        <v>215666.28</v>
      </c>
      <c r="AP265" s="4" t="s">
        <v>1479</v>
      </c>
    </row>
    <row r="266" spans="1:42" ht="30" hidden="1" x14ac:dyDescent="0.25">
      <c r="A266" s="5" t="s">
        <v>284</v>
      </c>
      <c r="B266" s="6" t="s">
        <v>402</v>
      </c>
      <c r="C266" s="5" t="s">
        <v>422</v>
      </c>
      <c r="D266" s="5" t="s">
        <v>490</v>
      </c>
      <c r="E266" s="5" t="s">
        <v>513</v>
      </c>
      <c r="F266" s="5" t="s">
        <v>562</v>
      </c>
      <c r="G266" s="5" t="s">
        <v>568</v>
      </c>
      <c r="H266" s="10">
        <v>45181</v>
      </c>
      <c r="I266" s="5" t="s">
        <v>572</v>
      </c>
      <c r="J266" s="6" t="s">
        <v>825</v>
      </c>
      <c r="K266" s="5" t="s">
        <v>1481</v>
      </c>
      <c r="L266" s="6" t="s">
        <v>1479</v>
      </c>
      <c r="M266" s="6" t="s">
        <v>1479</v>
      </c>
      <c r="N266" s="5" t="s">
        <v>1294</v>
      </c>
      <c r="O266" s="6" t="s">
        <v>1863</v>
      </c>
      <c r="P266" s="5" t="s">
        <v>1431</v>
      </c>
      <c r="Q266" s="10">
        <v>45484</v>
      </c>
      <c r="R266" s="5" t="s">
        <v>1479</v>
      </c>
      <c r="S266" s="5" t="s">
        <v>1479</v>
      </c>
      <c r="T266" s="6" t="s">
        <v>1445</v>
      </c>
      <c r="U266" s="6" t="s">
        <v>1480</v>
      </c>
      <c r="V266" s="5" t="s">
        <v>1481</v>
      </c>
      <c r="W266" s="5" t="s">
        <v>1471</v>
      </c>
      <c r="X266" s="5" t="s">
        <v>1481</v>
      </c>
      <c r="Y266" s="4">
        <v>615000</v>
      </c>
      <c r="Z266" s="19">
        <v>904970.61</v>
      </c>
      <c r="AA266" s="19">
        <v>0</v>
      </c>
      <c r="AB266" s="19">
        <v>0</v>
      </c>
      <c r="AC266" s="19">
        <v>0</v>
      </c>
      <c r="AD266" s="4" t="s">
        <v>1479</v>
      </c>
      <c r="AE266" s="19" t="str">
        <f t="shared" si="12"/>
        <v>N/A</v>
      </c>
      <c r="AF266" s="19">
        <f>Z266-AO266</f>
        <v>859970.61</v>
      </c>
      <c r="AG266" s="19">
        <v>0</v>
      </c>
      <c r="AH266" s="19">
        <v>0</v>
      </c>
      <c r="AI266" s="19">
        <v>0</v>
      </c>
      <c r="AJ266" s="19">
        <v>0</v>
      </c>
      <c r="AK266" s="19">
        <v>0</v>
      </c>
      <c r="AL266" s="19">
        <v>0</v>
      </c>
      <c r="AM266" s="4" t="s">
        <v>1479</v>
      </c>
      <c r="AN266" s="19" t="s">
        <v>1479</v>
      </c>
      <c r="AO266" s="4">
        <v>45000</v>
      </c>
      <c r="AP266" s="4" t="s">
        <v>1479</v>
      </c>
    </row>
    <row r="267" spans="1:42" ht="30" hidden="1" x14ac:dyDescent="0.25">
      <c r="A267" s="5" t="s">
        <v>285</v>
      </c>
      <c r="B267" s="6" t="s">
        <v>402</v>
      </c>
      <c r="C267" s="5" t="s">
        <v>422</v>
      </c>
      <c r="D267" s="5" t="s">
        <v>490</v>
      </c>
      <c r="E267" s="5" t="s">
        <v>557</v>
      </c>
      <c r="F267" s="5" t="s">
        <v>562</v>
      </c>
      <c r="G267" s="5" t="s">
        <v>568</v>
      </c>
      <c r="H267" s="10">
        <v>45156</v>
      </c>
      <c r="I267" s="5" t="s">
        <v>572</v>
      </c>
      <c r="J267" s="6" t="s">
        <v>826</v>
      </c>
      <c r="K267" s="5" t="s">
        <v>1481</v>
      </c>
      <c r="L267" s="6" t="s">
        <v>1479</v>
      </c>
      <c r="M267" s="6" t="s">
        <v>1479</v>
      </c>
      <c r="N267" s="5" t="s">
        <v>1295</v>
      </c>
      <c r="O267" s="6" t="s">
        <v>1782</v>
      </c>
      <c r="P267" s="5" t="s">
        <v>1431</v>
      </c>
      <c r="Q267" s="10">
        <v>45488</v>
      </c>
      <c r="R267" s="5" t="s">
        <v>1479</v>
      </c>
      <c r="S267" s="5" t="s">
        <v>1479</v>
      </c>
      <c r="T267" s="6" t="s">
        <v>1445</v>
      </c>
      <c r="U267" s="6" t="s">
        <v>1480</v>
      </c>
      <c r="V267" s="5" t="s">
        <v>1481</v>
      </c>
      <c r="W267" s="5" t="s">
        <v>1471</v>
      </c>
      <c r="X267" s="5" t="s">
        <v>1481</v>
      </c>
      <c r="Y267" s="4">
        <v>365780.4</v>
      </c>
      <c r="Z267" s="19">
        <v>365780.4</v>
      </c>
      <c r="AA267" s="19">
        <v>0</v>
      </c>
      <c r="AB267" s="19">
        <v>0</v>
      </c>
      <c r="AC267" s="19">
        <v>0</v>
      </c>
      <c r="AD267" s="4" t="s">
        <v>1479</v>
      </c>
      <c r="AE267" s="19" t="str">
        <f t="shared" si="12"/>
        <v>N/A</v>
      </c>
      <c r="AF267" s="19">
        <f>Z267-AO267-AP267</f>
        <v>314280.40000000002</v>
      </c>
      <c r="AG267" s="19">
        <v>0</v>
      </c>
      <c r="AH267" s="19">
        <v>0</v>
      </c>
      <c r="AI267" s="19">
        <v>0</v>
      </c>
      <c r="AJ267" s="19">
        <v>0</v>
      </c>
      <c r="AK267" s="19">
        <v>0</v>
      </c>
      <c r="AL267" s="19">
        <v>0</v>
      </c>
      <c r="AM267" s="4" t="s">
        <v>1479</v>
      </c>
      <c r="AN267" s="19" t="s">
        <v>1479</v>
      </c>
      <c r="AO267" s="4">
        <v>50000</v>
      </c>
      <c r="AP267" s="4">
        <v>1500</v>
      </c>
    </row>
    <row r="268" spans="1:42" ht="60" hidden="1" x14ac:dyDescent="0.25">
      <c r="A268" s="5" t="s">
        <v>286</v>
      </c>
      <c r="B268" s="6" t="s">
        <v>402</v>
      </c>
      <c r="C268" s="5" t="s">
        <v>422</v>
      </c>
      <c r="D268" s="5" t="s">
        <v>490</v>
      </c>
      <c r="E268" s="5" t="s">
        <v>558</v>
      </c>
      <c r="F268" s="5" t="s">
        <v>562</v>
      </c>
      <c r="G268" s="5" t="s">
        <v>568</v>
      </c>
      <c r="H268" s="10">
        <v>45184</v>
      </c>
      <c r="I268" s="5" t="s">
        <v>572</v>
      </c>
      <c r="J268" s="6" t="s">
        <v>827</v>
      </c>
      <c r="K268" s="5" t="s">
        <v>1477</v>
      </c>
      <c r="L268" s="6" t="s">
        <v>1526</v>
      </c>
      <c r="M268" s="6" t="s">
        <v>1526</v>
      </c>
      <c r="N268" s="5" t="s">
        <v>1296</v>
      </c>
      <c r="O268" s="6" t="s">
        <v>1864</v>
      </c>
      <c r="P268" s="5" t="s">
        <v>1431</v>
      </c>
      <c r="Q268" s="10">
        <v>45463</v>
      </c>
      <c r="R268" s="5" t="s">
        <v>1479</v>
      </c>
      <c r="S268" s="5" t="s">
        <v>1479</v>
      </c>
      <c r="T268" s="6" t="s">
        <v>1500</v>
      </c>
      <c r="U268" s="6" t="s">
        <v>1501</v>
      </c>
      <c r="V268" s="5" t="s">
        <v>1481</v>
      </c>
      <c r="W268" s="5" t="s">
        <v>1473</v>
      </c>
      <c r="X268" s="5" t="s">
        <v>1477</v>
      </c>
      <c r="Y268" s="4">
        <v>396035.37</v>
      </c>
      <c r="Z268" s="19">
        <v>0</v>
      </c>
      <c r="AA268" s="19">
        <v>0</v>
      </c>
      <c r="AB268" s="19">
        <v>0</v>
      </c>
      <c r="AC268" s="19">
        <v>0</v>
      </c>
      <c r="AD268" s="4" t="s">
        <v>1479</v>
      </c>
      <c r="AE268" s="19" t="str">
        <f t="shared" si="12"/>
        <v>N/A</v>
      </c>
      <c r="AF268" s="19">
        <v>0</v>
      </c>
      <c r="AG268" s="19">
        <v>0</v>
      </c>
      <c r="AH268" s="19">
        <v>0</v>
      </c>
      <c r="AI268" s="19">
        <v>0</v>
      </c>
      <c r="AJ268" s="19">
        <v>0</v>
      </c>
      <c r="AK268" s="19">
        <v>0</v>
      </c>
      <c r="AL268" s="19">
        <v>0</v>
      </c>
      <c r="AM268" s="4" t="s">
        <v>1479</v>
      </c>
      <c r="AN268" s="19" t="s">
        <v>1479</v>
      </c>
      <c r="AO268" s="4" t="s">
        <v>1479</v>
      </c>
      <c r="AP268" s="4" t="s">
        <v>1479</v>
      </c>
    </row>
    <row r="269" spans="1:42" ht="30" hidden="1" x14ac:dyDescent="0.25">
      <c r="A269" s="5" t="s">
        <v>287</v>
      </c>
      <c r="B269" s="6" t="s">
        <v>419</v>
      </c>
      <c r="C269" s="5" t="s">
        <v>469</v>
      </c>
      <c r="D269" s="5" t="s">
        <v>502</v>
      </c>
      <c r="E269" s="5" t="s">
        <v>511</v>
      </c>
      <c r="F269" s="5" t="s">
        <v>562</v>
      </c>
      <c r="G269" s="5" t="s">
        <v>568</v>
      </c>
      <c r="H269" s="10">
        <v>45181</v>
      </c>
      <c r="I269" s="5" t="s">
        <v>572</v>
      </c>
      <c r="J269" s="6" t="s">
        <v>828</v>
      </c>
      <c r="K269" s="5" t="s">
        <v>1481</v>
      </c>
      <c r="L269" s="6" t="s">
        <v>1479</v>
      </c>
      <c r="M269" s="6" t="s">
        <v>1479</v>
      </c>
      <c r="N269" s="5" t="s">
        <v>1297</v>
      </c>
      <c r="O269" s="6" t="s">
        <v>1783</v>
      </c>
      <c r="P269" s="5" t="s">
        <v>1431</v>
      </c>
      <c r="Q269" s="10">
        <v>45407</v>
      </c>
      <c r="R269" s="5" t="s">
        <v>1479</v>
      </c>
      <c r="S269" s="5" t="s">
        <v>1479</v>
      </c>
      <c r="T269" s="6" t="s">
        <v>1445</v>
      </c>
      <c r="U269" s="6" t="s">
        <v>1480</v>
      </c>
      <c r="V269" s="5" t="s">
        <v>1481</v>
      </c>
      <c r="W269" s="5" t="s">
        <v>1471</v>
      </c>
      <c r="X269" s="5" t="s">
        <v>1481</v>
      </c>
      <c r="Y269" s="4">
        <v>356600</v>
      </c>
      <c r="Z269" s="19">
        <v>410090</v>
      </c>
      <c r="AA269" s="19">
        <v>0</v>
      </c>
      <c r="AB269" s="19">
        <v>0</v>
      </c>
      <c r="AC269" s="19">
        <v>0</v>
      </c>
      <c r="AD269" s="4" t="s">
        <v>1479</v>
      </c>
      <c r="AE269" s="19" t="str">
        <f t="shared" si="12"/>
        <v>N/A</v>
      </c>
      <c r="AF269" s="19">
        <f>Z269-AO269</f>
        <v>320090</v>
      </c>
      <c r="AG269" s="19">
        <v>0</v>
      </c>
      <c r="AH269" s="19">
        <v>0</v>
      </c>
      <c r="AI269" s="19">
        <v>0</v>
      </c>
      <c r="AJ269" s="19">
        <v>0</v>
      </c>
      <c r="AK269" s="19">
        <v>0</v>
      </c>
      <c r="AL269" s="19">
        <v>0</v>
      </c>
      <c r="AM269" s="4" t="s">
        <v>1479</v>
      </c>
      <c r="AN269" s="19" t="s">
        <v>1479</v>
      </c>
      <c r="AO269" s="4">
        <v>90000</v>
      </c>
      <c r="AP269" s="4" t="s">
        <v>1479</v>
      </c>
    </row>
    <row r="270" spans="1:42" ht="45" hidden="1" x14ac:dyDescent="0.25">
      <c r="A270" s="5" t="s">
        <v>288</v>
      </c>
      <c r="B270" s="6" t="s">
        <v>402</v>
      </c>
      <c r="C270" s="5" t="s">
        <v>422</v>
      </c>
      <c r="D270" s="5" t="s">
        <v>490</v>
      </c>
      <c r="E270" s="5" t="s">
        <v>531</v>
      </c>
      <c r="F270" s="5" t="s">
        <v>562</v>
      </c>
      <c r="G270" s="5" t="s">
        <v>568</v>
      </c>
      <c r="H270" s="10">
        <v>45194</v>
      </c>
      <c r="I270" s="5" t="s">
        <v>572</v>
      </c>
      <c r="J270" s="6" t="s">
        <v>829</v>
      </c>
      <c r="K270" s="5" t="s">
        <v>1481</v>
      </c>
      <c r="L270" s="6" t="s">
        <v>1479</v>
      </c>
      <c r="M270" s="6" t="s">
        <v>1479</v>
      </c>
      <c r="N270" s="5" t="s">
        <v>1298</v>
      </c>
      <c r="O270" s="6" t="s">
        <v>1865</v>
      </c>
      <c r="P270" s="5" t="s">
        <v>1431</v>
      </c>
      <c r="Q270" s="10">
        <v>45799</v>
      </c>
      <c r="R270" s="5" t="s">
        <v>1479</v>
      </c>
      <c r="S270" s="5" t="s">
        <v>1479</v>
      </c>
      <c r="T270" s="6" t="s">
        <v>1445</v>
      </c>
      <c r="U270" s="6" t="s">
        <v>1480</v>
      </c>
      <c r="V270" s="5" t="s">
        <v>1481</v>
      </c>
      <c r="W270" s="5" t="s">
        <v>1471</v>
      </c>
      <c r="X270" s="5" t="s">
        <v>1481</v>
      </c>
      <c r="Y270" s="4">
        <v>560000</v>
      </c>
      <c r="Z270" s="19">
        <v>560000</v>
      </c>
      <c r="AA270" s="19">
        <v>0</v>
      </c>
      <c r="AB270" s="19">
        <v>0</v>
      </c>
      <c r="AC270" s="19">
        <v>0</v>
      </c>
      <c r="AD270" s="4" t="s">
        <v>1479</v>
      </c>
      <c r="AE270" s="19" t="str">
        <f t="shared" si="12"/>
        <v>N/A</v>
      </c>
      <c r="AF270" s="19">
        <f>Z270-AO270-AP270</f>
        <v>479000</v>
      </c>
      <c r="AG270" s="19">
        <v>0</v>
      </c>
      <c r="AH270" s="19">
        <v>0</v>
      </c>
      <c r="AI270" s="19">
        <v>0</v>
      </c>
      <c r="AJ270" s="19">
        <v>0</v>
      </c>
      <c r="AK270" s="19">
        <v>0</v>
      </c>
      <c r="AL270" s="19">
        <v>0</v>
      </c>
      <c r="AM270" s="4" t="s">
        <v>1479</v>
      </c>
      <c r="AN270" s="19" t="s">
        <v>1479</v>
      </c>
      <c r="AO270" s="4">
        <v>80000</v>
      </c>
      <c r="AP270" s="4">
        <v>1000</v>
      </c>
    </row>
    <row r="271" spans="1:42" ht="30" hidden="1" x14ac:dyDescent="0.25">
      <c r="A271" s="5" t="s">
        <v>289</v>
      </c>
      <c r="B271" s="6" t="s">
        <v>402</v>
      </c>
      <c r="C271" s="5" t="s">
        <v>422</v>
      </c>
      <c r="D271" s="5" t="s">
        <v>490</v>
      </c>
      <c r="E271" s="5" t="s">
        <v>545</v>
      </c>
      <c r="F271" s="5" t="s">
        <v>562</v>
      </c>
      <c r="G271" s="5" t="s">
        <v>568</v>
      </c>
      <c r="H271" s="10">
        <v>45208</v>
      </c>
      <c r="I271" s="5" t="s">
        <v>572</v>
      </c>
      <c r="J271" s="6" t="s">
        <v>634</v>
      </c>
      <c r="K271" s="5" t="s">
        <v>1481</v>
      </c>
      <c r="L271" s="6" t="s">
        <v>1479</v>
      </c>
      <c r="M271" s="6" t="s">
        <v>1479</v>
      </c>
      <c r="N271" s="5" t="s">
        <v>1299</v>
      </c>
      <c r="O271" s="16" t="s">
        <v>1774</v>
      </c>
      <c r="P271" s="5" t="s">
        <v>1431</v>
      </c>
      <c r="Q271" s="10">
        <v>45208</v>
      </c>
      <c r="R271" s="5" t="s">
        <v>1479</v>
      </c>
      <c r="S271" s="5" t="s">
        <v>1479</v>
      </c>
      <c r="T271" s="6" t="s">
        <v>1527</v>
      </c>
      <c r="U271" s="6" t="s">
        <v>1525</v>
      </c>
      <c r="V271" s="5" t="s">
        <v>1481</v>
      </c>
      <c r="W271" s="5" t="s">
        <v>1473</v>
      </c>
      <c r="X271" s="5" t="s">
        <v>1477</v>
      </c>
      <c r="Y271" s="4">
        <v>286320</v>
      </c>
      <c r="Z271" s="4">
        <v>286320</v>
      </c>
      <c r="AA271" s="19">
        <v>0</v>
      </c>
      <c r="AB271" s="19">
        <v>0</v>
      </c>
      <c r="AC271" s="19">
        <v>0</v>
      </c>
      <c r="AD271" s="4" t="s">
        <v>1479</v>
      </c>
      <c r="AE271" s="19" t="str">
        <f t="shared" si="12"/>
        <v>N/A</v>
      </c>
      <c r="AF271" s="19">
        <v>0</v>
      </c>
      <c r="AG271" s="19">
        <v>0</v>
      </c>
      <c r="AH271" s="19">
        <v>0</v>
      </c>
      <c r="AI271" s="19">
        <v>0</v>
      </c>
      <c r="AJ271" s="19">
        <v>0</v>
      </c>
      <c r="AK271" s="19">
        <v>0</v>
      </c>
      <c r="AL271" s="19">
        <v>0</v>
      </c>
      <c r="AM271" s="4" t="s">
        <v>1479</v>
      </c>
      <c r="AN271" s="19" t="s">
        <v>1479</v>
      </c>
      <c r="AO271" s="4" t="s">
        <v>1479</v>
      </c>
      <c r="AP271" s="4" t="s">
        <v>1479</v>
      </c>
    </row>
    <row r="272" spans="1:42" ht="30" hidden="1" x14ac:dyDescent="0.25">
      <c r="A272" s="5" t="s">
        <v>290</v>
      </c>
      <c r="B272" s="6" t="s">
        <v>417</v>
      </c>
      <c r="C272" s="5" t="s">
        <v>432</v>
      </c>
      <c r="D272" s="5" t="s">
        <v>496</v>
      </c>
      <c r="E272" s="5" t="s">
        <v>511</v>
      </c>
      <c r="F272" s="5" t="s">
        <v>562</v>
      </c>
      <c r="G272" s="5" t="s">
        <v>568</v>
      </c>
      <c r="H272" s="10">
        <v>45190</v>
      </c>
      <c r="I272" s="5" t="s">
        <v>572</v>
      </c>
      <c r="J272" s="6" t="s">
        <v>830</v>
      </c>
      <c r="K272" s="5" t="s">
        <v>1481</v>
      </c>
      <c r="L272" s="6" t="s">
        <v>1479</v>
      </c>
      <c r="M272" s="6" t="s">
        <v>1479</v>
      </c>
      <c r="N272" s="5" t="s">
        <v>1300</v>
      </c>
      <c r="O272" s="6" t="s">
        <v>1784</v>
      </c>
      <c r="P272" s="5" t="s">
        <v>1431</v>
      </c>
      <c r="Q272" s="10">
        <v>45688</v>
      </c>
      <c r="R272" s="5" t="s">
        <v>1479</v>
      </c>
      <c r="S272" s="5" t="s">
        <v>1479</v>
      </c>
      <c r="T272" s="6" t="s">
        <v>1445</v>
      </c>
      <c r="U272" s="6" t="s">
        <v>1480</v>
      </c>
      <c r="V272" s="5" t="s">
        <v>1481</v>
      </c>
      <c r="W272" s="5" t="s">
        <v>1471</v>
      </c>
      <c r="X272" s="5" t="s">
        <v>1481</v>
      </c>
      <c r="Y272" s="4">
        <v>109000</v>
      </c>
      <c r="Z272" s="19">
        <v>109000</v>
      </c>
      <c r="AA272" s="19">
        <v>0</v>
      </c>
      <c r="AB272" s="19">
        <v>0</v>
      </c>
      <c r="AC272" s="19">
        <v>0</v>
      </c>
      <c r="AD272" s="4" t="s">
        <v>1479</v>
      </c>
      <c r="AE272" s="19" t="str">
        <f t="shared" si="12"/>
        <v>N/A</v>
      </c>
      <c r="AF272" s="19">
        <f>Z272-AO272</f>
        <v>-221000</v>
      </c>
      <c r="AG272" s="19">
        <v>0</v>
      </c>
      <c r="AH272" s="19">
        <v>0</v>
      </c>
      <c r="AI272" s="19">
        <v>0</v>
      </c>
      <c r="AJ272" s="19">
        <v>0</v>
      </c>
      <c r="AK272" s="19">
        <v>0</v>
      </c>
      <c r="AL272" s="19">
        <v>0</v>
      </c>
      <c r="AM272" s="4" t="s">
        <v>1479</v>
      </c>
      <c r="AN272" s="19" t="s">
        <v>1479</v>
      </c>
      <c r="AO272" s="4">
        <v>330000</v>
      </c>
      <c r="AP272" s="4" t="s">
        <v>1479</v>
      </c>
    </row>
    <row r="273" spans="1:42" ht="75" hidden="1" x14ac:dyDescent="0.25">
      <c r="A273" s="5" t="s">
        <v>291</v>
      </c>
      <c r="B273" s="6" t="s">
        <v>402</v>
      </c>
      <c r="C273" s="5" t="s">
        <v>422</v>
      </c>
      <c r="D273" s="5" t="s">
        <v>490</v>
      </c>
      <c r="E273" s="5" t="s">
        <v>525</v>
      </c>
      <c r="F273" s="5" t="s">
        <v>562</v>
      </c>
      <c r="G273" s="5" t="s">
        <v>568</v>
      </c>
      <c r="H273" s="10">
        <v>45204</v>
      </c>
      <c r="I273" s="5" t="s">
        <v>572</v>
      </c>
      <c r="J273" s="6" t="s">
        <v>831</v>
      </c>
      <c r="K273" s="5" t="s">
        <v>1477</v>
      </c>
      <c r="L273" s="6" t="s">
        <v>1528</v>
      </c>
      <c r="M273" s="6" t="s">
        <v>1528</v>
      </c>
      <c r="N273" s="5" t="s">
        <v>1301</v>
      </c>
      <c r="O273" s="6" t="s">
        <v>1866</v>
      </c>
      <c r="P273" s="5" t="s">
        <v>1431</v>
      </c>
      <c r="Q273" s="10">
        <v>45454</v>
      </c>
      <c r="R273" s="5" t="s">
        <v>1479</v>
      </c>
      <c r="S273" s="5" t="s">
        <v>1479</v>
      </c>
      <c r="T273" s="6" t="s">
        <v>1500</v>
      </c>
      <c r="U273" s="6" t="s">
        <v>1501</v>
      </c>
      <c r="V273" s="5" t="s">
        <v>1481</v>
      </c>
      <c r="W273" s="5" t="s">
        <v>1473</v>
      </c>
      <c r="X273" s="5" t="s">
        <v>1477</v>
      </c>
      <c r="Y273" s="4">
        <v>267745.82</v>
      </c>
      <c r="Z273" s="19">
        <v>0</v>
      </c>
      <c r="AA273" s="19">
        <v>0</v>
      </c>
      <c r="AB273" s="19">
        <v>0</v>
      </c>
      <c r="AC273" s="19">
        <v>0</v>
      </c>
      <c r="AD273" s="4" t="s">
        <v>1479</v>
      </c>
      <c r="AE273" s="19" t="str">
        <f t="shared" si="12"/>
        <v>N/A</v>
      </c>
      <c r="AF273" s="19">
        <v>0</v>
      </c>
      <c r="AG273" s="19">
        <v>0</v>
      </c>
      <c r="AH273" s="19">
        <v>0</v>
      </c>
      <c r="AI273" s="19">
        <v>0</v>
      </c>
      <c r="AJ273" s="19">
        <v>0</v>
      </c>
      <c r="AK273" s="19">
        <v>0</v>
      </c>
      <c r="AL273" s="19">
        <v>0</v>
      </c>
      <c r="AM273" s="4" t="s">
        <v>1479</v>
      </c>
      <c r="AN273" s="19" t="s">
        <v>1479</v>
      </c>
      <c r="AO273" s="4" t="s">
        <v>1479</v>
      </c>
      <c r="AP273" s="4" t="s">
        <v>1479</v>
      </c>
    </row>
    <row r="274" spans="1:42" ht="30" hidden="1" x14ac:dyDescent="0.25">
      <c r="A274" s="5" t="s">
        <v>292</v>
      </c>
      <c r="B274" s="6" t="s">
        <v>411</v>
      </c>
      <c r="C274" s="5" t="s">
        <v>471</v>
      </c>
      <c r="D274" s="5" t="s">
        <v>495</v>
      </c>
      <c r="E274" s="5" t="s">
        <v>508</v>
      </c>
      <c r="F274" s="5" t="s">
        <v>562</v>
      </c>
      <c r="G274" s="5" t="s">
        <v>568</v>
      </c>
      <c r="H274" s="10">
        <v>45188</v>
      </c>
      <c r="I274" s="5" t="s">
        <v>572</v>
      </c>
      <c r="J274" s="6" t="s">
        <v>832</v>
      </c>
      <c r="K274" s="5" t="s">
        <v>1481</v>
      </c>
      <c r="L274" s="6" t="s">
        <v>1479</v>
      </c>
      <c r="M274" s="6" t="s">
        <v>1479</v>
      </c>
      <c r="N274" s="5" t="s">
        <v>1302</v>
      </c>
      <c r="O274" s="6" t="s">
        <v>1785</v>
      </c>
      <c r="P274" s="5" t="s">
        <v>1431</v>
      </c>
      <c r="Q274" s="10">
        <v>45308</v>
      </c>
      <c r="R274" s="5" t="s">
        <v>1479</v>
      </c>
      <c r="S274" s="5" t="s">
        <v>1479</v>
      </c>
      <c r="T274" s="6" t="s">
        <v>1445</v>
      </c>
      <c r="U274" s="6" t="s">
        <v>1480</v>
      </c>
      <c r="V274" s="5" t="s">
        <v>1481</v>
      </c>
      <c r="W274" s="5" t="s">
        <v>1471</v>
      </c>
      <c r="X274" s="5" t="s">
        <v>1481</v>
      </c>
      <c r="Y274" s="4">
        <v>202336.25</v>
      </c>
      <c r="Z274" s="19">
        <v>297961.62</v>
      </c>
      <c r="AA274" s="19">
        <v>0</v>
      </c>
      <c r="AB274" s="19">
        <v>0</v>
      </c>
      <c r="AC274" s="19">
        <v>0</v>
      </c>
      <c r="AD274" s="4" t="s">
        <v>1479</v>
      </c>
      <c r="AE274" s="19" t="str">
        <f t="shared" si="12"/>
        <v>N/A</v>
      </c>
      <c r="AF274" s="19">
        <f>Z274-AO274-AL274</f>
        <v>231400.18</v>
      </c>
      <c r="AG274" s="19">
        <v>0</v>
      </c>
      <c r="AH274" s="19">
        <v>0</v>
      </c>
      <c r="AI274" s="19">
        <v>0</v>
      </c>
      <c r="AJ274" s="19">
        <v>0</v>
      </c>
      <c r="AK274" s="19">
        <v>0</v>
      </c>
      <c r="AL274" s="19">
        <v>480</v>
      </c>
      <c r="AM274" s="4" t="s">
        <v>1479</v>
      </c>
      <c r="AN274" s="19" t="s">
        <v>1479</v>
      </c>
      <c r="AO274" s="4">
        <f>48000+12000+6081.44</f>
        <v>66081.440000000002</v>
      </c>
      <c r="AP274" s="4" t="s">
        <v>1479</v>
      </c>
    </row>
    <row r="275" spans="1:42" ht="30" x14ac:dyDescent="0.25">
      <c r="A275" s="5" t="s">
        <v>75</v>
      </c>
      <c r="B275" s="6" t="s">
        <v>404</v>
      </c>
      <c r="C275" s="5" t="s">
        <v>423</v>
      </c>
      <c r="D275" s="5" t="s">
        <v>491</v>
      </c>
      <c r="E275" s="5" t="s">
        <v>523</v>
      </c>
      <c r="F275" s="5" t="s">
        <v>564</v>
      </c>
      <c r="G275" s="5" t="s">
        <v>568</v>
      </c>
      <c r="H275" s="10">
        <v>45808</v>
      </c>
      <c r="I275" s="5" t="s">
        <v>571</v>
      </c>
      <c r="J275" s="6" t="s">
        <v>623</v>
      </c>
      <c r="K275" s="5" t="s">
        <v>1477</v>
      </c>
      <c r="L275" s="6" t="s">
        <v>1495</v>
      </c>
      <c r="M275" s="6" t="s">
        <v>1529</v>
      </c>
      <c r="N275" s="5" t="s">
        <v>1303</v>
      </c>
      <c r="O275" s="6"/>
      <c r="P275" s="5" t="s">
        <v>1428</v>
      </c>
      <c r="Q275" s="10">
        <v>45828</v>
      </c>
      <c r="R275" s="5" t="s">
        <v>1479</v>
      </c>
      <c r="S275" s="5" t="s">
        <v>1479</v>
      </c>
      <c r="T275" s="6" t="s">
        <v>1530</v>
      </c>
      <c r="U275" s="6" t="s">
        <v>1513</v>
      </c>
      <c r="V275" s="5" t="s">
        <v>1477</v>
      </c>
      <c r="W275" s="5" t="s">
        <v>1471</v>
      </c>
      <c r="X275" s="5" t="s">
        <v>1477</v>
      </c>
      <c r="Y275" s="4">
        <v>0.01</v>
      </c>
      <c r="Z275" s="19">
        <v>0</v>
      </c>
      <c r="AA275" s="19">
        <v>0</v>
      </c>
      <c r="AB275" s="19">
        <v>0</v>
      </c>
      <c r="AC275" s="19">
        <v>0</v>
      </c>
      <c r="AD275" s="4" t="s">
        <v>1479</v>
      </c>
      <c r="AE275" s="19" t="str">
        <f t="shared" si="12"/>
        <v>N/A</v>
      </c>
      <c r="AF275" s="19">
        <v>0</v>
      </c>
      <c r="AG275" s="19">
        <v>0</v>
      </c>
      <c r="AH275" s="19">
        <v>0</v>
      </c>
      <c r="AI275" s="19">
        <v>0</v>
      </c>
      <c r="AJ275" s="19">
        <v>0</v>
      </c>
      <c r="AK275" s="19">
        <v>0</v>
      </c>
      <c r="AL275" s="19">
        <v>0</v>
      </c>
      <c r="AM275" s="4" t="s">
        <v>1479</v>
      </c>
      <c r="AN275" s="19" t="s">
        <v>1479</v>
      </c>
      <c r="AO275" s="4" t="s">
        <v>1479</v>
      </c>
      <c r="AP275" s="4" t="s">
        <v>1479</v>
      </c>
    </row>
    <row r="276" spans="1:42" ht="30" hidden="1" x14ac:dyDescent="0.25">
      <c r="A276" s="5" t="s">
        <v>1531</v>
      </c>
      <c r="B276" s="6" t="s">
        <v>402</v>
      </c>
      <c r="C276" s="5" t="s">
        <v>422</v>
      </c>
      <c r="D276" s="5" t="s">
        <v>490</v>
      </c>
      <c r="E276" s="5" t="s">
        <v>525</v>
      </c>
      <c r="F276" s="5" t="s">
        <v>562</v>
      </c>
      <c r="G276" s="5" t="s">
        <v>568</v>
      </c>
      <c r="H276" s="10">
        <v>45229</v>
      </c>
      <c r="I276" s="5" t="s">
        <v>572</v>
      </c>
      <c r="J276" s="6" t="s">
        <v>833</v>
      </c>
      <c r="K276" s="5" t="s">
        <v>1481</v>
      </c>
      <c r="L276" s="6" t="s">
        <v>1479</v>
      </c>
      <c r="M276" s="6" t="s">
        <v>1479</v>
      </c>
      <c r="N276" s="5" t="s">
        <v>1304</v>
      </c>
      <c r="O276" s="6" t="s">
        <v>1867</v>
      </c>
      <c r="P276" s="5" t="s">
        <v>1431</v>
      </c>
      <c r="Q276" s="10">
        <v>45437</v>
      </c>
      <c r="R276" s="5" t="s">
        <v>1479</v>
      </c>
      <c r="S276" s="5" t="s">
        <v>1479</v>
      </c>
      <c r="T276" s="6" t="s">
        <v>1445</v>
      </c>
      <c r="U276" s="6" t="s">
        <v>1480</v>
      </c>
      <c r="V276" s="5" t="s">
        <v>1481</v>
      </c>
      <c r="W276" s="5" t="s">
        <v>1471</v>
      </c>
      <c r="X276" s="5" t="s">
        <v>1481</v>
      </c>
      <c r="Y276" s="4">
        <v>180000</v>
      </c>
      <c r="Z276" s="19">
        <v>170000</v>
      </c>
      <c r="AA276" s="19">
        <v>0</v>
      </c>
      <c r="AB276" s="19">
        <v>0</v>
      </c>
      <c r="AC276" s="19">
        <v>0</v>
      </c>
      <c r="AD276" s="4" t="s">
        <v>1479</v>
      </c>
      <c r="AE276" s="19" t="str">
        <f t="shared" si="12"/>
        <v>N/A</v>
      </c>
      <c r="AF276" s="19">
        <f>Z276-AO276</f>
        <v>125000</v>
      </c>
      <c r="AG276" s="19">
        <v>0</v>
      </c>
      <c r="AH276" s="19">
        <v>0</v>
      </c>
      <c r="AI276" s="19">
        <v>0</v>
      </c>
      <c r="AJ276" s="19">
        <v>0</v>
      </c>
      <c r="AK276" s="19">
        <v>0</v>
      </c>
      <c r="AL276" s="19">
        <v>0</v>
      </c>
      <c r="AM276" s="4" t="s">
        <v>1479</v>
      </c>
      <c r="AN276" s="19" t="s">
        <v>1479</v>
      </c>
      <c r="AO276" s="4">
        <v>45000</v>
      </c>
      <c r="AP276" s="4" t="s">
        <v>1479</v>
      </c>
    </row>
    <row r="277" spans="1:42" ht="30" hidden="1" x14ac:dyDescent="0.25">
      <c r="A277" s="5" t="s">
        <v>293</v>
      </c>
      <c r="B277" s="6" t="s">
        <v>402</v>
      </c>
      <c r="C277" s="5" t="s">
        <v>422</v>
      </c>
      <c r="D277" s="5" t="s">
        <v>490</v>
      </c>
      <c r="E277" s="5" t="s">
        <v>506</v>
      </c>
      <c r="F277" s="5" t="s">
        <v>562</v>
      </c>
      <c r="G277" s="5" t="s">
        <v>568</v>
      </c>
      <c r="H277" s="10">
        <v>45203</v>
      </c>
      <c r="I277" s="5" t="s">
        <v>572</v>
      </c>
      <c r="J277" s="6" t="s">
        <v>834</v>
      </c>
      <c r="K277" s="5" t="s">
        <v>1481</v>
      </c>
      <c r="L277" s="6" t="s">
        <v>1479</v>
      </c>
      <c r="M277" s="6" t="s">
        <v>1479</v>
      </c>
      <c r="N277" s="5" t="s">
        <v>1305</v>
      </c>
      <c r="O277" s="6" t="s">
        <v>1786</v>
      </c>
      <c r="P277" s="5" t="s">
        <v>1431</v>
      </c>
      <c r="Q277" s="10">
        <v>45511</v>
      </c>
      <c r="R277" s="5" t="s">
        <v>1479</v>
      </c>
      <c r="S277" s="5" t="s">
        <v>1479</v>
      </c>
      <c r="T277" s="6" t="s">
        <v>1445</v>
      </c>
      <c r="U277" s="6" t="s">
        <v>1480</v>
      </c>
      <c r="V277" s="5" t="s">
        <v>1481</v>
      </c>
      <c r="W277" s="5" t="s">
        <v>1471</v>
      </c>
      <c r="X277" s="5" t="s">
        <v>1481</v>
      </c>
      <c r="Y277" s="4">
        <v>740144.28</v>
      </c>
      <c r="Z277" s="19">
        <v>911003.44</v>
      </c>
      <c r="AA277" s="19">
        <v>341797.63</v>
      </c>
      <c r="AB277" s="19">
        <v>0</v>
      </c>
      <c r="AC277" s="19">
        <v>0</v>
      </c>
      <c r="AD277" s="4" t="s">
        <v>1479</v>
      </c>
      <c r="AE277" s="19" t="str">
        <f t="shared" si="12"/>
        <v>N/A</v>
      </c>
      <c r="AF277" s="19">
        <f>Z277-AO277-AL277</f>
        <v>815951.12999999989</v>
      </c>
      <c r="AG277" s="19">
        <v>0</v>
      </c>
      <c r="AH277" s="19">
        <v>0</v>
      </c>
      <c r="AI277" s="19">
        <v>0</v>
      </c>
      <c r="AJ277" s="19">
        <v>0</v>
      </c>
      <c r="AK277" s="19">
        <v>0</v>
      </c>
      <c r="AL277" s="19">
        <v>800</v>
      </c>
      <c r="AM277" s="4" t="s">
        <v>1479</v>
      </c>
      <c r="AN277" s="19" t="s">
        <v>1479</v>
      </c>
      <c r="AO277" s="4">
        <f>80000+14252.31</f>
        <v>94252.31</v>
      </c>
      <c r="AP277" s="4" t="s">
        <v>1479</v>
      </c>
    </row>
    <row r="278" spans="1:42" ht="60" hidden="1" x14ac:dyDescent="0.25">
      <c r="A278" s="5" t="s">
        <v>294</v>
      </c>
      <c r="B278" s="6" t="s">
        <v>414</v>
      </c>
      <c r="C278" s="5" t="s">
        <v>472</v>
      </c>
      <c r="D278" s="5" t="s">
        <v>492</v>
      </c>
      <c r="E278" s="5" t="s">
        <v>511</v>
      </c>
      <c r="F278" s="5" t="s">
        <v>562</v>
      </c>
      <c r="G278" s="5" t="s">
        <v>568</v>
      </c>
      <c r="H278" s="10">
        <v>45229</v>
      </c>
      <c r="I278" s="5" t="s">
        <v>572</v>
      </c>
      <c r="J278" s="6" t="s">
        <v>835</v>
      </c>
      <c r="K278" s="5" t="s">
        <v>1477</v>
      </c>
      <c r="L278" s="6" t="s">
        <v>1495</v>
      </c>
      <c r="M278" s="6" t="s">
        <v>1496</v>
      </c>
      <c r="N278" s="5" t="s">
        <v>1306</v>
      </c>
      <c r="O278" s="6" t="s">
        <v>1868</v>
      </c>
      <c r="P278" s="5" t="s">
        <v>1431</v>
      </c>
      <c r="Q278" s="10">
        <v>45433</v>
      </c>
      <c r="R278" s="5" t="s">
        <v>1479</v>
      </c>
      <c r="S278" s="5" t="s">
        <v>1479</v>
      </c>
      <c r="T278" s="6" t="s">
        <v>1500</v>
      </c>
      <c r="U278" s="6" t="s">
        <v>1501</v>
      </c>
      <c r="V278" s="5" t="s">
        <v>1481</v>
      </c>
      <c r="W278" s="5" t="s">
        <v>1473</v>
      </c>
      <c r="X278" s="5" t="s">
        <v>1477</v>
      </c>
      <c r="Y278" s="4">
        <v>247966.93</v>
      </c>
      <c r="Z278" s="19">
        <v>0</v>
      </c>
      <c r="AA278" s="19">
        <v>0</v>
      </c>
      <c r="AB278" s="19">
        <v>0</v>
      </c>
      <c r="AC278" s="19">
        <v>0</v>
      </c>
      <c r="AD278" s="4" t="s">
        <v>1479</v>
      </c>
      <c r="AE278" s="19" t="str">
        <f t="shared" si="12"/>
        <v>N/A</v>
      </c>
      <c r="AF278" s="19">
        <v>0</v>
      </c>
      <c r="AG278" s="19">
        <v>0</v>
      </c>
      <c r="AH278" s="19">
        <v>0</v>
      </c>
      <c r="AI278" s="19">
        <v>0</v>
      </c>
      <c r="AJ278" s="19">
        <v>0</v>
      </c>
      <c r="AK278" s="19">
        <v>0</v>
      </c>
      <c r="AL278" s="19">
        <v>0</v>
      </c>
      <c r="AM278" s="4" t="s">
        <v>1479</v>
      </c>
      <c r="AN278" s="19" t="s">
        <v>1479</v>
      </c>
      <c r="AO278" s="4" t="s">
        <v>1479</v>
      </c>
      <c r="AP278" s="4" t="s">
        <v>1479</v>
      </c>
    </row>
    <row r="279" spans="1:42" ht="45" hidden="1" x14ac:dyDescent="0.25">
      <c r="A279" s="5" t="s">
        <v>295</v>
      </c>
      <c r="B279" s="6" t="s">
        <v>1502</v>
      </c>
      <c r="C279" s="5" t="s">
        <v>468</v>
      </c>
      <c r="D279" s="5" t="s">
        <v>503</v>
      </c>
      <c r="E279" s="5" t="s">
        <v>515</v>
      </c>
      <c r="F279" s="5" t="s">
        <v>562</v>
      </c>
      <c r="G279" s="5" t="s">
        <v>568</v>
      </c>
      <c r="H279" s="10">
        <v>45246</v>
      </c>
      <c r="I279" s="5" t="s">
        <v>572</v>
      </c>
      <c r="J279" s="6" t="s">
        <v>836</v>
      </c>
      <c r="K279" s="5" t="s">
        <v>1477</v>
      </c>
      <c r="L279" s="6" t="s">
        <v>1505</v>
      </c>
      <c r="M279" s="6" t="s">
        <v>1532</v>
      </c>
      <c r="N279" s="5" t="s">
        <v>1307</v>
      </c>
      <c r="O279" s="6" t="s">
        <v>1787</v>
      </c>
      <c r="P279" s="5" t="s">
        <v>1431</v>
      </c>
      <c r="Q279" s="10">
        <v>45448</v>
      </c>
      <c r="R279" s="5" t="s">
        <v>1479</v>
      </c>
      <c r="S279" s="5" t="s">
        <v>1479</v>
      </c>
      <c r="T279" s="6" t="s">
        <v>1457</v>
      </c>
      <c r="U279" s="17" t="s">
        <v>1507</v>
      </c>
      <c r="V279" s="5" t="s">
        <v>1481</v>
      </c>
      <c r="W279" s="5" t="s">
        <v>1473</v>
      </c>
      <c r="X279" s="5" t="s">
        <v>1477</v>
      </c>
      <c r="Y279" s="4">
        <v>166255</v>
      </c>
      <c r="Z279" s="19">
        <v>166255</v>
      </c>
      <c r="AA279" s="19">
        <v>0</v>
      </c>
      <c r="AB279" s="19">
        <v>0</v>
      </c>
      <c r="AC279" s="19">
        <v>0</v>
      </c>
      <c r="AD279" s="4" t="s">
        <v>1479</v>
      </c>
      <c r="AE279" s="19" t="str">
        <f t="shared" si="12"/>
        <v>N/A</v>
      </c>
      <c r="AF279" s="19">
        <f>Y279</f>
        <v>166255</v>
      </c>
      <c r="AG279" s="19">
        <v>0</v>
      </c>
      <c r="AH279" s="19">
        <v>0</v>
      </c>
      <c r="AI279" s="19">
        <v>0</v>
      </c>
      <c r="AJ279" s="19">
        <v>0</v>
      </c>
      <c r="AK279" s="19">
        <v>0</v>
      </c>
      <c r="AL279" s="19">
        <v>0</v>
      </c>
      <c r="AM279" s="4" t="s">
        <v>1479</v>
      </c>
      <c r="AN279" s="19" t="s">
        <v>1479</v>
      </c>
      <c r="AO279" s="4" t="s">
        <v>1479</v>
      </c>
      <c r="AP279" s="4" t="s">
        <v>1479</v>
      </c>
    </row>
    <row r="280" spans="1:42" ht="60" hidden="1" x14ac:dyDescent="0.25">
      <c r="A280" s="5" t="s">
        <v>296</v>
      </c>
      <c r="B280" s="6" t="s">
        <v>1502</v>
      </c>
      <c r="C280" s="5" t="s">
        <v>468</v>
      </c>
      <c r="D280" s="5" t="s">
        <v>503</v>
      </c>
      <c r="E280" s="5" t="s">
        <v>506</v>
      </c>
      <c r="F280" s="5" t="s">
        <v>562</v>
      </c>
      <c r="G280" s="5" t="s">
        <v>568</v>
      </c>
      <c r="H280" s="10">
        <v>45246</v>
      </c>
      <c r="I280" s="5" t="s">
        <v>572</v>
      </c>
      <c r="J280" s="6" t="s">
        <v>837</v>
      </c>
      <c r="K280" s="5" t="s">
        <v>1477</v>
      </c>
      <c r="L280" s="6" t="s">
        <v>1505</v>
      </c>
      <c r="M280" s="6" t="s">
        <v>1505</v>
      </c>
      <c r="N280" s="5" t="s">
        <v>1308</v>
      </c>
      <c r="O280" s="6" t="s">
        <v>1869</v>
      </c>
      <c r="P280" s="5" t="s">
        <v>1431</v>
      </c>
      <c r="Q280" s="10">
        <v>45327</v>
      </c>
      <c r="R280" s="5" t="s">
        <v>1479</v>
      </c>
      <c r="S280" s="5" t="s">
        <v>1479</v>
      </c>
      <c r="T280" s="6" t="s">
        <v>1527</v>
      </c>
      <c r="U280" s="6" t="s">
        <v>1525</v>
      </c>
      <c r="V280" s="5" t="s">
        <v>1481</v>
      </c>
      <c r="W280" s="5" t="s">
        <v>1473</v>
      </c>
      <c r="X280" s="5" t="s">
        <v>1477</v>
      </c>
      <c r="Y280" s="4">
        <v>172665</v>
      </c>
      <c r="Z280" s="19">
        <v>0</v>
      </c>
      <c r="AA280" s="19">
        <v>0</v>
      </c>
      <c r="AB280" s="19">
        <v>0</v>
      </c>
      <c r="AC280" s="19">
        <v>0</v>
      </c>
      <c r="AD280" s="4" t="s">
        <v>1479</v>
      </c>
      <c r="AE280" s="19" t="str">
        <f t="shared" si="12"/>
        <v>N/A</v>
      </c>
      <c r="AF280" s="19">
        <v>0</v>
      </c>
      <c r="AG280" s="19">
        <v>0</v>
      </c>
      <c r="AH280" s="19">
        <v>0</v>
      </c>
      <c r="AI280" s="19">
        <v>0</v>
      </c>
      <c r="AJ280" s="19">
        <v>0</v>
      </c>
      <c r="AK280" s="19">
        <v>0</v>
      </c>
      <c r="AL280" s="19">
        <v>0</v>
      </c>
      <c r="AM280" s="4" t="s">
        <v>1479</v>
      </c>
      <c r="AN280" s="19" t="s">
        <v>1479</v>
      </c>
      <c r="AO280" s="4" t="s">
        <v>1479</v>
      </c>
      <c r="AP280" s="4" t="s">
        <v>1479</v>
      </c>
    </row>
    <row r="281" spans="1:42" ht="75" hidden="1" x14ac:dyDescent="0.25">
      <c r="A281" s="5" t="s">
        <v>297</v>
      </c>
      <c r="B281" s="6" t="s">
        <v>405</v>
      </c>
      <c r="C281" s="5" t="s">
        <v>454</v>
      </c>
      <c r="D281" s="5" t="s">
        <v>492</v>
      </c>
      <c r="E281" s="5" t="s">
        <v>508</v>
      </c>
      <c r="F281" s="5" t="s">
        <v>562</v>
      </c>
      <c r="G281" s="5" t="s">
        <v>568</v>
      </c>
      <c r="H281" s="10">
        <v>45267</v>
      </c>
      <c r="I281" s="5" t="s">
        <v>572</v>
      </c>
      <c r="J281" s="6" t="s">
        <v>838</v>
      </c>
      <c r="K281" s="5" t="s">
        <v>1477</v>
      </c>
      <c r="L281" s="6" t="s">
        <v>1495</v>
      </c>
      <c r="M281" s="6" t="s">
        <v>1496</v>
      </c>
      <c r="N281" s="5" t="s">
        <v>1309</v>
      </c>
      <c r="O281" s="6" t="s">
        <v>1870</v>
      </c>
      <c r="P281" s="5" t="s">
        <v>1431</v>
      </c>
      <c r="Q281" s="10">
        <v>45497</v>
      </c>
      <c r="R281" s="5" t="s">
        <v>1479</v>
      </c>
      <c r="S281" s="5" t="s">
        <v>1479</v>
      </c>
      <c r="T281" s="6" t="s">
        <v>1500</v>
      </c>
      <c r="U281" s="6" t="s">
        <v>1501</v>
      </c>
      <c r="V281" s="5" t="s">
        <v>1481</v>
      </c>
      <c r="W281" s="5" t="s">
        <v>1473</v>
      </c>
      <c r="X281" s="5" t="s">
        <v>1477</v>
      </c>
      <c r="Y281" s="4">
        <v>627375.61</v>
      </c>
      <c r="Z281" s="19">
        <v>0</v>
      </c>
      <c r="AA281" s="19">
        <v>0</v>
      </c>
      <c r="AB281" s="19">
        <v>0</v>
      </c>
      <c r="AC281" s="19">
        <v>0</v>
      </c>
      <c r="AD281" s="4" t="s">
        <v>1479</v>
      </c>
      <c r="AE281" s="19" t="str">
        <f t="shared" si="12"/>
        <v>N/A</v>
      </c>
      <c r="AF281" s="19">
        <v>0</v>
      </c>
      <c r="AG281" s="19">
        <v>0</v>
      </c>
      <c r="AH281" s="19">
        <v>0</v>
      </c>
      <c r="AI281" s="19">
        <v>0</v>
      </c>
      <c r="AJ281" s="19">
        <v>0</v>
      </c>
      <c r="AK281" s="19">
        <v>0</v>
      </c>
      <c r="AL281" s="19">
        <v>0</v>
      </c>
      <c r="AM281" s="4" t="s">
        <v>1479</v>
      </c>
      <c r="AN281" s="19" t="s">
        <v>1479</v>
      </c>
      <c r="AO281" s="4" t="s">
        <v>1479</v>
      </c>
      <c r="AP281" s="4" t="s">
        <v>1479</v>
      </c>
    </row>
    <row r="282" spans="1:42" ht="90" hidden="1" x14ac:dyDescent="0.25">
      <c r="A282" s="5" t="s">
        <v>298</v>
      </c>
      <c r="B282" s="6" t="s">
        <v>411</v>
      </c>
      <c r="C282" s="5" t="s">
        <v>473</v>
      </c>
      <c r="D282" s="5" t="s">
        <v>495</v>
      </c>
      <c r="E282" s="5" t="s">
        <v>510</v>
      </c>
      <c r="F282" s="5" t="s">
        <v>562</v>
      </c>
      <c r="G282" s="5" t="s">
        <v>568</v>
      </c>
      <c r="H282" s="10">
        <v>45277</v>
      </c>
      <c r="I282" s="5" t="s">
        <v>572</v>
      </c>
      <c r="J282" s="6" t="s">
        <v>839</v>
      </c>
      <c r="K282" s="5" t="s">
        <v>1477</v>
      </c>
      <c r="L282" s="6" t="s">
        <v>1495</v>
      </c>
      <c r="M282" s="6" t="s">
        <v>1496</v>
      </c>
      <c r="N282" s="5" t="s">
        <v>1310</v>
      </c>
      <c r="O282" s="6" t="s">
        <v>1788</v>
      </c>
      <c r="P282" s="5" t="s">
        <v>1431</v>
      </c>
      <c r="Q282" s="10">
        <v>45341</v>
      </c>
      <c r="R282" s="5" t="s">
        <v>1479</v>
      </c>
      <c r="S282" s="5" t="s">
        <v>1479</v>
      </c>
      <c r="T282" s="6" t="s">
        <v>1533</v>
      </c>
      <c r="U282" s="6" t="s">
        <v>1480</v>
      </c>
      <c r="V282" s="5" t="s">
        <v>1481</v>
      </c>
      <c r="W282" s="5" t="s">
        <v>1471</v>
      </c>
      <c r="X282" s="5" t="s">
        <v>1481</v>
      </c>
      <c r="Y282" s="4">
        <v>294125.46999999997</v>
      </c>
      <c r="Z282" s="19">
        <v>294125.46999999997</v>
      </c>
      <c r="AA282" s="19">
        <v>0</v>
      </c>
      <c r="AB282" s="19">
        <v>0</v>
      </c>
      <c r="AC282" s="19">
        <v>0</v>
      </c>
      <c r="AD282" s="4" t="s">
        <v>1479</v>
      </c>
      <c r="AE282" s="19" t="str">
        <f t="shared" si="12"/>
        <v>N/A</v>
      </c>
      <c r="AF282" s="19">
        <f>Z282-AO282</f>
        <v>289125.46999999997</v>
      </c>
      <c r="AG282" s="19">
        <v>0</v>
      </c>
      <c r="AH282" s="19">
        <v>0</v>
      </c>
      <c r="AI282" s="19">
        <v>0</v>
      </c>
      <c r="AJ282" s="19">
        <v>0</v>
      </c>
      <c r="AK282" s="19">
        <v>0</v>
      </c>
      <c r="AL282" s="19">
        <v>0</v>
      </c>
      <c r="AM282" s="4" t="s">
        <v>1479</v>
      </c>
      <c r="AN282" s="19" t="s">
        <v>1479</v>
      </c>
      <c r="AO282" s="4">
        <v>5000</v>
      </c>
      <c r="AP282" s="4" t="s">
        <v>1479</v>
      </c>
    </row>
    <row r="283" spans="1:42" ht="45" hidden="1" x14ac:dyDescent="0.25">
      <c r="A283" s="5" t="s">
        <v>299</v>
      </c>
      <c r="B283" s="6" t="s">
        <v>402</v>
      </c>
      <c r="C283" s="5" t="s">
        <v>474</v>
      </c>
      <c r="D283" s="5" t="s">
        <v>490</v>
      </c>
      <c r="E283" s="5" t="s">
        <v>508</v>
      </c>
      <c r="F283" s="5" t="s">
        <v>562</v>
      </c>
      <c r="G283" s="5" t="s">
        <v>568</v>
      </c>
      <c r="H283" s="10">
        <v>45264</v>
      </c>
      <c r="I283" s="5" t="s">
        <v>572</v>
      </c>
      <c r="J283" s="6" t="s">
        <v>840</v>
      </c>
      <c r="K283" s="5" t="s">
        <v>1477</v>
      </c>
      <c r="L283" s="6" t="s">
        <v>1495</v>
      </c>
      <c r="M283" s="6" t="s">
        <v>1496</v>
      </c>
      <c r="N283" s="5" t="s">
        <v>1311</v>
      </c>
      <c r="O283" s="6" t="s">
        <v>1789</v>
      </c>
      <c r="P283" s="5" t="s">
        <v>1431</v>
      </c>
      <c r="Q283" s="10">
        <v>45468</v>
      </c>
      <c r="R283" s="5" t="s">
        <v>1479</v>
      </c>
      <c r="S283" s="5" t="s">
        <v>1479</v>
      </c>
      <c r="T283" s="6" t="s">
        <v>1500</v>
      </c>
      <c r="U283" s="6" t="s">
        <v>1501</v>
      </c>
      <c r="V283" s="5" t="s">
        <v>1481</v>
      </c>
      <c r="W283" s="5" t="s">
        <v>1473</v>
      </c>
      <c r="X283" s="5" t="s">
        <v>1477</v>
      </c>
      <c r="Y283" s="4">
        <v>90355.09</v>
      </c>
      <c r="Z283" s="19">
        <v>0</v>
      </c>
      <c r="AA283" s="19">
        <v>0</v>
      </c>
      <c r="AB283" s="19">
        <v>0</v>
      </c>
      <c r="AC283" s="19">
        <v>0</v>
      </c>
      <c r="AD283" s="4" t="s">
        <v>1479</v>
      </c>
      <c r="AE283" s="19" t="str">
        <f t="shared" si="12"/>
        <v>N/A</v>
      </c>
      <c r="AF283" s="19">
        <v>0</v>
      </c>
      <c r="AG283" s="19">
        <v>0</v>
      </c>
      <c r="AH283" s="19">
        <v>0</v>
      </c>
      <c r="AI283" s="19">
        <v>0</v>
      </c>
      <c r="AJ283" s="19">
        <v>0</v>
      </c>
      <c r="AK283" s="19">
        <v>0</v>
      </c>
      <c r="AL283" s="19">
        <v>0</v>
      </c>
      <c r="AM283" s="4" t="s">
        <v>1479</v>
      </c>
      <c r="AN283" s="19" t="s">
        <v>1479</v>
      </c>
      <c r="AO283" s="4" t="s">
        <v>1479</v>
      </c>
      <c r="AP283" s="4" t="s">
        <v>1479</v>
      </c>
    </row>
    <row r="284" spans="1:42" ht="30" hidden="1" x14ac:dyDescent="0.25">
      <c r="A284" s="5" t="s">
        <v>300</v>
      </c>
      <c r="B284" s="6" t="s">
        <v>402</v>
      </c>
      <c r="C284" s="5" t="s">
        <v>422</v>
      </c>
      <c r="D284" s="5" t="s">
        <v>490</v>
      </c>
      <c r="E284" s="5" t="s">
        <v>536</v>
      </c>
      <c r="F284" s="5" t="s">
        <v>562</v>
      </c>
      <c r="G284" s="5" t="s">
        <v>568</v>
      </c>
      <c r="H284" s="10">
        <v>45296</v>
      </c>
      <c r="I284" s="5" t="s">
        <v>572</v>
      </c>
      <c r="J284" s="6" t="s">
        <v>841</v>
      </c>
      <c r="K284" s="5" t="s">
        <v>1481</v>
      </c>
      <c r="L284" s="6" t="s">
        <v>1479</v>
      </c>
      <c r="M284" s="6" t="s">
        <v>1479</v>
      </c>
      <c r="N284" s="5" t="s">
        <v>1312</v>
      </c>
      <c r="O284" s="6" t="s">
        <v>1790</v>
      </c>
      <c r="P284" s="5" t="s">
        <v>1431</v>
      </c>
      <c r="Q284" s="10">
        <v>45562</v>
      </c>
      <c r="R284" s="5" t="s">
        <v>1479</v>
      </c>
      <c r="S284" s="5" t="s">
        <v>1479</v>
      </c>
      <c r="T284" s="6" t="s">
        <v>1445</v>
      </c>
      <c r="U284" s="6" t="s">
        <v>1480</v>
      </c>
      <c r="V284" s="5" t="s">
        <v>1481</v>
      </c>
      <c r="W284" s="5" t="s">
        <v>1471</v>
      </c>
      <c r="X284" s="5" t="s">
        <v>1481</v>
      </c>
      <c r="Y284" s="4">
        <v>365780.4</v>
      </c>
      <c r="Z284" s="19">
        <v>759247.52</v>
      </c>
      <c r="AA284" s="19">
        <v>0</v>
      </c>
      <c r="AB284" s="19">
        <v>0</v>
      </c>
      <c r="AC284" s="19">
        <v>0</v>
      </c>
      <c r="AD284" s="4" t="s">
        <v>1479</v>
      </c>
      <c r="AE284" s="19" t="str">
        <f t="shared" si="12"/>
        <v>N/A</v>
      </c>
      <c r="AF284" s="19">
        <f>Z284-AO284</f>
        <v>704247.52</v>
      </c>
      <c r="AG284" s="19">
        <v>0</v>
      </c>
      <c r="AH284" s="19">
        <v>0</v>
      </c>
      <c r="AI284" s="19">
        <v>0</v>
      </c>
      <c r="AJ284" s="19">
        <v>0</v>
      </c>
      <c r="AK284" s="19">
        <v>0</v>
      </c>
      <c r="AL284" s="19">
        <v>0</v>
      </c>
      <c r="AM284" s="4" t="s">
        <v>1479</v>
      </c>
      <c r="AN284" s="19" t="s">
        <v>1479</v>
      </c>
      <c r="AO284" s="4">
        <v>55000</v>
      </c>
      <c r="AP284" s="4" t="s">
        <v>1479</v>
      </c>
    </row>
    <row r="285" spans="1:42" ht="75" hidden="1" x14ac:dyDescent="0.25">
      <c r="A285" s="5" t="s">
        <v>301</v>
      </c>
      <c r="B285" s="6" t="s">
        <v>414</v>
      </c>
      <c r="C285" s="5" t="s">
        <v>431</v>
      </c>
      <c r="D285" s="5" t="s">
        <v>492</v>
      </c>
      <c r="E285" s="5" t="s">
        <v>511</v>
      </c>
      <c r="F285" s="5" t="s">
        <v>562</v>
      </c>
      <c r="G285" s="5" t="s">
        <v>568</v>
      </c>
      <c r="H285" s="10">
        <v>45306</v>
      </c>
      <c r="I285" s="5" t="s">
        <v>572</v>
      </c>
      <c r="J285" s="6" t="s">
        <v>842</v>
      </c>
      <c r="K285" s="5" t="s">
        <v>1477</v>
      </c>
      <c r="L285" s="6" t="s">
        <v>1495</v>
      </c>
      <c r="M285" s="6" t="s">
        <v>1496</v>
      </c>
      <c r="N285" s="5" t="s">
        <v>1313</v>
      </c>
      <c r="O285" s="6" t="s">
        <v>1871</v>
      </c>
      <c r="P285" s="5" t="s">
        <v>1431</v>
      </c>
      <c r="Q285" s="10">
        <v>45489</v>
      </c>
      <c r="R285" s="5" t="s">
        <v>1479</v>
      </c>
      <c r="S285" s="5" t="s">
        <v>1479</v>
      </c>
      <c r="T285" s="6" t="s">
        <v>1493</v>
      </c>
      <c r="U285" s="6" t="s">
        <v>1494</v>
      </c>
      <c r="V285" s="5" t="s">
        <v>1481</v>
      </c>
      <c r="W285" s="5" t="s">
        <v>1473</v>
      </c>
      <c r="X285" s="5" t="s">
        <v>1477</v>
      </c>
      <c r="Y285" s="4">
        <v>195505.32</v>
      </c>
      <c r="Z285" s="19">
        <v>0</v>
      </c>
      <c r="AA285" s="19">
        <v>0</v>
      </c>
      <c r="AB285" s="19">
        <v>0</v>
      </c>
      <c r="AC285" s="19">
        <v>0</v>
      </c>
      <c r="AD285" s="4" t="s">
        <v>1479</v>
      </c>
      <c r="AE285" s="19" t="str">
        <f t="shared" si="12"/>
        <v>N/A</v>
      </c>
      <c r="AF285" s="19">
        <v>0</v>
      </c>
      <c r="AG285" s="19">
        <v>0</v>
      </c>
      <c r="AH285" s="19">
        <v>0</v>
      </c>
      <c r="AI285" s="19">
        <v>0</v>
      </c>
      <c r="AJ285" s="19">
        <v>0</v>
      </c>
      <c r="AK285" s="19">
        <v>0</v>
      </c>
      <c r="AL285" s="19">
        <v>0</v>
      </c>
      <c r="AM285" s="4" t="s">
        <v>1479</v>
      </c>
      <c r="AN285" s="19" t="s">
        <v>1479</v>
      </c>
      <c r="AO285" s="4" t="s">
        <v>1479</v>
      </c>
      <c r="AP285" s="4" t="s">
        <v>1479</v>
      </c>
    </row>
    <row r="286" spans="1:42" ht="75" hidden="1" x14ac:dyDescent="0.25">
      <c r="A286" s="5" t="s">
        <v>302</v>
      </c>
      <c r="B286" s="6" t="s">
        <v>414</v>
      </c>
      <c r="C286" s="5" t="s">
        <v>431</v>
      </c>
      <c r="D286" s="5" t="s">
        <v>492</v>
      </c>
      <c r="E286" s="5" t="s">
        <v>508</v>
      </c>
      <c r="F286" s="5" t="s">
        <v>562</v>
      </c>
      <c r="G286" s="5" t="s">
        <v>568</v>
      </c>
      <c r="H286" s="10">
        <v>45275</v>
      </c>
      <c r="I286" s="5" t="s">
        <v>572</v>
      </c>
      <c r="J286" s="6" t="s">
        <v>843</v>
      </c>
      <c r="K286" s="5" t="s">
        <v>1477</v>
      </c>
      <c r="L286" s="6" t="s">
        <v>1495</v>
      </c>
      <c r="M286" s="6" t="s">
        <v>1496</v>
      </c>
      <c r="N286" s="5" t="s">
        <v>1314</v>
      </c>
      <c r="O286" s="6" t="s">
        <v>1872</v>
      </c>
      <c r="P286" s="5" t="s">
        <v>1431</v>
      </c>
      <c r="Q286" s="10">
        <v>45426</v>
      </c>
      <c r="R286" s="5" t="s">
        <v>1479</v>
      </c>
      <c r="S286" s="5" t="s">
        <v>1479</v>
      </c>
      <c r="T286" s="6" t="s">
        <v>1500</v>
      </c>
      <c r="U286" s="6" t="s">
        <v>1501</v>
      </c>
      <c r="V286" s="5" t="s">
        <v>1481</v>
      </c>
      <c r="W286" s="5" t="s">
        <v>1473</v>
      </c>
      <c r="X286" s="5" t="s">
        <v>1477</v>
      </c>
      <c r="Y286" s="4">
        <v>222587.58</v>
      </c>
      <c r="Z286" s="19">
        <v>0</v>
      </c>
      <c r="AA286" s="19">
        <v>0</v>
      </c>
      <c r="AB286" s="19">
        <v>0</v>
      </c>
      <c r="AC286" s="19">
        <v>0</v>
      </c>
      <c r="AD286" s="4" t="s">
        <v>1479</v>
      </c>
      <c r="AE286" s="19" t="str">
        <f t="shared" si="12"/>
        <v>N/A</v>
      </c>
      <c r="AF286" s="19">
        <v>0</v>
      </c>
      <c r="AG286" s="19">
        <v>0</v>
      </c>
      <c r="AH286" s="19">
        <v>0</v>
      </c>
      <c r="AI286" s="19">
        <v>0</v>
      </c>
      <c r="AJ286" s="19">
        <v>0</v>
      </c>
      <c r="AK286" s="19">
        <v>0</v>
      </c>
      <c r="AL286" s="19">
        <v>0</v>
      </c>
      <c r="AM286" s="4" t="s">
        <v>1479</v>
      </c>
      <c r="AN286" s="19" t="s">
        <v>1479</v>
      </c>
      <c r="AO286" s="4" t="s">
        <v>1479</v>
      </c>
      <c r="AP286" s="4" t="s">
        <v>1479</v>
      </c>
    </row>
    <row r="287" spans="1:42" ht="60" hidden="1" x14ac:dyDescent="0.25">
      <c r="A287" s="5" t="s">
        <v>303</v>
      </c>
      <c r="B287" s="6" t="s">
        <v>412</v>
      </c>
      <c r="C287" s="5" t="s">
        <v>433</v>
      </c>
      <c r="D287" s="5" t="s">
        <v>497</v>
      </c>
      <c r="E287" s="5" t="s">
        <v>515</v>
      </c>
      <c r="F287" s="5" t="s">
        <v>562</v>
      </c>
      <c r="G287" s="5" t="s">
        <v>568</v>
      </c>
      <c r="H287" s="10">
        <v>45342</v>
      </c>
      <c r="I287" s="5" t="s">
        <v>572</v>
      </c>
      <c r="J287" s="6" t="s">
        <v>844</v>
      </c>
      <c r="K287" s="5" t="s">
        <v>1481</v>
      </c>
      <c r="L287" s="6" t="s">
        <v>1479</v>
      </c>
      <c r="M287" s="6" t="s">
        <v>1479</v>
      </c>
      <c r="N287" s="5" t="s">
        <v>1315</v>
      </c>
      <c r="O287" s="6" t="s">
        <v>1873</v>
      </c>
      <c r="P287" s="5" t="s">
        <v>1431</v>
      </c>
      <c r="Q287" s="10">
        <v>45513</v>
      </c>
      <c r="R287" s="5" t="s">
        <v>1479</v>
      </c>
      <c r="S287" s="5" t="s">
        <v>1479</v>
      </c>
      <c r="T287" s="6" t="s">
        <v>1445</v>
      </c>
      <c r="U287" s="6" t="s">
        <v>1480</v>
      </c>
      <c r="V287" s="5" t="s">
        <v>1481</v>
      </c>
      <c r="W287" s="5" t="s">
        <v>1471</v>
      </c>
      <c r="X287" s="5" t="s">
        <v>1481</v>
      </c>
      <c r="Y287" s="4">
        <v>474332.83</v>
      </c>
      <c r="Z287" s="19">
        <v>740561.93</v>
      </c>
      <c r="AA287" s="19">
        <v>0</v>
      </c>
      <c r="AB287" s="19">
        <v>0</v>
      </c>
      <c r="AC287" s="19">
        <v>0</v>
      </c>
      <c r="AD287" s="4" t="s">
        <v>1479</v>
      </c>
      <c r="AE287" s="19" t="str">
        <f t="shared" si="12"/>
        <v>N/A</v>
      </c>
      <c r="AF287" s="19">
        <f>Z287-AO287</f>
        <v>660561.93000000005</v>
      </c>
      <c r="AG287" s="19">
        <v>0</v>
      </c>
      <c r="AH287" s="19">
        <v>0</v>
      </c>
      <c r="AI287" s="19">
        <v>0</v>
      </c>
      <c r="AJ287" s="19">
        <v>0</v>
      </c>
      <c r="AK287" s="19">
        <v>0</v>
      </c>
      <c r="AL287" s="19">
        <v>0</v>
      </c>
      <c r="AM287" s="4" t="s">
        <v>1479</v>
      </c>
      <c r="AN287" s="19" t="s">
        <v>1479</v>
      </c>
      <c r="AO287" s="4">
        <f>80000</f>
        <v>80000</v>
      </c>
      <c r="AP287" s="4" t="s">
        <v>1479</v>
      </c>
    </row>
    <row r="288" spans="1:42" ht="30" hidden="1" x14ac:dyDescent="0.25">
      <c r="A288" s="5" t="s">
        <v>304</v>
      </c>
      <c r="B288" s="6" t="s">
        <v>414</v>
      </c>
      <c r="C288" s="5" t="s">
        <v>430</v>
      </c>
      <c r="D288" s="5" t="s">
        <v>492</v>
      </c>
      <c r="E288" s="5" t="s">
        <v>512</v>
      </c>
      <c r="F288" s="5" t="s">
        <v>562</v>
      </c>
      <c r="G288" s="5" t="s">
        <v>568</v>
      </c>
      <c r="H288" s="10">
        <v>45323</v>
      </c>
      <c r="I288" s="5" t="s">
        <v>572</v>
      </c>
      <c r="J288" s="6" t="s">
        <v>845</v>
      </c>
      <c r="K288" s="5" t="s">
        <v>1477</v>
      </c>
      <c r="L288" s="6" t="s">
        <v>1495</v>
      </c>
      <c r="M288" s="6" t="s">
        <v>1496</v>
      </c>
      <c r="N288" s="5" t="s">
        <v>1316</v>
      </c>
      <c r="O288" s="6" t="s">
        <v>1791</v>
      </c>
      <c r="P288" s="5" t="s">
        <v>1431</v>
      </c>
      <c r="Q288" s="10">
        <v>45565</v>
      </c>
      <c r="R288" s="5" t="s">
        <v>1479</v>
      </c>
      <c r="S288" s="5" t="s">
        <v>1479</v>
      </c>
      <c r="T288" s="6" t="s">
        <v>1500</v>
      </c>
      <c r="U288" s="6" t="s">
        <v>1501</v>
      </c>
      <c r="V288" s="5" t="s">
        <v>1481</v>
      </c>
      <c r="W288" s="5" t="s">
        <v>1473</v>
      </c>
      <c r="X288" s="5" t="s">
        <v>1477</v>
      </c>
      <c r="Y288" s="4">
        <v>150449.82999999999</v>
      </c>
      <c r="Z288" s="19">
        <v>0</v>
      </c>
      <c r="AA288" s="19">
        <v>0</v>
      </c>
      <c r="AB288" s="19">
        <v>0</v>
      </c>
      <c r="AC288" s="19">
        <v>0</v>
      </c>
      <c r="AD288" s="4" t="s">
        <v>1479</v>
      </c>
      <c r="AE288" s="19" t="str">
        <f t="shared" si="12"/>
        <v>N/A</v>
      </c>
      <c r="AF288" s="19">
        <v>0</v>
      </c>
      <c r="AG288" s="19">
        <v>0</v>
      </c>
      <c r="AH288" s="19">
        <v>0</v>
      </c>
      <c r="AI288" s="19">
        <v>0</v>
      </c>
      <c r="AJ288" s="19">
        <v>0</v>
      </c>
      <c r="AK288" s="19">
        <v>0</v>
      </c>
      <c r="AL288" s="19">
        <v>0</v>
      </c>
      <c r="AM288" s="4" t="s">
        <v>1479</v>
      </c>
      <c r="AN288" s="19" t="s">
        <v>1479</v>
      </c>
      <c r="AO288" s="4" t="s">
        <v>1479</v>
      </c>
      <c r="AP288" s="4" t="s">
        <v>1479</v>
      </c>
    </row>
    <row r="289" spans="1:42" ht="60" hidden="1" x14ac:dyDescent="0.25">
      <c r="A289" s="5" t="s">
        <v>305</v>
      </c>
      <c r="B289" s="6" t="s">
        <v>415</v>
      </c>
      <c r="C289" s="5" t="s">
        <v>475</v>
      </c>
      <c r="D289" s="5" t="s">
        <v>500</v>
      </c>
      <c r="E289" s="5" t="s">
        <v>510</v>
      </c>
      <c r="F289" s="5" t="s">
        <v>562</v>
      </c>
      <c r="G289" s="5" t="s">
        <v>568</v>
      </c>
      <c r="H289" s="10">
        <v>45349</v>
      </c>
      <c r="I289" s="5" t="s">
        <v>572</v>
      </c>
      <c r="J289" s="6" t="s">
        <v>846</v>
      </c>
      <c r="K289" s="5" t="s">
        <v>1477</v>
      </c>
      <c r="L289" s="6" t="s">
        <v>1495</v>
      </c>
      <c r="M289" s="6" t="s">
        <v>1496</v>
      </c>
      <c r="N289" s="5" t="s">
        <v>1317</v>
      </c>
      <c r="O289" s="6" t="s">
        <v>1792</v>
      </c>
      <c r="P289" s="5" t="s">
        <v>1431</v>
      </c>
      <c r="Q289" s="10">
        <v>45434</v>
      </c>
      <c r="R289" s="5" t="s">
        <v>1479</v>
      </c>
      <c r="S289" s="5" t="s">
        <v>1479</v>
      </c>
      <c r="T289" s="6" t="s">
        <v>1500</v>
      </c>
      <c r="U289" s="6" t="s">
        <v>1501</v>
      </c>
      <c r="V289" s="5" t="s">
        <v>1481</v>
      </c>
      <c r="W289" s="5" t="s">
        <v>1473</v>
      </c>
      <c r="X289" s="5" t="s">
        <v>1477</v>
      </c>
      <c r="Y289" s="4">
        <v>224168.5</v>
      </c>
      <c r="Z289" s="19">
        <v>0</v>
      </c>
      <c r="AA289" s="19">
        <v>0</v>
      </c>
      <c r="AB289" s="19">
        <v>0</v>
      </c>
      <c r="AC289" s="19">
        <v>0</v>
      </c>
      <c r="AD289" s="4" t="s">
        <v>1479</v>
      </c>
      <c r="AE289" s="19" t="str">
        <f t="shared" si="12"/>
        <v>N/A</v>
      </c>
      <c r="AF289" s="19">
        <v>0</v>
      </c>
      <c r="AG289" s="19">
        <v>0</v>
      </c>
      <c r="AH289" s="19">
        <v>0</v>
      </c>
      <c r="AI289" s="19">
        <v>0</v>
      </c>
      <c r="AJ289" s="19">
        <v>0</v>
      </c>
      <c r="AK289" s="19">
        <v>0</v>
      </c>
      <c r="AL289" s="19">
        <v>0</v>
      </c>
      <c r="AM289" s="4" t="s">
        <v>1479</v>
      </c>
      <c r="AN289" s="19" t="s">
        <v>1479</v>
      </c>
      <c r="AO289" s="4" t="s">
        <v>1479</v>
      </c>
      <c r="AP289" s="4" t="s">
        <v>1479</v>
      </c>
    </row>
    <row r="290" spans="1:42" ht="30" hidden="1" x14ac:dyDescent="0.25">
      <c r="A290" s="5" t="s">
        <v>306</v>
      </c>
      <c r="B290" s="6" t="s">
        <v>414</v>
      </c>
      <c r="C290" s="5" t="s">
        <v>476</v>
      </c>
      <c r="D290" s="5" t="s">
        <v>492</v>
      </c>
      <c r="E290" s="5" t="s">
        <v>510</v>
      </c>
      <c r="F290" s="5" t="s">
        <v>562</v>
      </c>
      <c r="G290" s="5" t="s">
        <v>568</v>
      </c>
      <c r="H290" s="10">
        <v>45379</v>
      </c>
      <c r="I290" s="5" t="s">
        <v>572</v>
      </c>
      <c r="J290" s="6" t="s">
        <v>847</v>
      </c>
      <c r="K290" s="5" t="s">
        <v>1477</v>
      </c>
      <c r="L290" s="6" t="s">
        <v>1495</v>
      </c>
      <c r="M290" s="6" t="s">
        <v>1496</v>
      </c>
      <c r="N290" s="5" t="s">
        <v>1318</v>
      </c>
      <c r="O290" s="6" t="s">
        <v>1791</v>
      </c>
      <c r="P290" s="5" t="s">
        <v>1431</v>
      </c>
      <c r="Q290" s="10">
        <v>45463</v>
      </c>
      <c r="R290" s="5" t="s">
        <v>1479</v>
      </c>
      <c r="S290" s="5" t="s">
        <v>1479</v>
      </c>
      <c r="T290" s="6" t="s">
        <v>1534</v>
      </c>
      <c r="U290" s="6" t="s">
        <v>1535</v>
      </c>
      <c r="V290" s="5" t="s">
        <v>1481</v>
      </c>
      <c r="W290" s="5" t="s">
        <v>1473</v>
      </c>
      <c r="X290" s="5" t="s">
        <v>1477</v>
      </c>
      <c r="Y290" s="4">
        <v>140351.19</v>
      </c>
      <c r="Z290" s="19">
        <v>0</v>
      </c>
      <c r="AA290" s="19">
        <v>0</v>
      </c>
      <c r="AB290" s="19">
        <v>0</v>
      </c>
      <c r="AC290" s="19">
        <v>0</v>
      </c>
      <c r="AD290" s="4" t="s">
        <v>1479</v>
      </c>
      <c r="AE290" s="19" t="str">
        <f t="shared" si="12"/>
        <v>N/A</v>
      </c>
      <c r="AF290" s="19">
        <v>0</v>
      </c>
      <c r="AG290" s="19">
        <v>0</v>
      </c>
      <c r="AH290" s="19">
        <v>0</v>
      </c>
      <c r="AI290" s="19">
        <v>0</v>
      </c>
      <c r="AJ290" s="19">
        <v>0</v>
      </c>
      <c r="AK290" s="19">
        <v>0</v>
      </c>
      <c r="AL290" s="19">
        <v>0</v>
      </c>
      <c r="AM290" s="4" t="s">
        <v>1479</v>
      </c>
      <c r="AN290" s="19" t="s">
        <v>1479</v>
      </c>
      <c r="AO290" s="4" t="s">
        <v>1479</v>
      </c>
      <c r="AP290" s="4" t="s">
        <v>1479</v>
      </c>
    </row>
    <row r="291" spans="1:42" ht="45" x14ac:dyDescent="0.25">
      <c r="A291" s="5" t="s">
        <v>307</v>
      </c>
      <c r="B291" s="6" t="s">
        <v>414</v>
      </c>
      <c r="C291" s="5" t="s">
        <v>438</v>
      </c>
      <c r="D291" s="5" t="s">
        <v>492</v>
      </c>
      <c r="E291" s="5" t="s">
        <v>508</v>
      </c>
      <c r="F291" s="5" t="s">
        <v>562</v>
      </c>
      <c r="G291" s="5" t="s">
        <v>568</v>
      </c>
      <c r="H291" s="10">
        <v>45713</v>
      </c>
      <c r="I291" s="5" t="s">
        <v>571</v>
      </c>
      <c r="J291" s="6" t="s">
        <v>670</v>
      </c>
      <c r="K291" s="5" t="s">
        <v>1477</v>
      </c>
      <c r="L291" s="6" t="s">
        <v>1495</v>
      </c>
      <c r="M291" s="6" t="s">
        <v>1496</v>
      </c>
      <c r="N291" s="5" t="s">
        <v>1319</v>
      </c>
      <c r="O291" s="6" t="s">
        <v>1874</v>
      </c>
      <c r="P291" s="5" t="s">
        <v>1426</v>
      </c>
      <c r="Q291" s="10">
        <v>45819</v>
      </c>
      <c r="R291" s="5" t="s">
        <v>1479</v>
      </c>
      <c r="S291" s="5" t="s">
        <v>1479</v>
      </c>
      <c r="T291" s="6" t="s">
        <v>1479</v>
      </c>
      <c r="U291" s="6" t="s">
        <v>1498</v>
      </c>
      <c r="V291" s="5" t="s">
        <v>1477</v>
      </c>
      <c r="W291" s="5" t="s">
        <v>1472</v>
      </c>
      <c r="X291" s="5" t="s">
        <v>1477</v>
      </c>
      <c r="Y291" s="4">
        <v>16000</v>
      </c>
      <c r="Z291" s="19">
        <v>0</v>
      </c>
      <c r="AA291" s="19">
        <v>0</v>
      </c>
      <c r="AB291" s="19">
        <v>0</v>
      </c>
      <c r="AC291" s="19">
        <v>0</v>
      </c>
      <c r="AD291" s="4" t="s">
        <v>1479</v>
      </c>
      <c r="AE291" s="19" t="str">
        <f t="shared" si="12"/>
        <v>N/A</v>
      </c>
      <c r="AF291" s="19">
        <v>0</v>
      </c>
      <c r="AG291" s="19">
        <v>0</v>
      </c>
      <c r="AH291" s="19">
        <v>0</v>
      </c>
      <c r="AI291" s="19">
        <v>0</v>
      </c>
      <c r="AJ291" s="19">
        <v>0</v>
      </c>
      <c r="AK291" s="19">
        <v>0</v>
      </c>
      <c r="AL291" s="19">
        <v>0</v>
      </c>
      <c r="AM291" s="4" t="s">
        <v>1479</v>
      </c>
      <c r="AN291" s="19" t="s">
        <v>1479</v>
      </c>
      <c r="AO291" s="4" t="s">
        <v>1479</v>
      </c>
      <c r="AP291" s="4" t="s">
        <v>1479</v>
      </c>
    </row>
    <row r="292" spans="1:42" ht="90" hidden="1" x14ac:dyDescent="0.25">
      <c r="A292" s="5" t="s">
        <v>308</v>
      </c>
      <c r="B292" s="6" t="s">
        <v>404</v>
      </c>
      <c r="C292" s="5" t="s">
        <v>423</v>
      </c>
      <c r="D292" s="5" t="s">
        <v>491</v>
      </c>
      <c r="E292" s="5" t="s">
        <v>531</v>
      </c>
      <c r="F292" s="5" t="s">
        <v>562</v>
      </c>
      <c r="G292" s="5" t="s">
        <v>568</v>
      </c>
      <c r="H292" s="10">
        <v>45407</v>
      </c>
      <c r="I292" s="5" t="s">
        <v>572</v>
      </c>
      <c r="J292" s="6" t="s">
        <v>848</v>
      </c>
      <c r="K292" s="5" t="s">
        <v>1477</v>
      </c>
      <c r="L292" s="6" t="s">
        <v>1495</v>
      </c>
      <c r="M292" s="6" t="s">
        <v>1496</v>
      </c>
      <c r="N292" s="5" t="s">
        <v>1320</v>
      </c>
      <c r="O292" s="6" t="s">
        <v>1793</v>
      </c>
      <c r="P292" s="5" t="s">
        <v>1431</v>
      </c>
      <c r="Q292" s="10">
        <v>45518</v>
      </c>
      <c r="R292" s="5" t="s">
        <v>1479</v>
      </c>
      <c r="S292" s="5" t="s">
        <v>1479</v>
      </c>
      <c r="T292" s="6" t="s">
        <v>1527</v>
      </c>
      <c r="U292" s="6" t="s">
        <v>1525</v>
      </c>
      <c r="V292" s="5" t="s">
        <v>1481</v>
      </c>
      <c r="W292" s="5" t="s">
        <v>1473</v>
      </c>
      <c r="X292" s="5" t="s">
        <v>1477</v>
      </c>
      <c r="Y292" s="4">
        <v>325000</v>
      </c>
      <c r="Z292" s="19">
        <v>0</v>
      </c>
      <c r="AA292" s="19">
        <v>0</v>
      </c>
      <c r="AB292" s="19">
        <v>0</v>
      </c>
      <c r="AC292" s="19">
        <v>0</v>
      </c>
      <c r="AD292" s="4" t="s">
        <v>1479</v>
      </c>
      <c r="AE292" s="19" t="str">
        <f t="shared" si="12"/>
        <v>N/A</v>
      </c>
      <c r="AF292" s="19">
        <v>0</v>
      </c>
      <c r="AG292" s="19">
        <v>0</v>
      </c>
      <c r="AH292" s="19">
        <v>0</v>
      </c>
      <c r="AI292" s="19">
        <v>0</v>
      </c>
      <c r="AJ292" s="19">
        <v>0</v>
      </c>
      <c r="AK292" s="19">
        <v>0</v>
      </c>
      <c r="AL292" s="19">
        <v>0</v>
      </c>
      <c r="AM292" s="4" t="s">
        <v>1479</v>
      </c>
      <c r="AN292" s="19" t="s">
        <v>1479</v>
      </c>
      <c r="AO292" s="4" t="s">
        <v>1479</v>
      </c>
      <c r="AP292" s="4" t="s">
        <v>1479</v>
      </c>
    </row>
    <row r="293" spans="1:42" ht="30" hidden="1" x14ac:dyDescent="0.25">
      <c r="A293" s="5" t="s">
        <v>309</v>
      </c>
      <c r="B293" s="6" t="s">
        <v>416</v>
      </c>
      <c r="C293" s="5" t="s">
        <v>440</v>
      </c>
      <c r="D293" s="5" t="s">
        <v>498</v>
      </c>
      <c r="E293" s="5" t="s">
        <v>518</v>
      </c>
      <c r="F293" s="5" t="s">
        <v>562</v>
      </c>
      <c r="G293" s="5" t="s">
        <v>568</v>
      </c>
      <c r="H293" s="10">
        <v>45322</v>
      </c>
      <c r="I293" s="5" t="s">
        <v>572</v>
      </c>
      <c r="J293" s="6" t="s">
        <v>849</v>
      </c>
      <c r="K293" s="5" t="s">
        <v>1477</v>
      </c>
      <c r="L293" s="6" t="s">
        <v>1495</v>
      </c>
      <c r="M293" s="6" t="s">
        <v>1496</v>
      </c>
      <c r="N293" s="5" t="s">
        <v>1321</v>
      </c>
      <c r="O293" s="6" t="s">
        <v>1791</v>
      </c>
      <c r="P293" s="5" t="s">
        <v>1436</v>
      </c>
      <c r="Q293" s="10">
        <v>45806</v>
      </c>
      <c r="R293" s="5" t="s">
        <v>1479</v>
      </c>
      <c r="S293" s="5" t="s">
        <v>1479</v>
      </c>
      <c r="T293" s="6" t="s">
        <v>1500</v>
      </c>
      <c r="U293" s="6" t="s">
        <v>1501</v>
      </c>
      <c r="V293" s="5" t="s">
        <v>1481</v>
      </c>
      <c r="W293" s="5" t="s">
        <v>1473</v>
      </c>
      <c r="X293" s="5" t="s">
        <v>1477</v>
      </c>
      <c r="Y293" s="4">
        <v>56778.21</v>
      </c>
      <c r="Z293" s="19">
        <v>0</v>
      </c>
      <c r="AA293" s="19">
        <v>0</v>
      </c>
      <c r="AB293" s="19">
        <v>0</v>
      </c>
      <c r="AC293" s="19">
        <v>0</v>
      </c>
      <c r="AD293" s="4" t="s">
        <v>1479</v>
      </c>
      <c r="AE293" s="19" t="str">
        <f t="shared" si="12"/>
        <v>N/A</v>
      </c>
      <c r="AF293" s="19">
        <v>0</v>
      </c>
      <c r="AG293" s="19">
        <v>0</v>
      </c>
      <c r="AH293" s="19">
        <v>0</v>
      </c>
      <c r="AI293" s="19">
        <v>0</v>
      </c>
      <c r="AJ293" s="19">
        <v>0</v>
      </c>
      <c r="AK293" s="19">
        <v>0</v>
      </c>
      <c r="AL293" s="19">
        <v>0</v>
      </c>
      <c r="AM293" s="4" t="s">
        <v>1479</v>
      </c>
      <c r="AN293" s="19" t="s">
        <v>1479</v>
      </c>
      <c r="AO293" s="4" t="s">
        <v>1479</v>
      </c>
      <c r="AP293" s="4" t="s">
        <v>1479</v>
      </c>
    </row>
    <row r="294" spans="1:42" ht="75" hidden="1" x14ac:dyDescent="0.25">
      <c r="A294" s="5" t="s">
        <v>310</v>
      </c>
      <c r="B294" s="6" t="s">
        <v>1502</v>
      </c>
      <c r="C294" s="5" t="s">
        <v>477</v>
      </c>
      <c r="D294" s="5" t="s">
        <v>503</v>
      </c>
      <c r="E294" s="5" t="s">
        <v>511</v>
      </c>
      <c r="F294" s="5" t="s">
        <v>562</v>
      </c>
      <c r="G294" s="5" t="s">
        <v>568</v>
      </c>
      <c r="H294" s="10">
        <v>45421</v>
      </c>
      <c r="I294" s="5" t="s">
        <v>572</v>
      </c>
      <c r="J294" s="6" t="s">
        <v>850</v>
      </c>
      <c r="K294" s="5" t="s">
        <v>1477</v>
      </c>
      <c r="L294" s="6" t="s">
        <v>1495</v>
      </c>
      <c r="M294" s="6" t="s">
        <v>1496</v>
      </c>
      <c r="N294" s="5" t="s">
        <v>1322</v>
      </c>
      <c r="O294" s="6" t="s">
        <v>1794</v>
      </c>
      <c r="P294" s="5" t="s">
        <v>1431</v>
      </c>
      <c r="Q294" s="10">
        <v>45553</v>
      </c>
      <c r="R294" s="5" t="s">
        <v>1479</v>
      </c>
      <c r="S294" s="5" t="s">
        <v>1479</v>
      </c>
      <c r="T294" s="6" t="s">
        <v>1500</v>
      </c>
      <c r="U294" s="6" t="s">
        <v>1501</v>
      </c>
      <c r="V294" s="5" t="s">
        <v>1481</v>
      </c>
      <c r="W294" s="5" t="s">
        <v>1473</v>
      </c>
      <c r="X294" s="5" t="s">
        <v>1477</v>
      </c>
      <c r="Y294" s="4">
        <v>187816.94</v>
      </c>
      <c r="Z294" s="19">
        <v>0</v>
      </c>
      <c r="AA294" s="19">
        <v>0</v>
      </c>
      <c r="AB294" s="19">
        <v>0</v>
      </c>
      <c r="AC294" s="19">
        <v>0</v>
      </c>
      <c r="AD294" s="4" t="s">
        <v>1479</v>
      </c>
      <c r="AE294" s="19" t="str">
        <f t="shared" si="12"/>
        <v>N/A</v>
      </c>
      <c r="AF294" s="19">
        <v>0</v>
      </c>
      <c r="AG294" s="19">
        <v>0</v>
      </c>
      <c r="AH294" s="19">
        <v>0</v>
      </c>
      <c r="AI294" s="19">
        <v>0</v>
      </c>
      <c r="AJ294" s="19">
        <v>0</v>
      </c>
      <c r="AK294" s="19">
        <v>0</v>
      </c>
      <c r="AL294" s="19">
        <v>0</v>
      </c>
      <c r="AM294" s="4" t="s">
        <v>1479</v>
      </c>
      <c r="AN294" s="19" t="s">
        <v>1479</v>
      </c>
      <c r="AO294" s="4" t="s">
        <v>1479</v>
      </c>
      <c r="AP294" s="4" t="s">
        <v>1479</v>
      </c>
    </row>
    <row r="295" spans="1:42" ht="45" hidden="1" x14ac:dyDescent="0.25">
      <c r="A295" s="5" t="s">
        <v>311</v>
      </c>
      <c r="B295" s="6" t="s">
        <v>1502</v>
      </c>
      <c r="C295" s="5" t="s">
        <v>468</v>
      </c>
      <c r="D295" s="5" t="s">
        <v>503</v>
      </c>
      <c r="E295" s="5" t="s">
        <v>508</v>
      </c>
      <c r="F295" s="5" t="s">
        <v>562</v>
      </c>
      <c r="G295" s="5" t="s">
        <v>568</v>
      </c>
      <c r="H295" s="10">
        <v>45460</v>
      </c>
      <c r="I295" s="5" t="s">
        <v>572</v>
      </c>
      <c r="J295" s="6" t="s">
        <v>851</v>
      </c>
      <c r="K295" s="5" t="s">
        <v>1477</v>
      </c>
      <c r="L295" s="6" t="s">
        <v>1505</v>
      </c>
      <c r="M295" s="6" t="s">
        <v>1505</v>
      </c>
      <c r="N295" s="5" t="s">
        <v>1323</v>
      </c>
      <c r="O295" s="6" t="s">
        <v>1875</v>
      </c>
      <c r="P295" s="5" t="s">
        <v>1431</v>
      </c>
      <c r="Q295" s="10">
        <v>45533</v>
      </c>
      <c r="R295" s="5" t="s">
        <v>1479</v>
      </c>
      <c r="S295" s="5" t="s">
        <v>1479</v>
      </c>
      <c r="T295" s="6" t="s">
        <v>1500</v>
      </c>
      <c r="U295" s="6" t="s">
        <v>1501</v>
      </c>
      <c r="V295" s="5" t="s">
        <v>1481</v>
      </c>
      <c r="W295" s="5" t="s">
        <v>1473</v>
      </c>
      <c r="X295" s="5" t="s">
        <v>1477</v>
      </c>
      <c r="Y295" s="4">
        <v>35495.699999999997</v>
      </c>
      <c r="Z295" s="19">
        <v>0</v>
      </c>
      <c r="AA295" s="19">
        <v>0</v>
      </c>
      <c r="AB295" s="19">
        <v>0</v>
      </c>
      <c r="AC295" s="19">
        <v>0</v>
      </c>
      <c r="AD295" s="4" t="s">
        <v>1479</v>
      </c>
      <c r="AE295" s="19" t="str">
        <f t="shared" si="12"/>
        <v>N/A</v>
      </c>
      <c r="AF295" s="19">
        <v>0</v>
      </c>
      <c r="AG295" s="19">
        <v>0</v>
      </c>
      <c r="AH295" s="19">
        <v>0</v>
      </c>
      <c r="AI295" s="19">
        <v>0</v>
      </c>
      <c r="AJ295" s="19">
        <v>0</v>
      </c>
      <c r="AK295" s="19">
        <v>0</v>
      </c>
      <c r="AL295" s="19">
        <v>0</v>
      </c>
      <c r="AM295" s="4" t="s">
        <v>1479</v>
      </c>
      <c r="AN295" s="19" t="s">
        <v>1479</v>
      </c>
      <c r="AO295" s="4" t="s">
        <v>1479</v>
      </c>
      <c r="AP295" s="4" t="s">
        <v>1479</v>
      </c>
    </row>
    <row r="296" spans="1:42" ht="45" hidden="1" x14ac:dyDescent="0.25">
      <c r="A296" s="5" t="s">
        <v>312</v>
      </c>
      <c r="B296" s="6" t="s">
        <v>414</v>
      </c>
      <c r="C296" s="5" t="s">
        <v>478</v>
      </c>
      <c r="D296" s="5" t="s">
        <v>492</v>
      </c>
      <c r="E296" s="5" t="s">
        <v>510</v>
      </c>
      <c r="F296" s="5" t="s">
        <v>562</v>
      </c>
      <c r="G296" s="5" t="s">
        <v>568</v>
      </c>
      <c r="H296" s="10">
        <v>45460</v>
      </c>
      <c r="I296" s="5" t="s">
        <v>572</v>
      </c>
      <c r="J296" s="6" t="s">
        <v>852</v>
      </c>
      <c r="K296" s="5" t="s">
        <v>1477</v>
      </c>
      <c r="L296" s="6" t="s">
        <v>1495</v>
      </c>
      <c r="M296" s="6" t="s">
        <v>1496</v>
      </c>
      <c r="N296" s="5" t="s">
        <v>1324</v>
      </c>
      <c r="O296" s="6" t="s">
        <v>1795</v>
      </c>
      <c r="P296" s="5" t="s">
        <v>1431</v>
      </c>
      <c r="Q296" s="10">
        <v>45623</v>
      </c>
      <c r="R296" s="5" t="s">
        <v>1479</v>
      </c>
      <c r="S296" s="5" t="s">
        <v>1479</v>
      </c>
      <c r="T296" s="6" t="s">
        <v>1500</v>
      </c>
      <c r="U296" s="6" t="s">
        <v>1501</v>
      </c>
      <c r="V296" s="5" t="s">
        <v>1481</v>
      </c>
      <c r="W296" s="5" t="s">
        <v>1473</v>
      </c>
      <c r="X296" s="5" t="s">
        <v>1477</v>
      </c>
      <c r="Y296" s="4">
        <v>443979.12</v>
      </c>
      <c r="Z296" s="19">
        <v>0</v>
      </c>
      <c r="AA296" s="19">
        <v>0</v>
      </c>
      <c r="AB296" s="19">
        <v>0</v>
      </c>
      <c r="AC296" s="19">
        <v>0</v>
      </c>
      <c r="AD296" s="4" t="s">
        <v>1479</v>
      </c>
      <c r="AE296" s="19" t="str">
        <f t="shared" si="12"/>
        <v>N/A</v>
      </c>
      <c r="AF296" s="19">
        <v>0</v>
      </c>
      <c r="AG296" s="19">
        <v>0</v>
      </c>
      <c r="AH296" s="19">
        <v>0</v>
      </c>
      <c r="AI296" s="19">
        <v>0</v>
      </c>
      <c r="AJ296" s="19">
        <v>0</v>
      </c>
      <c r="AK296" s="19">
        <v>0</v>
      </c>
      <c r="AL296" s="19">
        <v>0</v>
      </c>
      <c r="AM296" s="4" t="s">
        <v>1479</v>
      </c>
      <c r="AN296" s="19" t="s">
        <v>1479</v>
      </c>
      <c r="AO296" s="4" t="s">
        <v>1479</v>
      </c>
      <c r="AP296" s="4" t="s">
        <v>1479</v>
      </c>
    </row>
    <row r="297" spans="1:42" ht="75" hidden="1" x14ac:dyDescent="0.25">
      <c r="A297" s="5" t="s">
        <v>313</v>
      </c>
      <c r="B297" s="6" t="s">
        <v>405</v>
      </c>
      <c r="C297" s="5" t="s">
        <v>424</v>
      </c>
      <c r="D297" s="5" t="s">
        <v>492</v>
      </c>
      <c r="E297" s="5" t="s">
        <v>519</v>
      </c>
      <c r="F297" s="5" t="s">
        <v>562</v>
      </c>
      <c r="G297" s="5" t="s">
        <v>568</v>
      </c>
      <c r="H297" s="10">
        <v>45481</v>
      </c>
      <c r="I297" s="5" t="s">
        <v>572</v>
      </c>
      <c r="J297" s="6" t="s">
        <v>853</v>
      </c>
      <c r="K297" s="5" t="s">
        <v>1477</v>
      </c>
      <c r="L297" s="6" t="s">
        <v>1478</v>
      </c>
      <c r="M297" s="6" t="s">
        <v>1478</v>
      </c>
      <c r="N297" s="5" t="s">
        <v>1325</v>
      </c>
      <c r="O297" s="6" t="s">
        <v>1876</v>
      </c>
      <c r="P297" s="5" t="s">
        <v>1431</v>
      </c>
      <c r="Q297" s="10">
        <v>45553</v>
      </c>
      <c r="R297" s="5" t="s">
        <v>1479</v>
      </c>
      <c r="S297" s="5" t="s">
        <v>1479</v>
      </c>
      <c r="T297" s="6" t="s">
        <v>1457</v>
      </c>
      <c r="U297" s="17" t="s">
        <v>1507</v>
      </c>
      <c r="V297" s="5" t="s">
        <v>1481</v>
      </c>
      <c r="W297" s="5" t="s">
        <v>1473</v>
      </c>
      <c r="X297" s="5" t="s">
        <v>1477</v>
      </c>
      <c r="Y297" s="4">
        <v>64876.7</v>
      </c>
      <c r="Z297" s="19">
        <v>64876.7</v>
      </c>
      <c r="AA297" s="19">
        <v>0</v>
      </c>
      <c r="AB297" s="19">
        <v>0</v>
      </c>
      <c r="AC297" s="19">
        <v>0</v>
      </c>
      <c r="AD297" s="4" t="s">
        <v>1479</v>
      </c>
      <c r="AE297" s="19" t="str">
        <f t="shared" si="12"/>
        <v>N/A</v>
      </c>
      <c r="AF297" s="19">
        <f>Y297</f>
        <v>64876.7</v>
      </c>
      <c r="AG297" s="19">
        <v>0</v>
      </c>
      <c r="AH297" s="19">
        <v>0</v>
      </c>
      <c r="AI297" s="19">
        <v>0</v>
      </c>
      <c r="AJ297" s="19">
        <v>0</v>
      </c>
      <c r="AK297" s="19">
        <v>0</v>
      </c>
      <c r="AL297" s="19">
        <v>0</v>
      </c>
      <c r="AM297" s="4" t="s">
        <v>1479</v>
      </c>
      <c r="AN297" s="19" t="s">
        <v>1479</v>
      </c>
      <c r="AO297" s="4" t="s">
        <v>1479</v>
      </c>
      <c r="AP297" s="4" t="s">
        <v>1479</v>
      </c>
    </row>
    <row r="298" spans="1:42" ht="75" hidden="1" x14ac:dyDescent="0.25">
      <c r="A298" s="5" t="s">
        <v>314</v>
      </c>
      <c r="B298" s="6" t="s">
        <v>1502</v>
      </c>
      <c r="C298" s="5" t="s">
        <v>468</v>
      </c>
      <c r="D298" s="5" t="s">
        <v>503</v>
      </c>
      <c r="E298" s="5" t="s">
        <v>515</v>
      </c>
      <c r="F298" s="5" t="s">
        <v>562</v>
      </c>
      <c r="G298" s="5" t="s">
        <v>568</v>
      </c>
      <c r="H298" s="10">
        <v>45511</v>
      </c>
      <c r="I298" s="5" t="s">
        <v>572</v>
      </c>
      <c r="J298" s="6" t="s">
        <v>854</v>
      </c>
      <c r="K298" s="5" t="s">
        <v>1477</v>
      </c>
      <c r="L298" s="6" t="s">
        <v>1505</v>
      </c>
      <c r="M298" s="6" t="s">
        <v>1505</v>
      </c>
      <c r="N298" s="5" t="s">
        <v>1326</v>
      </c>
      <c r="O298" s="6" t="s">
        <v>1877</v>
      </c>
      <c r="P298" s="5" t="s">
        <v>1431</v>
      </c>
      <c r="Q298" s="10">
        <v>45603</v>
      </c>
      <c r="R298" s="5" t="s">
        <v>1479</v>
      </c>
      <c r="S298" s="5" t="s">
        <v>1479</v>
      </c>
      <c r="T298" s="6" t="s">
        <v>1500</v>
      </c>
      <c r="U298" s="6" t="s">
        <v>1501</v>
      </c>
      <c r="V298" s="5" t="s">
        <v>1481</v>
      </c>
      <c r="W298" s="5" t="s">
        <v>1473</v>
      </c>
      <c r="X298" s="5" t="s">
        <v>1477</v>
      </c>
      <c r="Y298" s="4">
        <v>132692.03</v>
      </c>
      <c r="Z298" s="19">
        <v>0</v>
      </c>
      <c r="AA298" s="19">
        <v>0</v>
      </c>
      <c r="AB298" s="19">
        <v>0</v>
      </c>
      <c r="AC298" s="19">
        <v>0</v>
      </c>
      <c r="AD298" s="4" t="s">
        <v>1479</v>
      </c>
      <c r="AE298" s="19" t="str">
        <f t="shared" si="12"/>
        <v>N/A</v>
      </c>
      <c r="AF298" s="19">
        <v>0</v>
      </c>
      <c r="AG298" s="19">
        <v>0</v>
      </c>
      <c r="AH298" s="19">
        <v>0</v>
      </c>
      <c r="AI298" s="19">
        <v>0</v>
      </c>
      <c r="AJ298" s="19">
        <v>0</v>
      </c>
      <c r="AK298" s="19">
        <v>0</v>
      </c>
      <c r="AL298" s="19">
        <v>0</v>
      </c>
      <c r="AM298" s="4" t="s">
        <v>1479</v>
      </c>
      <c r="AN298" s="19" t="s">
        <v>1479</v>
      </c>
      <c r="AO298" s="4" t="s">
        <v>1479</v>
      </c>
      <c r="AP298" s="4" t="s">
        <v>1479</v>
      </c>
    </row>
    <row r="299" spans="1:42" ht="30" hidden="1" x14ac:dyDescent="0.25">
      <c r="A299" s="5" t="s">
        <v>315</v>
      </c>
      <c r="B299" s="6" t="s">
        <v>402</v>
      </c>
      <c r="C299" s="5" t="s">
        <v>422</v>
      </c>
      <c r="D299" s="5" t="s">
        <v>490</v>
      </c>
      <c r="E299" s="5" t="s">
        <v>535</v>
      </c>
      <c r="F299" s="5" t="s">
        <v>562</v>
      </c>
      <c r="G299" s="5" t="s">
        <v>568</v>
      </c>
      <c r="H299" s="10">
        <v>45525</v>
      </c>
      <c r="I299" s="5" t="s">
        <v>572</v>
      </c>
      <c r="J299" s="6" t="s">
        <v>855</v>
      </c>
      <c r="K299" s="5" t="s">
        <v>1481</v>
      </c>
      <c r="L299" s="6" t="s">
        <v>1479</v>
      </c>
      <c r="M299" s="6" t="s">
        <v>1479</v>
      </c>
      <c r="N299" s="5" t="s">
        <v>1327</v>
      </c>
      <c r="O299" s="6" t="s">
        <v>1796</v>
      </c>
      <c r="P299" s="5" t="s">
        <v>1431</v>
      </c>
      <c r="Q299" s="10">
        <v>45582</v>
      </c>
      <c r="R299" s="5" t="s">
        <v>1479</v>
      </c>
      <c r="S299" s="5" t="s">
        <v>1479</v>
      </c>
      <c r="T299" s="6" t="s">
        <v>1527</v>
      </c>
      <c r="U299" s="6" t="s">
        <v>1525</v>
      </c>
      <c r="V299" s="5" t="s">
        <v>1481</v>
      </c>
      <c r="W299" s="5" t="s">
        <v>1473</v>
      </c>
      <c r="X299" s="5" t="s">
        <v>1477</v>
      </c>
      <c r="Y299" s="4">
        <v>95435.01</v>
      </c>
      <c r="Z299" s="4">
        <v>95435.01</v>
      </c>
      <c r="AA299" s="19">
        <v>0</v>
      </c>
      <c r="AB299" s="19">
        <v>0</v>
      </c>
      <c r="AC299" s="19">
        <v>0</v>
      </c>
      <c r="AD299" s="4" t="s">
        <v>1479</v>
      </c>
      <c r="AE299" s="19" t="str">
        <f t="shared" si="12"/>
        <v>N/A</v>
      </c>
      <c r="AF299" s="19">
        <v>0</v>
      </c>
      <c r="AG299" s="19">
        <v>0</v>
      </c>
      <c r="AH299" s="19">
        <v>0</v>
      </c>
      <c r="AI299" s="19">
        <v>0</v>
      </c>
      <c r="AJ299" s="19">
        <v>0</v>
      </c>
      <c r="AK299" s="19">
        <v>0</v>
      </c>
      <c r="AL299" s="19">
        <v>0</v>
      </c>
      <c r="AM299" s="4" t="s">
        <v>1479</v>
      </c>
      <c r="AN299" s="19" t="s">
        <v>1479</v>
      </c>
      <c r="AO299" s="4" t="s">
        <v>1479</v>
      </c>
      <c r="AP299" s="4" t="s">
        <v>1479</v>
      </c>
    </row>
    <row r="300" spans="1:42" ht="30" x14ac:dyDescent="0.25">
      <c r="A300" s="5" t="s">
        <v>316</v>
      </c>
      <c r="B300" s="6" t="s">
        <v>402</v>
      </c>
      <c r="C300" s="5" t="s">
        <v>422</v>
      </c>
      <c r="D300" s="5" t="s">
        <v>490</v>
      </c>
      <c r="E300" s="5" t="s">
        <v>535</v>
      </c>
      <c r="F300" s="5" t="s">
        <v>562</v>
      </c>
      <c r="G300" s="5" t="s">
        <v>568</v>
      </c>
      <c r="H300" s="10">
        <v>45730</v>
      </c>
      <c r="I300" s="5" t="s">
        <v>571</v>
      </c>
      <c r="J300" s="6" t="s">
        <v>855</v>
      </c>
      <c r="K300" s="5" t="s">
        <v>1481</v>
      </c>
      <c r="L300" s="6" t="s">
        <v>1479</v>
      </c>
      <c r="M300" s="6" t="s">
        <v>1479</v>
      </c>
      <c r="N300" s="5" t="s">
        <v>1328</v>
      </c>
      <c r="O300" s="6" t="s">
        <v>1796</v>
      </c>
      <c r="P300" s="5" t="s">
        <v>1430</v>
      </c>
      <c r="Q300" s="10">
        <v>45831</v>
      </c>
      <c r="R300" s="5" t="s">
        <v>1479</v>
      </c>
      <c r="S300" s="5" t="s">
        <v>1479</v>
      </c>
      <c r="T300" s="6" t="s">
        <v>1479</v>
      </c>
      <c r="U300" s="6" t="s">
        <v>1498</v>
      </c>
      <c r="V300" s="5" t="s">
        <v>1477</v>
      </c>
      <c r="W300" s="5" t="s">
        <v>1472</v>
      </c>
      <c r="X300" s="5" t="s">
        <v>1477</v>
      </c>
      <c r="Y300" s="4">
        <v>145435.01</v>
      </c>
      <c r="Z300" s="19">
        <v>769425.25</v>
      </c>
      <c r="AA300" s="19">
        <v>440369.77</v>
      </c>
      <c r="AB300" s="19">
        <v>0</v>
      </c>
      <c r="AC300" s="19">
        <v>0</v>
      </c>
      <c r="AD300" s="4" t="s">
        <v>1479</v>
      </c>
      <c r="AE300" s="19" t="str">
        <f t="shared" si="12"/>
        <v>N/A</v>
      </c>
      <c r="AF300" s="19">
        <v>0</v>
      </c>
      <c r="AG300" s="19">
        <v>0</v>
      </c>
      <c r="AH300" s="19">
        <v>0</v>
      </c>
      <c r="AI300" s="19">
        <v>0</v>
      </c>
      <c r="AJ300" s="19">
        <v>0</v>
      </c>
      <c r="AK300" s="19">
        <v>0</v>
      </c>
      <c r="AL300" s="19">
        <v>0</v>
      </c>
      <c r="AM300" s="4" t="s">
        <v>1479</v>
      </c>
      <c r="AN300" s="19" t="s">
        <v>1479</v>
      </c>
      <c r="AO300" s="4" t="s">
        <v>1479</v>
      </c>
      <c r="AP300" s="4" t="s">
        <v>1479</v>
      </c>
    </row>
    <row r="301" spans="1:42" ht="45" hidden="1" x14ac:dyDescent="0.25">
      <c r="A301" s="5" t="s">
        <v>317</v>
      </c>
      <c r="B301" s="6" t="s">
        <v>405</v>
      </c>
      <c r="C301" s="5" t="s">
        <v>424</v>
      </c>
      <c r="D301" s="5" t="s">
        <v>492</v>
      </c>
      <c r="E301" s="5" t="s">
        <v>559</v>
      </c>
      <c r="F301" s="5" t="s">
        <v>562</v>
      </c>
      <c r="G301" s="5" t="s">
        <v>568</v>
      </c>
      <c r="H301" s="10">
        <v>45537</v>
      </c>
      <c r="I301" s="5" t="s">
        <v>572</v>
      </c>
      <c r="J301" s="6" t="s">
        <v>856</v>
      </c>
      <c r="K301" s="5" t="s">
        <v>1477</v>
      </c>
      <c r="L301" s="6" t="s">
        <v>1536</v>
      </c>
      <c r="M301" s="6" t="s">
        <v>1536</v>
      </c>
      <c r="N301" s="5" t="s">
        <v>1329</v>
      </c>
      <c r="O301" s="6" t="s">
        <v>1878</v>
      </c>
      <c r="P301" s="5" t="s">
        <v>1431</v>
      </c>
      <c r="Q301" s="10">
        <v>45586</v>
      </c>
      <c r="R301" s="5" t="s">
        <v>1479</v>
      </c>
      <c r="S301" s="5" t="s">
        <v>1479</v>
      </c>
      <c r="T301" s="6" t="s">
        <v>1500</v>
      </c>
      <c r="U301" s="6" t="s">
        <v>1501</v>
      </c>
      <c r="V301" s="5" t="s">
        <v>1481</v>
      </c>
      <c r="W301" s="5" t="s">
        <v>1473</v>
      </c>
      <c r="X301" s="5" t="s">
        <v>1477</v>
      </c>
      <c r="Y301" s="4">
        <v>45562.36</v>
      </c>
      <c r="Z301" s="19">
        <v>0</v>
      </c>
      <c r="AA301" s="19">
        <v>0</v>
      </c>
      <c r="AB301" s="19">
        <v>0</v>
      </c>
      <c r="AC301" s="19">
        <v>0</v>
      </c>
      <c r="AD301" s="4" t="s">
        <v>1479</v>
      </c>
      <c r="AE301" s="19" t="str">
        <f t="shared" si="12"/>
        <v>N/A</v>
      </c>
      <c r="AF301" s="19">
        <v>0</v>
      </c>
      <c r="AG301" s="19">
        <v>0</v>
      </c>
      <c r="AH301" s="19">
        <v>0</v>
      </c>
      <c r="AI301" s="19">
        <v>0</v>
      </c>
      <c r="AJ301" s="19">
        <v>0</v>
      </c>
      <c r="AK301" s="19">
        <v>0</v>
      </c>
      <c r="AL301" s="19">
        <v>0</v>
      </c>
      <c r="AM301" s="4" t="s">
        <v>1479</v>
      </c>
      <c r="AN301" s="19" t="s">
        <v>1479</v>
      </c>
      <c r="AO301" s="4" t="s">
        <v>1479</v>
      </c>
      <c r="AP301" s="4" t="s">
        <v>1479</v>
      </c>
    </row>
    <row r="302" spans="1:42" ht="60" x14ac:dyDescent="0.25">
      <c r="A302" s="5" t="s">
        <v>1537</v>
      </c>
      <c r="B302" s="6" t="s">
        <v>405</v>
      </c>
      <c r="C302" s="5" t="s">
        <v>424</v>
      </c>
      <c r="D302" s="5" t="s">
        <v>492</v>
      </c>
      <c r="E302" s="5" t="s">
        <v>533</v>
      </c>
      <c r="F302" s="5" t="s">
        <v>562</v>
      </c>
      <c r="G302" s="5" t="s">
        <v>568</v>
      </c>
      <c r="H302" s="10">
        <v>45806</v>
      </c>
      <c r="I302" s="5" t="s">
        <v>571</v>
      </c>
      <c r="J302" s="6" t="s">
        <v>725</v>
      </c>
      <c r="K302" s="5" t="s">
        <v>1477</v>
      </c>
      <c r="L302" s="6" t="s">
        <v>1538</v>
      </c>
      <c r="M302" s="6" t="s">
        <v>1539</v>
      </c>
      <c r="N302" s="5" t="s">
        <v>1330</v>
      </c>
      <c r="O302" s="6" t="s">
        <v>2002</v>
      </c>
      <c r="P302" s="5" t="s">
        <v>1426</v>
      </c>
      <c r="Q302" s="10">
        <v>45818</v>
      </c>
      <c r="R302" s="5" t="s">
        <v>1479</v>
      </c>
      <c r="S302" s="5" t="s">
        <v>1479</v>
      </c>
      <c r="T302" s="6" t="s">
        <v>1479</v>
      </c>
      <c r="U302" s="6" t="s">
        <v>1498</v>
      </c>
      <c r="V302" s="5" t="s">
        <v>1477</v>
      </c>
      <c r="W302" s="5" t="s">
        <v>1472</v>
      </c>
      <c r="X302" s="5" t="s">
        <v>1477</v>
      </c>
      <c r="Y302" s="4">
        <v>86110.97</v>
      </c>
      <c r="Z302" s="19">
        <v>0</v>
      </c>
      <c r="AA302" s="19">
        <v>0</v>
      </c>
      <c r="AB302" s="19">
        <v>0</v>
      </c>
      <c r="AC302" s="19">
        <v>0</v>
      </c>
      <c r="AD302" s="4" t="s">
        <v>1479</v>
      </c>
      <c r="AE302" s="19" t="str">
        <f t="shared" si="12"/>
        <v>N/A</v>
      </c>
      <c r="AF302" s="19">
        <v>0</v>
      </c>
      <c r="AG302" s="19">
        <v>0</v>
      </c>
      <c r="AH302" s="19">
        <v>0</v>
      </c>
      <c r="AI302" s="19">
        <v>0</v>
      </c>
      <c r="AJ302" s="19">
        <v>0</v>
      </c>
      <c r="AK302" s="19">
        <v>0</v>
      </c>
      <c r="AL302" s="19">
        <v>0</v>
      </c>
      <c r="AM302" s="4" t="s">
        <v>1479</v>
      </c>
      <c r="AN302" s="19" t="s">
        <v>1479</v>
      </c>
      <c r="AO302" s="4" t="s">
        <v>1479</v>
      </c>
      <c r="AP302" s="4" t="s">
        <v>1479</v>
      </c>
    </row>
    <row r="303" spans="1:42" ht="90" hidden="1" x14ac:dyDescent="0.25">
      <c r="A303" s="5" t="s">
        <v>318</v>
      </c>
      <c r="B303" s="6" t="s">
        <v>402</v>
      </c>
      <c r="C303" s="5" t="s">
        <v>459</v>
      </c>
      <c r="D303" s="5" t="s">
        <v>490</v>
      </c>
      <c r="E303" s="5" t="s">
        <v>512</v>
      </c>
      <c r="F303" s="5" t="s">
        <v>562</v>
      </c>
      <c r="G303" s="5" t="s">
        <v>568</v>
      </c>
      <c r="H303" s="10">
        <v>45551</v>
      </c>
      <c r="I303" s="5" t="s">
        <v>572</v>
      </c>
      <c r="J303" s="6" t="s">
        <v>857</v>
      </c>
      <c r="K303" s="5" t="s">
        <v>1477</v>
      </c>
      <c r="L303" s="5" t="s">
        <v>1482</v>
      </c>
      <c r="M303" s="6" t="s">
        <v>1482</v>
      </c>
      <c r="N303" s="5" t="s">
        <v>1331</v>
      </c>
      <c r="O303" s="6" t="s">
        <v>1760</v>
      </c>
      <c r="P303" s="5" t="s">
        <v>1431</v>
      </c>
      <c r="Q303" s="10">
        <v>45572</v>
      </c>
      <c r="R303" s="5" t="s">
        <v>1479</v>
      </c>
      <c r="S303" s="5" t="s">
        <v>1479</v>
      </c>
      <c r="T303" s="6" t="s">
        <v>1445</v>
      </c>
      <c r="U303" s="6" t="s">
        <v>1480</v>
      </c>
      <c r="V303" s="5" t="s">
        <v>1481</v>
      </c>
      <c r="W303" s="5" t="s">
        <v>1471</v>
      </c>
      <c r="X303" s="5" t="s">
        <v>1481</v>
      </c>
      <c r="Y303" s="4">
        <v>32813</v>
      </c>
      <c r="Z303" s="19">
        <v>32813</v>
      </c>
      <c r="AA303" s="19">
        <v>0</v>
      </c>
      <c r="AB303" s="19">
        <v>0</v>
      </c>
      <c r="AC303" s="19">
        <v>0</v>
      </c>
      <c r="AD303" s="4" t="s">
        <v>1479</v>
      </c>
      <c r="AE303" s="19" t="str">
        <f t="shared" si="12"/>
        <v>N/A</v>
      </c>
      <c r="AF303" s="19">
        <f>Z303-AO303</f>
        <v>29813</v>
      </c>
      <c r="AG303" s="19">
        <v>0</v>
      </c>
      <c r="AH303" s="19">
        <v>0</v>
      </c>
      <c r="AI303" s="19">
        <v>0</v>
      </c>
      <c r="AJ303" s="19">
        <v>0</v>
      </c>
      <c r="AK303" s="19">
        <v>0</v>
      </c>
      <c r="AL303" s="19">
        <v>0</v>
      </c>
      <c r="AM303" s="4" t="s">
        <v>1479</v>
      </c>
      <c r="AN303" s="19" t="s">
        <v>1479</v>
      </c>
      <c r="AO303" s="4">
        <v>3000</v>
      </c>
      <c r="AP303" s="4" t="s">
        <v>1479</v>
      </c>
    </row>
    <row r="304" spans="1:42" ht="90" hidden="1" x14ac:dyDescent="0.25">
      <c r="A304" s="5" t="s">
        <v>319</v>
      </c>
      <c r="B304" s="6" t="s">
        <v>402</v>
      </c>
      <c r="C304" s="5" t="s">
        <v>459</v>
      </c>
      <c r="D304" s="5" t="s">
        <v>490</v>
      </c>
      <c r="E304" s="5" t="s">
        <v>515</v>
      </c>
      <c r="F304" s="5" t="s">
        <v>562</v>
      </c>
      <c r="G304" s="5" t="s">
        <v>568</v>
      </c>
      <c r="H304" s="10">
        <v>45548</v>
      </c>
      <c r="I304" s="5" t="s">
        <v>572</v>
      </c>
      <c r="J304" s="6" t="s">
        <v>858</v>
      </c>
      <c r="K304" s="5" t="s">
        <v>1477</v>
      </c>
      <c r="L304" s="5" t="s">
        <v>1482</v>
      </c>
      <c r="M304" s="6" t="s">
        <v>1482</v>
      </c>
      <c r="N304" s="5" t="s">
        <v>1332</v>
      </c>
      <c r="O304" s="6" t="s">
        <v>1760</v>
      </c>
      <c r="P304" s="5" t="s">
        <v>1431</v>
      </c>
      <c r="Q304" s="10">
        <v>45636</v>
      </c>
      <c r="R304" s="5" t="s">
        <v>1479</v>
      </c>
      <c r="S304" s="5" t="s">
        <v>1479</v>
      </c>
      <c r="T304" s="6" t="s">
        <v>1445</v>
      </c>
      <c r="U304" s="6" t="s">
        <v>1480</v>
      </c>
      <c r="V304" s="5" t="s">
        <v>1481</v>
      </c>
      <c r="W304" s="5" t="s">
        <v>1471</v>
      </c>
      <c r="X304" s="5" t="s">
        <v>1481</v>
      </c>
      <c r="Y304" s="4">
        <v>29977.5</v>
      </c>
      <c r="Z304" s="19">
        <v>29977.5</v>
      </c>
      <c r="AA304" s="19">
        <v>0</v>
      </c>
      <c r="AB304" s="19">
        <v>0</v>
      </c>
      <c r="AC304" s="19">
        <v>0</v>
      </c>
      <c r="AD304" s="4" t="s">
        <v>1479</v>
      </c>
      <c r="AE304" s="19" t="str">
        <f t="shared" si="12"/>
        <v>N/A</v>
      </c>
      <c r="AF304" s="19">
        <f>Z304-AO304</f>
        <v>26977.5</v>
      </c>
      <c r="AG304" s="19">
        <v>0</v>
      </c>
      <c r="AH304" s="19">
        <v>0</v>
      </c>
      <c r="AI304" s="19">
        <v>0</v>
      </c>
      <c r="AJ304" s="19">
        <v>0</v>
      </c>
      <c r="AK304" s="19">
        <v>0</v>
      </c>
      <c r="AL304" s="19">
        <v>0</v>
      </c>
      <c r="AM304" s="4" t="s">
        <v>1479</v>
      </c>
      <c r="AN304" s="19" t="s">
        <v>1479</v>
      </c>
      <c r="AO304" s="4">
        <v>3000</v>
      </c>
      <c r="AP304" s="4" t="s">
        <v>1479</v>
      </c>
    </row>
    <row r="305" spans="1:42" ht="90" hidden="1" x14ac:dyDescent="0.25">
      <c r="A305" s="5" t="s">
        <v>320</v>
      </c>
      <c r="B305" s="6" t="s">
        <v>402</v>
      </c>
      <c r="C305" s="5" t="s">
        <v>459</v>
      </c>
      <c r="D305" s="5" t="s">
        <v>490</v>
      </c>
      <c r="E305" s="5" t="s">
        <v>512</v>
      </c>
      <c r="F305" s="5" t="s">
        <v>562</v>
      </c>
      <c r="G305" s="5" t="s">
        <v>568</v>
      </c>
      <c r="H305" s="10">
        <v>45559</v>
      </c>
      <c r="I305" s="5" t="s">
        <v>572</v>
      </c>
      <c r="J305" s="6" t="s">
        <v>859</v>
      </c>
      <c r="K305" s="5" t="s">
        <v>1477</v>
      </c>
      <c r="L305" s="5" t="s">
        <v>1482</v>
      </c>
      <c r="M305" s="6" t="s">
        <v>1482</v>
      </c>
      <c r="N305" s="5" t="s">
        <v>1333</v>
      </c>
      <c r="O305" s="6" t="s">
        <v>1760</v>
      </c>
      <c r="P305" s="5" t="s">
        <v>1431</v>
      </c>
      <c r="Q305" s="10">
        <v>45593</v>
      </c>
      <c r="R305" s="5" t="s">
        <v>1479</v>
      </c>
      <c r="S305" s="5" t="s">
        <v>1479</v>
      </c>
      <c r="T305" s="6" t="s">
        <v>1445</v>
      </c>
      <c r="U305" s="6" t="s">
        <v>1480</v>
      </c>
      <c r="V305" s="5" t="s">
        <v>1481</v>
      </c>
      <c r="W305" s="5" t="s">
        <v>1471</v>
      </c>
      <c r="X305" s="5" t="s">
        <v>1481</v>
      </c>
      <c r="Y305" s="4">
        <v>28655</v>
      </c>
      <c r="Z305" s="19">
        <v>28655</v>
      </c>
      <c r="AA305" s="19">
        <v>0</v>
      </c>
      <c r="AB305" s="19">
        <v>0</v>
      </c>
      <c r="AC305" s="19">
        <v>0</v>
      </c>
      <c r="AD305" s="4" t="s">
        <v>1479</v>
      </c>
      <c r="AE305" s="19" t="str">
        <f t="shared" si="12"/>
        <v>N/A</v>
      </c>
      <c r="AF305" s="19">
        <f>Z305-AO305</f>
        <v>25655</v>
      </c>
      <c r="AG305" s="19">
        <v>0</v>
      </c>
      <c r="AH305" s="19">
        <v>0</v>
      </c>
      <c r="AI305" s="19">
        <v>0</v>
      </c>
      <c r="AJ305" s="19">
        <v>0</v>
      </c>
      <c r="AK305" s="19">
        <v>0</v>
      </c>
      <c r="AL305" s="19">
        <v>0</v>
      </c>
      <c r="AM305" s="4" t="s">
        <v>1479</v>
      </c>
      <c r="AN305" s="19" t="s">
        <v>1479</v>
      </c>
      <c r="AO305" s="4">
        <v>3000</v>
      </c>
      <c r="AP305" s="4" t="s">
        <v>1479</v>
      </c>
    </row>
    <row r="306" spans="1:42" ht="90" hidden="1" x14ac:dyDescent="0.25">
      <c r="A306" s="5" t="s">
        <v>321</v>
      </c>
      <c r="B306" s="6" t="s">
        <v>402</v>
      </c>
      <c r="C306" s="5" t="s">
        <v>459</v>
      </c>
      <c r="D306" s="5" t="s">
        <v>490</v>
      </c>
      <c r="E306" s="5" t="s">
        <v>518</v>
      </c>
      <c r="F306" s="5" t="s">
        <v>562</v>
      </c>
      <c r="G306" s="5" t="s">
        <v>568</v>
      </c>
      <c r="H306" s="10">
        <v>45559</v>
      </c>
      <c r="I306" s="5" t="s">
        <v>572</v>
      </c>
      <c r="J306" s="6" t="s">
        <v>860</v>
      </c>
      <c r="K306" s="5" t="s">
        <v>1477</v>
      </c>
      <c r="L306" s="5" t="s">
        <v>1482</v>
      </c>
      <c r="M306" s="6" t="s">
        <v>1482</v>
      </c>
      <c r="N306" s="5" t="s">
        <v>1334</v>
      </c>
      <c r="O306" s="6" t="s">
        <v>1760</v>
      </c>
      <c r="P306" s="5" t="s">
        <v>1431</v>
      </c>
      <c r="Q306" s="10">
        <v>45587</v>
      </c>
      <c r="R306" s="5" t="s">
        <v>1479</v>
      </c>
      <c r="S306" s="5" t="s">
        <v>1479</v>
      </c>
      <c r="T306" s="6" t="s">
        <v>1445</v>
      </c>
      <c r="U306" s="6" t="s">
        <v>1480</v>
      </c>
      <c r="V306" s="5" t="s">
        <v>1481</v>
      </c>
      <c r="W306" s="5" t="s">
        <v>1471</v>
      </c>
      <c r="X306" s="5" t="s">
        <v>1481</v>
      </c>
      <c r="Y306" s="4">
        <v>25514.5</v>
      </c>
      <c r="Z306" s="19">
        <v>25514.5</v>
      </c>
      <c r="AA306" s="19">
        <v>0</v>
      </c>
      <c r="AB306" s="19">
        <v>0</v>
      </c>
      <c r="AC306" s="19">
        <v>0</v>
      </c>
      <c r="AD306" s="4" t="s">
        <v>1479</v>
      </c>
      <c r="AE306" s="19" t="str">
        <f t="shared" si="12"/>
        <v>N/A</v>
      </c>
      <c r="AF306" s="19">
        <f>Z306-AO306</f>
        <v>22514.5</v>
      </c>
      <c r="AG306" s="19">
        <v>0</v>
      </c>
      <c r="AH306" s="19">
        <v>0</v>
      </c>
      <c r="AI306" s="19">
        <v>0</v>
      </c>
      <c r="AJ306" s="19">
        <v>0</v>
      </c>
      <c r="AK306" s="19">
        <v>0</v>
      </c>
      <c r="AL306" s="19">
        <v>0</v>
      </c>
      <c r="AM306" s="4" t="s">
        <v>1479</v>
      </c>
      <c r="AN306" s="19" t="s">
        <v>1479</v>
      </c>
      <c r="AO306" s="4">
        <v>3000</v>
      </c>
      <c r="AP306" s="4" t="s">
        <v>1479</v>
      </c>
    </row>
    <row r="307" spans="1:42" ht="30" hidden="1" x14ac:dyDescent="0.25">
      <c r="A307" s="5" t="s">
        <v>322</v>
      </c>
      <c r="B307" s="6" t="s">
        <v>402</v>
      </c>
      <c r="C307" s="5" t="s">
        <v>422</v>
      </c>
      <c r="D307" s="5" t="s">
        <v>490</v>
      </c>
      <c r="E307" s="5" t="s">
        <v>520</v>
      </c>
      <c r="F307" s="5" t="s">
        <v>562</v>
      </c>
      <c r="G307" s="5" t="s">
        <v>568</v>
      </c>
      <c r="H307" s="10">
        <v>45748</v>
      </c>
      <c r="I307" s="5" t="s">
        <v>571</v>
      </c>
      <c r="J307" s="6" t="s">
        <v>773</v>
      </c>
      <c r="K307" s="5" t="s">
        <v>1481</v>
      </c>
      <c r="L307" s="6" t="s">
        <v>1479</v>
      </c>
      <c r="M307" s="6" t="s">
        <v>1479</v>
      </c>
      <c r="N307" s="5" t="s">
        <v>1335</v>
      </c>
      <c r="O307" s="6" t="s">
        <v>1797</v>
      </c>
      <c r="P307" s="5" t="s">
        <v>1431</v>
      </c>
      <c r="Q307" s="10">
        <v>45426</v>
      </c>
      <c r="R307" s="5" t="s">
        <v>1479</v>
      </c>
      <c r="S307" s="5" t="s">
        <v>1479</v>
      </c>
      <c r="T307" s="6" t="s">
        <v>1540</v>
      </c>
      <c r="U307" s="6" t="s">
        <v>1525</v>
      </c>
      <c r="V307" s="5" t="s">
        <v>1481</v>
      </c>
      <c r="W307" s="5" t="s">
        <v>1473</v>
      </c>
      <c r="X307" s="5" t="s">
        <v>1477</v>
      </c>
      <c r="Y307" s="4">
        <v>61501</v>
      </c>
      <c r="Z307" s="4">
        <v>61501</v>
      </c>
      <c r="AA307" s="19">
        <v>0</v>
      </c>
      <c r="AB307" s="19">
        <v>0</v>
      </c>
      <c r="AC307" s="19">
        <v>0</v>
      </c>
      <c r="AD307" s="4" t="s">
        <v>1479</v>
      </c>
      <c r="AE307" s="19" t="str">
        <f t="shared" si="12"/>
        <v>N/A</v>
      </c>
      <c r="AF307" s="19">
        <v>0</v>
      </c>
      <c r="AG307" s="19">
        <v>0</v>
      </c>
      <c r="AH307" s="19">
        <v>0</v>
      </c>
      <c r="AI307" s="19">
        <v>0</v>
      </c>
      <c r="AJ307" s="19">
        <v>0</v>
      </c>
      <c r="AK307" s="19">
        <v>0</v>
      </c>
      <c r="AL307" s="19">
        <v>0</v>
      </c>
      <c r="AM307" s="4" t="s">
        <v>1479</v>
      </c>
      <c r="AN307" s="19" t="s">
        <v>1479</v>
      </c>
      <c r="AO307" s="4" t="s">
        <v>1479</v>
      </c>
      <c r="AP307" s="4" t="s">
        <v>1479</v>
      </c>
    </row>
    <row r="308" spans="1:42" ht="45" x14ac:dyDescent="0.25">
      <c r="A308" s="5" t="s">
        <v>323</v>
      </c>
      <c r="B308" s="6" t="s">
        <v>417</v>
      </c>
      <c r="C308" s="5" t="s">
        <v>479</v>
      </c>
      <c r="D308" s="5" t="s">
        <v>496</v>
      </c>
      <c r="E308" s="5" t="s">
        <v>532</v>
      </c>
      <c r="F308" s="5" t="s">
        <v>562</v>
      </c>
      <c r="G308" s="5" t="s">
        <v>568</v>
      </c>
      <c r="H308" s="10">
        <v>45834</v>
      </c>
      <c r="I308" s="5" t="s">
        <v>571</v>
      </c>
      <c r="J308" s="6" t="s">
        <v>861</v>
      </c>
      <c r="K308" s="5" t="s">
        <v>1477</v>
      </c>
      <c r="L308" s="6" t="s">
        <v>1495</v>
      </c>
      <c r="M308" s="6" t="s">
        <v>1495</v>
      </c>
      <c r="N308" s="5" t="s">
        <v>1336</v>
      </c>
      <c r="O308" s="6" t="s">
        <v>1798</v>
      </c>
      <c r="P308" s="5" t="s">
        <v>1430</v>
      </c>
      <c r="Q308" s="10">
        <v>45834</v>
      </c>
      <c r="R308" s="5" t="s">
        <v>1479</v>
      </c>
      <c r="S308" s="5" t="s">
        <v>1479</v>
      </c>
      <c r="T308" s="6" t="s">
        <v>1479</v>
      </c>
      <c r="U308" s="6" t="s">
        <v>1498</v>
      </c>
      <c r="V308" s="5" t="s">
        <v>1477</v>
      </c>
      <c r="W308" s="5" t="s">
        <v>1472</v>
      </c>
      <c r="X308" s="5" t="s">
        <v>1477</v>
      </c>
      <c r="Y308" s="4">
        <v>222363.13</v>
      </c>
      <c r="Z308" s="19">
        <v>0</v>
      </c>
      <c r="AA308" s="19">
        <v>0</v>
      </c>
      <c r="AB308" s="19">
        <v>0</v>
      </c>
      <c r="AC308" s="19">
        <v>0</v>
      </c>
      <c r="AD308" s="4" t="s">
        <v>1479</v>
      </c>
      <c r="AE308" s="19" t="str">
        <f t="shared" si="12"/>
        <v>N/A</v>
      </c>
      <c r="AF308" s="19">
        <v>0</v>
      </c>
      <c r="AG308" s="19">
        <v>0</v>
      </c>
      <c r="AH308" s="19">
        <v>0</v>
      </c>
      <c r="AI308" s="19">
        <v>0</v>
      </c>
      <c r="AJ308" s="19">
        <v>0</v>
      </c>
      <c r="AK308" s="19">
        <v>0</v>
      </c>
      <c r="AL308" s="19">
        <v>0</v>
      </c>
      <c r="AM308" s="4" t="s">
        <v>1479</v>
      </c>
      <c r="AN308" s="19" t="s">
        <v>1479</v>
      </c>
      <c r="AO308" s="4" t="s">
        <v>1479</v>
      </c>
      <c r="AP308" s="4" t="s">
        <v>1479</v>
      </c>
    </row>
    <row r="309" spans="1:42" ht="60" x14ac:dyDescent="0.25">
      <c r="A309" s="5" t="s">
        <v>324</v>
      </c>
      <c r="B309" s="6" t="s">
        <v>402</v>
      </c>
      <c r="C309" s="5" t="s">
        <v>450</v>
      </c>
      <c r="D309" s="5" t="s">
        <v>490</v>
      </c>
      <c r="E309" s="5" t="s">
        <v>511</v>
      </c>
      <c r="F309" s="5" t="s">
        <v>562</v>
      </c>
      <c r="G309" s="5" t="s">
        <v>568</v>
      </c>
      <c r="H309" s="10">
        <v>45707</v>
      </c>
      <c r="I309" s="5" t="s">
        <v>571</v>
      </c>
      <c r="J309" s="6" t="s">
        <v>862</v>
      </c>
      <c r="K309" s="5" t="s">
        <v>1477</v>
      </c>
      <c r="L309" s="6" t="s">
        <v>1541</v>
      </c>
      <c r="M309" s="6" t="s">
        <v>1541</v>
      </c>
      <c r="N309" s="5" t="s">
        <v>1337</v>
      </c>
      <c r="O309" s="6" t="s">
        <v>1879</v>
      </c>
      <c r="P309" s="5" t="s">
        <v>1426</v>
      </c>
      <c r="Q309" s="10">
        <v>45825</v>
      </c>
      <c r="R309" s="5" t="s">
        <v>1479</v>
      </c>
      <c r="S309" s="5" t="s">
        <v>1479</v>
      </c>
      <c r="T309" s="6" t="s">
        <v>1479</v>
      </c>
      <c r="U309" s="6" t="s">
        <v>1498</v>
      </c>
      <c r="V309" s="5" t="s">
        <v>1477</v>
      </c>
      <c r="W309" s="5" t="s">
        <v>1472</v>
      </c>
      <c r="X309" s="5" t="s">
        <v>1477</v>
      </c>
      <c r="Y309" s="4">
        <v>73366.31</v>
      </c>
      <c r="Z309" s="19">
        <v>0</v>
      </c>
      <c r="AA309" s="19">
        <v>0</v>
      </c>
      <c r="AB309" s="19">
        <v>0</v>
      </c>
      <c r="AC309" s="19">
        <v>0</v>
      </c>
      <c r="AD309" s="4" t="s">
        <v>1479</v>
      </c>
      <c r="AE309" s="19" t="str">
        <f t="shared" si="12"/>
        <v>N/A</v>
      </c>
      <c r="AF309" s="19">
        <v>0</v>
      </c>
      <c r="AG309" s="19">
        <v>0</v>
      </c>
      <c r="AH309" s="19">
        <v>0</v>
      </c>
      <c r="AI309" s="19">
        <v>0</v>
      </c>
      <c r="AJ309" s="19">
        <v>0</v>
      </c>
      <c r="AK309" s="19">
        <v>0</v>
      </c>
      <c r="AL309" s="19">
        <v>0</v>
      </c>
      <c r="AM309" s="4" t="s">
        <v>1479</v>
      </c>
      <c r="AN309" s="19" t="s">
        <v>1479</v>
      </c>
      <c r="AO309" s="4" t="s">
        <v>1479</v>
      </c>
      <c r="AP309" s="4" t="s">
        <v>1479</v>
      </c>
    </row>
    <row r="310" spans="1:42" ht="90" hidden="1" x14ac:dyDescent="0.25">
      <c r="A310" s="5" t="s">
        <v>325</v>
      </c>
      <c r="B310" s="6" t="s">
        <v>402</v>
      </c>
      <c r="C310" s="5" t="s">
        <v>459</v>
      </c>
      <c r="D310" s="5" t="s">
        <v>490</v>
      </c>
      <c r="E310" s="5" t="s">
        <v>515</v>
      </c>
      <c r="F310" s="5" t="s">
        <v>562</v>
      </c>
      <c r="G310" s="5" t="s">
        <v>568</v>
      </c>
      <c r="H310" s="10">
        <v>45712</v>
      </c>
      <c r="I310" s="5" t="s">
        <v>571</v>
      </c>
      <c r="J310" s="6" t="s">
        <v>863</v>
      </c>
      <c r="K310" s="5" t="s">
        <v>1477</v>
      </c>
      <c r="L310" s="5" t="s">
        <v>1482</v>
      </c>
      <c r="M310" s="6" t="s">
        <v>1482</v>
      </c>
      <c r="N310" s="5" t="s">
        <v>1338</v>
      </c>
      <c r="O310" s="6" t="s">
        <v>1760</v>
      </c>
      <c r="P310" s="5" t="s">
        <v>1431</v>
      </c>
      <c r="Q310" s="10">
        <v>45789</v>
      </c>
      <c r="R310" s="5" t="s">
        <v>1479</v>
      </c>
      <c r="S310" s="5" t="s">
        <v>1479</v>
      </c>
      <c r="T310" s="6" t="s">
        <v>1445</v>
      </c>
      <c r="U310" s="6" t="s">
        <v>1480</v>
      </c>
      <c r="V310" s="5" t="s">
        <v>1481</v>
      </c>
      <c r="W310" s="5" t="s">
        <v>1471</v>
      </c>
      <c r="X310" s="5" t="s">
        <v>1481</v>
      </c>
      <c r="Y310" s="4">
        <v>48556.2</v>
      </c>
      <c r="Z310" s="19">
        <v>48556.2</v>
      </c>
      <c r="AA310" s="19">
        <v>0</v>
      </c>
      <c r="AB310" s="19">
        <v>0</v>
      </c>
      <c r="AC310" s="19">
        <v>0</v>
      </c>
      <c r="AD310" s="4" t="s">
        <v>1479</v>
      </c>
      <c r="AE310" s="19" t="str">
        <f t="shared" si="12"/>
        <v>N/A</v>
      </c>
      <c r="AF310" s="19">
        <f>Z310-AO310</f>
        <v>45556.2</v>
      </c>
      <c r="AG310" s="19">
        <v>0</v>
      </c>
      <c r="AH310" s="19">
        <v>0</v>
      </c>
      <c r="AI310" s="19">
        <v>0</v>
      </c>
      <c r="AJ310" s="19">
        <v>0</v>
      </c>
      <c r="AK310" s="19">
        <v>0</v>
      </c>
      <c r="AL310" s="19">
        <v>0</v>
      </c>
      <c r="AM310" s="4" t="s">
        <v>1479</v>
      </c>
      <c r="AN310" s="19" t="s">
        <v>1479</v>
      </c>
      <c r="AO310" s="4">
        <v>3000</v>
      </c>
      <c r="AP310" s="4" t="s">
        <v>1479</v>
      </c>
    </row>
    <row r="311" spans="1:42" ht="45" hidden="1" x14ac:dyDescent="0.25">
      <c r="A311" s="5" t="s">
        <v>326</v>
      </c>
      <c r="B311" s="6" t="s">
        <v>1542</v>
      </c>
      <c r="C311" s="5" t="s">
        <v>480</v>
      </c>
      <c r="D311" s="5" t="s">
        <v>504</v>
      </c>
      <c r="E311" s="5" t="s">
        <v>509</v>
      </c>
      <c r="F311" s="5" t="s">
        <v>562</v>
      </c>
      <c r="G311" s="5" t="s">
        <v>568</v>
      </c>
      <c r="H311" s="10">
        <v>45644</v>
      </c>
      <c r="I311" s="5" t="s">
        <v>571</v>
      </c>
      <c r="J311" s="6" t="s">
        <v>864</v>
      </c>
      <c r="K311" s="5" t="s">
        <v>1477</v>
      </c>
      <c r="L311" s="6" t="s">
        <v>1495</v>
      </c>
      <c r="M311" s="6" t="s">
        <v>1496</v>
      </c>
      <c r="N311" s="5" t="s">
        <v>1339</v>
      </c>
      <c r="O311" s="6" t="s">
        <v>1799</v>
      </c>
      <c r="P311" s="5" t="s">
        <v>1433</v>
      </c>
      <c r="Q311" s="10">
        <v>45831</v>
      </c>
      <c r="R311" s="5" t="s">
        <v>1479</v>
      </c>
      <c r="S311" s="5" t="s">
        <v>1479</v>
      </c>
      <c r="T311" s="6" t="s">
        <v>1457</v>
      </c>
      <c r="U311" s="17" t="s">
        <v>1507</v>
      </c>
      <c r="V311" s="5" t="s">
        <v>1481</v>
      </c>
      <c r="W311" s="5" t="s">
        <v>1473</v>
      </c>
      <c r="X311" s="5" t="s">
        <v>1477</v>
      </c>
      <c r="Y311" s="4">
        <v>28099.03</v>
      </c>
      <c r="Z311" s="19">
        <v>28099.03</v>
      </c>
      <c r="AA311" s="19">
        <v>0</v>
      </c>
      <c r="AB311" s="19">
        <v>0</v>
      </c>
      <c r="AC311" s="19">
        <v>0</v>
      </c>
      <c r="AD311" s="4" t="s">
        <v>1479</v>
      </c>
      <c r="AE311" s="19" t="str">
        <f t="shared" si="12"/>
        <v>N/A</v>
      </c>
      <c r="AF311" s="19">
        <f>Y311</f>
        <v>28099.03</v>
      </c>
      <c r="AG311" s="19">
        <v>0</v>
      </c>
      <c r="AH311" s="19">
        <v>0</v>
      </c>
      <c r="AI311" s="19">
        <v>0</v>
      </c>
      <c r="AJ311" s="19">
        <v>0</v>
      </c>
      <c r="AK311" s="19">
        <v>0</v>
      </c>
      <c r="AL311" s="19">
        <v>0</v>
      </c>
      <c r="AM311" s="4" t="s">
        <v>1479</v>
      </c>
      <c r="AN311" s="19" t="s">
        <v>1479</v>
      </c>
      <c r="AO311" s="4" t="s">
        <v>1479</v>
      </c>
      <c r="AP311" s="4" t="s">
        <v>1479</v>
      </c>
    </row>
    <row r="312" spans="1:42" ht="75" x14ac:dyDescent="0.25">
      <c r="A312" s="5" t="s">
        <v>327</v>
      </c>
      <c r="B312" s="6" t="s">
        <v>411</v>
      </c>
      <c r="C312" s="5" t="s">
        <v>427</v>
      </c>
      <c r="D312" s="5" t="s">
        <v>495</v>
      </c>
      <c r="E312" s="5" t="s">
        <v>510</v>
      </c>
      <c r="F312" s="5" t="s">
        <v>562</v>
      </c>
      <c r="G312" s="5" t="s">
        <v>568</v>
      </c>
      <c r="H312" s="10">
        <v>45699</v>
      </c>
      <c r="I312" s="5" t="s">
        <v>571</v>
      </c>
      <c r="J312" s="6" t="s">
        <v>865</v>
      </c>
      <c r="K312" s="5" t="s">
        <v>1477</v>
      </c>
      <c r="L312" s="6" t="s">
        <v>1543</v>
      </c>
      <c r="M312" s="6" t="s">
        <v>1544</v>
      </c>
      <c r="N312" s="5" t="s">
        <v>1340</v>
      </c>
      <c r="O312" s="6" t="s">
        <v>2003</v>
      </c>
      <c r="P312" s="5" t="s">
        <v>1430</v>
      </c>
      <c r="Q312" s="10">
        <v>45798</v>
      </c>
      <c r="R312" s="5" t="s">
        <v>1479</v>
      </c>
      <c r="S312" s="5" t="s">
        <v>1479</v>
      </c>
      <c r="T312" s="6" t="s">
        <v>1479</v>
      </c>
      <c r="U312" s="6" t="s">
        <v>1498</v>
      </c>
      <c r="V312" s="5" t="s">
        <v>1477</v>
      </c>
      <c r="W312" s="5" t="s">
        <v>1472</v>
      </c>
      <c r="X312" s="5" t="s">
        <v>1477</v>
      </c>
      <c r="Y312" s="4">
        <v>72309.899999999994</v>
      </c>
      <c r="Z312" s="19">
        <v>0</v>
      </c>
      <c r="AA312" s="19">
        <v>0</v>
      </c>
      <c r="AB312" s="19">
        <v>0</v>
      </c>
      <c r="AC312" s="19">
        <v>0</v>
      </c>
      <c r="AD312" s="4" t="s">
        <v>1479</v>
      </c>
      <c r="AE312" s="19" t="str">
        <f t="shared" si="12"/>
        <v>N/A</v>
      </c>
      <c r="AF312" s="19">
        <v>0</v>
      </c>
      <c r="AG312" s="19">
        <v>0</v>
      </c>
      <c r="AH312" s="19">
        <v>0</v>
      </c>
      <c r="AI312" s="19">
        <v>0</v>
      </c>
      <c r="AJ312" s="19">
        <v>0</v>
      </c>
      <c r="AK312" s="19">
        <v>0</v>
      </c>
      <c r="AL312" s="19">
        <v>0</v>
      </c>
      <c r="AM312" s="4" t="s">
        <v>1479</v>
      </c>
      <c r="AN312" s="19" t="s">
        <v>1479</v>
      </c>
      <c r="AO312" s="4" t="s">
        <v>1479</v>
      </c>
      <c r="AP312" s="4" t="s">
        <v>1479</v>
      </c>
    </row>
    <row r="313" spans="1:42" ht="60" x14ac:dyDescent="0.25">
      <c r="A313" s="5" t="s">
        <v>328</v>
      </c>
      <c r="B313" s="6" t="s">
        <v>402</v>
      </c>
      <c r="C313" s="5" t="s">
        <v>450</v>
      </c>
      <c r="D313" s="5" t="s">
        <v>490</v>
      </c>
      <c r="E313" s="5" t="s">
        <v>508</v>
      </c>
      <c r="F313" s="5" t="s">
        <v>562</v>
      </c>
      <c r="G313" s="5" t="s">
        <v>568</v>
      </c>
      <c r="H313" s="10">
        <v>45712</v>
      </c>
      <c r="I313" s="5" t="s">
        <v>571</v>
      </c>
      <c r="J313" s="6" t="s">
        <v>866</v>
      </c>
      <c r="K313" s="5" t="s">
        <v>1477</v>
      </c>
      <c r="L313" s="6" t="s">
        <v>1541</v>
      </c>
      <c r="M313" s="6" t="s">
        <v>1541</v>
      </c>
      <c r="N313" s="5" t="s">
        <v>1341</v>
      </c>
      <c r="O313" s="6" t="s">
        <v>1800</v>
      </c>
      <c r="P313" s="5" t="s">
        <v>1429</v>
      </c>
      <c r="Q313" s="10">
        <v>45826</v>
      </c>
      <c r="R313" s="5" t="s">
        <v>1479</v>
      </c>
      <c r="S313" s="5" t="s">
        <v>1479</v>
      </c>
      <c r="T313" s="6" t="s">
        <v>1545</v>
      </c>
      <c r="U313" s="6" t="s">
        <v>1546</v>
      </c>
      <c r="V313" s="5" t="s">
        <v>1477</v>
      </c>
      <c r="W313" s="5" t="s">
        <v>1471</v>
      </c>
      <c r="X313" s="5" t="s">
        <v>1477</v>
      </c>
      <c r="Y313" s="4">
        <v>6847.96</v>
      </c>
      <c r="Z313" s="19">
        <v>0</v>
      </c>
      <c r="AA313" s="19">
        <v>0</v>
      </c>
      <c r="AB313" s="19">
        <v>0</v>
      </c>
      <c r="AC313" s="19">
        <v>0</v>
      </c>
      <c r="AD313" s="4" t="s">
        <v>1479</v>
      </c>
      <c r="AE313" s="19" t="str">
        <f t="shared" si="12"/>
        <v>N/A</v>
      </c>
      <c r="AF313" s="19">
        <v>0</v>
      </c>
      <c r="AG313" s="19">
        <v>5000</v>
      </c>
      <c r="AH313" s="19">
        <v>0</v>
      </c>
      <c r="AI313" s="19">
        <v>0</v>
      </c>
      <c r="AJ313" s="19">
        <v>0</v>
      </c>
      <c r="AK313" s="19">
        <v>0</v>
      </c>
      <c r="AL313" s="19">
        <v>100</v>
      </c>
      <c r="AM313" s="4" t="s">
        <v>1477</v>
      </c>
      <c r="AN313" s="19" t="s">
        <v>1479</v>
      </c>
      <c r="AO313" s="4" t="s">
        <v>1479</v>
      </c>
      <c r="AP313" s="4" t="s">
        <v>1479</v>
      </c>
    </row>
    <row r="314" spans="1:42" ht="75" x14ac:dyDescent="0.25">
      <c r="A314" s="5" t="s">
        <v>329</v>
      </c>
      <c r="B314" s="6" t="s">
        <v>402</v>
      </c>
      <c r="C314" s="5" t="s">
        <v>450</v>
      </c>
      <c r="D314" s="5" t="s">
        <v>490</v>
      </c>
      <c r="E314" s="5" t="s">
        <v>511</v>
      </c>
      <c r="F314" s="5" t="s">
        <v>562</v>
      </c>
      <c r="G314" s="5" t="s">
        <v>568</v>
      </c>
      <c r="H314" s="10">
        <v>45816</v>
      </c>
      <c r="I314" s="5" t="s">
        <v>571</v>
      </c>
      <c r="J314" s="6" t="s">
        <v>867</v>
      </c>
      <c r="K314" s="5" t="s">
        <v>1477</v>
      </c>
      <c r="L314" s="6" t="s">
        <v>1541</v>
      </c>
      <c r="M314" s="6" t="s">
        <v>1541</v>
      </c>
      <c r="N314" s="5" t="s">
        <v>1342</v>
      </c>
      <c r="O314" s="6" t="s">
        <v>1880</v>
      </c>
      <c r="P314" s="5" t="s">
        <v>1429</v>
      </c>
      <c r="Q314" s="10">
        <v>45807</v>
      </c>
      <c r="R314" s="5" t="s">
        <v>1547</v>
      </c>
      <c r="S314" s="5" t="s">
        <v>1479</v>
      </c>
      <c r="T314" s="6" t="s">
        <v>1548</v>
      </c>
      <c r="U314" s="6" t="s">
        <v>1546</v>
      </c>
      <c r="V314" s="5" t="s">
        <v>1477</v>
      </c>
      <c r="W314" s="5" t="s">
        <v>1471</v>
      </c>
      <c r="X314" s="5" t="s">
        <v>1477</v>
      </c>
      <c r="Y314" s="4">
        <v>13477.26</v>
      </c>
      <c r="Z314" s="19">
        <v>0</v>
      </c>
      <c r="AA314" s="19">
        <v>0</v>
      </c>
      <c r="AB314" s="19">
        <v>0</v>
      </c>
      <c r="AC314" s="19">
        <v>0</v>
      </c>
      <c r="AD314" s="4" t="s">
        <v>1479</v>
      </c>
      <c r="AE314" s="19" t="str">
        <f t="shared" si="12"/>
        <v>N/A</v>
      </c>
      <c r="AF314" s="19">
        <v>0</v>
      </c>
      <c r="AG314" s="19">
        <v>7000</v>
      </c>
      <c r="AH314" s="19">
        <v>0</v>
      </c>
      <c r="AI314" s="19">
        <v>0</v>
      </c>
      <c r="AJ314" s="19">
        <v>0</v>
      </c>
      <c r="AK314" s="19">
        <v>0</v>
      </c>
      <c r="AL314" s="19">
        <v>140</v>
      </c>
      <c r="AM314" s="4" t="s">
        <v>1477</v>
      </c>
      <c r="AN314" s="19" t="s">
        <v>1479</v>
      </c>
      <c r="AO314" s="4" t="s">
        <v>1479</v>
      </c>
      <c r="AP314" s="4" t="s">
        <v>1479</v>
      </c>
    </row>
    <row r="315" spans="1:42" ht="30" x14ac:dyDescent="0.25">
      <c r="A315" s="5" t="s">
        <v>330</v>
      </c>
      <c r="B315" s="6" t="s">
        <v>404</v>
      </c>
      <c r="C315" s="5" t="s">
        <v>481</v>
      </c>
      <c r="D315" s="5" t="s">
        <v>491</v>
      </c>
      <c r="E315" s="5" t="s">
        <v>510</v>
      </c>
      <c r="F315" s="5" t="s">
        <v>562</v>
      </c>
      <c r="G315" s="5" t="s">
        <v>568</v>
      </c>
      <c r="H315" s="10">
        <v>45715</v>
      </c>
      <c r="I315" s="5" t="s">
        <v>571</v>
      </c>
      <c r="J315" s="6" t="s">
        <v>868</v>
      </c>
      <c r="K315" s="5" t="s">
        <v>1477</v>
      </c>
      <c r="L315" s="6" t="s">
        <v>1495</v>
      </c>
      <c r="M315" s="6" t="s">
        <v>1496</v>
      </c>
      <c r="N315" s="5" t="s">
        <v>1343</v>
      </c>
      <c r="O315" s="6" t="s">
        <v>1880</v>
      </c>
      <c r="P315" s="5" t="s">
        <v>1430</v>
      </c>
      <c r="Q315" s="10">
        <v>45761</v>
      </c>
      <c r="R315" s="5" t="s">
        <v>1479</v>
      </c>
      <c r="S315" s="5" t="s">
        <v>1479</v>
      </c>
      <c r="T315" s="6" t="s">
        <v>1479</v>
      </c>
      <c r="U315" s="6" t="s">
        <v>1498</v>
      </c>
      <c r="V315" s="5" t="s">
        <v>1477</v>
      </c>
      <c r="W315" s="5" t="s">
        <v>1472</v>
      </c>
      <c r="X315" s="5" t="s">
        <v>1477</v>
      </c>
      <c r="Y315" s="4">
        <v>174625.36</v>
      </c>
      <c r="Z315" s="19">
        <v>0</v>
      </c>
      <c r="AA315" s="19">
        <v>0</v>
      </c>
      <c r="AB315" s="19">
        <v>0</v>
      </c>
      <c r="AC315" s="19">
        <v>0</v>
      </c>
      <c r="AD315" s="4" t="s">
        <v>1479</v>
      </c>
      <c r="AE315" s="19" t="str">
        <f t="shared" si="12"/>
        <v>N/A</v>
      </c>
      <c r="AF315" s="19">
        <v>0</v>
      </c>
      <c r="AG315" s="19">
        <v>0</v>
      </c>
      <c r="AH315" s="19">
        <v>0</v>
      </c>
      <c r="AI315" s="19">
        <v>0</v>
      </c>
      <c r="AJ315" s="19">
        <v>0</v>
      </c>
      <c r="AK315" s="19">
        <v>0</v>
      </c>
      <c r="AL315" s="19">
        <v>0</v>
      </c>
      <c r="AM315" s="4" t="s">
        <v>1479</v>
      </c>
      <c r="AN315" s="19" t="s">
        <v>1479</v>
      </c>
      <c r="AO315" s="4" t="s">
        <v>1479</v>
      </c>
      <c r="AP315" s="4" t="s">
        <v>1479</v>
      </c>
    </row>
    <row r="316" spans="1:42" ht="30" x14ac:dyDescent="0.25">
      <c r="A316" s="5" t="s">
        <v>331</v>
      </c>
      <c r="B316" s="6" t="s">
        <v>1549</v>
      </c>
      <c r="C316" s="5" t="s">
        <v>482</v>
      </c>
      <c r="D316" s="5" t="s">
        <v>492</v>
      </c>
      <c r="E316" s="5" t="s">
        <v>511</v>
      </c>
      <c r="F316" s="5" t="s">
        <v>562</v>
      </c>
      <c r="G316" s="5" t="s">
        <v>568</v>
      </c>
      <c r="H316" s="10">
        <v>45714</v>
      </c>
      <c r="I316" s="5" t="s">
        <v>571</v>
      </c>
      <c r="J316" s="6" t="s">
        <v>869</v>
      </c>
      <c r="K316" s="5" t="s">
        <v>1477</v>
      </c>
      <c r="L316" s="6" t="s">
        <v>1495</v>
      </c>
      <c r="M316" s="6" t="s">
        <v>1495</v>
      </c>
      <c r="N316" s="5" t="s">
        <v>1344</v>
      </c>
      <c r="O316" s="6" t="s">
        <v>1801</v>
      </c>
      <c r="P316" s="5" t="s">
        <v>1426</v>
      </c>
      <c r="Q316" s="10">
        <v>45727</v>
      </c>
      <c r="R316" s="5" t="s">
        <v>1479</v>
      </c>
      <c r="S316" s="5" t="s">
        <v>1479</v>
      </c>
      <c r="T316" s="6" t="s">
        <v>1479</v>
      </c>
      <c r="U316" s="6" t="s">
        <v>1498</v>
      </c>
      <c r="V316" s="5" t="s">
        <v>1477</v>
      </c>
      <c r="W316" s="5" t="s">
        <v>1472</v>
      </c>
      <c r="X316" s="5" t="s">
        <v>1477</v>
      </c>
      <c r="Y316" s="4">
        <v>84956.94</v>
      </c>
      <c r="Z316" s="19">
        <v>0</v>
      </c>
      <c r="AA316" s="19">
        <v>0</v>
      </c>
      <c r="AB316" s="19">
        <v>0</v>
      </c>
      <c r="AC316" s="19">
        <v>0</v>
      </c>
      <c r="AD316" s="4" t="s">
        <v>1479</v>
      </c>
      <c r="AE316" s="19" t="str">
        <f t="shared" si="12"/>
        <v>N/A</v>
      </c>
      <c r="AF316" s="19">
        <v>0</v>
      </c>
      <c r="AG316" s="19">
        <v>0</v>
      </c>
      <c r="AH316" s="19">
        <v>0</v>
      </c>
      <c r="AI316" s="19">
        <v>0</v>
      </c>
      <c r="AJ316" s="19">
        <v>0</v>
      </c>
      <c r="AK316" s="19">
        <v>0</v>
      </c>
      <c r="AL316" s="19">
        <v>0</v>
      </c>
      <c r="AM316" s="4" t="s">
        <v>1479</v>
      </c>
      <c r="AN316" s="19" t="s">
        <v>1479</v>
      </c>
      <c r="AO316" s="4" t="s">
        <v>1479</v>
      </c>
      <c r="AP316" s="4" t="s">
        <v>1479</v>
      </c>
    </row>
    <row r="317" spans="1:42" ht="30" hidden="1" x14ac:dyDescent="0.25">
      <c r="A317" s="5" t="s">
        <v>332</v>
      </c>
      <c r="B317" s="6" t="s">
        <v>402</v>
      </c>
      <c r="C317" s="5" t="s">
        <v>483</v>
      </c>
      <c r="D317" s="5" t="s">
        <v>490</v>
      </c>
      <c r="E317" s="5" t="s">
        <v>510</v>
      </c>
      <c r="F317" s="5" t="s">
        <v>562</v>
      </c>
      <c r="G317" s="5" t="s">
        <v>568</v>
      </c>
      <c r="H317" s="10">
        <v>45719</v>
      </c>
      <c r="I317" s="5" t="s">
        <v>572</v>
      </c>
      <c r="J317" s="6" t="s">
        <v>870</v>
      </c>
      <c r="K317" s="5" t="s">
        <v>1477</v>
      </c>
      <c r="L317" s="6" t="s">
        <v>1495</v>
      </c>
      <c r="M317" s="6" t="s">
        <v>1496</v>
      </c>
      <c r="N317" s="5" t="s">
        <v>1345</v>
      </c>
      <c r="O317" s="6" t="s">
        <v>1802</v>
      </c>
      <c r="P317" s="5" t="s">
        <v>1431</v>
      </c>
      <c r="Q317" s="10">
        <v>45817</v>
      </c>
      <c r="R317" s="5" t="s">
        <v>1479</v>
      </c>
      <c r="S317" s="5" t="s">
        <v>1479</v>
      </c>
      <c r="T317" s="6" t="s">
        <v>1500</v>
      </c>
      <c r="U317" s="6" t="s">
        <v>1501</v>
      </c>
      <c r="V317" s="5" t="s">
        <v>1481</v>
      </c>
      <c r="W317" s="5" t="s">
        <v>1473</v>
      </c>
      <c r="X317" s="5" t="s">
        <v>1477</v>
      </c>
      <c r="Y317" s="4">
        <v>180918.98</v>
      </c>
      <c r="Z317" s="19">
        <v>0</v>
      </c>
      <c r="AA317" s="19">
        <v>0</v>
      </c>
      <c r="AB317" s="19">
        <v>0</v>
      </c>
      <c r="AC317" s="19">
        <v>0</v>
      </c>
      <c r="AD317" s="4" t="s">
        <v>1479</v>
      </c>
      <c r="AE317" s="19" t="str">
        <f t="shared" si="12"/>
        <v>N/A</v>
      </c>
      <c r="AF317" s="19">
        <v>0</v>
      </c>
      <c r="AG317" s="19">
        <v>0</v>
      </c>
      <c r="AH317" s="19">
        <v>0</v>
      </c>
      <c r="AI317" s="19">
        <v>0</v>
      </c>
      <c r="AJ317" s="19">
        <v>0</v>
      </c>
      <c r="AK317" s="19">
        <v>0</v>
      </c>
      <c r="AL317" s="19">
        <v>0</v>
      </c>
      <c r="AM317" s="4" t="s">
        <v>1479</v>
      </c>
      <c r="AN317" s="19" t="s">
        <v>1479</v>
      </c>
      <c r="AO317" s="4" t="s">
        <v>1479</v>
      </c>
      <c r="AP317" s="4" t="s">
        <v>1479</v>
      </c>
    </row>
    <row r="318" spans="1:42" ht="60" x14ac:dyDescent="0.25">
      <c r="A318" s="5" t="s">
        <v>333</v>
      </c>
      <c r="B318" s="6" t="s">
        <v>419</v>
      </c>
      <c r="C318" s="5" t="s">
        <v>421</v>
      </c>
      <c r="D318" s="5" t="s">
        <v>489</v>
      </c>
      <c r="E318" s="5" t="s">
        <v>533</v>
      </c>
      <c r="F318" s="5" t="s">
        <v>562</v>
      </c>
      <c r="G318" s="5" t="s">
        <v>568</v>
      </c>
      <c r="H318" s="10">
        <v>45723</v>
      </c>
      <c r="I318" s="5" t="s">
        <v>571</v>
      </c>
      <c r="J318" s="6" t="s">
        <v>871</v>
      </c>
      <c r="K318" s="5" t="s">
        <v>1477</v>
      </c>
      <c r="L318" s="6" t="s">
        <v>1495</v>
      </c>
      <c r="M318" s="6" t="s">
        <v>1496</v>
      </c>
      <c r="N318" s="5" t="s">
        <v>1346</v>
      </c>
      <c r="O318" s="6" t="s">
        <v>1881</v>
      </c>
      <c r="P318" s="5" t="s">
        <v>1426</v>
      </c>
      <c r="Q318" s="10">
        <v>45812</v>
      </c>
      <c r="R318" s="5" t="s">
        <v>1479</v>
      </c>
      <c r="S318" s="5" t="s">
        <v>1479</v>
      </c>
      <c r="T318" s="6" t="s">
        <v>1479</v>
      </c>
      <c r="U318" s="6" t="s">
        <v>1498</v>
      </c>
      <c r="V318" s="5" t="s">
        <v>1477</v>
      </c>
      <c r="W318" s="5" t="s">
        <v>1472</v>
      </c>
      <c r="X318" s="5" t="s">
        <v>1477</v>
      </c>
      <c r="Y318" s="4">
        <v>51629.83</v>
      </c>
      <c r="Z318" s="19">
        <v>0</v>
      </c>
      <c r="AA318" s="19">
        <v>0</v>
      </c>
      <c r="AB318" s="19">
        <v>0</v>
      </c>
      <c r="AC318" s="19">
        <v>0</v>
      </c>
      <c r="AD318" s="4" t="s">
        <v>1479</v>
      </c>
      <c r="AE318" s="19" t="str">
        <f t="shared" si="12"/>
        <v>N/A</v>
      </c>
      <c r="AF318" s="19">
        <v>0</v>
      </c>
      <c r="AG318" s="19">
        <v>0</v>
      </c>
      <c r="AH318" s="19">
        <v>0</v>
      </c>
      <c r="AI318" s="19">
        <v>0</v>
      </c>
      <c r="AJ318" s="19">
        <v>0</v>
      </c>
      <c r="AK318" s="19">
        <v>0</v>
      </c>
      <c r="AL318" s="19">
        <v>0</v>
      </c>
      <c r="AM318" s="4" t="s">
        <v>1479</v>
      </c>
      <c r="AN318" s="19" t="s">
        <v>1479</v>
      </c>
      <c r="AO318" s="4" t="s">
        <v>1479</v>
      </c>
      <c r="AP318" s="4" t="s">
        <v>1479</v>
      </c>
    </row>
    <row r="319" spans="1:42" ht="45" x14ac:dyDescent="0.25">
      <c r="A319" s="5" t="s">
        <v>334</v>
      </c>
      <c r="B319" s="6" t="s">
        <v>402</v>
      </c>
      <c r="C319" s="5" t="s">
        <v>422</v>
      </c>
      <c r="D319" s="5" t="s">
        <v>490</v>
      </c>
      <c r="E319" s="5" t="s">
        <v>550</v>
      </c>
      <c r="F319" s="5" t="s">
        <v>562</v>
      </c>
      <c r="G319" s="5" t="s">
        <v>568</v>
      </c>
      <c r="H319" s="10">
        <v>45722</v>
      </c>
      <c r="I319" s="5" t="s">
        <v>571</v>
      </c>
      <c r="J319" s="6" t="s">
        <v>872</v>
      </c>
      <c r="K319" s="5" t="s">
        <v>1481</v>
      </c>
      <c r="L319" s="6" t="s">
        <v>1479</v>
      </c>
      <c r="M319" s="6" t="s">
        <v>1479</v>
      </c>
      <c r="N319" s="5" t="s">
        <v>1347</v>
      </c>
      <c r="O319" s="6" t="s">
        <v>1803</v>
      </c>
      <c r="P319" s="5" t="s">
        <v>1430</v>
      </c>
      <c r="Q319" s="10">
        <v>45776</v>
      </c>
      <c r="R319" s="5" t="s">
        <v>1479</v>
      </c>
      <c r="S319" s="5" t="s">
        <v>1479</v>
      </c>
      <c r="T319" s="6" t="s">
        <v>1479</v>
      </c>
      <c r="U319" s="6" t="s">
        <v>1498</v>
      </c>
      <c r="V319" s="5" t="s">
        <v>1477</v>
      </c>
      <c r="W319" s="5" t="s">
        <v>1472</v>
      </c>
      <c r="X319" s="5" t="s">
        <v>1477</v>
      </c>
      <c r="Y319" s="4">
        <v>98467.96</v>
      </c>
      <c r="Z319" s="19">
        <v>629206.59</v>
      </c>
      <c r="AA319" s="19">
        <v>274396.76</v>
      </c>
      <c r="AB319" s="19">
        <v>0</v>
      </c>
      <c r="AC319" s="19">
        <v>0</v>
      </c>
      <c r="AD319" s="4" t="s">
        <v>1479</v>
      </c>
      <c r="AE319" s="19" t="str">
        <f t="shared" si="12"/>
        <v>N/A</v>
      </c>
      <c r="AF319" s="19">
        <v>0</v>
      </c>
      <c r="AG319" s="19">
        <v>0</v>
      </c>
      <c r="AH319" s="19">
        <v>0</v>
      </c>
      <c r="AI319" s="19">
        <v>0</v>
      </c>
      <c r="AJ319" s="19">
        <v>0</v>
      </c>
      <c r="AK319" s="19">
        <v>0</v>
      </c>
      <c r="AL319" s="19">
        <v>0</v>
      </c>
      <c r="AM319" s="4" t="s">
        <v>1479</v>
      </c>
      <c r="AN319" s="19" t="s">
        <v>1479</v>
      </c>
      <c r="AO319" s="4" t="s">
        <v>1479</v>
      </c>
      <c r="AP319" s="4" t="s">
        <v>1479</v>
      </c>
    </row>
    <row r="320" spans="1:42" ht="75" x14ac:dyDescent="0.25">
      <c r="A320" s="5" t="s">
        <v>335</v>
      </c>
      <c r="B320" s="6" t="s">
        <v>402</v>
      </c>
      <c r="C320" s="5" t="s">
        <v>450</v>
      </c>
      <c r="D320" s="5" t="s">
        <v>490</v>
      </c>
      <c r="E320" s="5" t="s">
        <v>511</v>
      </c>
      <c r="F320" s="5" t="s">
        <v>562</v>
      </c>
      <c r="G320" s="5" t="s">
        <v>568</v>
      </c>
      <c r="H320" s="10">
        <v>45727</v>
      </c>
      <c r="I320" s="5" t="s">
        <v>571</v>
      </c>
      <c r="J320" s="6" t="s">
        <v>873</v>
      </c>
      <c r="K320" s="5" t="s">
        <v>1477</v>
      </c>
      <c r="L320" s="6" t="s">
        <v>1541</v>
      </c>
      <c r="M320" s="6" t="s">
        <v>1541</v>
      </c>
      <c r="N320" s="5" t="s">
        <v>1348</v>
      </c>
      <c r="O320" s="6" t="s">
        <v>1880</v>
      </c>
      <c r="P320" s="5" t="s">
        <v>1430</v>
      </c>
      <c r="Q320" s="10">
        <v>45831</v>
      </c>
      <c r="R320" s="5" t="s">
        <v>1479</v>
      </c>
      <c r="S320" s="5" t="s">
        <v>1479</v>
      </c>
      <c r="T320" s="6" t="s">
        <v>1548</v>
      </c>
      <c r="U320" s="6" t="s">
        <v>1546</v>
      </c>
      <c r="V320" s="5" t="s">
        <v>1477</v>
      </c>
      <c r="W320" s="5" t="s">
        <v>1471</v>
      </c>
      <c r="X320" s="5" t="s">
        <v>1477</v>
      </c>
      <c r="Y320" s="4">
        <v>13587.84</v>
      </c>
      <c r="Z320" s="19">
        <v>0</v>
      </c>
      <c r="AA320" s="19">
        <v>0</v>
      </c>
      <c r="AB320" s="19">
        <v>0</v>
      </c>
      <c r="AC320" s="19">
        <v>0</v>
      </c>
      <c r="AD320" s="4" t="s">
        <v>1479</v>
      </c>
      <c r="AE320" s="19" t="str">
        <f t="shared" si="12"/>
        <v>N/A</v>
      </c>
      <c r="AF320" s="19">
        <v>0</v>
      </c>
      <c r="AG320" s="19">
        <v>0</v>
      </c>
      <c r="AH320" s="19">
        <v>0</v>
      </c>
      <c r="AI320" s="19">
        <v>0</v>
      </c>
      <c r="AJ320" s="19">
        <v>0</v>
      </c>
      <c r="AK320" s="19">
        <v>0</v>
      </c>
      <c r="AL320" s="19">
        <v>0</v>
      </c>
      <c r="AM320" s="4" t="s">
        <v>1479</v>
      </c>
      <c r="AN320" s="19" t="s">
        <v>1479</v>
      </c>
      <c r="AO320" s="4" t="s">
        <v>1479</v>
      </c>
      <c r="AP320" s="4" t="s">
        <v>1479</v>
      </c>
    </row>
    <row r="321" spans="1:42" ht="75" x14ac:dyDescent="0.25">
      <c r="A321" s="5" t="s">
        <v>336</v>
      </c>
      <c r="B321" s="6" t="s">
        <v>402</v>
      </c>
      <c r="C321" s="5" t="s">
        <v>450</v>
      </c>
      <c r="D321" s="5" t="s">
        <v>490</v>
      </c>
      <c r="E321" s="5" t="s">
        <v>515</v>
      </c>
      <c r="F321" s="5" t="s">
        <v>562</v>
      </c>
      <c r="G321" s="5" t="s">
        <v>568</v>
      </c>
      <c r="H321" s="10">
        <v>45727</v>
      </c>
      <c r="I321" s="5" t="s">
        <v>571</v>
      </c>
      <c r="J321" s="6" t="s">
        <v>874</v>
      </c>
      <c r="K321" s="5" t="s">
        <v>1477</v>
      </c>
      <c r="L321" s="6" t="s">
        <v>1541</v>
      </c>
      <c r="M321" s="6" t="s">
        <v>1541</v>
      </c>
      <c r="N321" s="5" t="s">
        <v>1349</v>
      </c>
      <c r="O321" s="6" t="s">
        <v>1880</v>
      </c>
      <c r="P321" s="5" t="s">
        <v>1425</v>
      </c>
      <c r="Q321" s="10">
        <v>45832</v>
      </c>
      <c r="R321" s="5" t="s">
        <v>1479</v>
      </c>
      <c r="S321" s="5" t="s">
        <v>1479</v>
      </c>
      <c r="T321" s="6" t="s">
        <v>1548</v>
      </c>
      <c r="U321" s="6" t="s">
        <v>1546</v>
      </c>
      <c r="V321" s="5" t="s">
        <v>1477</v>
      </c>
      <c r="W321" s="5" t="s">
        <v>1471</v>
      </c>
      <c r="X321" s="5" t="s">
        <v>1477</v>
      </c>
      <c r="Y321" s="4">
        <v>13616.92</v>
      </c>
      <c r="Z321" s="19">
        <v>0</v>
      </c>
      <c r="AA321" s="19">
        <v>0</v>
      </c>
      <c r="AB321" s="19">
        <v>0</v>
      </c>
      <c r="AC321" s="19">
        <v>0</v>
      </c>
      <c r="AD321" s="4" t="s">
        <v>1479</v>
      </c>
      <c r="AE321" s="19" t="str">
        <f t="shared" si="12"/>
        <v>N/A</v>
      </c>
      <c r="AF321" s="19">
        <v>0</v>
      </c>
      <c r="AG321" s="19">
        <v>8000</v>
      </c>
      <c r="AH321" s="19">
        <v>0</v>
      </c>
      <c r="AI321" s="19">
        <v>0</v>
      </c>
      <c r="AJ321" s="19">
        <v>0</v>
      </c>
      <c r="AK321" s="19">
        <v>0</v>
      </c>
      <c r="AL321" s="19">
        <v>160</v>
      </c>
      <c r="AM321" s="4" t="s">
        <v>1477</v>
      </c>
      <c r="AN321" s="19" t="s">
        <v>1479</v>
      </c>
      <c r="AO321" s="4" t="s">
        <v>1479</v>
      </c>
      <c r="AP321" s="4" t="s">
        <v>1479</v>
      </c>
    </row>
    <row r="322" spans="1:42" ht="90" x14ac:dyDescent="0.25">
      <c r="A322" s="5" t="s">
        <v>337</v>
      </c>
      <c r="B322" s="6" t="s">
        <v>402</v>
      </c>
      <c r="C322" s="5" t="s">
        <v>450</v>
      </c>
      <c r="D322" s="5" t="s">
        <v>490</v>
      </c>
      <c r="E322" s="5" t="s">
        <v>511</v>
      </c>
      <c r="F322" s="5" t="s">
        <v>562</v>
      </c>
      <c r="G322" s="5" t="s">
        <v>568</v>
      </c>
      <c r="H322" s="10">
        <v>45728</v>
      </c>
      <c r="I322" s="5" t="s">
        <v>571</v>
      </c>
      <c r="J322" s="6" t="s">
        <v>875</v>
      </c>
      <c r="K322" s="5" t="s">
        <v>1477</v>
      </c>
      <c r="L322" s="6" t="s">
        <v>1541</v>
      </c>
      <c r="M322" s="6" t="s">
        <v>1541</v>
      </c>
      <c r="N322" s="5" t="s">
        <v>1350</v>
      </c>
      <c r="O322" s="6" t="s">
        <v>1882</v>
      </c>
      <c r="P322" s="5" t="s">
        <v>1430</v>
      </c>
      <c r="Q322" s="10">
        <v>45832</v>
      </c>
      <c r="R322" s="5" t="s">
        <v>1479</v>
      </c>
      <c r="S322" s="5" t="s">
        <v>1479</v>
      </c>
      <c r="T322" s="6" t="s">
        <v>1550</v>
      </c>
      <c r="U322" s="6" t="s">
        <v>1546</v>
      </c>
      <c r="V322" s="5" t="s">
        <v>1477</v>
      </c>
      <c r="W322" s="5" t="s">
        <v>1471</v>
      </c>
      <c r="X322" s="5" t="s">
        <v>1477</v>
      </c>
      <c r="Y322" s="4">
        <v>20583.34</v>
      </c>
      <c r="Z322" s="19">
        <v>0</v>
      </c>
      <c r="AA322" s="19">
        <v>0</v>
      </c>
      <c r="AB322" s="19">
        <v>0</v>
      </c>
      <c r="AC322" s="19">
        <v>0</v>
      </c>
      <c r="AD322" s="4" t="s">
        <v>1479</v>
      </c>
      <c r="AE322" s="19" t="str">
        <f t="shared" si="12"/>
        <v>N/A</v>
      </c>
      <c r="AF322" s="19">
        <v>0</v>
      </c>
      <c r="AG322" s="19">
        <v>0</v>
      </c>
      <c r="AH322" s="19">
        <v>0</v>
      </c>
      <c r="AI322" s="19">
        <v>0</v>
      </c>
      <c r="AJ322" s="19">
        <v>0</v>
      </c>
      <c r="AK322" s="19">
        <v>0</v>
      </c>
      <c r="AL322" s="19">
        <v>0</v>
      </c>
      <c r="AM322" s="4" t="s">
        <v>1479</v>
      </c>
      <c r="AN322" s="19" t="s">
        <v>1479</v>
      </c>
      <c r="AO322" s="4" t="s">
        <v>1479</v>
      </c>
      <c r="AP322" s="4" t="s">
        <v>1479</v>
      </c>
    </row>
    <row r="323" spans="1:42" ht="75" x14ac:dyDescent="0.25">
      <c r="A323" s="5" t="s">
        <v>338</v>
      </c>
      <c r="B323" s="6" t="s">
        <v>402</v>
      </c>
      <c r="C323" s="5" t="s">
        <v>450</v>
      </c>
      <c r="D323" s="5" t="s">
        <v>490</v>
      </c>
      <c r="E323" s="5" t="s">
        <v>508</v>
      </c>
      <c r="F323" s="5" t="s">
        <v>562</v>
      </c>
      <c r="G323" s="5" t="s">
        <v>568</v>
      </c>
      <c r="H323" s="10">
        <v>45730</v>
      </c>
      <c r="I323" s="5" t="s">
        <v>571</v>
      </c>
      <c r="J323" s="6" t="s">
        <v>876</v>
      </c>
      <c r="K323" s="5" t="s">
        <v>1477</v>
      </c>
      <c r="L323" s="6" t="s">
        <v>1541</v>
      </c>
      <c r="M323" s="6" t="s">
        <v>1541</v>
      </c>
      <c r="N323" s="5" t="s">
        <v>1351</v>
      </c>
      <c r="O323" s="6" t="s">
        <v>1883</v>
      </c>
      <c r="P323" s="5" t="s">
        <v>1430</v>
      </c>
      <c r="Q323" s="10">
        <v>45813</v>
      </c>
      <c r="R323" s="5" t="s">
        <v>1479</v>
      </c>
      <c r="S323" s="5" t="s">
        <v>1479</v>
      </c>
      <c r="T323" s="6" t="s">
        <v>1479</v>
      </c>
      <c r="U323" s="6" t="s">
        <v>1498</v>
      </c>
      <c r="V323" s="5" t="s">
        <v>1477</v>
      </c>
      <c r="W323" s="5" t="s">
        <v>1472</v>
      </c>
      <c r="X323" s="5" t="s">
        <v>1477</v>
      </c>
      <c r="Y323" s="4">
        <v>19491.93</v>
      </c>
      <c r="Z323" s="19">
        <v>0</v>
      </c>
      <c r="AA323" s="19">
        <v>0</v>
      </c>
      <c r="AB323" s="19">
        <v>0</v>
      </c>
      <c r="AC323" s="19">
        <v>0</v>
      </c>
      <c r="AD323" s="4" t="s">
        <v>1479</v>
      </c>
      <c r="AE323" s="19" t="str">
        <f t="shared" si="12"/>
        <v>N/A</v>
      </c>
      <c r="AF323" s="19">
        <v>0</v>
      </c>
      <c r="AG323" s="19">
        <v>0</v>
      </c>
      <c r="AH323" s="19">
        <v>0</v>
      </c>
      <c r="AI323" s="19">
        <v>0</v>
      </c>
      <c r="AJ323" s="19">
        <v>0</v>
      </c>
      <c r="AK323" s="19">
        <v>0</v>
      </c>
      <c r="AL323" s="19">
        <v>0</v>
      </c>
      <c r="AM323" s="4" t="s">
        <v>1479</v>
      </c>
      <c r="AN323" s="19" t="s">
        <v>1479</v>
      </c>
      <c r="AO323" s="4" t="s">
        <v>1479</v>
      </c>
      <c r="AP323" s="4" t="s">
        <v>1479</v>
      </c>
    </row>
    <row r="324" spans="1:42" ht="90" x14ac:dyDescent="0.25">
      <c r="A324" s="5" t="s">
        <v>339</v>
      </c>
      <c r="B324" s="6" t="s">
        <v>402</v>
      </c>
      <c r="C324" s="5" t="s">
        <v>450</v>
      </c>
      <c r="D324" s="5" t="s">
        <v>490</v>
      </c>
      <c r="E324" s="5" t="s">
        <v>511</v>
      </c>
      <c r="F324" s="5" t="s">
        <v>562</v>
      </c>
      <c r="G324" s="5" t="s">
        <v>568</v>
      </c>
      <c r="H324" s="10">
        <v>45730</v>
      </c>
      <c r="I324" s="5" t="s">
        <v>571</v>
      </c>
      <c r="J324" s="6" t="s">
        <v>877</v>
      </c>
      <c r="K324" s="5" t="s">
        <v>1477</v>
      </c>
      <c r="L324" s="6" t="s">
        <v>1541</v>
      </c>
      <c r="M324" s="6" t="s">
        <v>1541</v>
      </c>
      <c r="N324" s="5" t="s">
        <v>1352</v>
      </c>
      <c r="O324" s="6" t="s">
        <v>1880</v>
      </c>
      <c r="P324" s="5" t="s">
        <v>1429</v>
      </c>
      <c r="Q324" s="10">
        <v>45825</v>
      </c>
      <c r="R324" s="5" t="s">
        <v>1479</v>
      </c>
      <c r="S324" s="5" t="s">
        <v>1479</v>
      </c>
      <c r="T324" s="6" t="s">
        <v>1550</v>
      </c>
      <c r="U324" s="6" t="s">
        <v>1546</v>
      </c>
      <c r="V324" s="5" t="s">
        <v>1477</v>
      </c>
      <c r="W324" s="5" t="s">
        <v>1471</v>
      </c>
      <c r="X324" s="5" t="s">
        <v>1477</v>
      </c>
      <c r="Y324" s="4">
        <v>27234.02</v>
      </c>
      <c r="Z324" s="19">
        <v>0</v>
      </c>
      <c r="AA324" s="19">
        <v>0</v>
      </c>
      <c r="AB324" s="19">
        <v>0</v>
      </c>
      <c r="AC324" s="19">
        <v>0</v>
      </c>
      <c r="AD324" s="4" t="s">
        <v>1479</v>
      </c>
      <c r="AE324" s="19" t="str">
        <f t="shared" si="12"/>
        <v>N/A</v>
      </c>
      <c r="AF324" s="19">
        <v>0</v>
      </c>
      <c r="AG324" s="19">
        <v>0</v>
      </c>
      <c r="AH324" s="19">
        <v>0</v>
      </c>
      <c r="AI324" s="19">
        <v>0</v>
      </c>
      <c r="AJ324" s="19">
        <v>0</v>
      </c>
      <c r="AK324" s="19">
        <v>0</v>
      </c>
      <c r="AL324" s="19">
        <v>0</v>
      </c>
      <c r="AM324" s="4" t="s">
        <v>1479</v>
      </c>
      <c r="AN324" s="19" t="s">
        <v>1479</v>
      </c>
      <c r="AO324" s="4" t="s">
        <v>1479</v>
      </c>
      <c r="AP324" s="4" t="s">
        <v>1479</v>
      </c>
    </row>
    <row r="325" spans="1:42" ht="60" x14ac:dyDescent="0.25">
      <c r="A325" s="5" t="s">
        <v>340</v>
      </c>
      <c r="B325" s="6" t="s">
        <v>414</v>
      </c>
      <c r="C325" s="5" t="s">
        <v>428</v>
      </c>
      <c r="D325" s="5" t="s">
        <v>492</v>
      </c>
      <c r="E325" s="5" t="s">
        <v>513</v>
      </c>
      <c r="F325" s="5" t="s">
        <v>562</v>
      </c>
      <c r="G325" s="5" t="s">
        <v>568</v>
      </c>
      <c r="H325" s="10">
        <v>45728</v>
      </c>
      <c r="I325" s="5" t="s">
        <v>571</v>
      </c>
      <c r="J325" s="6" t="s">
        <v>878</v>
      </c>
      <c r="K325" s="5" t="s">
        <v>1477</v>
      </c>
      <c r="L325" s="6" t="s">
        <v>1495</v>
      </c>
      <c r="M325" s="6" t="s">
        <v>1496</v>
      </c>
      <c r="N325" s="5" t="s">
        <v>1353</v>
      </c>
      <c r="O325" s="6" t="s">
        <v>2004</v>
      </c>
      <c r="P325" s="5" t="s">
        <v>1426</v>
      </c>
      <c r="Q325" s="10">
        <v>45747</v>
      </c>
      <c r="R325" s="5" t="s">
        <v>1479</v>
      </c>
      <c r="S325" s="5" t="s">
        <v>1479</v>
      </c>
      <c r="T325" s="6" t="s">
        <v>1479</v>
      </c>
      <c r="U325" s="6" t="s">
        <v>1498</v>
      </c>
      <c r="V325" s="5" t="s">
        <v>1477</v>
      </c>
      <c r="W325" s="5" t="s">
        <v>1472</v>
      </c>
      <c r="X325" s="5" t="s">
        <v>1477</v>
      </c>
      <c r="Y325" s="4">
        <v>623000</v>
      </c>
      <c r="Z325" s="19">
        <v>0</v>
      </c>
      <c r="AA325" s="19">
        <v>0</v>
      </c>
      <c r="AB325" s="19">
        <v>0</v>
      </c>
      <c r="AC325" s="19">
        <v>0</v>
      </c>
      <c r="AD325" s="4" t="s">
        <v>1479</v>
      </c>
      <c r="AE325" s="19" t="str">
        <f t="shared" si="12"/>
        <v>N/A</v>
      </c>
      <c r="AF325" s="19">
        <v>0</v>
      </c>
      <c r="AG325" s="19">
        <v>0</v>
      </c>
      <c r="AH325" s="19">
        <v>0</v>
      </c>
      <c r="AI325" s="19">
        <v>0</v>
      </c>
      <c r="AJ325" s="19">
        <v>0</v>
      </c>
      <c r="AK325" s="19">
        <v>0</v>
      </c>
      <c r="AL325" s="19">
        <v>0</v>
      </c>
      <c r="AM325" s="4" t="s">
        <v>1479</v>
      </c>
      <c r="AN325" s="19" t="s">
        <v>1479</v>
      </c>
      <c r="AO325" s="4" t="s">
        <v>1479</v>
      </c>
      <c r="AP325" s="4" t="s">
        <v>1479</v>
      </c>
    </row>
    <row r="326" spans="1:42" ht="120" x14ac:dyDescent="0.25">
      <c r="A326" s="5" t="s">
        <v>341</v>
      </c>
      <c r="B326" s="6" t="s">
        <v>1502</v>
      </c>
      <c r="C326" s="5" t="s">
        <v>470</v>
      </c>
      <c r="D326" s="5" t="s">
        <v>503</v>
      </c>
      <c r="E326" s="5" t="s">
        <v>523</v>
      </c>
      <c r="F326" s="5" t="s">
        <v>562</v>
      </c>
      <c r="G326" s="5" t="s">
        <v>568</v>
      </c>
      <c r="H326" s="10">
        <v>45728</v>
      </c>
      <c r="I326" s="5" t="s">
        <v>571</v>
      </c>
      <c r="J326" s="6" t="s">
        <v>879</v>
      </c>
      <c r="K326" s="5" t="s">
        <v>1477</v>
      </c>
      <c r="L326" s="6" t="s">
        <v>1495</v>
      </c>
      <c r="M326" s="6" t="s">
        <v>1496</v>
      </c>
      <c r="N326" s="5" t="s">
        <v>1354</v>
      </c>
      <c r="O326" s="6" t="s">
        <v>2005</v>
      </c>
      <c r="P326" s="5" t="s">
        <v>1430</v>
      </c>
      <c r="Q326" s="10">
        <v>45825</v>
      </c>
      <c r="R326" s="5" t="s">
        <v>1479</v>
      </c>
      <c r="S326" s="5" t="s">
        <v>1479</v>
      </c>
      <c r="T326" s="6" t="s">
        <v>1479</v>
      </c>
      <c r="U326" s="6" t="s">
        <v>1498</v>
      </c>
      <c r="V326" s="5" t="s">
        <v>1477</v>
      </c>
      <c r="W326" s="5" t="s">
        <v>1472</v>
      </c>
      <c r="X326" s="5" t="s">
        <v>1477</v>
      </c>
      <c r="Y326" s="4">
        <v>237215.37</v>
      </c>
      <c r="Z326" s="19">
        <v>0</v>
      </c>
      <c r="AA326" s="19">
        <v>0</v>
      </c>
      <c r="AB326" s="19">
        <v>0</v>
      </c>
      <c r="AC326" s="19">
        <v>0</v>
      </c>
      <c r="AD326" s="4" t="s">
        <v>1479</v>
      </c>
      <c r="AE326" s="19" t="str">
        <f t="shared" si="12"/>
        <v>N/A</v>
      </c>
      <c r="AF326" s="19">
        <v>0</v>
      </c>
      <c r="AG326" s="19">
        <v>0</v>
      </c>
      <c r="AH326" s="19">
        <v>0</v>
      </c>
      <c r="AI326" s="19">
        <v>0</v>
      </c>
      <c r="AJ326" s="19">
        <v>0</v>
      </c>
      <c r="AK326" s="19">
        <v>0</v>
      </c>
      <c r="AL326" s="19">
        <v>0</v>
      </c>
      <c r="AM326" s="4" t="s">
        <v>1479</v>
      </c>
      <c r="AN326" s="19" t="s">
        <v>1479</v>
      </c>
      <c r="AO326" s="4" t="s">
        <v>1479</v>
      </c>
      <c r="AP326" s="4" t="s">
        <v>1479</v>
      </c>
    </row>
    <row r="327" spans="1:42" ht="60" hidden="1" x14ac:dyDescent="0.25">
      <c r="A327" s="5" t="s">
        <v>342</v>
      </c>
      <c r="B327" s="6" t="s">
        <v>408</v>
      </c>
      <c r="C327" s="5" t="s">
        <v>484</v>
      </c>
      <c r="D327" s="5" t="s">
        <v>494</v>
      </c>
      <c r="E327" s="5" t="s">
        <v>508</v>
      </c>
      <c r="F327" s="5" t="s">
        <v>562</v>
      </c>
      <c r="G327" s="5" t="s">
        <v>568</v>
      </c>
      <c r="H327" s="10">
        <v>45730</v>
      </c>
      <c r="I327" s="5" t="s">
        <v>571</v>
      </c>
      <c r="J327" s="6" t="s">
        <v>880</v>
      </c>
      <c r="K327" s="5" t="s">
        <v>1477</v>
      </c>
      <c r="L327" s="6" t="s">
        <v>1495</v>
      </c>
      <c r="M327" s="6" t="s">
        <v>1496</v>
      </c>
      <c r="N327" s="5" t="s">
        <v>1355</v>
      </c>
      <c r="O327" s="6" t="s">
        <v>1804</v>
      </c>
      <c r="P327" s="5" t="s">
        <v>1436</v>
      </c>
      <c r="Q327" s="10">
        <v>45832</v>
      </c>
      <c r="R327" s="5" t="s">
        <v>1479</v>
      </c>
      <c r="S327" s="5" t="s">
        <v>1479</v>
      </c>
      <c r="T327" s="6" t="s">
        <v>1527</v>
      </c>
      <c r="U327" s="6" t="s">
        <v>1525</v>
      </c>
      <c r="V327" s="5" t="s">
        <v>1481</v>
      </c>
      <c r="W327" s="5" t="s">
        <v>1473</v>
      </c>
      <c r="X327" s="5" t="s">
        <v>1477</v>
      </c>
      <c r="Y327" s="4">
        <v>26885.35</v>
      </c>
      <c r="Z327" s="19">
        <v>0</v>
      </c>
      <c r="AA327" s="19">
        <v>0</v>
      </c>
      <c r="AB327" s="19">
        <v>0</v>
      </c>
      <c r="AC327" s="19">
        <v>0</v>
      </c>
      <c r="AD327" s="4" t="s">
        <v>1479</v>
      </c>
      <c r="AE327" s="19" t="str">
        <f t="shared" si="12"/>
        <v>N/A</v>
      </c>
      <c r="AF327" s="19">
        <v>0</v>
      </c>
      <c r="AG327" s="19">
        <v>0</v>
      </c>
      <c r="AH327" s="19">
        <v>0</v>
      </c>
      <c r="AI327" s="19">
        <v>0</v>
      </c>
      <c r="AJ327" s="19">
        <v>0</v>
      </c>
      <c r="AK327" s="19">
        <v>0</v>
      </c>
      <c r="AL327" s="19">
        <v>0</v>
      </c>
      <c r="AM327" s="4" t="s">
        <v>1479</v>
      </c>
      <c r="AN327" s="19" t="s">
        <v>1479</v>
      </c>
      <c r="AO327" s="4" t="s">
        <v>1479</v>
      </c>
      <c r="AP327" s="4" t="s">
        <v>1479</v>
      </c>
    </row>
    <row r="328" spans="1:42" ht="120" hidden="1" x14ac:dyDescent="0.25">
      <c r="A328" s="5" t="s">
        <v>343</v>
      </c>
      <c r="B328" s="6" t="s">
        <v>405</v>
      </c>
      <c r="C328" s="5" t="s">
        <v>458</v>
      </c>
      <c r="D328" s="5" t="s">
        <v>492</v>
      </c>
      <c r="E328" s="5" t="s">
        <v>513</v>
      </c>
      <c r="F328" s="5" t="s">
        <v>562</v>
      </c>
      <c r="G328" s="5" t="s">
        <v>568</v>
      </c>
      <c r="H328" s="10">
        <v>45729</v>
      </c>
      <c r="I328" s="5" t="s">
        <v>572</v>
      </c>
      <c r="J328" s="6" t="s">
        <v>881</v>
      </c>
      <c r="K328" s="5" t="s">
        <v>1477</v>
      </c>
      <c r="L328" s="6" t="s">
        <v>1499</v>
      </c>
      <c r="M328" s="6" t="s">
        <v>1499</v>
      </c>
      <c r="N328" s="5" t="s">
        <v>1356</v>
      </c>
      <c r="O328" s="6" t="s">
        <v>1884</v>
      </c>
      <c r="P328" s="5" t="s">
        <v>1436</v>
      </c>
      <c r="Q328" s="10">
        <v>45818</v>
      </c>
      <c r="R328" s="5" t="s">
        <v>1479</v>
      </c>
      <c r="S328" s="5" t="s">
        <v>1479</v>
      </c>
      <c r="T328" s="6" t="s">
        <v>1500</v>
      </c>
      <c r="U328" s="6" t="s">
        <v>1501</v>
      </c>
      <c r="V328" s="5" t="s">
        <v>1481</v>
      </c>
      <c r="W328" s="5" t="s">
        <v>1473</v>
      </c>
      <c r="X328" s="5" t="s">
        <v>1477</v>
      </c>
      <c r="Y328" s="4">
        <v>56440.88</v>
      </c>
      <c r="Z328" s="19">
        <v>0</v>
      </c>
      <c r="AA328" s="19">
        <v>0</v>
      </c>
      <c r="AB328" s="19">
        <v>0</v>
      </c>
      <c r="AC328" s="19">
        <v>0</v>
      </c>
      <c r="AD328" s="4" t="s">
        <v>1479</v>
      </c>
      <c r="AE328" s="19" t="str">
        <f t="shared" ref="AE328:AE389" si="13">IF(AB328&gt;0, Z328-AB328, "N/A")</f>
        <v>N/A</v>
      </c>
      <c r="AF328" s="19">
        <v>0</v>
      </c>
      <c r="AG328" s="19">
        <v>0</v>
      </c>
      <c r="AH328" s="19">
        <v>0</v>
      </c>
      <c r="AI328" s="19">
        <v>0</v>
      </c>
      <c r="AJ328" s="19">
        <v>0</v>
      </c>
      <c r="AK328" s="19">
        <v>0</v>
      </c>
      <c r="AL328" s="19">
        <v>0</v>
      </c>
      <c r="AM328" s="4" t="s">
        <v>1479</v>
      </c>
      <c r="AN328" s="19" t="s">
        <v>1479</v>
      </c>
      <c r="AO328" s="4" t="s">
        <v>1479</v>
      </c>
      <c r="AP328" s="4" t="s">
        <v>1479</v>
      </c>
    </row>
    <row r="329" spans="1:42" ht="30" hidden="1" x14ac:dyDescent="0.25">
      <c r="A329" s="5" t="s">
        <v>344</v>
      </c>
      <c r="B329" s="6" t="s">
        <v>402</v>
      </c>
      <c r="C329" s="5" t="s">
        <v>422</v>
      </c>
      <c r="D329" s="5" t="s">
        <v>490</v>
      </c>
      <c r="E329" s="5" t="s">
        <v>555</v>
      </c>
      <c r="F329" s="5" t="s">
        <v>562</v>
      </c>
      <c r="G329" s="5" t="s">
        <v>568</v>
      </c>
      <c r="H329" s="10">
        <v>45733</v>
      </c>
      <c r="I329" s="5" t="s">
        <v>572</v>
      </c>
      <c r="J329" s="6" t="s">
        <v>882</v>
      </c>
      <c r="K329" s="5" t="s">
        <v>1481</v>
      </c>
      <c r="L329" s="6" t="s">
        <v>1479</v>
      </c>
      <c r="M329" s="6" t="s">
        <v>1479</v>
      </c>
      <c r="N329" s="5" t="s">
        <v>1357</v>
      </c>
      <c r="O329" s="6" t="s">
        <v>1805</v>
      </c>
      <c r="P329" s="5" t="s">
        <v>1436</v>
      </c>
      <c r="Q329" s="10">
        <v>45733</v>
      </c>
      <c r="R329" s="5" t="s">
        <v>1479</v>
      </c>
      <c r="S329" s="5" t="s">
        <v>1479</v>
      </c>
      <c r="T329" s="6" t="s">
        <v>1445</v>
      </c>
      <c r="U329" s="6" t="s">
        <v>1480</v>
      </c>
      <c r="V329" s="5" t="s">
        <v>1481</v>
      </c>
      <c r="W329" s="5" t="s">
        <v>1471</v>
      </c>
      <c r="X329" s="5" t="s">
        <v>1481</v>
      </c>
      <c r="Y329" s="4">
        <v>65000</v>
      </c>
      <c r="Z329" s="19">
        <v>1217037.5</v>
      </c>
      <c r="AA329" s="19">
        <v>0</v>
      </c>
      <c r="AB329" s="19">
        <v>0</v>
      </c>
      <c r="AC329" s="19">
        <v>0</v>
      </c>
      <c r="AD329" s="4" t="s">
        <v>1479</v>
      </c>
      <c r="AE329" s="19" t="str">
        <f t="shared" si="13"/>
        <v>N/A</v>
      </c>
      <c r="AF329" s="19">
        <f>Z329-AO329</f>
        <v>1195037.5</v>
      </c>
      <c r="AG329" s="19">
        <v>0</v>
      </c>
      <c r="AH329" s="19">
        <v>0</v>
      </c>
      <c r="AI329" s="19">
        <v>0</v>
      </c>
      <c r="AJ329" s="19">
        <v>0</v>
      </c>
      <c r="AK329" s="19">
        <v>0</v>
      </c>
      <c r="AL329" s="19">
        <v>0</v>
      </c>
      <c r="AM329" s="4" t="s">
        <v>1479</v>
      </c>
      <c r="AN329" s="19" t="s">
        <v>1479</v>
      </c>
      <c r="AO329" s="4">
        <v>22000</v>
      </c>
      <c r="AP329" s="4" t="s">
        <v>1479</v>
      </c>
    </row>
    <row r="330" spans="1:42" ht="90" x14ac:dyDescent="0.25">
      <c r="A330" s="5" t="s">
        <v>345</v>
      </c>
      <c r="B330" s="6" t="s">
        <v>402</v>
      </c>
      <c r="C330" s="5" t="s">
        <v>450</v>
      </c>
      <c r="D330" s="5" t="s">
        <v>490</v>
      </c>
      <c r="E330" s="5" t="s">
        <v>511</v>
      </c>
      <c r="F330" s="5" t="s">
        <v>562</v>
      </c>
      <c r="G330" s="5" t="s">
        <v>568</v>
      </c>
      <c r="H330" s="10">
        <v>45733</v>
      </c>
      <c r="I330" s="5" t="s">
        <v>571</v>
      </c>
      <c r="J330" s="6" t="s">
        <v>883</v>
      </c>
      <c r="K330" s="5" t="s">
        <v>1477</v>
      </c>
      <c r="L330" s="6" t="s">
        <v>1541</v>
      </c>
      <c r="M330" s="6" t="s">
        <v>1541</v>
      </c>
      <c r="N330" s="5" t="s">
        <v>1358</v>
      </c>
      <c r="O330" s="6" t="s">
        <v>1885</v>
      </c>
      <c r="P330" s="5" t="s">
        <v>1430</v>
      </c>
      <c r="Q330" s="10">
        <v>45818</v>
      </c>
      <c r="R330" s="5" t="s">
        <v>1479</v>
      </c>
      <c r="S330" s="5" t="s">
        <v>1479</v>
      </c>
      <c r="T330" s="6" t="s">
        <v>1550</v>
      </c>
      <c r="U330" s="6" t="s">
        <v>1546</v>
      </c>
      <c r="V330" s="5" t="s">
        <v>1477</v>
      </c>
      <c r="W330" s="5" t="s">
        <v>1471</v>
      </c>
      <c r="X330" s="5" t="s">
        <v>1477</v>
      </c>
      <c r="Y330" s="4">
        <v>24836.83</v>
      </c>
      <c r="Z330" s="19">
        <v>0</v>
      </c>
      <c r="AA330" s="19">
        <v>0</v>
      </c>
      <c r="AB330" s="19">
        <v>0</v>
      </c>
      <c r="AC330" s="19">
        <v>0</v>
      </c>
      <c r="AD330" s="4" t="s">
        <v>1479</v>
      </c>
      <c r="AE330" s="19" t="str">
        <f t="shared" si="13"/>
        <v>N/A</v>
      </c>
      <c r="AF330" s="19">
        <v>0</v>
      </c>
      <c r="AG330" s="19">
        <v>0</v>
      </c>
      <c r="AH330" s="19">
        <v>0</v>
      </c>
      <c r="AI330" s="19">
        <v>0</v>
      </c>
      <c r="AJ330" s="19">
        <v>0</v>
      </c>
      <c r="AK330" s="19">
        <v>0</v>
      </c>
      <c r="AL330" s="19">
        <v>0</v>
      </c>
      <c r="AM330" s="4" t="s">
        <v>1479</v>
      </c>
      <c r="AN330" s="19" t="s">
        <v>1479</v>
      </c>
      <c r="AO330" s="4" t="s">
        <v>1479</v>
      </c>
      <c r="AP330" s="4" t="s">
        <v>1479</v>
      </c>
    </row>
    <row r="331" spans="1:42" ht="60" x14ac:dyDescent="0.25">
      <c r="A331" s="5" t="s">
        <v>346</v>
      </c>
      <c r="B331" s="6" t="s">
        <v>402</v>
      </c>
      <c r="C331" s="5" t="s">
        <v>450</v>
      </c>
      <c r="D331" s="5" t="s">
        <v>490</v>
      </c>
      <c r="E331" s="5" t="s">
        <v>515</v>
      </c>
      <c r="F331" s="5" t="s">
        <v>562</v>
      </c>
      <c r="G331" s="5" t="s">
        <v>568</v>
      </c>
      <c r="H331" s="10">
        <v>45730</v>
      </c>
      <c r="I331" s="5" t="s">
        <v>571</v>
      </c>
      <c r="J331" s="6" t="s">
        <v>884</v>
      </c>
      <c r="K331" s="5" t="s">
        <v>1477</v>
      </c>
      <c r="L331" s="6" t="s">
        <v>1541</v>
      </c>
      <c r="M331" s="6" t="s">
        <v>1541</v>
      </c>
      <c r="N331" s="5" t="s">
        <v>1359</v>
      </c>
      <c r="O331" s="6" t="s">
        <v>1886</v>
      </c>
      <c r="P331" s="5" t="s">
        <v>1430</v>
      </c>
      <c r="Q331" s="10">
        <v>45790</v>
      </c>
      <c r="R331" s="5" t="s">
        <v>1479</v>
      </c>
      <c r="S331" s="5" t="s">
        <v>1479</v>
      </c>
      <c r="T331" s="6" t="s">
        <v>1479</v>
      </c>
      <c r="U331" s="6" t="s">
        <v>1498</v>
      </c>
      <c r="V331" s="5" t="s">
        <v>1477</v>
      </c>
      <c r="W331" s="5" t="s">
        <v>1472</v>
      </c>
      <c r="X331" s="5" t="s">
        <v>1477</v>
      </c>
      <c r="Y331" s="4">
        <v>24836.83</v>
      </c>
      <c r="Z331" s="19">
        <v>0</v>
      </c>
      <c r="AA331" s="19">
        <v>0</v>
      </c>
      <c r="AB331" s="19">
        <v>0</v>
      </c>
      <c r="AC331" s="19">
        <v>0</v>
      </c>
      <c r="AD331" s="4" t="s">
        <v>1479</v>
      </c>
      <c r="AE331" s="19" t="str">
        <f t="shared" si="13"/>
        <v>N/A</v>
      </c>
      <c r="AF331" s="19">
        <v>0</v>
      </c>
      <c r="AG331" s="19">
        <v>0</v>
      </c>
      <c r="AH331" s="19">
        <v>0</v>
      </c>
      <c r="AI331" s="19">
        <v>0</v>
      </c>
      <c r="AJ331" s="19">
        <v>0</v>
      </c>
      <c r="AK331" s="19">
        <v>0</v>
      </c>
      <c r="AL331" s="19">
        <v>0</v>
      </c>
      <c r="AM331" s="4" t="s">
        <v>1479</v>
      </c>
      <c r="AN331" s="19" t="s">
        <v>1479</v>
      </c>
      <c r="AO331" s="4" t="s">
        <v>1479</v>
      </c>
      <c r="AP331" s="4" t="s">
        <v>1479</v>
      </c>
    </row>
    <row r="332" spans="1:42" ht="45" x14ac:dyDescent="0.25">
      <c r="A332" s="5" t="s">
        <v>347</v>
      </c>
      <c r="B332" s="6" t="s">
        <v>402</v>
      </c>
      <c r="C332" s="5" t="s">
        <v>450</v>
      </c>
      <c r="D332" s="5" t="s">
        <v>490</v>
      </c>
      <c r="E332" s="5" t="s">
        <v>510</v>
      </c>
      <c r="F332" s="5" t="s">
        <v>562</v>
      </c>
      <c r="G332" s="5" t="s">
        <v>568</v>
      </c>
      <c r="H332" s="10">
        <v>45730</v>
      </c>
      <c r="I332" s="5" t="s">
        <v>571</v>
      </c>
      <c r="J332" s="6" t="s">
        <v>885</v>
      </c>
      <c r="K332" s="5" t="s">
        <v>1477</v>
      </c>
      <c r="L332" s="6" t="s">
        <v>1541</v>
      </c>
      <c r="M332" s="6" t="s">
        <v>1541</v>
      </c>
      <c r="N332" s="5" t="s">
        <v>1360</v>
      </c>
      <c r="O332" s="6" t="s">
        <v>1887</v>
      </c>
      <c r="P332" s="5" t="s">
        <v>1430</v>
      </c>
      <c r="Q332" s="10">
        <v>45790</v>
      </c>
      <c r="R332" s="5" t="s">
        <v>1479</v>
      </c>
      <c r="S332" s="5" t="s">
        <v>1479</v>
      </c>
      <c r="T332" s="6" t="s">
        <v>1479</v>
      </c>
      <c r="U332" s="6" t="s">
        <v>1498</v>
      </c>
      <c r="V332" s="5" t="s">
        <v>1477</v>
      </c>
      <c r="W332" s="5" t="s">
        <v>1472</v>
      </c>
      <c r="X332" s="5" t="s">
        <v>1477</v>
      </c>
      <c r="Y332" s="4">
        <v>30348.62</v>
      </c>
      <c r="Z332" s="19">
        <v>0</v>
      </c>
      <c r="AA332" s="19">
        <v>0</v>
      </c>
      <c r="AB332" s="19">
        <v>0</v>
      </c>
      <c r="AC332" s="19">
        <v>0</v>
      </c>
      <c r="AD332" s="4" t="s">
        <v>1479</v>
      </c>
      <c r="AE332" s="19" t="str">
        <f t="shared" si="13"/>
        <v>N/A</v>
      </c>
      <c r="AF332" s="19">
        <v>0</v>
      </c>
      <c r="AG332" s="19">
        <v>0</v>
      </c>
      <c r="AH332" s="19">
        <v>0</v>
      </c>
      <c r="AI332" s="19">
        <v>0</v>
      </c>
      <c r="AJ332" s="19">
        <v>0</v>
      </c>
      <c r="AK332" s="19">
        <v>0</v>
      </c>
      <c r="AL332" s="19">
        <v>0</v>
      </c>
      <c r="AM332" s="4" t="s">
        <v>1479</v>
      </c>
      <c r="AN332" s="19" t="s">
        <v>1479</v>
      </c>
      <c r="AO332" s="4" t="s">
        <v>1479</v>
      </c>
      <c r="AP332" s="4" t="s">
        <v>1479</v>
      </c>
    </row>
    <row r="333" spans="1:42" ht="60" x14ac:dyDescent="0.25">
      <c r="A333" s="5" t="s">
        <v>348</v>
      </c>
      <c r="B333" s="6" t="s">
        <v>402</v>
      </c>
      <c r="C333" s="5" t="s">
        <v>450</v>
      </c>
      <c r="D333" s="5" t="s">
        <v>490</v>
      </c>
      <c r="E333" s="5" t="s">
        <v>515</v>
      </c>
      <c r="F333" s="5" t="s">
        <v>562</v>
      </c>
      <c r="G333" s="5" t="s">
        <v>568</v>
      </c>
      <c r="H333" s="10">
        <v>45730</v>
      </c>
      <c r="I333" s="5" t="s">
        <v>571</v>
      </c>
      <c r="J333" s="6" t="s">
        <v>886</v>
      </c>
      <c r="K333" s="5" t="s">
        <v>1477</v>
      </c>
      <c r="L333" s="6" t="s">
        <v>1541</v>
      </c>
      <c r="M333" s="6" t="s">
        <v>1541</v>
      </c>
      <c r="N333" s="5" t="s">
        <v>1361</v>
      </c>
      <c r="O333" s="6" t="s">
        <v>1888</v>
      </c>
      <c r="P333" s="5" t="s">
        <v>1430</v>
      </c>
      <c r="Q333" s="10">
        <v>45821</v>
      </c>
      <c r="R333" s="5" t="s">
        <v>1479</v>
      </c>
      <c r="S333" s="5" t="s">
        <v>1479</v>
      </c>
      <c r="T333" s="6" t="s">
        <v>1551</v>
      </c>
      <c r="U333" s="6" t="s">
        <v>1546</v>
      </c>
      <c r="V333" s="5" t="s">
        <v>1477</v>
      </c>
      <c r="W333" s="5" t="s">
        <v>1471</v>
      </c>
      <c r="X333" s="5" t="s">
        <v>1477</v>
      </c>
      <c r="Y333" s="4">
        <v>43970.89</v>
      </c>
      <c r="Z333" s="19">
        <v>0</v>
      </c>
      <c r="AA333" s="19">
        <v>0</v>
      </c>
      <c r="AB333" s="19">
        <v>0</v>
      </c>
      <c r="AC333" s="19">
        <v>0</v>
      </c>
      <c r="AD333" s="4" t="s">
        <v>1479</v>
      </c>
      <c r="AE333" s="19" t="str">
        <f t="shared" si="13"/>
        <v>N/A</v>
      </c>
      <c r="AF333" s="19">
        <v>0</v>
      </c>
      <c r="AG333" s="19">
        <v>0</v>
      </c>
      <c r="AH333" s="19">
        <v>0</v>
      </c>
      <c r="AI333" s="19">
        <v>0</v>
      </c>
      <c r="AJ333" s="19">
        <v>0</v>
      </c>
      <c r="AK333" s="19">
        <v>0</v>
      </c>
      <c r="AL333" s="19">
        <v>0</v>
      </c>
      <c r="AM333" s="4" t="s">
        <v>1479</v>
      </c>
      <c r="AN333" s="19" t="s">
        <v>1479</v>
      </c>
      <c r="AO333" s="4" t="s">
        <v>1479</v>
      </c>
      <c r="AP333" s="4" t="s">
        <v>1479</v>
      </c>
    </row>
    <row r="334" spans="1:42" ht="75" x14ac:dyDescent="0.25">
      <c r="A334" s="5" t="s">
        <v>349</v>
      </c>
      <c r="B334" s="6" t="s">
        <v>402</v>
      </c>
      <c r="C334" s="5" t="s">
        <v>450</v>
      </c>
      <c r="D334" s="5" t="s">
        <v>490</v>
      </c>
      <c r="E334" s="5" t="s">
        <v>510</v>
      </c>
      <c r="F334" s="5" t="s">
        <v>562</v>
      </c>
      <c r="G334" s="5" t="s">
        <v>568</v>
      </c>
      <c r="H334" s="10">
        <v>45739</v>
      </c>
      <c r="I334" s="5" t="s">
        <v>571</v>
      </c>
      <c r="J334" s="6" t="s">
        <v>887</v>
      </c>
      <c r="K334" s="5" t="s">
        <v>1477</v>
      </c>
      <c r="L334" s="6" t="s">
        <v>1541</v>
      </c>
      <c r="M334" s="6" t="s">
        <v>1552</v>
      </c>
      <c r="N334" s="5" t="s">
        <v>1362</v>
      </c>
      <c r="O334" s="6" t="s">
        <v>1889</v>
      </c>
      <c r="P334" s="5" t="s">
        <v>1430</v>
      </c>
      <c r="Q334" s="10">
        <v>45825</v>
      </c>
      <c r="R334" s="5" t="s">
        <v>1479</v>
      </c>
      <c r="S334" s="5" t="s">
        <v>1479</v>
      </c>
      <c r="T334" s="6" t="s">
        <v>1479</v>
      </c>
      <c r="U334" s="6" t="s">
        <v>1498</v>
      </c>
      <c r="V334" s="5" t="s">
        <v>1477</v>
      </c>
      <c r="W334" s="5" t="s">
        <v>1472</v>
      </c>
      <c r="X334" s="5" t="s">
        <v>1477</v>
      </c>
      <c r="Y334" s="4">
        <v>244366.12</v>
      </c>
      <c r="Z334" s="19">
        <v>0</v>
      </c>
      <c r="AA334" s="19">
        <v>0</v>
      </c>
      <c r="AB334" s="19">
        <v>0</v>
      </c>
      <c r="AC334" s="19">
        <v>0</v>
      </c>
      <c r="AD334" s="4" t="s">
        <v>1479</v>
      </c>
      <c r="AE334" s="19" t="str">
        <f t="shared" si="13"/>
        <v>N/A</v>
      </c>
      <c r="AF334" s="19">
        <v>0</v>
      </c>
      <c r="AG334" s="19">
        <v>0</v>
      </c>
      <c r="AH334" s="19">
        <v>0</v>
      </c>
      <c r="AI334" s="19">
        <v>0</v>
      </c>
      <c r="AJ334" s="19">
        <v>0</v>
      </c>
      <c r="AK334" s="19">
        <v>0</v>
      </c>
      <c r="AL334" s="19">
        <v>0</v>
      </c>
      <c r="AM334" s="4" t="s">
        <v>1479</v>
      </c>
      <c r="AN334" s="19" t="s">
        <v>1479</v>
      </c>
      <c r="AO334" s="4" t="s">
        <v>1479</v>
      </c>
      <c r="AP334" s="4" t="s">
        <v>1479</v>
      </c>
    </row>
    <row r="335" spans="1:42" ht="90" x14ac:dyDescent="0.25">
      <c r="A335" s="5" t="s">
        <v>350</v>
      </c>
      <c r="B335" s="6" t="s">
        <v>402</v>
      </c>
      <c r="C335" s="5" t="s">
        <v>450</v>
      </c>
      <c r="D335" s="5" t="s">
        <v>490</v>
      </c>
      <c r="E335" s="5" t="s">
        <v>515</v>
      </c>
      <c r="F335" s="5" t="s">
        <v>562</v>
      </c>
      <c r="G335" s="5" t="s">
        <v>568</v>
      </c>
      <c r="H335" s="10">
        <v>45738</v>
      </c>
      <c r="I335" s="5" t="s">
        <v>571</v>
      </c>
      <c r="J335" s="6" t="s">
        <v>888</v>
      </c>
      <c r="K335" s="5" t="s">
        <v>1477</v>
      </c>
      <c r="L335" s="6" t="s">
        <v>1541</v>
      </c>
      <c r="M335" s="6" t="s">
        <v>1541</v>
      </c>
      <c r="N335" s="5" t="s">
        <v>1363</v>
      </c>
      <c r="O335" s="6" t="s">
        <v>1880</v>
      </c>
      <c r="P335" s="5" t="s">
        <v>1429</v>
      </c>
      <c r="Q335" s="10">
        <v>45833</v>
      </c>
      <c r="R335" s="5" t="s">
        <v>1553</v>
      </c>
      <c r="S335" s="5" t="s">
        <v>1479</v>
      </c>
      <c r="T335" s="6" t="s">
        <v>1550</v>
      </c>
      <c r="U335" s="6" t="s">
        <v>1546</v>
      </c>
      <c r="V335" s="5" t="s">
        <v>1477</v>
      </c>
      <c r="W335" s="5" t="s">
        <v>1471</v>
      </c>
      <c r="X335" s="5" t="s">
        <v>1477</v>
      </c>
      <c r="Y335" s="4">
        <v>27053.95</v>
      </c>
      <c r="Z335" s="19">
        <v>0</v>
      </c>
      <c r="AA335" s="19">
        <v>0</v>
      </c>
      <c r="AB335" s="19">
        <v>0</v>
      </c>
      <c r="AC335" s="19">
        <v>0</v>
      </c>
      <c r="AD335" s="4" t="s">
        <v>1479</v>
      </c>
      <c r="AE335" s="19" t="str">
        <f t="shared" si="13"/>
        <v>N/A</v>
      </c>
      <c r="AF335" s="19">
        <v>0</v>
      </c>
      <c r="AG335" s="19">
        <v>13133.46</v>
      </c>
      <c r="AH335" s="19">
        <v>0</v>
      </c>
      <c r="AI335" s="19">
        <v>0</v>
      </c>
      <c r="AJ335" s="19">
        <v>0</v>
      </c>
      <c r="AK335" s="19">
        <v>0</v>
      </c>
      <c r="AL335" s="19">
        <v>400</v>
      </c>
      <c r="AM335" s="4" t="s">
        <v>1477</v>
      </c>
      <c r="AN335" s="19" t="s">
        <v>1479</v>
      </c>
      <c r="AO335" s="4" t="s">
        <v>1479</v>
      </c>
      <c r="AP335" s="4" t="s">
        <v>1479</v>
      </c>
    </row>
    <row r="336" spans="1:42" ht="45" hidden="1" x14ac:dyDescent="0.25">
      <c r="A336" s="5" t="s">
        <v>351</v>
      </c>
      <c r="B336" s="6" t="s">
        <v>402</v>
      </c>
      <c r="C336" s="5" t="s">
        <v>459</v>
      </c>
      <c r="D336" s="5" t="s">
        <v>490</v>
      </c>
      <c r="E336" s="5" t="s">
        <v>515</v>
      </c>
      <c r="F336" s="5" t="s">
        <v>562</v>
      </c>
      <c r="G336" s="5" t="s">
        <v>568</v>
      </c>
      <c r="H336" s="10">
        <v>45740</v>
      </c>
      <c r="I336" s="5" t="s">
        <v>572</v>
      </c>
      <c r="J336" s="6" t="s">
        <v>889</v>
      </c>
      <c r="K336" s="5" t="s">
        <v>1477</v>
      </c>
      <c r="L336" s="5" t="s">
        <v>1482</v>
      </c>
      <c r="M336" s="6" t="s">
        <v>1482</v>
      </c>
      <c r="N336" s="5" t="s">
        <v>1364</v>
      </c>
      <c r="O336" s="6" t="s">
        <v>1806</v>
      </c>
      <c r="P336" s="5" t="s">
        <v>1425</v>
      </c>
      <c r="Q336" s="10">
        <v>45783</v>
      </c>
      <c r="R336" s="5" t="s">
        <v>1479</v>
      </c>
      <c r="S336" s="5" t="s">
        <v>1479</v>
      </c>
      <c r="T336" s="6" t="s">
        <v>1445</v>
      </c>
      <c r="U336" s="6" t="s">
        <v>1480</v>
      </c>
      <c r="V336" s="5" t="s">
        <v>1481</v>
      </c>
      <c r="W336" s="5" t="s">
        <v>1471</v>
      </c>
      <c r="X336" s="5" t="s">
        <v>1481</v>
      </c>
      <c r="Y336" s="4">
        <v>26174</v>
      </c>
      <c r="Z336" s="19">
        <v>26174</v>
      </c>
      <c r="AA336" s="19">
        <v>0</v>
      </c>
      <c r="AB336" s="19">
        <v>0</v>
      </c>
      <c r="AC336" s="19">
        <v>0</v>
      </c>
      <c r="AD336" s="4" t="s">
        <v>1479</v>
      </c>
      <c r="AE336" s="19" t="str">
        <f t="shared" si="13"/>
        <v>N/A</v>
      </c>
      <c r="AF336" s="19">
        <f>Z336-AO336</f>
        <v>23174.97</v>
      </c>
      <c r="AG336" s="19">
        <v>0</v>
      </c>
      <c r="AH336" s="19">
        <v>0</v>
      </c>
      <c r="AI336" s="19">
        <v>0</v>
      </c>
      <c r="AJ336" s="19">
        <v>0</v>
      </c>
      <c r="AK336" s="19">
        <v>0</v>
      </c>
      <c r="AL336" s="19">
        <v>0</v>
      </c>
      <c r="AM336" s="4" t="s">
        <v>1479</v>
      </c>
      <c r="AN336" s="19" t="s">
        <v>1479</v>
      </c>
      <c r="AO336" s="4">
        <v>2999.03</v>
      </c>
      <c r="AP336" s="4" t="s">
        <v>1479</v>
      </c>
    </row>
    <row r="337" spans="1:42" ht="60" x14ac:dyDescent="0.25">
      <c r="A337" s="5" t="s">
        <v>352</v>
      </c>
      <c r="B337" s="6" t="s">
        <v>414</v>
      </c>
      <c r="C337" s="5" t="s">
        <v>485</v>
      </c>
      <c r="D337" s="5" t="s">
        <v>492</v>
      </c>
      <c r="E337" s="5" t="s">
        <v>508</v>
      </c>
      <c r="F337" s="5" t="s">
        <v>562</v>
      </c>
      <c r="G337" s="5" t="s">
        <v>568</v>
      </c>
      <c r="H337" s="10">
        <v>45741</v>
      </c>
      <c r="I337" s="5" t="s">
        <v>571</v>
      </c>
      <c r="J337" s="6" t="s">
        <v>890</v>
      </c>
      <c r="K337" s="5" t="s">
        <v>1477</v>
      </c>
      <c r="L337" s="6" t="s">
        <v>1495</v>
      </c>
      <c r="M337" s="6" t="s">
        <v>1495</v>
      </c>
      <c r="N337" s="5" t="s">
        <v>1365</v>
      </c>
      <c r="O337" s="6" t="s">
        <v>2006</v>
      </c>
      <c r="P337" s="5" t="s">
        <v>1430</v>
      </c>
      <c r="Q337" s="10">
        <v>45800</v>
      </c>
      <c r="R337" s="5" t="s">
        <v>1479</v>
      </c>
      <c r="S337" s="5" t="s">
        <v>1479</v>
      </c>
      <c r="T337" s="6" t="s">
        <v>1479</v>
      </c>
      <c r="U337" s="6" t="s">
        <v>1498</v>
      </c>
      <c r="V337" s="5" t="s">
        <v>1477</v>
      </c>
      <c r="W337" s="5" t="s">
        <v>1472</v>
      </c>
      <c r="X337" s="5" t="s">
        <v>1477</v>
      </c>
      <c r="Y337" s="4">
        <v>153118.19</v>
      </c>
      <c r="Z337" s="19">
        <v>0</v>
      </c>
      <c r="AA337" s="19">
        <v>0</v>
      </c>
      <c r="AB337" s="19">
        <v>0</v>
      </c>
      <c r="AC337" s="19">
        <v>0</v>
      </c>
      <c r="AD337" s="4" t="s">
        <v>1479</v>
      </c>
      <c r="AE337" s="19" t="str">
        <f t="shared" si="13"/>
        <v>N/A</v>
      </c>
      <c r="AF337" s="19">
        <v>0</v>
      </c>
      <c r="AG337" s="19">
        <v>0</v>
      </c>
      <c r="AH337" s="19">
        <v>0</v>
      </c>
      <c r="AI337" s="19">
        <v>0</v>
      </c>
      <c r="AJ337" s="19">
        <v>0</v>
      </c>
      <c r="AK337" s="19">
        <v>0</v>
      </c>
      <c r="AL337" s="19">
        <v>0</v>
      </c>
      <c r="AM337" s="4" t="s">
        <v>1479</v>
      </c>
      <c r="AN337" s="19" t="s">
        <v>1479</v>
      </c>
      <c r="AO337" s="4" t="s">
        <v>1479</v>
      </c>
      <c r="AP337" s="4" t="s">
        <v>1479</v>
      </c>
    </row>
    <row r="338" spans="1:42" ht="30" x14ac:dyDescent="0.25">
      <c r="A338" s="5" t="s">
        <v>353</v>
      </c>
      <c r="B338" s="6" t="s">
        <v>405</v>
      </c>
      <c r="C338" s="5" t="s">
        <v>463</v>
      </c>
      <c r="D338" s="5" t="s">
        <v>492</v>
      </c>
      <c r="E338" s="5" t="s">
        <v>515</v>
      </c>
      <c r="F338" s="5" t="s">
        <v>562</v>
      </c>
      <c r="G338" s="5" t="s">
        <v>568</v>
      </c>
      <c r="H338" s="10">
        <v>45742</v>
      </c>
      <c r="I338" s="5" t="s">
        <v>571</v>
      </c>
      <c r="J338" s="6" t="s">
        <v>891</v>
      </c>
      <c r="K338" s="5" t="s">
        <v>1477</v>
      </c>
      <c r="L338" s="6" t="s">
        <v>1495</v>
      </c>
      <c r="M338" s="6" t="s">
        <v>1495</v>
      </c>
      <c r="N338" s="5" t="s">
        <v>1366</v>
      </c>
      <c r="O338" s="6" t="s">
        <v>1890</v>
      </c>
      <c r="P338" s="5" t="s">
        <v>1426</v>
      </c>
      <c r="Q338" s="10">
        <v>45783</v>
      </c>
      <c r="R338" s="5" t="s">
        <v>1479</v>
      </c>
      <c r="S338" s="5" t="s">
        <v>1479</v>
      </c>
      <c r="T338" s="6" t="s">
        <v>1479</v>
      </c>
      <c r="U338" s="6" t="s">
        <v>1498</v>
      </c>
      <c r="V338" s="5" t="s">
        <v>1477</v>
      </c>
      <c r="W338" s="5" t="s">
        <v>1472</v>
      </c>
      <c r="X338" s="5" t="s">
        <v>1477</v>
      </c>
      <c r="Y338" s="4">
        <v>76458.89</v>
      </c>
      <c r="Z338" s="19">
        <v>0</v>
      </c>
      <c r="AA338" s="19">
        <v>0</v>
      </c>
      <c r="AB338" s="19">
        <v>0</v>
      </c>
      <c r="AC338" s="19">
        <v>0</v>
      </c>
      <c r="AD338" s="4" t="s">
        <v>1479</v>
      </c>
      <c r="AE338" s="19" t="str">
        <f t="shared" si="13"/>
        <v>N/A</v>
      </c>
      <c r="AF338" s="19">
        <v>0</v>
      </c>
      <c r="AG338" s="19">
        <v>0</v>
      </c>
      <c r="AH338" s="19">
        <v>0</v>
      </c>
      <c r="AI338" s="19">
        <v>0</v>
      </c>
      <c r="AJ338" s="19">
        <v>0</v>
      </c>
      <c r="AK338" s="19">
        <v>0</v>
      </c>
      <c r="AL338" s="19">
        <v>0</v>
      </c>
      <c r="AM338" s="4" t="s">
        <v>1479</v>
      </c>
      <c r="AN338" s="19" t="s">
        <v>1479</v>
      </c>
      <c r="AO338" s="4" t="s">
        <v>1479</v>
      </c>
      <c r="AP338" s="4" t="s">
        <v>1479</v>
      </c>
    </row>
    <row r="339" spans="1:42" ht="90" x14ac:dyDescent="0.25">
      <c r="A339" s="5" t="s">
        <v>354</v>
      </c>
      <c r="B339" s="6" t="s">
        <v>407</v>
      </c>
      <c r="C339" s="5" t="s">
        <v>425</v>
      </c>
      <c r="D339" s="5" t="s">
        <v>493</v>
      </c>
      <c r="E339" s="5" t="s">
        <v>539</v>
      </c>
      <c r="F339" s="5" t="s">
        <v>562</v>
      </c>
      <c r="G339" s="5" t="s">
        <v>568</v>
      </c>
      <c r="H339" s="10">
        <v>45740</v>
      </c>
      <c r="I339" s="5" t="s">
        <v>571</v>
      </c>
      <c r="J339" s="6" t="s">
        <v>892</v>
      </c>
      <c r="K339" s="5" t="s">
        <v>1477</v>
      </c>
      <c r="L339" s="6" t="s">
        <v>1554</v>
      </c>
      <c r="M339" s="6" t="s">
        <v>1555</v>
      </c>
      <c r="N339" s="5" t="s">
        <v>1367</v>
      </c>
      <c r="O339" s="6" t="s">
        <v>2007</v>
      </c>
      <c r="P339" s="5" t="s">
        <v>1426</v>
      </c>
      <c r="Q339" s="10">
        <v>45826</v>
      </c>
      <c r="R339" s="5" t="s">
        <v>1479</v>
      </c>
      <c r="S339" s="5" t="s">
        <v>1479</v>
      </c>
      <c r="T339" s="6" t="s">
        <v>1479</v>
      </c>
      <c r="U339" s="6" t="s">
        <v>1498</v>
      </c>
      <c r="V339" s="5" t="s">
        <v>1477</v>
      </c>
      <c r="W339" s="5" t="s">
        <v>1472</v>
      </c>
      <c r="X339" s="5" t="s">
        <v>1477</v>
      </c>
      <c r="Y339" s="4">
        <v>0</v>
      </c>
      <c r="Z339" s="19">
        <v>0</v>
      </c>
      <c r="AA339" s="19">
        <v>0</v>
      </c>
      <c r="AB339" s="19">
        <v>0</v>
      </c>
      <c r="AC339" s="19">
        <v>0</v>
      </c>
      <c r="AD339" s="4" t="s">
        <v>1479</v>
      </c>
      <c r="AE339" s="19" t="str">
        <f t="shared" si="13"/>
        <v>N/A</v>
      </c>
      <c r="AF339" s="19">
        <v>0</v>
      </c>
      <c r="AG339" s="19">
        <v>0</v>
      </c>
      <c r="AH339" s="19">
        <v>0</v>
      </c>
      <c r="AI339" s="19">
        <v>0</v>
      </c>
      <c r="AJ339" s="19">
        <v>0</v>
      </c>
      <c r="AK339" s="19">
        <v>0</v>
      </c>
      <c r="AL339" s="19">
        <v>0</v>
      </c>
      <c r="AM339" s="4" t="s">
        <v>1479</v>
      </c>
      <c r="AN339" s="19" t="s">
        <v>1479</v>
      </c>
      <c r="AO339" s="4" t="s">
        <v>1479</v>
      </c>
      <c r="AP339" s="4" t="s">
        <v>1479</v>
      </c>
    </row>
    <row r="340" spans="1:42" ht="90" x14ac:dyDescent="0.25">
      <c r="A340" s="5" t="s">
        <v>355</v>
      </c>
      <c r="B340" s="6" t="s">
        <v>402</v>
      </c>
      <c r="C340" s="5" t="s">
        <v>450</v>
      </c>
      <c r="D340" s="5" t="s">
        <v>490</v>
      </c>
      <c r="E340" s="5" t="s">
        <v>511</v>
      </c>
      <c r="F340" s="5" t="s">
        <v>562</v>
      </c>
      <c r="G340" s="5" t="s">
        <v>568</v>
      </c>
      <c r="H340" s="10">
        <v>45744</v>
      </c>
      <c r="I340" s="5" t="s">
        <v>571</v>
      </c>
      <c r="J340" s="6" t="s">
        <v>893</v>
      </c>
      <c r="K340" s="5" t="s">
        <v>1477</v>
      </c>
      <c r="L340" s="6" t="s">
        <v>1541</v>
      </c>
      <c r="M340" s="6" t="s">
        <v>1541</v>
      </c>
      <c r="N340" s="5" t="s">
        <v>1368</v>
      </c>
      <c r="O340" s="6" t="s">
        <v>1887</v>
      </c>
      <c r="P340" s="5" t="s">
        <v>1425</v>
      </c>
      <c r="Q340" s="10">
        <v>45827</v>
      </c>
      <c r="R340" s="5" t="s">
        <v>1556</v>
      </c>
      <c r="S340" s="5" t="s">
        <v>1479</v>
      </c>
      <c r="T340" s="6" t="s">
        <v>1550</v>
      </c>
      <c r="U340" s="6" t="s">
        <v>1546</v>
      </c>
      <c r="V340" s="5" t="s">
        <v>1477</v>
      </c>
      <c r="W340" s="5" t="s">
        <v>1471</v>
      </c>
      <c r="X340" s="5" t="s">
        <v>1477</v>
      </c>
      <c r="Y340" s="4">
        <v>30601.71</v>
      </c>
      <c r="Z340" s="19">
        <v>30601.71</v>
      </c>
      <c r="AA340" s="19">
        <v>0</v>
      </c>
      <c r="AB340" s="19">
        <v>0</v>
      </c>
      <c r="AC340" s="19">
        <v>0</v>
      </c>
      <c r="AD340" s="4" t="s">
        <v>1479</v>
      </c>
      <c r="AE340" s="19" t="str">
        <f t="shared" si="13"/>
        <v>N/A</v>
      </c>
      <c r="AF340" s="19">
        <f>Z340-AO340</f>
        <v>22601.71</v>
      </c>
      <c r="AG340" s="19">
        <v>0</v>
      </c>
      <c r="AH340" s="19">
        <v>0</v>
      </c>
      <c r="AI340" s="19">
        <v>0</v>
      </c>
      <c r="AJ340" s="19">
        <v>0</v>
      </c>
      <c r="AK340" s="19">
        <v>0</v>
      </c>
      <c r="AL340" s="19">
        <v>160</v>
      </c>
      <c r="AM340" s="4" t="s">
        <v>1479</v>
      </c>
      <c r="AN340" s="19" t="s">
        <v>1479</v>
      </c>
      <c r="AO340" s="4">
        <v>8000</v>
      </c>
      <c r="AP340" s="4" t="s">
        <v>1479</v>
      </c>
    </row>
    <row r="341" spans="1:42" ht="90" x14ac:dyDescent="0.25">
      <c r="A341" s="5" t="s">
        <v>356</v>
      </c>
      <c r="B341" s="6" t="s">
        <v>405</v>
      </c>
      <c r="C341" s="5" t="s">
        <v>424</v>
      </c>
      <c r="D341" s="5" t="s">
        <v>492</v>
      </c>
      <c r="E341" s="5" t="s">
        <v>560</v>
      </c>
      <c r="F341" s="5" t="s">
        <v>562</v>
      </c>
      <c r="G341" s="5" t="s">
        <v>568</v>
      </c>
      <c r="H341" s="10">
        <v>45744</v>
      </c>
      <c r="I341" s="5" t="s">
        <v>571</v>
      </c>
      <c r="J341" s="6" t="s">
        <v>894</v>
      </c>
      <c r="K341" s="5" t="s">
        <v>1477</v>
      </c>
      <c r="L341" s="6" t="s">
        <v>1557</v>
      </c>
      <c r="M341" s="6" t="s">
        <v>1558</v>
      </c>
      <c r="N341" s="5" t="s">
        <v>1369</v>
      </c>
      <c r="O341" s="6" t="s">
        <v>1891</v>
      </c>
      <c r="P341" s="5" t="s">
        <v>1426</v>
      </c>
      <c r="Q341" s="10">
        <v>45824</v>
      </c>
      <c r="R341" s="5" t="s">
        <v>1479</v>
      </c>
      <c r="S341" s="5" t="s">
        <v>1479</v>
      </c>
      <c r="T341" s="6" t="s">
        <v>1479</v>
      </c>
      <c r="U341" s="6" t="s">
        <v>1498</v>
      </c>
      <c r="V341" s="5" t="s">
        <v>1477</v>
      </c>
      <c r="W341" s="5" t="s">
        <v>1472</v>
      </c>
      <c r="X341" s="5" t="s">
        <v>1477</v>
      </c>
      <c r="Y341" s="4">
        <v>217044.53</v>
      </c>
      <c r="Z341" s="19">
        <v>0</v>
      </c>
      <c r="AA341" s="19">
        <v>0</v>
      </c>
      <c r="AB341" s="19">
        <v>0</v>
      </c>
      <c r="AC341" s="19">
        <v>0</v>
      </c>
      <c r="AD341" s="4" t="s">
        <v>1479</v>
      </c>
      <c r="AE341" s="19" t="str">
        <f t="shared" si="13"/>
        <v>N/A</v>
      </c>
      <c r="AF341" s="19">
        <v>0</v>
      </c>
      <c r="AG341" s="19">
        <v>0</v>
      </c>
      <c r="AH341" s="19">
        <v>0</v>
      </c>
      <c r="AI341" s="19">
        <v>0</v>
      </c>
      <c r="AJ341" s="19">
        <v>0</v>
      </c>
      <c r="AK341" s="19">
        <v>0</v>
      </c>
      <c r="AL341" s="19">
        <v>0</v>
      </c>
      <c r="AM341" s="4" t="s">
        <v>1479</v>
      </c>
      <c r="AN341" s="19" t="s">
        <v>1479</v>
      </c>
      <c r="AO341" s="4" t="s">
        <v>1479</v>
      </c>
      <c r="AP341" s="4" t="s">
        <v>1479</v>
      </c>
    </row>
    <row r="342" spans="1:42" ht="75" x14ac:dyDescent="0.25">
      <c r="A342" s="5" t="s">
        <v>357</v>
      </c>
      <c r="B342" s="6" t="s">
        <v>402</v>
      </c>
      <c r="C342" s="5" t="s">
        <v>450</v>
      </c>
      <c r="D342" s="5" t="s">
        <v>490</v>
      </c>
      <c r="E342" s="5" t="s">
        <v>515</v>
      </c>
      <c r="F342" s="5" t="s">
        <v>562</v>
      </c>
      <c r="G342" s="5" t="s">
        <v>568</v>
      </c>
      <c r="H342" s="10">
        <v>45747</v>
      </c>
      <c r="I342" s="5" t="s">
        <v>571</v>
      </c>
      <c r="J342" s="6" t="s">
        <v>895</v>
      </c>
      <c r="K342" s="5" t="s">
        <v>1477</v>
      </c>
      <c r="L342" s="6" t="s">
        <v>1541</v>
      </c>
      <c r="M342" s="6" t="s">
        <v>1541</v>
      </c>
      <c r="N342" s="5" t="s">
        <v>1370</v>
      </c>
      <c r="O342" s="6" t="s">
        <v>1807</v>
      </c>
      <c r="P342" s="5" t="s">
        <v>1430</v>
      </c>
      <c r="Q342" s="10">
        <v>45826</v>
      </c>
      <c r="R342" s="5" t="s">
        <v>1479</v>
      </c>
      <c r="S342" s="5" t="s">
        <v>1479</v>
      </c>
      <c r="T342" s="6" t="s">
        <v>1559</v>
      </c>
      <c r="U342" s="6" t="s">
        <v>1546</v>
      </c>
      <c r="V342" s="5" t="s">
        <v>1477</v>
      </c>
      <c r="W342" s="5" t="s">
        <v>1471</v>
      </c>
      <c r="X342" s="5" t="s">
        <v>1477</v>
      </c>
      <c r="Y342" s="4">
        <v>11407.37</v>
      </c>
      <c r="Z342" s="19">
        <v>0</v>
      </c>
      <c r="AA342" s="19">
        <v>0</v>
      </c>
      <c r="AB342" s="19">
        <v>0</v>
      </c>
      <c r="AC342" s="19">
        <v>0</v>
      </c>
      <c r="AD342" s="4" t="s">
        <v>1479</v>
      </c>
      <c r="AE342" s="19" t="str">
        <f t="shared" si="13"/>
        <v>N/A</v>
      </c>
      <c r="AF342" s="19">
        <v>0</v>
      </c>
      <c r="AG342" s="19">
        <v>0</v>
      </c>
      <c r="AH342" s="19">
        <v>0</v>
      </c>
      <c r="AI342" s="19">
        <v>0</v>
      </c>
      <c r="AJ342" s="19">
        <v>0</v>
      </c>
      <c r="AK342" s="19">
        <v>0</v>
      </c>
      <c r="AL342" s="19">
        <v>0</v>
      </c>
      <c r="AM342" s="4" t="s">
        <v>1479</v>
      </c>
      <c r="AN342" s="19" t="s">
        <v>1479</v>
      </c>
      <c r="AO342" s="4" t="s">
        <v>1479</v>
      </c>
      <c r="AP342" s="4" t="s">
        <v>1479</v>
      </c>
    </row>
    <row r="343" spans="1:42" ht="75" hidden="1" x14ac:dyDescent="0.25">
      <c r="A343" s="5" t="s">
        <v>358</v>
      </c>
      <c r="B343" s="6" t="s">
        <v>405</v>
      </c>
      <c r="C343" s="5" t="s">
        <v>424</v>
      </c>
      <c r="D343" s="5" t="s">
        <v>492</v>
      </c>
      <c r="E343" s="5" t="s">
        <v>561</v>
      </c>
      <c r="F343" s="5" t="s">
        <v>562</v>
      </c>
      <c r="G343" s="5" t="s">
        <v>568</v>
      </c>
      <c r="H343" s="10">
        <v>45747</v>
      </c>
      <c r="I343" s="5" t="s">
        <v>572</v>
      </c>
      <c r="J343" s="6" t="s">
        <v>896</v>
      </c>
      <c r="K343" s="5" t="s">
        <v>1477</v>
      </c>
      <c r="L343" s="6" t="s">
        <v>1560</v>
      </c>
      <c r="M343" s="6" t="s">
        <v>1560</v>
      </c>
      <c r="N343" s="5" t="s">
        <v>1371</v>
      </c>
      <c r="O343" s="6" t="s">
        <v>1892</v>
      </c>
      <c r="P343" s="5" t="s">
        <v>1431</v>
      </c>
      <c r="Q343" s="10">
        <v>45807</v>
      </c>
      <c r="R343" s="5" t="s">
        <v>1479</v>
      </c>
      <c r="S343" s="5" t="s">
        <v>1479</v>
      </c>
      <c r="T343" s="6" t="s">
        <v>1500</v>
      </c>
      <c r="U343" s="6" t="s">
        <v>1501</v>
      </c>
      <c r="V343" s="5" t="s">
        <v>1481</v>
      </c>
      <c r="W343" s="5" t="s">
        <v>1473</v>
      </c>
      <c r="X343" s="5" t="s">
        <v>1477</v>
      </c>
      <c r="Y343" s="4">
        <v>64045.29</v>
      </c>
      <c r="Z343" s="19">
        <v>0</v>
      </c>
      <c r="AA343" s="19">
        <v>0</v>
      </c>
      <c r="AB343" s="19">
        <v>0</v>
      </c>
      <c r="AC343" s="19">
        <v>0</v>
      </c>
      <c r="AD343" s="4" t="s">
        <v>1479</v>
      </c>
      <c r="AE343" s="19" t="str">
        <f t="shared" si="13"/>
        <v>N/A</v>
      </c>
      <c r="AF343" s="19">
        <v>0</v>
      </c>
      <c r="AG343" s="19">
        <v>0</v>
      </c>
      <c r="AH343" s="19">
        <v>0</v>
      </c>
      <c r="AI343" s="19">
        <v>0</v>
      </c>
      <c r="AJ343" s="19">
        <v>0</v>
      </c>
      <c r="AK343" s="19">
        <v>0</v>
      </c>
      <c r="AL343" s="19">
        <v>0</v>
      </c>
      <c r="AM343" s="4" t="s">
        <v>1479</v>
      </c>
      <c r="AN343" s="19" t="s">
        <v>1479</v>
      </c>
      <c r="AO343" s="4" t="s">
        <v>1479</v>
      </c>
      <c r="AP343" s="4" t="s">
        <v>1479</v>
      </c>
    </row>
    <row r="344" spans="1:42" ht="90" x14ac:dyDescent="0.25">
      <c r="A344" s="5" t="s">
        <v>359</v>
      </c>
      <c r="B344" s="6" t="s">
        <v>402</v>
      </c>
      <c r="C344" s="5" t="s">
        <v>450</v>
      </c>
      <c r="D344" s="5" t="s">
        <v>490</v>
      </c>
      <c r="E344" s="5" t="s">
        <v>515</v>
      </c>
      <c r="F344" s="5" t="s">
        <v>562</v>
      </c>
      <c r="G344" s="5" t="s">
        <v>568</v>
      </c>
      <c r="H344" s="10">
        <v>45748</v>
      </c>
      <c r="I344" s="5" t="s">
        <v>571</v>
      </c>
      <c r="J344" s="6" t="s">
        <v>897</v>
      </c>
      <c r="K344" s="5" t="s">
        <v>1477</v>
      </c>
      <c r="L344" s="6" t="s">
        <v>1541</v>
      </c>
      <c r="M344" s="6" t="s">
        <v>1541</v>
      </c>
      <c r="N344" s="5" t="s">
        <v>1372</v>
      </c>
      <c r="O344" s="6" t="s">
        <v>1880</v>
      </c>
      <c r="P344" s="5" t="s">
        <v>1430</v>
      </c>
      <c r="Q344" s="10">
        <v>45819</v>
      </c>
      <c r="R344" s="5" t="s">
        <v>1479</v>
      </c>
      <c r="S344" s="5" t="s">
        <v>1479</v>
      </c>
      <c r="T344" s="6" t="s">
        <v>1550</v>
      </c>
      <c r="U344" s="6" t="s">
        <v>1546</v>
      </c>
      <c r="V344" s="5" t="s">
        <v>1477</v>
      </c>
      <c r="W344" s="5" t="s">
        <v>1471</v>
      </c>
      <c r="X344" s="5" t="s">
        <v>1477</v>
      </c>
      <c r="Y344" s="4">
        <v>19684.759999999998</v>
      </c>
      <c r="Z344" s="19">
        <v>0</v>
      </c>
      <c r="AA344" s="19">
        <v>0</v>
      </c>
      <c r="AB344" s="19">
        <v>0</v>
      </c>
      <c r="AC344" s="19">
        <v>0</v>
      </c>
      <c r="AD344" s="4" t="s">
        <v>1479</v>
      </c>
      <c r="AE344" s="19" t="str">
        <f t="shared" si="13"/>
        <v>N/A</v>
      </c>
      <c r="AF344" s="19">
        <v>0</v>
      </c>
      <c r="AG344" s="19">
        <v>0</v>
      </c>
      <c r="AH344" s="19">
        <v>0</v>
      </c>
      <c r="AI344" s="19">
        <v>0</v>
      </c>
      <c r="AJ344" s="19">
        <v>0</v>
      </c>
      <c r="AK344" s="19">
        <v>0</v>
      </c>
      <c r="AL344" s="19">
        <v>0</v>
      </c>
      <c r="AM344" s="4" t="s">
        <v>1479</v>
      </c>
      <c r="AN344" s="19" t="s">
        <v>1479</v>
      </c>
      <c r="AO344" s="4" t="s">
        <v>1479</v>
      </c>
      <c r="AP344" s="4" t="s">
        <v>1479</v>
      </c>
    </row>
    <row r="345" spans="1:42" ht="45" hidden="1" x14ac:dyDescent="0.25">
      <c r="A345" s="5" t="s">
        <v>360</v>
      </c>
      <c r="B345" s="6" t="s">
        <v>402</v>
      </c>
      <c r="C345" s="5" t="s">
        <v>459</v>
      </c>
      <c r="D345" s="5" t="s">
        <v>490</v>
      </c>
      <c r="E345" s="5" t="s">
        <v>508</v>
      </c>
      <c r="F345" s="5" t="s">
        <v>562</v>
      </c>
      <c r="G345" s="5" t="s">
        <v>568</v>
      </c>
      <c r="H345" s="10">
        <v>45749</v>
      </c>
      <c r="I345" s="5" t="s">
        <v>571</v>
      </c>
      <c r="J345" s="6" t="s">
        <v>898</v>
      </c>
      <c r="K345" s="5" t="s">
        <v>1477</v>
      </c>
      <c r="L345" s="5" t="s">
        <v>1482</v>
      </c>
      <c r="M345" s="6" t="s">
        <v>1482</v>
      </c>
      <c r="N345" s="5" t="s">
        <v>1364</v>
      </c>
      <c r="O345" s="6" t="s">
        <v>1806</v>
      </c>
      <c r="P345" s="5" t="s">
        <v>1431</v>
      </c>
      <c r="Q345" s="10">
        <v>45798</v>
      </c>
      <c r="R345" s="5" t="s">
        <v>1479</v>
      </c>
      <c r="S345" s="5" t="s">
        <v>1479</v>
      </c>
      <c r="T345" s="6" t="s">
        <v>1445</v>
      </c>
      <c r="U345" s="6" t="s">
        <v>1480</v>
      </c>
      <c r="V345" s="5" t="s">
        <v>1481</v>
      </c>
      <c r="W345" s="5" t="s">
        <v>1471</v>
      </c>
      <c r="X345" s="5" t="s">
        <v>1481</v>
      </c>
      <c r="Y345" s="4">
        <v>16472.5</v>
      </c>
      <c r="Z345" s="19">
        <v>16472.5</v>
      </c>
      <c r="AA345" s="19">
        <v>0</v>
      </c>
      <c r="AB345" s="19">
        <v>0</v>
      </c>
      <c r="AC345" s="19">
        <v>0</v>
      </c>
      <c r="AD345" s="4" t="s">
        <v>1479</v>
      </c>
      <c r="AE345" s="19" t="str">
        <f t="shared" si="13"/>
        <v>N/A</v>
      </c>
      <c r="AF345" s="19">
        <f>Z345-AO345</f>
        <v>13472.5</v>
      </c>
      <c r="AG345" s="19">
        <v>0</v>
      </c>
      <c r="AH345" s="19">
        <v>0</v>
      </c>
      <c r="AI345" s="19">
        <v>0</v>
      </c>
      <c r="AJ345" s="19">
        <v>0</v>
      </c>
      <c r="AK345" s="19">
        <v>0</v>
      </c>
      <c r="AL345" s="19">
        <v>0</v>
      </c>
      <c r="AM345" s="4" t="s">
        <v>1479</v>
      </c>
      <c r="AN345" s="19" t="s">
        <v>1479</v>
      </c>
      <c r="AO345" s="4">
        <v>3000</v>
      </c>
      <c r="AP345" s="4" t="s">
        <v>1479</v>
      </c>
    </row>
    <row r="346" spans="1:42" ht="60" x14ac:dyDescent="0.25">
      <c r="A346" s="5" t="s">
        <v>361</v>
      </c>
      <c r="B346" s="6" t="s">
        <v>414</v>
      </c>
      <c r="C346" s="5" t="s">
        <v>441</v>
      </c>
      <c r="D346" s="5" t="s">
        <v>492</v>
      </c>
      <c r="E346" s="5" t="s">
        <v>520</v>
      </c>
      <c r="F346" s="5" t="s">
        <v>562</v>
      </c>
      <c r="G346" s="5" t="s">
        <v>568</v>
      </c>
      <c r="H346" s="10">
        <v>45749</v>
      </c>
      <c r="I346" s="5" t="s">
        <v>571</v>
      </c>
      <c r="J346" s="6" t="s">
        <v>899</v>
      </c>
      <c r="K346" s="5" t="s">
        <v>1477</v>
      </c>
      <c r="L346" s="6" t="s">
        <v>1495</v>
      </c>
      <c r="M346" s="6" t="s">
        <v>1495</v>
      </c>
      <c r="N346" s="5" t="s">
        <v>1373</v>
      </c>
      <c r="O346" s="6" t="s">
        <v>2008</v>
      </c>
      <c r="P346" s="5" t="s">
        <v>1430</v>
      </c>
      <c r="Q346" s="10">
        <v>45832</v>
      </c>
      <c r="R346" s="5" t="s">
        <v>1479</v>
      </c>
      <c r="S346" s="5" t="s">
        <v>1479</v>
      </c>
      <c r="T346" s="6" t="s">
        <v>1479</v>
      </c>
      <c r="U346" s="6" t="s">
        <v>1498</v>
      </c>
      <c r="V346" s="5" t="s">
        <v>1477</v>
      </c>
      <c r="W346" s="5" t="s">
        <v>1472</v>
      </c>
      <c r="X346" s="5" t="s">
        <v>1477</v>
      </c>
      <c r="Y346" s="4">
        <v>106920.3</v>
      </c>
      <c r="Z346" s="19">
        <v>0</v>
      </c>
      <c r="AA346" s="19">
        <v>0</v>
      </c>
      <c r="AB346" s="19">
        <v>0</v>
      </c>
      <c r="AC346" s="19">
        <v>0</v>
      </c>
      <c r="AD346" s="4" t="s">
        <v>1479</v>
      </c>
      <c r="AE346" s="19" t="str">
        <f t="shared" si="13"/>
        <v>N/A</v>
      </c>
      <c r="AF346" s="19">
        <v>0</v>
      </c>
      <c r="AG346" s="19">
        <v>0</v>
      </c>
      <c r="AH346" s="19">
        <v>0</v>
      </c>
      <c r="AI346" s="19">
        <v>0</v>
      </c>
      <c r="AJ346" s="19">
        <v>0</v>
      </c>
      <c r="AK346" s="19">
        <v>0</v>
      </c>
      <c r="AL346" s="19">
        <v>0</v>
      </c>
      <c r="AM346" s="4" t="s">
        <v>1479</v>
      </c>
      <c r="AN346" s="19" t="s">
        <v>1479</v>
      </c>
      <c r="AO346" s="4" t="s">
        <v>1479</v>
      </c>
      <c r="AP346" s="4" t="s">
        <v>1479</v>
      </c>
    </row>
    <row r="347" spans="1:42" ht="60" x14ac:dyDescent="0.25">
      <c r="A347" s="5" t="s">
        <v>1561</v>
      </c>
      <c r="B347" s="6" t="s">
        <v>402</v>
      </c>
      <c r="C347" s="5" t="s">
        <v>486</v>
      </c>
      <c r="D347" s="5" t="s">
        <v>490</v>
      </c>
      <c r="E347" s="5" t="s">
        <v>515</v>
      </c>
      <c r="F347" s="5" t="s">
        <v>562</v>
      </c>
      <c r="G347" s="5" t="s">
        <v>568</v>
      </c>
      <c r="H347" s="10">
        <v>45751</v>
      </c>
      <c r="I347" s="5" t="s">
        <v>571</v>
      </c>
      <c r="J347" s="6" t="s">
        <v>900</v>
      </c>
      <c r="K347" s="5" t="s">
        <v>1477</v>
      </c>
      <c r="L347" s="6" t="s">
        <v>1562</v>
      </c>
      <c r="M347" s="6" t="s">
        <v>1562</v>
      </c>
      <c r="N347" s="5" t="s">
        <v>1374</v>
      </c>
      <c r="O347" s="6" t="s">
        <v>1893</v>
      </c>
      <c r="P347" s="5" t="s">
        <v>1430</v>
      </c>
      <c r="Q347" s="10">
        <v>45782</v>
      </c>
      <c r="R347" s="5" t="s">
        <v>1479</v>
      </c>
      <c r="S347" s="5" t="s">
        <v>1479</v>
      </c>
      <c r="T347" s="6" t="s">
        <v>1479</v>
      </c>
      <c r="U347" s="6" t="s">
        <v>1498</v>
      </c>
      <c r="V347" s="5" t="s">
        <v>1477</v>
      </c>
      <c r="W347" s="5" t="s">
        <v>1472</v>
      </c>
      <c r="X347" s="5" t="s">
        <v>1477</v>
      </c>
      <c r="Y347" s="4">
        <v>55499.38</v>
      </c>
      <c r="Z347" s="19">
        <v>0</v>
      </c>
      <c r="AA347" s="19">
        <v>0</v>
      </c>
      <c r="AB347" s="19">
        <v>0</v>
      </c>
      <c r="AC347" s="19">
        <v>0</v>
      </c>
      <c r="AD347" s="4" t="s">
        <v>1479</v>
      </c>
      <c r="AE347" s="19" t="str">
        <f t="shared" si="13"/>
        <v>N/A</v>
      </c>
      <c r="AF347" s="19">
        <v>0</v>
      </c>
      <c r="AG347" s="19">
        <v>0</v>
      </c>
      <c r="AH347" s="19">
        <v>0</v>
      </c>
      <c r="AI347" s="19">
        <v>0</v>
      </c>
      <c r="AJ347" s="19">
        <v>0</v>
      </c>
      <c r="AK347" s="19">
        <v>0</v>
      </c>
      <c r="AL347" s="19">
        <v>0</v>
      </c>
      <c r="AM347" s="4" t="s">
        <v>1479</v>
      </c>
      <c r="AN347" s="19" t="s">
        <v>1479</v>
      </c>
      <c r="AO347" s="4" t="s">
        <v>1479</v>
      </c>
      <c r="AP347" s="4" t="s">
        <v>1479</v>
      </c>
    </row>
    <row r="348" spans="1:42" ht="30" hidden="1" x14ac:dyDescent="0.25">
      <c r="A348" s="5" t="s">
        <v>362</v>
      </c>
      <c r="B348" s="6" t="s">
        <v>408</v>
      </c>
      <c r="C348" s="5" t="s">
        <v>426</v>
      </c>
      <c r="D348" s="5" t="s">
        <v>494</v>
      </c>
      <c r="E348" s="5" t="s">
        <v>515</v>
      </c>
      <c r="F348" s="5" t="s">
        <v>562</v>
      </c>
      <c r="G348" s="5" t="s">
        <v>568</v>
      </c>
      <c r="H348" s="10">
        <v>45749</v>
      </c>
      <c r="I348" s="5" t="s">
        <v>572</v>
      </c>
      <c r="J348" s="6" t="s">
        <v>901</v>
      </c>
      <c r="K348" s="5" t="s">
        <v>1477</v>
      </c>
      <c r="L348" s="6" t="s">
        <v>1495</v>
      </c>
      <c r="M348" s="6" t="s">
        <v>1495</v>
      </c>
      <c r="N348" s="5" t="s">
        <v>1375</v>
      </c>
      <c r="O348" s="6" t="s">
        <v>1894</v>
      </c>
      <c r="P348" s="5" t="s">
        <v>1430</v>
      </c>
      <c r="Q348" s="10">
        <v>45832</v>
      </c>
      <c r="R348" s="5" t="s">
        <v>1479</v>
      </c>
      <c r="S348" s="5" t="s">
        <v>1479</v>
      </c>
      <c r="T348" s="6" t="s">
        <v>1500</v>
      </c>
      <c r="U348" s="6" t="s">
        <v>1501</v>
      </c>
      <c r="V348" s="5" t="s">
        <v>1481</v>
      </c>
      <c r="W348" s="5" t="s">
        <v>1473</v>
      </c>
      <c r="X348" s="5" t="s">
        <v>1477</v>
      </c>
      <c r="Y348" s="4">
        <v>45655.12</v>
      </c>
      <c r="Z348" s="19">
        <v>0</v>
      </c>
      <c r="AA348" s="19">
        <v>0</v>
      </c>
      <c r="AB348" s="19">
        <v>0</v>
      </c>
      <c r="AC348" s="19">
        <v>0</v>
      </c>
      <c r="AD348" s="4" t="s">
        <v>1479</v>
      </c>
      <c r="AE348" s="19" t="str">
        <f t="shared" si="13"/>
        <v>N/A</v>
      </c>
      <c r="AF348" s="19">
        <v>0</v>
      </c>
      <c r="AG348" s="19">
        <v>0</v>
      </c>
      <c r="AH348" s="19">
        <v>0</v>
      </c>
      <c r="AI348" s="19">
        <v>0</v>
      </c>
      <c r="AJ348" s="19">
        <v>0</v>
      </c>
      <c r="AK348" s="19">
        <v>0</v>
      </c>
      <c r="AL348" s="19">
        <v>0</v>
      </c>
      <c r="AM348" s="4" t="s">
        <v>1479</v>
      </c>
      <c r="AN348" s="19" t="s">
        <v>1479</v>
      </c>
      <c r="AO348" s="4" t="s">
        <v>1479</v>
      </c>
      <c r="AP348" s="4" t="s">
        <v>1479</v>
      </c>
    </row>
    <row r="349" spans="1:42" ht="45" x14ac:dyDescent="0.25">
      <c r="A349" s="5" t="s">
        <v>363</v>
      </c>
      <c r="B349" s="6" t="s">
        <v>402</v>
      </c>
      <c r="C349" s="5" t="s">
        <v>450</v>
      </c>
      <c r="D349" s="5" t="s">
        <v>490</v>
      </c>
      <c r="E349" s="5" t="s">
        <v>515</v>
      </c>
      <c r="F349" s="5" t="s">
        <v>562</v>
      </c>
      <c r="G349" s="5" t="s">
        <v>568</v>
      </c>
      <c r="H349" s="10">
        <v>45752</v>
      </c>
      <c r="I349" s="5" t="s">
        <v>571</v>
      </c>
      <c r="J349" s="6" t="s">
        <v>902</v>
      </c>
      <c r="K349" s="5" t="s">
        <v>1477</v>
      </c>
      <c r="L349" s="6" t="s">
        <v>1541</v>
      </c>
      <c r="M349" s="6" t="s">
        <v>1541</v>
      </c>
      <c r="N349" s="5" t="s">
        <v>1376</v>
      </c>
      <c r="O349" s="6" t="s">
        <v>1895</v>
      </c>
      <c r="P349" s="5" t="s">
        <v>1430</v>
      </c>
      <c r="Q349" s="10">
        <v>45819</v>
      </c>
      <c r="R349" s="5" t="s">
        <v>1479</v>
      </c>
      <c r="S349" s="5" t="s">
        <v>1479</v>
      </c>
      <c r="T349" s="6" t="s">
        <v>1479</v>
      </c>
      <c r="U349" s="6" t="s">
        <v>1498</v>
      </c>
      <c r="V349" s="5" t="s">
        <v>1477</v>
      </c>
      <c r="W349" s="5" t="s">
        <v>1472</v>
      </c>
      <c r="X349" s="5" t="s">
        <v>1477</v>
      </c>
      <c r="Y349" s="4">
        <v>64641.55</v>
      </c>
      <c r="Z349" s="19">
        <v>0</v>
      </c>
      <c r="AA349" s="19">
        <v>0</v>
      </c>
      <c r="AB349" s="19">
        <v>0</v>
      </c>
      <c r="AC349" s="19">
        <v>0</v>
      </c>
      <c r="AD349" s="4" t="s">
        <v>1479</v>
      </c>
      <c r="AE349" s="19" t="str">
        <f t="shared" si="13"/>
        <v>N/A</v>
      </c>
      <c r="AF349" s="19">
        <v>0</v>
      </c>
      <c r="AG349" s="19">
        <v>0</v>
      </c>
      <c r="AH349" s="19">
        <v>0</v>
      </c>
      <c r="AI349" s="19">
        <v>0</v>
      </c>
      <c r="AJ349" s="19">
        <v>0</v>
      </c>
      <c r="AK349" s="19">
        <v>0</v>
      </c>
      <c r="AL349" s="19">
        <v>0</v>
      </c>
      <c r="AM349" s="4" t="s">
        <v>1479</v>
      </c>
      <c r="AN349" s="19" t="s">
        <v>1479</v>
      </c>
      <c r="AO349" s="4" t="s">
        <v>1479</v>
      </c>
      <c r="AP349" s="4" t="s">
        <v>1479</v>
      </c>
    </row>
    <row r="350" spans="1:42" ht="45" x14ac:dyDescent="0.25">
      <c r="A350" s="5" t="s">
        <v>364</v>
      </c>
      <c r="B350" s="6" t="s">
        <v>402</v>
      </c>
      <c r="C350" s="5" t="s">
        <v>450</v>
      </c>
      <c r="D350" s="5" t="s">
        <v>490</v>
      </c>
      <c r="E350" s="5" t="s">
        <v>515</v>
      </c>
      <c r="F350" s="5" t="s">
        <v>562</v>
      </c>
      <c r="G350" s="5" t="s">
        <v>568</v>
      </c>
      <c r="H350" s="10">
        <v>45753</v>
      </c>
      <c r="I350" s="5" t="s">
        <v>571</v>
      </c>
      <c r="J350" s="6" t="s">
        <v>903</v>
      </c>
      <c r="K350" s="5" t="s">
        <v>1477</v>
      </c>
      <c r="L350" s="6" t="s">
        <v>1541</v>
      </c>
      <c r="M350" s="6" t="s">
        <v>1563</v>
      </c>
      <c r="N350" s="5" t="s">
        <v>1377</v>
      </c>
      <c r="O350" s="6" t="s">
        <v>1896</v>
      </c>
      <c r="P350" s="5" t="s">
        <v>1430</v>
      </c>
      <c r="Q350" s="10">
        <v>45833</v>
      </c>
      <c r="R350" s="5" t="s">
        <v>1479</v>
      </c>
      <c r="S350" s="5" t="s">
        <v>1479</v>
      </c>
      <c r="T350" s="6" t="s">
        <v>1479</v>
      </c>
      <c r="U350" s="6" t="s">
        <v>1498</v>
      </c>
      <c r="V350" s="5" t="s">
        <v>1477</v>
      </c>
      <c r="W350" s="5" t="s">
        <v>1472</v>
      </c>
      <c r="X350" s="5" t="s">
        <v>1477</v>
      </c>
      <c r="Y350" s="4">
        <v>61812.66</v>
      </c>
      <c r="Z350" s="19">
        <v>0</v>
      </c>
      <c r="AA350" s="19">
        <v>0</v>
      </c>
      <c r="AB350" s="19">
        <v>0</v>
      </c>
      <c r="AC350" s="19">
        <v>0</v>
      </c>
      <c r="AD350" s="4" t="s">
        <v>1479</v>
      </c>
      <c r="AE350" s="19" t="str">
        <f t="shared" si="13"/>
        <v>N/A</v>
      </c>
      <c r="AF350" s="19">
        <v>0</v>
      </c>
      <c r="AG350" s="19">
        <v>0</v>
      </c>
      <c r="AH350" s="19">
        <v>0</v>
      </c>
      <c r="AI350" s="19">
        <v>0</v>
      </c>
      <c r="AJ350" s="19">
        <v>0</v>
      </c>
      <c r="AK350" s="19">
        <v>0</v>
      </c>
      <c r="AL350" s="19">
        <v>0</v>
      </c>
      <c r="AM350" s="4" t="s">
        <v>1479</v>
      </c>
      <c r="AN350" s="19" t="s">
        <v>1479</v>
      </c>
      <c r="AO350" s="4" t="s">
        <v>1479</v>
      </c>
      <c r="AP350" s="4" t="s">
        <v>1479</v>
      </c>
    </row>
    <row r="351" spans="1:42" ht="60" x14ac:dyDescent="0.25">
      <c r="A351" s="5" t="s">
        <v>365</v>
      </c>
      <c r="B351" s="6" t="s">
        <v>402</v>
      </c>
      <c r="C351" s="5" t="s">
        <v>450</v>
      </c>
      <c r="D351" s="5" t="s">
        <v>490</v>
      </c>
      <c r="E351" s="5" t="s">
        <v>508</v>
      </c>
      <c r="F351" s="5" t="s">
        <v>562</v>
      </c>
      <c r="G351" s="5" t="s">
        <v>568</v>
      </c>
      <c r="H351" s="10">
        <v>45754</v>
      </c>
      <c r="I351" s="5" t="s">
        <v>571</v>
      </c>
      <c r="J351" s="6" t="s">
        <v>904</v>
      </c>
      <c r="K351" s="5" t="s">
        <v>1477</v>
      </c>
      <c r="L351" s="6" t="s">
        <v>1541</v>
      </c>
      <c r="M351" s="6" t="s">
        <v>1563</v>
      </c>
      <c r="N351" s="5" t="s">
        <v>1378</v>
      </c>
      <c r="O351" s="6" t="s">
        <v>1897</v>
      </c>
      <c r="P351" s="5" t="s">
        <v>1430</v>
      </c>
      <c r="Q351" s="10">
        <v>45831</v>
      </c>
      <c r="R351" s="5" t="s">
        <v>1479</v>
      </c>
      <c r="S351" s="5" t="s">
        <v>1479</v>
      </c>
      <c r="T351" s="6" t="s">
        <v>1479</v>
      </c>
      <c r="U351" s="6" t="s">
        <v>1498</v>
      </c>
      <c r="V351" s="5" t="s">
        <v>1477</v>
      </c>
      <c r="W351" s="5" t="s">
        <v>1472</v>
      </c>
      <c r="X351" s="5" t="s">
        <v>1477</v>
      </c>
      <c r="Y351" s="4">
        <v>64101.33</v>
      </c>
      <c r="Z351" s="19">
        <v>0</v>
      </c>
      <c r="AA351" s="19">
        <v>0</v>
      </c>
      <c r="AB351" s="19">
        <v>0</v>
      </c>
      <c r="AC351" s="19">
        <v>0</v>
      </c>
      <c r="AD351" s="4" t="s">
        <v>1479</v>
      </c>
      <c r="AE351" s="19" t="str">
        <f t="shared" si="13"/>
        <v>N/A</v>
      </c>
      <c r="AF351" s="19">
        <v>0</v>
      </c>
      <c r="AG351" s="19">
        <v>0</v>
      </c>
      <c r="AH351" s="19">
        <v>0</v>
      </c>
      <c r="AI351" s="19">
        <v>0</v>
      </c>
      <c r="AJ351" s="19">
        <v>0</v>
      </c>
      <c r="AK351" s="19">
        <v>0</v>
      </c>
      <c r="AL351" s="19">
        <v>0</v>
      </c>
      <c r="AM351" s="4" t="s">
        <v>1479</v>
      </c>
      <c r="AN351" s="19" t="s">
        <v>1479</v>
      </c>
      <c r="AO351" s="4" t="s">
        <v>1479</v>
      </c>
      <c r="AP351" s="4" t="s">
        <v>1479</v>
      </c>
    </row>
    <row r="352" spans="1:42" ht="90" x14ac:dyDescent="0.25">
      <c r="A352" s="5" t="s">
        <v>366</v>
      </c>
      <c r="B352" s="6" t="s">
        <v>402</v>
      </c>
      <c r="C352" s="5" t="s">
        <v>450</v>
      </c>
      <c r="D352" s="5" t="s">
        <v>490</v>
      </c>
      <c r="E352" s="5" t="s">
        <v>511</v>
      </c>
      <c r="F352" s="5" t="s">
        <v>562</v>
      </c>
      <c r="G352" s="5" t="s">
        <v>568</v>
      </c>
      <c r="H352" s="10">
        <v>45755</v>
      </c>
      <c r="I352" s="5" t="s">
        <v>571</v>
      </c>
      <c r="J352" s="6" t="s">
        <v>905</v>
      </c>
      <c r="K352" s="5" t="s">
        <v>1477</v>
      </c>
      <c r="L352" s="6" t="s">
        <v>1541</v>
      </c>
      <c r="M352" s="6" t="s">
        <v>1541</v>
      </c>
      <c r="N352" s="5" t="s">
        <v>1379</v>
      </c>
      <c r="O352" s="6" t="s">
        <v>1898</v>
      </c>
      <c r="P352" s="5" t="s">
        <v>1429</v>
      </c>
      <c r="Q352" s="10">
        <v>45819</v>
      </c>
      <c r="R352" s="5" t="s">
        <v>1479</v>
      </c>
      <c r="S352" s="5" t="s">
        <v>1479</v>
      </c>
      <c r="T352" s="6" t="s">
        <v>1550</v>
      </c>
      <c r="U352" s="6" t="s">
        <v>1546</v>
      </c>
      <c r="V352" s="5" t="s">
        <v>1477</v>
      </c>
      <c r="W352" s="5" t="s">
        <v>1471</v>
      </c>
      <c r="X352" s="5" t="s">
        <v>1477</v>
      </c>
      <c r="Y352" s="4">
        <v>25716.02</v>
      </c>
      <c r="Z352" s="19">
        <v>0</v>
      </c>
      <c r="AA352" s="19">
        <v>0</v>
      </c>
      <c r="AB352" s="19">
        <v>0</v>
      </c>
      <c r="AC352" s="19">
        <v>0</v>
      </c>
      <c r="AD352" s="4" t="s">
        <v>1479</v>
      </c>
      <c r="AE352" s="19" t="str">
        <f t="shared" si="13"/>
        <v>N/A</v>
      </c>
      <c r="AF352" s="19">
        <v>0</v>
      </c>
      <c r="AG352" s="19">
        <v>7000</v>
      </c>
      <c r="AH352" s="19">
        <v>0</v>
      </c>
      <c r="AI352" s="19">
        <v>0</v>
      </c>
      <c r="AJ352" s="19">
        <v>0</v>
      </c>
      <c r="AK352" s="19">
        <v>0</v>
      </c>
      <c r="AL352" s="19">
        <v>140</v>
      </c>
      <c r="AM352" s="4" t="s">
        <v>1477</v>
      </c>
      <c r="AN352" s="19" t="s">
        <v>1479</v>
      </c>
      <c r="AO352" s="4" t="s">
        <v>1479</v>
      </c>
      <c r="AP352" s="4" t="s">
        <v>1479</v>
      </c>
    </row>
    <row r="353" spans="1:42" ht="90" x14ac:dyDescent="0.25">
      <c r="A353" s="5" t="s">
        <v>367</v>
      </c>
      <c r="B353" s="6" t="s">
        <v>402</v>
      </c>
      <c r="C353" s="5" t="s">
        <v>450</v>
      </c>
      <c r="D353" s="5" t="s">
        <v>490</v>
      </c>
      <c r="E353" s="5" t="s">
        <v>511</v>
      </c>
      <c r="F353" s="5" t="s">
        <v>562</v>
      </c>
      <c r="G353" s="5" t="s">
        <v>568</v>
      </c>
      <c r="H353" s="10">
        <v>45755</v>
      </c>
      <c r="I353" s="5" t="s">
        <v>571</v>
      </c>
      <c r="J353" s="6" t="s">
        <v>906</v>
      </c>
      <c r="K353" s="5" t="s">
        <v>1477</v>
      </c>
      <c r="L353" s="6" t="s">
        <v>1541</v>
      </c>
      <c r="M353" s="6" t="s">
        <v>1564</v>
      </c>
      <c r="N353" s="5" t="s">
        <v>1380</v>
      </c>
      <c r="O353" s="6" t="s">
        <v>1899</v>
      </c>
      <c r="P353" s="5" t="s">
        <v>1429</v>
      </c>
      <c r="Q353" s="10">
        <v>45819</v>
      </c>
      <c r="R353" s="5" t="s">
        <v>1479</v>
      </c>
      <c r="S353" s="5" t="s">
        <v>1479</v>
      </c>
      <c r="T353" s="6" t="s">
        <v>1550</v>
      </c>
      <c r="U353" s="6" t="s">
        <v>1546</v>
      </c>
      <c r="V353" s="5" t="s">
        <v>1477</v>
      </c>
      <c r="W353" s="5" t="s">
        <v>1471</v>
      </c>
      <c r="X353" s="5" t="s">
        <v>1477</v>
      </c>
      <c r="Y353" s="4">
        <v>41625.31</v>
      </c>
      <c r="Z353" s="19">
        <v>0</v>
      </c>
      <c r="AA353" s="19">
        <v>0</v>
      </c>
      <c r="AB353" s="19">
        <v>0</v>
      </c>
      <c r="AC353" s="19">
        <v>0</v>
      </c>
      <c r="AD353" s="4" t="s">
        <v>1479</v>
      </c>
      <c r="AE353" s="19" t="str">
        <f t="shared" si="13"/>
        <v>N/A</v>
      </c>
      <c r="AF353" s="19">
        <v>0</v>
      </c>
      <c r="AG353" s="19">
        <v>10000</v>
      </c>
      <c r="AH353" s="19">
        <v>0</v>
      </c>
      <c r="AI353" s="19">
        <v>0</v>
      </c>
      <c r="AJ353" s="19">
        <v>0</v>
      </c>
      <c r="AK353" s="19">
        <v>0</v>
      </c>
      <c r="AL353" s="19">
        <v>200</v>
      </c>
      <c r="AM353" s="4" t="s">
        <v>1477</v>
      </c>
      <c r="AN353" s="19" t="s">
        <v>1479</v>
      </c>
      <c r="AO353" s="4" t="s">
        <v>1479</v>
      </c>
      <c r="AP353" s="4" t="s">
        <v>1479</v>
      </c>
    </row>
    <row r="354" spans="1:42" ht="75" x14ac:dyDescent="0.25">
      <c r="A354" s="5" t="s">
        <v>368</v>
      </c>
      <c r="B354" s="6" t="s">
        <v>402</v>
      </c>
      <c r="C354" s="5" t="s">
        <v>450</v>
      </c>
      <c r="D354" s="5" t="s">
        <v>490</v>
      </c>
      <c r="E354" s="5" t="s">
        <v>515</v>
      </c>
      <c r="F354" s="5" t="s">
        <v>562</v>
      </c>
      <c r="G354" s="5" t="s">
        <v>568</v>
      </c>
      <c r="H354" s="10">
        <v>45755</v>
      </c>
      <c r="I354" s="5" t="s">
        <v>571</v>
      </c>
      <c r="J354" s="6" t="s">
        <v>907</v>
      </c>
      <c r="K354" s="5" t="s">
        <v>1477</v>
      </c>
      <c r="L354" s="6" t="s">
        <v>1541</v>
      </c>
      <c r="M354" s="6" t="s">
        <v>1541</v>
      </c>
      <c r="N354" s="5" t="s">
        <v>1381</v>
      </c>
      <c r="O354" s="6" t="s">
        <v>1807</v>
      </c>
      <c r="P354" s="5" t="s">
        <v>1425</v>
      </c>
      <c r="Q354" s="10">
        <v>45832</v>
      </c>
      <c r="R354" s="5" t="s">
        <v>1479</v>
      </c>
      <c r="S354" s="5" t="s">
        <v>1479</v>
      </c>
      <c r="T354" s="6" t="s">
        <v>1559</v>
      </c>
      <c r="U354" s="6" t="s">
        <v>1546</v>
      </c>
      <c r="V354" s="5" t="s">
        <v>1477</v>
      </c>
      <c r="W354" s="5" t="s">
        <v>1471</v>
      </c>
      <c r="X354" s="5" t="s">
        <v>1477</v>
      </c>
      <c r="Y354" s="4">
        <v>9980.94</v>
      </c>
      <c r="Z354" s="19">
        <v>0</v>
      </c>
      <c r="AA354" s="19">
        <v>0</v>
      </c>
      <c r="AB354" s="19">
        <v>0</v>
      </c>
      <c r="AC354" s="19">
        <v>0</v>
      </c>
      <c r="AD354" s="4" t="s">
        <v>1479</v>
      </c>
      <c r="AE354" s="19" t="str">
        <f t="shared" si="13"/>
        <v>N/A</v>
      </c>
      <c r="AF354" s="19">
        <v>0</v>
      </c>
      <c r="AG354" s="19">
        <v>9000</v>
      </c>
      <c r="AH354" s="19">
        <v>0</v>
      </c>
      <c r="AI354" s="19">
        <v>0</v>
      </c>
      <c r="AJ354" s="19">
        <v>0</v>
      </c>
      <c r="AK354" s="19">
        <v>0</v>
      </c>
      <c r="AL354" s="19">
        <v>180</v>
      </c>
      <c r="AM354" s="4" t="s">
        <v>1477</v>
      </c>
      <c r="AN354" s="19" t="s">
        <v>1479</v>
      </c>
      <c r="AO354" s="4" t="s">
        <v>1479</v>
      </c>
      <c r="AP354" s="4" t="s">
        <v>1479</v>
      </c>
    </row>
    <row r="355" spans="1:42" ht="90" x14ac:dyDescent="0.25">
      <c r="A355" s="5" t="s">
        <v>369</v>
      </c>
      <c r="B355" s="6" t="s">
        <v>402</v>
      </c>
      <c r="C355" s="5" t="s">
        <v>450</v>
      </c>
      <c r="D355" s="5" t="s">
        <v>490</v>
      </c>
      <c r="E355" s="5" t="s">
        <v>511</v>
      </c>
      <c r="F355" s="5" t="s">
        <v>562</v>
      </c>
      <c r="G355" s="5" t="s">
        <v>568</v>
      </c>
      <c r="H355" s="10">
        <v>45761</v>
      </c>
      <c r="I355" s="5" t="s">
        <v>571</v>
      </c>
      <c r="J355" s="6" t="s">
        <v>908</v>
      </c>
      <c r="K355" s="5" t="s">
        <v>1477</v>
      </c>
      <c r="L355" s="6" t="s">
        <v>1541</v>
      </c>
      <c r="M355" s="6" t="s">
        <v>1541</v>
      </c>
      <c r="N355" s="5" t="s">
        <v>1382</v>
      </c>
      <c r="O355" s="6" t="s">
        <v>1900</v>
      </c>
      <c r="P355" s="5" t="s">
        <v>1425</v>
      </c>
      <c r="Q355" s="10">
        <v>45833</v>
      </c>
      <c r="R355" s="5" t="s">
        <v>1479</v>
      </c>
      <c r="S355" s="5" t="s">
        <v>1479</v>
      </c>
      <c r="T355" s="6" t="s">
        <v>1550</v>
      </c>
      <c r="U355" s="6" t="s">
        <v>1546</v>
      </c>
      <c r="V355" s="5" t="s">
        <v>1477</v>
      </c>
      <c r="W355" s="5" t="s">
        <v>1471</v>
      </c>
      <c r="X355" s="5" t="s">
        <v>1477</v>
      </c>
      <c r="Y355" s="4">
        <v>40158.559999999998</v>
      </c>
      <c r="Z355" s="19">
        <v>0</v>
      </c>
      <c r="AA355" s="19">
        <v>0</v>
      </c>
      <c r="AB355" s="19">
        <v>0</v>
      </c>
      <c r="AC355" s="19">
        <v>0</v>
      </c>
      <c r="AD355" s="4" t="s">
        <v>1479</v>
      </c>
      <c r="AE355" s="19" t="str">
        <f t="shared" si="13"/>
        <v>N/A</v>
      </c>
      <c r="AF355" s="19">
        <v>0</v>
      </c>
      <c r="AG355" s="19">
        <v>0</v>
      </c>
      <c r="AH355" s="19">
        <v>0</v>
      </c>
      <c r="AI355" s="19">
        <v>0</v>
      </c>
      <c r="AJ355" s="19">
        <v>0</v>
      </c>
      <c r="AK355" s="19">
        <v>0</v>
      </c>
      <c r="AL355" s="19">
        <v>0</v>
      </c>
      <c r="AM355" s="4" t="s">
        <v>1479</v>
      </c>
      <c r="AN355" s="19" t="s">
        <v>1479</v>
      </c>
      <c r="AO355" s="4" t="s">
        <v>1479</v>
      </c>
      <c r="AP355" s="4" t="s">
        <v>1479</v>
      </c>
    </row>
    <row r="356" spans="1:42" ht="75" x14ac:dyDescent="0.25">
      <c r="A356" s="5" t="s">
        <v>370</v>
      </c>
      <c r="B356" s="6" t="s">
        <v>402</v>
      </c>
      <c r="C356" s="5" t="s">
        <v>450</v>
      </c>
      <c r="D356" s="5" t="s">
        <v>490</v>
      </c>
      <c r="E356" s="5" t="s">
        <v>515</v>
      </c>
      <c r="F356" s="5" t="s">
        <v>562</v>
      </c>
      <c r="G356" s="5" t="s">
        <v>568</v>
      </c>
      <c r="H356" s="10">
        <v>45757</v>
      </c>
      <c r="I356" s="5" t="s">
        <v>571</v>
      </c>
      <c r="J356" s="6" t="s">
        <v>909</v>
      </c>
      <c r="K356" s="5" t="s">
        <v>1477</v>
      </c>
      <c r="L356" s="6" t="s">
        <v>1541</v>
      </c>
      <c r="M356" s="6" t="s">
        <v>1541</v>
      </c>
      <c r="N356" s="5" t="s">
        <v>1383</v>
      </c>
      <c r="O356" s="6" t="s">
        <v>1808</v>
      </c>
      <c r="P356" s="5" t="s">
        <v>1430</v>
      </c>
      <c r="Q356" s="10">
        <v>45825</v>
      </c>
      <c r="R356" s="5" t="s">
        <v>1479</v>
      </c>
      <c r="S356" s="5" t="s">
        <v>1479</v>
      </c>
      <c r="T356" s="6" t="s">
        <v>1559</v>
      </c>
      <c r="U356" s="6" t="s">
        <v>1546</v>
      </c>
      <c r="V356" s="5" t="s">
        <v>1477</v>
      </c>
      <c r="W356" s="5" t="s">
        <v>1471</v>
      </c>
      <c r="X356" s="5" t="s">
        <v>1477</v>
      </c>
      <c r="Y356" s="4">
        <v>9843.27</v>
      </c>
      <c r="Z356" s="19">
        <v>0</v>
      </c>
      <c r="AA356" s="19">
        <v>0</v>
      </c>
      <c r="AB356" s="19">
        <v>0</v>
      </c>
      <c r="AC356" s="19">
        <v>0</v>
      </c>
      <c r="AD356" s="4" t="s">
        <v>1479</v>
      </c>
      <c r="AE356" s="19" t="str">
        <f t="shared" si="13"/>
        <v>N/A</v>
      </c>
      <c r="AF356" s="19">
        <v>0</v>
      </c>
      <c r="AG356" s="19">
        <v>0</v>
      </c>
      <c r="AH356" s="19">
        <v>0</v>
      </c>
      <c r="AI356" s="19">
        <v>0</v>
      </c>
      <c r="AJ356" s="19">
        <v>0</v>
      </c>
      <c r="AK356" s="19">
        <v>0</v>
      </c>
      <c r="AL356" s="19">
        <v>0</v>
      </c>
      <c r="AM356" s="4" t="s">
        <v>1479</v>
      </c>
      <c r="AN356" s="19" t="s">
        <v>1479</v>
      </c>
      <c r="AO356" s="4" t="s">
        <v>1479</v>
      </c>
      <c r="AP356" s="4" t="s">
        <v>1479</v>
      </c>
    </row>
    <row r="357" spans="1:42" ht="45" hidden="1" x14ac:dyDescent="0.25">
      <c r="A357" s="5" t="s">
        <v>371</v>
      </c>
      <c r="B357" s="6" t="s">
        <v>402</v>
      </c>
      <c r="C357" s="5" t="s">
        <v>459</v>
      </c>
      <c r="D357" s="5" t="s">
        <v>490</v>
      </c>
      <c r="E357" s="5" t="s">
        <v>508</v>
      </c>
      <c r="F357" s="5" t="s">
        <v>562</v>
      </c>
      <c r="G357" s="5" t="s">
        <v>568</v>
      </c>
      <c r="H357" s="10">
        <v>45758</v>
      </c>
      <c r="I357" s="5" t="s">
        <v>571</v>
      </c>
      <c r="J357" s="6" t="s">
        <v>910</v>
      </c>
      <c r="K357" s="5" t="s">
        <v>1477</v>
      </c>
      <c r="L357" s="5" t="s">
        <v>1482</v>
      </c>
      <c r="M357" s="6" t="s">
        <v>1482</v>
      </c>
      <c r="N357" s="5" t="s">
        <v>1384</v>
      </c>
      <c r="O357" s="6" t="s">
        <v>1806</v>
      </c>
      <c r="P357" s="5" t="s">
        <v>1436</v>
      </c>
      <c r="Q357" s="10">
        <v>45826</v>
      </c>
      <c r="R357" s="5" t="s">
        <v>1479</v>
      </c>
      <c r="S357" s="5" t="s">
        <v>1479</v>
      </c>
      <c r="T357" s="6" t="s">
        <v>1445</v>
      </c>
      <c r="U357" s="6" t="s">
        <v>1480</v>
      </c>
      <c r="V357" s="5" t="s">
        <v>1481</v>
      </c>
      <c r="W357" s="5" t="s">
        <v>1471</v>
      </c>
      <c r="X357" s="5" t="s">
        <v>1481</v>
      </c>
      <c r="Y357" s="4">
        <v>9336.25</v>
      </c>
      <c r="Z357" s="19">
        <v>9336.25</v>
      </c>
      <c r="AA357" s="19">
        <v>0</v>
      </c>
      <c r="AB357" s="19">
        <v>0</v>
      </c>
      <c r="AC357" s="19">
        <v>0</v>
      </c>
      <c r="AD357" s="4" t="s">
        <v>1479</v>
      </c>
      <c r="AE357" s="19" t="str">
        <f t="shared" si="13"/>
        <v>N/A</v>
      </c>
      <c r="AF357" s="19">
        <f>Z357-AO357</f>
        <v>8087.12</v>
      </c>
      <c r="AG357" s="19">
        <v>0</v>
      </c>
      <c r="AH357" s="19">
        <v>0</v>
      </c>
      <c r="AI357" s="19">
        <v>0</v>
      </c>
      <c r="AJ357" s="19">
        <v>0</v>
      </c>
      <c r="AK357" s="19">
        <v>0</v>
      </c>
      <c r="AL357" s="19">
        <v>0</v>
      </c>
      <c r="AM357" s="4" t="s">
        <v>1479</v>
      </c>
      <c r="AN357" s="19" t="s">
        <v>1479</v>
      </c>
      <c r="AO357" s="4">
        <v>1249.1300000000001</v>
      </c>
      <c r="AP357" s="4" t="s">
        <v>1479</v>
      </c>
    </row>
    <row r="358" spans="1:42" ht="90" x14ac:dyDescent="0.25">
      <c r="A358" s="5" t="s">
        <v>372</v>
      </c>
      <c r="B358" s="6" t="s">
        <v>402</v>
      </c>
      <c r="C358" s="5" t="s">
        <v>450</v>
      </c>
      <c r="D358" s="5" t="s">
        <v>490</v>
      </c>
      <c r="E358" s="5" t="s">
        <v>511</v>
      </c>
      <c r="F358" s="5" t="s">
        <v>562</v>
      </c>
      <c r="G358" s="5" t="s">
        <v>568</v>
      </c>
      <c r="H358" s="10">
        <v>45757</v>
      </c>
      <c r="I358" s="5" t="s">
        <v>571</v>
      </c>
      <c r="J358" s="6" t="s">
        <v>911</v>
      </c>
      <c r="K358" s="5" t="s">
        <v>1477</v>
      </c>
      <c r="L358" s="6" t="s">
        <v>1541</v>
      </c>
      <c r="M358" s="6" t="s">
        <v>1541</v>
      </c>
      <c r="N358" s="5" t="s">
        <v>1385</v>
      </c>
      <c r="O358" s="6" t="s">
        <v>1887</v>
      </c>
      <c r="P358" s="5" t="s">
        <v>1429</v>
      </c>
      <c r="Q358" s="10">
        <v>45819</v>
      </c>
      <c r="R358" s="5" t="s">
        <v>1479</v>
      </c>
      <c r="S358" s="5" t="s">
        <v>1479</v>
      </c>
      <c r="T358" s="6" t="s">
        <v>1550</v>
      </c>
      <c r="U358" s="6" t="s">
        <v>1546</v>
      </c>
      <c r="V358" s="5" t="s">
        <v>1477</v>
      </c>
      <c r="W358" s="5" t="s">
        <v>1471</v>
      </c>
      <c r="X358" s="5" t="s">
        <v>1477</v>
      </c>
      <c r="Y358" s="4">
        <v>31251.52</v>
      </c>
      <c r="Z358" s="19">
        <v>0</v>
      </c>
      <c r="AA358" s="19">
        <v>0</v>
      </c>
      <c r="AB358" s="19">
        <v>0</v>
      </c>
      <c r="AC358" s="19">
        <v>0</v>
      </c>
      <c r="AD358" s="4" t="s">
        <v>1479</v>
      </c>
      <c r="AE358" s="19" t="str">
        <f t="shared" si="13"/>
        <v>N/A</v>
      </c>
      <c r="AF358" s="19">
        <v>0</v>
      </c>
      <c r="AG358" s="19">
        <v>12000</v>
      </c>
      <c r="AH358" s="19">
        <v>0</v>
      </c>
      <c r="AI358" s="19">
        <v>0</v>
      </c>
      <c r="AJ358" s="19">
        <v>0</v>
      </c>
      <c r="AK358" s="19">
        <v>0</v>
      </c>
      <c r="AL358" s="19">
        <v>240</v>
      </c>
      <c r="AM358" s="4" t="s">
        <v>1477</v>
      </c>
      <c r="AN358" s="19" t="s">
        <v>1479</v>
      </c>
      <c r="AO358" s="4" t="s">
        <v>1479</v>
      </c>
      <c r="AP358" s="4" t="s">
        <v>1479</v>
      </c>
    </row>
    <row r="359" spans="1:42" ht="90" x14ac:dyDescent="0.25">
      <c r="A359" s="5" t="s">
        <v>373</v>
      </c>
      <c r="B359" s="6" t="s">
        <v>402</v>
      </c>
      <c r="C359" s="5" t="s">
        <v>450</v>
      </c>
      <c r="D359" s="5" t="s">
        <v>490</v>
      </c>
      <c r="E359" s="5" t="s">
        <v>511</v>
      </c>
      <c r="F359" s="5" t="s">
        <v>562</v>
      </c>
      <c r="G359" s="5" t="s">
        <v>568</v>
      </c>
      <c r="H359" s="10">
        <v>45757</v>
      </c>
      <c r="I359" s="5" t="s">
        <v>571</v>
      </c>
      <c r="J359" s="6" t="s">
        <v>912</v>
      </c>
      <c r="K359" s="5" t="s">
        <v>1477</v>
      </c>
      <c r="L359" s="6" t="s">
        <v>1541</v>
      </c>
      <c r="M359" s="6" t="s">
        <v>1541</v>
      </c>
      <c r="N359" s="5" t="s">
        <v>1386</v>
      </c>
      <c r="O359" s="6" t="s">
        <v>1880</v>
      </c>
      <c r="P359" s="5" t="s">
        <v>1429</v>
      </c>
      <c r="Q359" s="10">
        <v>45831</v>
      </c>
      <c r="R359" s="5" t="s">
        <v>1479</v>
      </c>
      <c r="S359" s="5" t="s">
        <v>1479</v>
      </c>
      <c r="T359" s="6" t="s">
        <v>1550</v>
      </c>
      <c r="U359" s="6" t="s">
        <v>1546</v>
      </c>
      <c r="V359" s="5" t="s">
        <v>1477</v>
      </c>
      <c r="W359" s="5" t="s">
        <v>1471</v>
      </c>
      <c r="X359" s="5" t="s">
        <v>1477</v>
      </c>
      <c r="Y359" s="4">
        <v>18026.98</v>
      </c>
      <c r="Z359" s="19">
        <v>0</v>
      </c>
      <c r="AA359" s="19">
        <v>0</v>
      </c>
      <c r="AB359" s="19">
        <v>0</v>
      </c>
      <c r="AC359" s="19">
        <v>0</v>
      </c>
      <c r="AD359" s="4" t="s">
        <v>1479</v>
      </c>
      <c r="AE359" s="19" t="str">
        <f t="shared" si="13"/>
        <v>N/A</v>
      </c>
      <c r="AF359" s="19">
        <v>0</v>
      </c>
      <c r="AG359" s="19">
        <v>8000</v>
      </c>
      <c r="AH359" s="19">
        <v>0</v>
      </c>
      <c r="AI359" s="19">
        <v>0</v>
      </c>
      <c r="AJ359" s="19">
        <v>0</v>
      </c>
      <c r="AK359" s="19">
        <v>0</v>
      </c>
      <c r="AL359" s="19">
        <v>160</v>
      </c>
      <c r="AM359" s="4" t="s">
        <v>1477</v>
      </c>
      <c r="AN359" s="19" t="s">
        <v>1479</v>
      </c>
      <c r="AO359" s="4" t="s">
        <v>1479</v>
      </c>
      <c r="AP359" s="4" t="s">
        <v>1479</v>
      </c>
    </row>
    <row r="360" spans="1:42" ht="90" x14ac:dyDescent="0.25">
      <c r="A360" s="5" t="s">
        <v>374</v>
      </c>
      <c r="B360" s="6" t="s">
        <v>402</v>
      </c>
      <c r="C360" s="5" t="s">
        <v>450</v>
      </c>
      <c r="D360" s="5" t="s">
        <v>490</v>
      </c>
      <c r="E360" s="5" t="s">
        <v>515</v>
      </c>
      <c r="F360" s="5" t="s">
        <v>562</v>
      </c>
      <c r="G360" s="5" t="s">
        <v>568</v>
      </c>
      <c r="H360" s="10">
        <v>45761</v>
      </c>
      <c r="I360" s="5" t="s">
        <v>571</v>
      </c>
      <c r="J360" s="6" t="s">
        <v>913</v>
      </c>
      <c r="K360" s="5" t="s">
        <v>1477</v>
      </c>
      <c r="L360" s="6" t="s">
        <v>1541</v>
      </c>
      <c r="M360" s="6" t="s">
        <v>1565</v>
      </c>
      <c r="N360" s="5" t="s">
        <v>1387</v>
      </c>
      <c r="O360" s="6" t="s">
        <v>1880</v>
      </c>
      <c r="P360" s="5" t="s">
        <v>1430</v>
      </c>
      <c r="Q360" s="10">
        <v>45833</v>
      </c>
      <c r="R360" s="5" t="s">
        <v>1479</v>
      </c>
      <c r="S360" s="5" t="s">
        <v>1479</v>
      </c>
      <c r="T360" s="6" t="s">
        <v>1550</v>
      </c>
      <c r="U360" s="6" t="s">
        <v>1546</v>
      </c>
      <c r="V360" s="5" t="s">
        <v>1477</v>
      </c>
      <c r="W360" s="5" t="s">
        <v>1471</v>
      </c>
      <c r="X360" s="5" t="s">
        <v>1477</v>
      </c>
      <c r="Y360" s="4">
        <v>13879.91</v>
      </c>
      <c r="Z360" s="19">
        <v>0</v>
      </c>
      <c r="AA360" s="19">
        <v>0</v>
      </c>
      <c r="AB360" s="19">
        <v>0</v>
      </c>
      <c r="AC360" s="19">
        <v>0</v>
      </c>
      <c r="AD360" s="4" t="s">
        <v>1479</v>
      </c>
      <c r="AE360" s="19" t="str">
        <f t="shared" si="13"/>
        <v>N/A</v>
      </c>
      <c r="AF360" s="19">
        <v>0</v>
      </c>
      <c r="AG360" s="19">
        <v>0</v>
      </c>
      <c r="AH360" s="19">
        <v>0</v>
      </c>
      <c r="AI360" s="19">
        <v>0</v>
      </c>
      <c r="AJ360" s="19">
        <v>0</v>
      </c>
      <c r="AK360" s="19">
        <v>0</v>
      </c>
      <c r="AL360" s="19">
        <v>0</v>
      </c>
      <c r="AM360" s="4" t="s">
        <v>1479</v>
      </c>
      <c r="AN360" s="19" t="s">
        <v>1479</v>
      </c>
      <c r="AO360" s="4" t="s">
        <v>1479</v>
      </c>
      <c r="AP360" s="4" t="s">
        <v>1479</v>
      </c>
    </row>
    <row r="361" spans="1:42" ht="90" hidden="1" x14ac:dyDescent="0.25">
      <c r="A361" s="5" t="s">
        <v>375</v>
      </c>
      <c r="B361" s="6" t="s">
        <v>402</v>
      </c>
      <c r="C361" s="5" t="s">
        <v>422</v>
      </c>
      <c r="D361" s="5" t="s">
        <v>490</v>
      </c>
      <c r="E361" s="5" t="s">
        <v>506</v>
      </c>
      <c r="F361" s="5" t="s">
        <v>562</v>
      </c>
      <c r="G361" s="5" t="s">
        <v>568</v>
      </c>
      <c r="H361" s="10">
        <v>45754</v>
      </c>
      <c r="I361" s="5" t="s">
        <v>571</v>
      </c>
      <c r="J361" s="6" t="s">
        <v>914</v>
      </c>
      <c r="K361" s="5" t="s">
        <v>1477</v>
      </c>
      <c r="L361" s="6" t="s">
        <v>1541</v>
      </c>
      <c r="M361" s="6" t="s">
        <v>1541</v>
      </c>
      <c r="N361" s="5" t="s">
        <v>1386</v>
      </c>
      <c r="O361" s="6" t="s">
        <v>1901</v>
      </c>
      <c r="P361" s="5" t="s">
        <v>1433</v>
      </c>
      <c r="Q361" s="10">
        <v>45831</v>
      </c>
      <c r="R361" s="5" t="s">
        <v>1479</v>
      </c>
      <c r="S361" s="5" t="s">
        <v>1479</v>
      </c>
      <c r="T361" s="6" t="s">
        <v>1566</v>
      </c>
      <c r="U361" s="6" t="s">
        <v>1525</v>
      </c>
      <c r="V361" s="5" t="s">
        <v>1481</v>
      </c>
      <c r="W361" s="5" t="s">
        <v>1473</v>
      </c>
      <c r="X361" s="5" t="s">
        <v>1477</v>
      </c>
      <c r="Y361" s="4">
        <v>26691.41</v>
      </c>
      <c r="Z361" s="19">
        <v>0</v>
      </c>
      <c r="AA361" s="19">
        <v>0</v>
      </c>
      <c r="AB361" s="19">
        <v>0</v>
      </c>
      <c r="AC361" s="19">
        <v>0</v>
      </c>
      <c r="AD361" s="4" t="s">
        <v>1479</v>
      </c>
      <c r="AE361" s="19" t="str">
        <f t="shared" si="13"/>
        <v>N/A</v>
      </c>
      <c r="AF361" s="19">
        <v>0</v>
      </c>
      <c r="AG361" s="19">
        <v>0</v>
      </c>
      <c r="AH361" s="19">
        <v>0</v>
      </c>
      <c r="AI361" s="19">
        <v>0</v>
      </c>
      <c r="AJ361" s="19">
        <v>0</v>
      </c>
      <c r="AK361" s="19">
        <v>0</v>
      </c>
      <c r="AL361" s="19">
        <v>0</v>
      </c>
      <c r="AM361" s="4" t="s">
        <v>1479</v>
      </c>
      <c r="AN361" s="19" t="s">
        <v>1479</v>
      </c>
      <c r="AO361" s="4" t="s">
        <v>1479</v>
      </c>
      <c r="AP361" s="4" t="s">
        <v>1479</v>
      </c>
    </row>
    <row r="362" spans="1:42" ht="75" x14ac:dyDescent="0.25">
      <c r="A362" s="5" t="s">
        <v>376</v>
      </c>
      <c r="B362" s="6" t="s">
        <v>402</v>
      </c>
      <c r="C362" s="5" t="s">
        <v>450</v>
      </c>
      <c r="D362" s="5" t="s">
        <v>490</v>
      </c>
      <c r="E362" s="5" t="s">
        <v>508</v>
      </c>
      <c r="F362" s="5" t="s">
        <v>562</v>
      </c>
      <c r="G362" s="5" t="s">
        <v>568</v>
      </c>
      <c r="H362" s="10">
        <v>45761</v>
      </c>
      <c r="I362" s="5" t="s">
        <v>571</v>
      </c>
      <c r="J362" s="6" t="s">
        <v>915</v>
      </c>
      <c r="K362" s="5" t="s">
        <v>1477</v>
      </c>
      <c r="L362" s="6" t="s">
        <v>1541</v>
      </c>
      <c r="M362" s="6" t="s">
        <v>1541</v>
      </c>
      <c r="N362" s="5" t="s">
        <v>1388</v>
      </c>
      <c r="O362" s="6" t="s">
        <v>1902</v>
      </c>
      <c r="P362" s="5" t="s">
        <v>1430</v>
      </c>
      <c r="Q362" s="10">
        <v>45823</v>
      </c>
      <c r="R362" s="5" t="s">
        <v>1479</v>
      </c>
      <c r="S362" s="5" t="s">
        <v>1479</v>
      </c>
      <c r="T362" s="6" t="s">
        <v>1559</v>
      </c>
      <c r="U362" s="6" t="s">
        <v>1546</v>
      </c>
      <c r="V362" s="5" t="s">
        <v>1477</v>
      </c>
      <c r="W362" s="5" t="s">
        <v>1471</v>
      </c>
      <c r="X362" s="5" t="s">
        <v>1477</v>
      </c>
      <c r="Y362" s="4">
        <v>53300.76</v>
      </c>
      <c r="Z362" s="19">
        <v>0</v>
      </c>
      <c r="AA362" s="19">
        <v>0</v>
      </c>
      <c r="AB362" s="19">
        <v>0</v>
      </c>
      <c r="AC362" s="19">
        <v>0</v>
      </c>
      <c r="AD362" s="4" t="s">
        <v>1479</v>
      </c>
      <c r="AE362" s="19" t="str">
        <f t="shared" si="13"/>
        <v>N/A</v>
      </c>
      <c r="AF362" s="19">
        <v>0</v>
      </c>
      <c r="AG362" s="19">
        <v>0</v>
      </c>
      <c r="AH362" s="19">
        <v>0</v>
      </c>
      <c r="AI362" s="19">
        <v>0</v>
      </c>
      <c r="AJ362" s="19">
        <v>0</v>
      </c>
      <c r="AK362" s="19">
        <v>0</v>
      </c>
      <c r="AL362" s="19">
        <v>0</v>
      </c>
      <c r="AM362" s="4" t="s">
        <v>1479</v>
      </c>
      <c r="AN362" s="19" t="s">
        <v>1479</v>
      </c>
      <c r="AO362" s="4" t="s">
        <v>1479</v>
      </c>
      <c r="AP362" s="4" t="s">
        <v>1479</v>
      </c>
    </row>
    <row r="363" spans="1:42" ht="45" hidden="1" x14ac:dyDescent="0.25">
      <c r="A363" s="5" t="s">
        <v>377</v>
      </c>
      <c r="B363" s="6" t="s">
        <v>402</v>
      </c>
      <c r="C363" s="5" t="s">
        <v>459</v>
      </c>
      <c r="D363" s="5" t="s">
        <v>490</v>
      </c>
      <c r="E363" s="5" t="s">
        <v>518</v>
      </c>
      <c r="F363" s="5" t="s">
        <v>562</v>
      </c>
      <c r="G363" s="5" t="s">
        <v>568</v>
      </c>
      <c r="H363" s="10">
        <v>45761</v>
      </c>
      <c r="I363" s="5" t="s">
        <v>571</v>
      </c>
      <c r="J363" s="6" t="s">
        <v>916</v>
      </c>
      <c r="K363" s="5" t="s">
        <v>1477</v>
      </c>
      <c r="L363" s="5" t="s">
        <v>1482</v>
      </c>
      <c r="M363" s="6" t="s">
        <v>1482</v>
      </c>
      <c r="N363" s="5" t="s">
        <v>1389</v>
      </c>
      <c r="O363" s="6" t="s">
        <v>1806</v>
      </c>
      <c r="P363" s="5" t="s">
        <v>1437</v>
      </c>
      <c r="Q363" s="10">
        <v>45804</v>
      </c>
      <c r="R363" s="5" t="s">
        <v>1479</v>
      </c>
      <c r="S363" s="5" t="s">
        <v>1479</v>
      </c>
      <c r="T363" s="6" t="s">
        <v>1445</v>
      </c>
      <c r="U363" s="6" t="s">
        <v>1480</v>
      </c>
      <c r="V363" s="5" t="s">
        <v>1481</v>
      </c>
      <c r="W363" s="5" t="s">
        <v>1471</v>
      </c>
      <c r="X363" s="5" t="s">
        <v>1481</v>
      </c>
      <c r="Y363" s="4">
        <v>15045.25</v>
      </c>
      <c r="Z363" s="19">
        <v>15045.25</v>
      </c>
      <c r="AA363" s="19">
        <v>0</v>
      </c>
      <c r="AB363" s="19">
        <v>0</v>
      </c>
      <c r="AC363" s="19">
        <v>0</v>
      </c>
      <c r="AD363" s="4" t="s">
        <v>1479</v>
      </c>
      <c r="AE363" s="19" t="str">
        <f t="shared" si="13"/>
        <v>N/A</v>
      </c>
      <c r="AF363" s="19">
        <f>Z363-AO363</f>
        <v>13295.25</v>
      </c>
      <c r="AG363" s="19">
        <v>0</v>
      </c>
      <c r="AH363" s="19">
        <v>0</v>
      </c>
      <c r="AI363" s="19">
        <v>0</v>
      </c>
      <c r="AJ363" s="19">
        <v>0</v>
      </c>
      <c r="AK363" s="19">
        <v>0</v>
      </c>
      <c r="AL363" s="19">
        <v>0</v>
      </c>
      <c r="AM363" s="4" t="s">
        <v>1479</v>
      </c>
      <c r="AN363" s="19" t="s">
        <v>1479</v>
      </c>
      <c r="AO363" s="4">
        <v>1750</v>
      </c>
      <c r="AP363" s="4" t="s">
        <v>1479</v>
      </c>
    </row>
    <row r="364" spans="1:42" ht="45" x14ac:dyDescent="0.25">
      <c r="A364" s="5" t="s">
        <v>378</v>
      </c>
      <c r="B364" s="6" t="s">
        <v>402</v>
      </c>
      <c r="C364" s="5" t="s">
        <v>422</v>
      </c>
      <c r="D364" s="5" t="s">
        <v>490</v>
      </c>
      <c r="E364" s="5" t="s">
        <v>551</v>
      </c>
      <c r="F364" s="5" t="s">
        <v>562</v>
      </c>
      <c r="G364" s="5" t="s">
        <v>568</v>
      </c>
      <c r="H364" s="10">
        <v>45761</v>
      </c>
      <c r="I364" s="5" t="s">
        <v>571</v>
      </c>
      <c r="J364" s="6" t="s">
        <v>917</v>
      </c>
      <c r="K364" s="5" t="s">
        <v>1481</v>
      </c>
      <c r="L364" s="6" t="s">
        <v>1479</v>
      </c>
      <c r="M364" s="6" t="s">
        <v>1479</v>
      </c>
      <c r="N364" s="5" t="s">
        <v>1390</v>
      </c>
      <c r="O364" s="6" t="s">
        <v>1809</v>
      </c>
      <c r="P364" s="5" t="s">
        <v>1430</v>
      </c>
      <c r="Q364" s="10">
        <v>45833</v>
      </c>
      <c r="R364" s="5" t="s">
        <v>1479</v>
      </c>
      <c r="S364" s="5" t="s">
        <v>1479</v>
      </c>
      <c r="T364" s="6" t="s">
        <v>1479</v>
      </c>
      <c r="U364" s="6" t="s">
        <v>1498</v>
      </c>
      <c r="V364" s="5" t="s">
        <v>1477</v>
      </c>
      <c r="W364" s="5" t="s">
        <v>1472</v>
      </c>
      <c r="X364" s="5" t="s">
        <v>1477</v>
      </c>
      <c r="Y364" s="4">
        <v>95056.01</v>
      </c>
      <c r="Z364" s="4">
        <v>95056.01</v>
      </c>
      <c r="AA364" s="19">
        <v>0</v>
      </c>
      <c r="AB364" s="19">
        <v>0</v>
      </c>
      <c r="AC364" s="19">
        <v>0</v>
      </c>
      <c r="AD364" s="4" t="s">
        <v>1479</v>
      </c>
      <c r="AE364" s="19" t="str">
        <f t="shared" si="13"/>
        <v>N/A</v>
      </c>
      <c r="AF364" s="19">
        <v>0</v>
      </c>
      <c r="AG364" s="19">
        <v>0</v>
      </c>
      <c r="AH364" s="19">
        <v>0</v>
      </c>
      <c r="AI364" s="19">
        <v>0</v>
      </c>
      <c r="AJ364" s="19">
        <v>0</v>
      </c>
      <c r="AK364" s="19">
        <v>0</v>
      </c>
      <c r="AL364" s="19">
        <v>0</v>
      </c>
      <c r="AM364" s="4" t="s">
        <v>1479</v>
      </c>
      <c r="AN364" s="19" t="s">
        <v>1479</v>
      </c>
      <c r="AO364" s="4" t="s">
        <v>1479</v>
      </c>
      <c r="AP364" s="4" t="s">
        <v>1479</v>
      </c>
    </row>
    <row r="365" spans="1:42" ht="30" hidden="1" x14ac:dyDescent="0.25">
      <c r="A365" s="5" t="s">
        <v>379</v>
      </c>
      <c r="B365" s="6" t="s">
        <v>402</v>
      </c>
      <c r="C365" s="5" t="s">
        <v>450</v>
      </c>
      <c r="D365" s="5" t="s">
        <v>490</v>
      </c>
      <c r="E365" s="5" t="s">
        <v>515</v>
      </c>
      <c r="F365" s="5" t="s">
        <v>562</v>
      </c>
      <c r="G365" s="5" t="s">
        <v>568</v>
      </c>
      <c r="H365" s="10">
        <v>45769</v>
      </c>
      <c r="I365" s="5" t="s">
        <v>572</v>
      </c>
      <c r="J365" s="6" t="s">
        <v>918</v>
      </c>
      <c r="K365" s="5" t="s">
        <v>1477</v>
      </c>
      <c r="L365" s="6" t="s">
        <v>1541</v>
      </c>
      <c r="M365" s="6" t="s">
        <v>1563</v>
      </c>
      <c r="N365" s="5" t="s">
        <v>1391</v>
      </c>
      <c r="O365" s="6" t="s">
        <v>1903</v>
      </c>
      <c r="P365" s="5" t="s">
        <v>1431</v>
      </c>
      <c r="Q365" s="10">
        <v>45776</v>
      </c>
      <c r="R365" s="5" t="s">
        <v>1479</v>
      </c>
      <c r="S365" s="5" t="s">
        <v>1479</v>
      </c>
      <c r="T365" s="6" t="s">
        <v>1566</v>
      </c>
      <c r="U365" s="6" t="s">
        <v>1525</v>
      </c>
      <c r="V365" s="5" t="s">
        <v>1481</v>
      </c>
      <c r="W365" s="5" t="s">
        <v>1473</v>
      </c>
      <c r="X365" s="5" t="s">
        <v>1477</v>
      </c>
      <c r="Y365" s="4">
        <v>38246.06</v>
      </c>
      <c r="Z365" s="19">
        <v>0</v>
      </c>
      <c r="AA365" s="19">
        <v>0</v>
      </c>
      <c r="AB365" s="19">
        <v>0</v>
      </c>
      <c r="AC365" s="19">
        <v>0</v>
      </c>
      <c r="AD365" s="4" t="s">
        <v>1479</v>
      </c>
      <c r="AE365" s="19" t="str">
        <f t="shared" si="13"/>
        <v>N/A</v>
      </c>
      <c r="AF365" s="19">
        <v>0</v>
      </c>
      <c r="AG365" s="19">
        <v>0</v>
      </c>
      <c r="AH365" s="19">
        <v>0</v>
      </c>
      <c r="AI365" s="19">
        <v>0</v>
      </c>
      <c r="AJ365" s="19">
        <v>0</v>
      </c>
      <c r="AK365" s="19">
        <v>0</v>
      </c>
      <c r="AL365" s="19">
        <v>0</v>
      </c>
      <c r="AM365" s="4" t="s">
        <v>1479</v>
      </c>
      <c r="AN365" s="19" t="s">
        <v>1479</v>
      </c>
      <c r="AO365" s="4" t="s">
        <v>1479</v>
      </c>
      <c r="AP365" s="4" t="s">
        <v>1479</v>
      </c>
    </row>
    <row r="366" spans="1:42" ht="30" x14ac:dyDescent="0.25">
      <c r="A366" s="5" t="s">
        <v>380</v>
      </c>
      <c r="B366" s="6" t="s">
        <v>402</v>
      </c>
      <c r="C366" s="5" t="s">
        <v>450</v>
      </c>
      <c r="D366" s="5" t="s">
        <v>490</v>
      </c>
      <c r="E366" s="5" t="s">
        <v>515</v>
      </c>
      <c r="F366" s="5" t="s">
        <v>562</v>
      </c>
      <c r="G366" s="5" t="s">
        <v>568</v>
      </c>
      <c r="H366" s="10">
        <v>45775</v>
      </c>
      <c r="I366" s="5" t="s">
        <v>571</v>
      </c>
      <c r="J366" s="6" t="s">
        <v>918</v>
      </c>
      <c r="K366" s="5" t="s">
        <v>1477</v>
      </c>
      <c r="L366" s="6" t="s">
        <v>1541</v>
      </c>
      <c r="M366" s="6" t="s">
        <v>1563</v>
      </c>
      <c r="N366" s="5" t="s">
        <v>1392</v>
      </c>
      <c r="O366" s="6" t="s">
        <v>1903</v>
      </c>
      <c r="P366" s="5" t="s">
        <v>1430</v>
      </c>
      <c r="Q366" s="10">
        <v>45799</v>
      </c>
      <c r="R366" s="5" t="s">
        <v>1479</v>
      </c>
      <c r="S366" s="5" t="s">
        <v>1479</v>
      </c>
      <c r="T366" s="6" t="s">
        <v>1479</v>
      </c>
      <c r="U366" s="6" t="s">
        <v>1498</v>
      </c>
      <c r="V366" s="5" t="s">
        <v>1477</v>
      </c>
      <c r="W366" s="5" t="s">
        <v>1472</v>
      </c>
      <c r="X366" s="5" t="s">
        <v>1477</v>
      </c>
      <c r="Y366" s="4">
        <v>39356.81</v>
      </c>
      <c r="Z366" s="19">
        <v>0</v>
      </c>
      <c r="AA366" s="19">
        <v>0</v>
      </c>
      <c r="AB366" s="19">
        <v>0</v>
      </c>
      <c r="AC366" s="19">
        <v>0</v>
      </c>
      <c r="AD366" s="4" t="s">
        <v>1479</v>
      </c>
      <c r="AE366" s="19" t="str">
        <f t="shared" si="13"/>
        <v>N/A</v>
      </c>
      <c r="AF366" s="19">
        <v>0</v>
      </c>
      <c r="AG366" s="19">
        <v>0</v>
      </c>
      <c r="AH366" s="19">
        <v>0</v>
      </c>
      <c r="AI366" s="19">
        <v>0</v>
      </c>
      <c r="AJ366" s="19">
        <v>0</v>
      </c>
      <c r="AK366" s="19">
        <v>0</v>
      </c>
      <c r="AL366" s="19">
        <v>0</v>
      </c>
      <c r="AM366" s="4" t="s">
        <v>1479</v>
      </c>
      <c r="AN366" s="19" t="s">
        <v>1479</v>
      </c>
      <c r="AO366" s="4" t="s">
        <v>1479</v>
      </c>
      <c r="AP366" s="4" t="s">
        <v>1479</v>
      </c>
    </row>
    <row r="367" spans="1:42" ht="45" x14ac:dyDescent="0.25">
      <c r="A367" s="5" t="s">
        <v>381</v>
      </c>
      <c r="B367" s="6" t="s">
        <v>402</v>
      </c>
      <c r="C367" s="5" t="s">
        <v>450</v>
      </c>
      <c r="D367" s="5" t="s">
        <v>490</v>
      </c>
      <c r="E367" s="5" t="s">
        <v>511</v>
      </c>
      <c r="F367" s="5" t="s">
        <v>562</v>
      </c>
      <c r="G367" s="5" t="s">
        <v>568</v>
      </c>
      <c r="H367" s="10">
        <v>45768</v>
      </c>
      <c r="I367" s="5" t="s">
        <v>571</v>
      </c>
      <c r="J367" s="6" t="s">
        <v>919</v>
      </c>
      <c r="K367" s="5" t="s">
        <v>1477</v>
      </c>
      <c r="L367" s="6" t="s">
        <v>1541</v>
      </c>
      <c r="M367" s="6" t="s">
        <v>1564</v>
      </c>
      <c r="N367" s="5" t="s">
        <v>1393</v>
      </c>
      <c r="O367" s="6" t="s">
        <v>1904</v>
      </c>
      <c r="P367" s="5" t="s">
        <v>1430</v>
      </c>
      <c r="Q367" s="10">
        <v>45796</v>
      </c>
      <c r="R367" s="5" t="s">
        <v>1479</v>
      </c>
      <c r="S367" s="5" t="s">
        <v>1479</v>
      </c>
      <c r="T367" s="6" t="s">
        <v>1479</v>
      </c>
      <c r="U367" s="6" t="s">
        <v>1498</v>
      </c>
      <c r="V367" s="5" t="s">
        <v>1477</v>
      </c>
      <c r="W367" s="5" t="s">
        <v>1472</v>
      </c>
      <c r="X367" s="5" t="s">
        <v>1477</v>
      </c>
      <c r="Y367" s="4">
        <v>28756.31</v>
      </c>
      <c r="Z367" s="19">
        <v>0</v>
      </c>
      <c r="AA367" s="19">
        <v>0</v>
      </c>
      <c r="AB367" s="19">
        <v>0</v>
      </c>
      <c r="AC367" s="19">
        <v>0</v>
      </c>
      <c r="AD367" s="4" t="s">
        <v>1479</v>
      </c>
      <c r="AE367" s="19" t="str">
        <f t="shared" si="13"/>
        <v>N/A</v>
      </c>
      <c r="AF367" s="19">
        <v>0</v>
      </c>
      <c r="AG367" s="19">
        <v>0</v>
      </c>
      <c r="AH367" s="19">
        <v>0</v>
      </c>
      <c r="AI367" s="19">
        <v>0</v>
      </c>
      <c r="AJ367" s="19">
        <v>0</v>
      </c>
      <c r="AK367" s="19">
        <v>0</v>
      </c>
      <c r="AL367" s="19">
        <v>0</v>
      </c>
      <c r="AM367" s="4" t="s">
        <v>1479</v>
      </c>
      <c r="AN367" s="19" t="s">
        <v>1479</v>
      </c>
      <c r="AO367" s="4" t="s">
        <v>1479</v>
      </c>
      <c r="AP367" s="4" t="s">
        <v>1479</v>
      </c>
    </row>
    <row r="368" spans="1:42" ht="60" x14ac:dyDescent="0.25">
      <c r="A368" s="5" t="s">
        <v>382</v>
      </c>
      <c r="B368" s="6" t="s">
        <v>402</v>
      </c>
      <c r="C368" s="5" t="s">
        <v>450</v>
      </c>
      <c r="D368" s="5" t="s">
        <v>490</v>
      </c>
      <c r="E368" s="5" t="s">
        <v>508</v>
      </c>
      <c r="F368" s="5" t="s">
        <v>562</v>
      </c>
      <c r="G368" s="5" t="s">
        <v>568</v>
      </c>
      <c r="H368" s="10">
        <v>45771</v>
      </c>
      <c r="I368" s="5" t="s">
        <v>571</v>
      </c>
      <c r="J368" s="6" t="s">
        <v>920</v>
      </c>
      <c r="K368" s="5" t="s">
        <v>1477</v>
      </c>
      <c r="L368" s="6" t="s">
        <v>1541</v>
      </c>
      <c r="M368" s="6" t="s">
        <v>1567</v>
      </c>
      <c r="N368" s="5" t="s">
        <v>1394</v>
      </c>
      <c r="O368" s="6" t="s">
        <v>1905</v>
      </c>
      <c r="P368" s="5" t="s">
        <v>1426</v>
      </c>
      <c r="Q368" s="10">
        <v>45792</v>
      </c>
      <c r="R368" s="5" t="s">
        <v>1479</v>
      </c>
      <c r="S368" s="5" t="s">
        <v>1479</v>
      </c>
      <c r="T368" s="6" t="s">
        <v>1479</v>
      </c>
      <c r="U368" s="6" t="s">
        <v>1498</v>
      </c>
      <c r="V368" s="5" t="s">
        <v>1477</v>
      </c>
      <c r="W368" s="5" t="s">
        <v>1472</v>
      </c>
      <c r="X368" s="5" t="s">
        <v>1477</v>
      </c>
      <c r="Y368" s="4">
        <v>63077.07</v>
      </c>
      <c r="Z368" s="19">
        <v>0</v>
      </c>
      <c r="AA368" s="19">
        <v>0</v>
      </c>
      <c r="AB368" s="19">
        <v>0</v>
      </c>
      <c r="AC368" s="19">
        <v>0</v>
      </c>
      <c r="AD368" s="4" t="s">
        <v>1479</v>
      </c>
      <c r="AE368" s="19" t="str">
        <f t="shared" si="13"/>
        <v>N/A</v>
      </c>
      <c r="AF368" s="19">
        <v>0</v>
      </c>
      <c r="AG368" s="19">
        <v>0</v>
      </c>
      <c r="AH368" s="19">
        <v>0</v>
      </c>
      <c r="AI368" s="19">
        <v>0</v>
      </c>
      <c r="AJ368" s="19">
        <v>0</v>
      </c>
      <c r="AK368" s="19">
        <v>0</v>
      </c>
      <c r="AL368" s="19">
        <v>0</v>
      </c>
      <c r="AM368" s="4" t="s">
        <v>1479</v>
      </c>
      <c r="AN368" s="19" t="s">
        <v>1479</v>
      </c>
      <c r="AO368" s="4" t="s">
        <v>1479</v>
      </c>
      <c r="AP368" s="4" t="s">
        <v>1479</v>
      </c>
    </row>
    <row r="369" spans="1:42" ht="30" x14ac:dyDescent="0.25">
      <c r="A369" s="5" t="s">
        <v>383</v>
      </c>
      <c r="B369" s="6" t="s">
        <v>402</v>
      </c>
      <c r="C369" s="5" t="s">
        <v>422</v>
      </c>
      <c r="D369" s="5" t="s">
        <v>490</v>
      </c>
      <c r="E369" s="5" t="s">
        <v>544</v>
      </c>
      <c r="F369" s="5" t="s">
        <v>562</v>
      </c>
      <c r="G369" s="5" t="s">
        <v>568</v>
      </c>
      <c r="H369" s="10">
        <v>45771</v>
      </c>
      <c r="I369" s="5" t="s">
        <v>571</v>
      </c>
      <c r="J369" s="6" t="s">
        <v>921</v>
      </c>
      <c r="K369" s="5" t="s">
        <v>1477</v>
      </c>
      <c r="L369" s="6" t="s">
        <v>1568</v>
      </c>
      <c r="M369" s="6" t="s">
        <v>1568</v>
      </c>
      <c r="N369" s="5" t="s">
        <v>1395</v>
      </c>
      <c r="O369" s="6" t="s">
        <v>1810</v>
      </c>
      <c r="P369" s="5" t="s">
        <v>1430</v>
      </c>
      <c r="Q369" s="10">
        <v>45828</v>
      </c>
      <c r="R369" s="5" t="s">
        <v>1479</v>
      </c>
      <c r="S369" s="5" t="s">
        <v>1479</v>
      </c>
      <c r="T369" s="6" t="s">
        <v>1479</v>
      </c>
      <c r="U369" s="6" t="s">
        <v>1498</v>
      </c>
      <c r="V369" s="5" t="s">
        <v>1477</v>
      </c>
      <c r="W369" s="5" t="s">
        <v>1472</v>
      </c>
      <c r="X369" s="5" t="s">
        <v>1477</v>
      </c>
      <c r="Y369" s="4">
        <v>48466.61</v>
      </c>
      <c r="Z369" s="19">
        <v>0</v>
      </c>
      <c r="AA369" s="19">
        <v>0</v>
      </c>
      <c r="AB369" s="19">
        <v>0</v>
      </c>
      <c r="AC369" s="19">
        <v>0</v>
      </c>
      <c r="AD369" s="4" t="s">
        <v>1479</v>
      </c>
      <c r="AE369" s="19" t="str">
        <f t="shared" si="13"/>
        <v>N/A</v>
      </c>
      <c r="AF369" s="19">
        <v>0</v>
      </c>
      <c r="AG369" s="19">
        <v>0</v>
      </c>
      <c r="AH369" s="19">
        <v>0</v>
      </c>
      <c r="AI369" s="19">
        <v>0</v>
      </c>
      <c r="AJ369" s="19">
        <v>0</v>
      </c>
      <c r="AK369" s="19">
        <v>0</v>
      </c>
      <c r="AL369" s="19">
        <v>0</v>
      </c>
      <c r="AM369" s="4" t="s">
        <v>1479</v>
      </c>
      <c r="AN369" s="19" t="s">
        <v>1479</v>
      </c>
      <c r="AO369" s="4" t="s">
        <v>1479</v>
      </c>
      <c r="AP369" s="4" t="s">
        <v>1479</v>
      </c>
    </row>
    <row r="370" spans="1:42" ht="60" x14ac:dyDescent="0.25">
      <c r="A370" s="5" t="s">
        <v>384</v>
      </c>
      <c r="B370" s="6" t="s">
        <v>405</v>
      </c>
      <c r="C370" s="5" t="s">
        <v>463</v>
      </c>
      <c r="D370" s="5" t="s">
        <v>492</v>
      </c>
      <c r="E370" s="5" t="s">
        <v>511</v>
      </c>
      <c r="F370" s="5" t="s">
        <v>562</v>
      </c>
      <c r="G370" s="5" t="s">
        <v>568</v>
      </c>
      <c r="H370" s="10">
        <v>45775</v>
      </c>
      <c r="I370" s="5" t="s">
        <v>571</v>
      </c>
      <c r="J370" s="6" t="s">
        <v>922</v>
      </c>
      <c r="K370" s="5" t="s">
        <v>1477</v>
      </c>
      <c r="L370" s="6" t="s">
        <v>1495</v>
      </c>
      <c r="M370" s="6" t="s">
        <v>1495</v>
      </c>
      <c r="N370" s="5" t="s">
        <v>1396</v>
      </c>
      <c r="O370" s="6" t="s">
        <v>2009</v>
      </c>
      <c r="P370" s="5" t="s">
        <v>1426</v>
      </c>
      <c r="Q370" s="10">
        <v>45785</v>
      </c>
      <c r="R370" s="5" t="s">
        <v>1479</v>
      </c>
      <c r="S370" s="5" t="s">
        <v>1479</v>
      </c>
      <c r="T370" s="6" t="s">
        <v>1479</v>
      </c>
      <c r="U370" s="6" t="s">
        <v>1498</v>
      </c>
      <c r="V370" s="5" t="s">
        <v>1477</v>
      </c>
      <c r="W370" s="5" t="s">
        <v>1472</v>
      </c>
      <c r="X370" s="5" t="s">
        <v>1477</v>
      </c>
      <c r="Y370" s="4">
        <v>43612.18</v>
      </c>
      <c r="Z370" s="19">
        <v>0</v>
      </c>
      <c r="AA370" s="19">
        <v>0</v>
      </c>
      <c r="AB370" s="19">
        <v>0</v>
      </c>
      <c r="AC370" s="19">
        <v>0</v>
      </c>
      <c r="AD370" s="4" t="s">
        <v>1479</v>
      </c>
      <c r="AE370" s="19" t="str">
        <f t="shared" si="13"/>
        <v>N/A</v>
      </c>
      <c r="AF370" s="19">
        <v>0</v>
      </c>
      <c r="AG370" s="19">
        <v>0</v>
      </c>
      <c r="AH370" s="19">
        <v>0</v>
      </c>
      <c r="AI370" s="19">
        <v>0</v>
      </c>
      <c r="AJ370" s="19">
        <v>0</v>
      </c>
      <c r="AK370" s="19">
        <v>0</v>
      </c>
      <c r="AL370" s="19">
        <v>0</v>
      </c>
      <c r="AM370" s="4" t="s">
        <v>1479</v>
      </c>
      <c r="AN370" s="19" t="s">
        <v>1479</v>
      </c>
      <c r="AO370" s="4" t="s">
        <v>1479</v>
      </c>
      <c r="AP370" s="4" t="s">
        <v>1479</v>
      </c>
    </row>
    <row r="371" spans="1:42" ht="90" x14ac:dyDescent="0.25">
      <c r="A371" s="5" t="s">
        <v>385</v>
      </c>
      <c r="B371" s="6" t="s">
        <v>402</v>
      </c>
      <c r="C371" s="5" t="s">
        <v>450</v>
      </c>
      <c r="D371" s="5" t="s">
        <v>490</v>
      </c>
      <c r="E371" s="5" t="s">
        <v>511</v>
      </c>
      <c r="F371" s="5" t="s">
        <v>562</v>
      </c>
      <c r="G371" s="5" t="s">
        <v>568</v>
      </c>
      <c r="H371" s="10">
        <v>45776</v>
      </c>
      <c r="I371" s="5" t="s">
        <v>571</v>
      </c>
      <c r="J371" s="6" t="s">
        <v>923</v>
      </c>
      <c r="K371" s="5" t="s">
        <v>1477</v>
      </c>
      <c r="L371" s="6" t="s">
        <v>1541</v>
      </c>
      <c r="M371" s="6" t="s">
        <v>1541</v>
      </c>
      <c r="N371" s="5" t="s">
        <v>1397</v>
      </c>
      <c r="O371" s="6" t="s">
        <v>1906</v>
      </c>
      <c r="P371" s="5" t="s">
        <v>1425</v>
      </c>
      <c r="Q371" s="10">
        <v>45827</v>
      </c>
      <c r="R371" s="5" t="s">
        <v>1479</v>
      </c>
      <c r="S371" s="5" t="s">
        <v>1479</v>
      </c>
      <c r="T371" s="6" t="s">
        <v>1550</v>
      </c>
      <c r="U371" s="6" t="s">
        <v>1546</v>
      </c>
      <c r="V371" s="5" t="s">
        <v>1477</v>
      </c>
      <c r="W371" s="5" t="s">
        <v>1471</v>
      </c>
      <c r="X371" s="5" t="s">
        <v>1477</v>
      </c>
      <c r="Y371" s="4">
        <v>30626.53</v>
      </c>
      <c r="Z371" s="19">
        <v>0</v>
      </c>
      <c r="AA371" s="19">
        <v>0</v>
      </c>
      <c r="AB371" s="19">
        <v>0</v>
      </c>
      <c r="AC371" s="19">
        <v>0</v>
      </c>
      <c r="AD371" s="4" t="s">
        <v>1479</v>
      </c>
      <c r="AE371" s="19" t="str">
        <f t="shared" si="13"/>
        <v>N/A</v>
      </c>
      <c r="AF371" s="19">
        <v>0</v>
      </c>
      <c r="AG371" s="19">
        <v>8500</v>
      </c>
      <c r="AH371" s="19">
        <v>0</v>
      </c>
      <c r="AI371" s="19">
        <v>0</v>
      </c>
      <c r="AJ371" s="19">
        <v>0</v>
      </c>
      <c r="AK371" s="19">
        <v>0</v>
      </c>
      <c r="AL371" s="19">
        <v>170</v>
      </c>
      <c r="AM371" s="4" t="s">
        <v>1479</v>
      </c>
      <c r="AN371" s="19" t="s">
        <v>1479</v>
      </c>
      <c r="AO371" s="4" t="s">
        <v>1479</v>
      </c>
      <c r="AP371" s="4" t="s">
        <v>1479</v>
      </c>
    </row>
    <row r="372" spans="1:42" ht="45" x14ac:dyDescent="0.25">
      <c r="A372" s="5" t="s">
        <v>386</v>
      </c>
      <c r="B372" s="6" t="s">
        <v>402</v>
      </c>
      <c r="C372" s="5" t="s">
        <v>450</v>
      </c>
      <c r="D372" s="5" t="s">
        <v>490</v>
      </c>
      <c r="E372" s="5" t="s">
        <v>508</v>
      </c>
      <c r="F372" s="5" t="s">
        <v>562</v>
      </c>
      <c r="G372" s="5" t="s">
        <v>568</v>
      </c>
      <c r="H372" s="10">
        <v>45776</v>
      </c>
      <c r="I372" s="5" t="s">
        <v>571</v>
      </c>
      <c r="J372" s="6" t="s">
        <v>924</v>
      </c>
      <c r="K372" s="5" t="s">
        <v>1477</v>
      </c>
      <c r="L372" s="6" t="s">
        <v>1541</v>
      </c>
      <c r="M372" s="6" t="s">
        <v>1564</v>
      </c>
      <c r="N372" s="5" t="s">
        <v>1398</v>
      </c>
      <c r="O372" s="6" t="s">
        <v>1907</v>
      </c>
      <c r="P372" s="5" t="s">
        <v>1430</v>
      </c>
      <c r="Q372" s="10">
        <v>45826</v>
      </c>
      <c r="R372" s="5" t="s">
        <v>1479</v>
      </c>
      <c r="S372" s="5" t="s">
        <v>1479</v>
      </c>
      <c r="T372" s="6" t="s">
        <v>1479</v>
      </c>
      <c r="U372" s="6" t="s">
        <v>1498</v>
      </c>
      <c r="V372" s="5" t="s">
        <v>1477</v>
      </c>
      <c r="W372" s="5" t="s">
        <v>1472</v>
      </c>
      <c r="X372" s="5" t="s">
        <v>1477</v>
      </c>
      <c r="Y372" s="4">
        <v>44914.76</v>
      </c>
      <c r="Z372" s="19">
        <v>0</v>
      </c>
      <c r="AA372" s="19">
        <v>0</v>
      </c>
      <c r="AB372" s="19">
        <v>0</v>
      </c>
      <c r="AC372" s="19">
        <v>0</v>
      </c>
      <c r="AD372" s="4" t="s">
        <v>1479</v>
      </c>
      <c r="AE372" s="19" t="str">
        <f t="shared" si="13"/>
        <v>N/A</v>
      </c>
      <c r="AF372" s="19">
        <v>0</v>
      </c>
      <c r="AG372" s="19">
        <v>0</v>
      </c>
      <c r="AH372" s="19">
        <v>0</v>
      </c>
      <c r="AI372" s="19">
        <v>0</v>
      </c>
      <c r="AJ372" s="19">
        <v>0</v>
      </c>
      <c r="AK372" s="19">
        <v>0</v>
      </c>
      <c r="AL372" s="19">
        <v>0</v>
      </c>
      <c r="AM372" s="4" t="s">
        <v>1479</v>
      </c>
      <c r="AN372" s="19" t="s">
        <v>1479</v>
      </c>
      <c r="AO372" s="4" t="s">
        <v>1479</v>
      </c>
      <c r="AP372" s="4" t="s">
        <v>1479</v>
      </c>
    </row>
    <row r="373" spans="1:42" ht="45" x14ac:dyDescent="0.25">
      <c r="A373" s="5" t="s">
        <v>387</v>
      </c>
      <c r="B373" s="6" t="s">
        <v>402</v>
      </c>
      <c r="C373" s="5" t="s">
        <v>450</v>
      </c>
      <c r="D373" s="5" t="s">
        <v>490</v>
      </c>
      <c r="E373" s="5" t="s">
        <v>508</v>
      </c>
      <c r="F373" s="5" t="s">
        <v>562</v>
      </c>
      <c r="G373" s="5" t="s">
        <v>568</v>
      </c>
      <c r="H373" s="10">
        <v>45776</v>
      </c>
      <c r="I373" s="5" t="s">
        <v>571</v>
      </c>
      <c r="J373" s="6" t="s">
        <v>925</v>
      </c>
      <c r="K373" s="5" t="s">
        <v>1477</v>
      </c>
      <c r="L373" s="6" t="s">
        <v>1541</v>
      </c>
      <c r="M373" s="6" t="s">
        <v>1564</v>
      </c>
      <c r="N373" s="5" t="s">
        <v>1399</v>
      </c>
      <c r="O373" s="6" t="s">
        <v>1896</v>
      </c>
      <c r="P373" s="5" t="s">
        <v>1430</v>
      </c>
      <c r="Q373" s="10">
        <v>45826</v>
      </c>
      <c r="R373" s="5" t="s">
        <v>1479</v>
      </c>
      <c r="S373" s="5" t="s">
        <v>1479</v>
      </c>
      <c r="T373" s="6" t="s">
        <v>1479</v>
      </c>
      <c r="U373" s="6" t="s">
        <v>1498</v>
      </c>
      <c r="V373" s="5" t="s">
        <v>1477</v>
      </c>
      <c r="W373" s="5" t="s">
        <v>1472</v>
      </c>
      <c r="X373" s="5" t="s">
        <v>1477</v>
      </c>
      <c r="Y373" s="4">
        <v>38842.79</v>
      </c>
      <c r="Z373" s="19">
        <v>0</v>
      </c>
      <c r="AA373" s="19">
        <v>0</v>
      </c>
      <c r="AB373" s="19">
        <v>0</v>
      </c>
      <c r="AC373" s="19">
        <v>0</v>
      </c>
      <c r="AD373" s="4" t="s">
        <v>1479</v>
      </c>
      <c r="AE373" s="19" t="str">
        <f t="shared" si="13"/>
        <v>N/A</v>
      </c>
      <c r="AF373" s="19">
        <v>0</v>
      </c>
      <c r="AG373" s="19">
        <v>0</v>
      </c>
      <c r="AH373" s="19">
        <v>0</v>
      </c>
      <c r="AI373" s="19">
        <v>0</v>
      </c>
      <c r="AJ373" s="19">
        <v>0</v>
      </c>
      <c r="AK373" s="19">
        <v>0</v>
      </c>
      <c r="AL373" s="19">
        <v>0</v>
      </c>
      <c r="AM373" s="4" t="s">
        <v>1479</v>
      </c>
      <c r="AN373" s="19" t="s">
        <v>1479</v>
      </c>
      <c r="AO373" s="4" t="s">
        <v>1479</v>
      </c>
      <c r="AP373" s="4" t="s">
        <v>1479</v>
      </c>
    </row>
    <row r="374" spans="1:42" ht="90" x14ac:dyDescent="0.25">
      <c r="A374" s="5" t="s">
        <v>388</v>
      </c>
      <c r="B374" s="6" t="s">
        <v>402</v>
      </c>
      <c r="C374" s="5" t="s">
        <v>450</v>
      </c>
      <c r="D374" s="5" t="s">
        <v>490</v>
      </c>
      <c r="E374" s="5" t="s">
        <v>511</v>
      </c>
      <c r="F374" s="5" t="s">
        <v>562</v>
      </c>
      <c r="G374" s="5" t="s">
        <v>568</v>
      </c>
      <c r="H374" s="10">
        <v>45778</v>
      </c>
      <c r="I374" s="5" t="s">
        <v>571</v>
      </c>
      <c r="J374" s="6" t="s">
        <v>926</v>
      </c>
      <c r="K374" s="5" t="s">
        <v>1477</v>
      </c>
      <c r="L374" s="6" t="s">
        <v>1541</v>
      </c>
      <c r="M374" s="6" t="s">
        <v>1564</v>
      </c>
      <c r="N374" s="5" t="s">
        <v>1400</v>
      </c>
      <c r="O374" s="6" t="s">
        <v>1896</v>
      </c>
      <c r="P374" s="5" t="s">
        <v>1430</v>
      </c>
      <c r="Q374" s="10">
        <v>45831</v>
      </c>
      <c r="R374" s="5" t="s">
        <v>1479</v>
      </c>
      <c r="S374" s="5" t="s">
        <v>1479</v>
      </c>
      <c r="T374" s="6" t="s">
        <v>1550</v>
      </c>
      <c r="U374" s="6" t="s">
        <v>1546</v>
      </c>
      <c r="V374" s="5" t="s">
        <v>1477</v>
      </c>
      <c r="W374" s="5" t="s">
        <v>1471</v>
      </c>
      <c r="X374" s="5" t="s">
        <v>1477</v>
      </c>
      <c r="Y374" s="4">
        <v>39512.22</v>
      </c>
      <c r="Z374" s="19">
        <v>0</v>
      </c>
      <c r="AA374" s="19">
        <v>0</v>
      </c>
      <c r="AB374" s="19">
        <v>0</v>
      </c>
      <c r="AC374" s="19">
        <v>0</v>
      </c>
      <c r="AD374" s="4" t="s">
        <v>1479</v>
      </c>
      <c r="AE374" s="19" t="str">
        <f t="shared" si="13"/>
        <v>N/A</v>
      </c>
      <c r="AF374" s="19">
        <v>0</v>
      </c>
      <c r="AG374" s="19">
        <v>0</v>
      </c>
      <c r="AH374" s="19">
        <v>0</v>
      </c>
      <c r="AI374" s="19">
        <v>0</v>
      </c>
      <c r="AJ374" s="19">
        <v>0</v>
      </c>
      <c r="AK374" s="19">
        <v>0</v>
      </c>
      <c r="AL374" s="19">
        <v>0</v>
      </c>
      <c r="AM374" s="4" t="s">
        <v>1479</v>
      </c>
      <c r="AN374" s="19" t="s">
        <v>1479</v>
      </c>
      <c r="AO374" s="4" t="s">
        <v>1479</v>
      </c>
      <c r="AP374" s="4" t="s">
        <v>1479</v>
      </c>
    </row>
    <row r="375" spans="1:42" ht="45" hidden="1" x14ac:dyDescent="0.25">
      <c r="A375" s="5" t="s">
        <v>389</v>
      </c>
      <c r="B375" s="6" t="s">
        <v>402</v>
      </c>
      <c r="C375" s="5" t="s">
        <v>487</v>
      </c>
      <c r="D375" s="5" t="s">
        <v>490</v>
      </c>
      <c r="E375" s="5" t="s">
        <v>518</v>
      </c>
      <c r="F375" s="5" t="s">
        <v>562</v>
      </c>
      <c r="G375" s="5" t="s">
        <v>568</v>
      </c>
      <c r="H375" s="10">
        <v>45779</v>
      </c>
      <c r="I375" s="5" t="s">
        <v>571</v>
      </c>
      <c r="J375" s="6" t="s">
        <v>927</v>
      </c>
      <c r="K375" s="5" t="s">
        <v>1477</v>
      </c>
      <c r="L375" s="5" t="s">
        <v>1482</v>
      </c>
      <c r="M375" s="6" t="s">
        <v>1482</v>
      </c>
      <c r="N375" s="5" t="s">
        <v>1401</v>
      </c>
      <c r="O375" s="6" t="s">
        <v>1806</v>
      </c>
      <c r="P375" s="5" t="s">
        <v>1430</v>
      </c>
      <c r="Q375" s="10">
        <v>45820</v>
      </c>
      <c r="R375" s="5" t="s">
        <v>1479</v>
      </c>
      <c r="S375" s="5" t="s">
        <v>1479</v>
      </c>
      <c r="T375" s="6" t="s">
        <v>1445</v>
      </c>
      <c r="U375" s="6" t="s">
        <v>1480</v>
      </c>
      <c r="V375" s="5" t="s">
        <v>1481</v>
      </c>
      <c r="W375" s="5" t="s">
        <v>1471</v>
      </c>
      <c r="X375" s="5" t="s">
        <v>1481</v>
      </c>
      <c r="Y375" s="4">
        <v>33599.5</v>
      </c>
      <c r="Z375" s="19">
        <v>33599.5</v>
      </c>
      <c r="AA375" s="19">
        <v>0</v>
      </c>
      <c r="AB375" s="19">
        <v>0</v>
      </c>
      <c r="AC375" s="19">
        <v>0</v>
      </c>
      <c r="AD375" s="4" t="s">
        <v>1479</v>
      </c>
      <c r="AE375" s="19" t="str">
        <f t="shared" si="13"/>
        <v>N/A</v>
      </c>
      <c r="AF375" s="19">
        <f>Z375-AO375</f>
        <v>30849.3</v>
      </c>
      <c r="AG375" s="19">
        <v>0</v>
      </c>
      <c r="AH375" s="19">
        <v>0</v>
      </c>
      <c r="AI375" s="19">
        <v>0</v>
      </c>
      <c r="AJ375" s="19">
        <v>0</v>
      </c>
      <c r="AK375" s="19">
        <v>0</v>
      </c>
      <c r="AL375" s="19">
        <v>0</v>
      </c>
      <c r="AM375" s="4" t="s">
        <v>1479</v>
      </c>
      <c r="AN375" s="19" t="s">
        <v>1479</v>
      </c>
      <c r="AO375" s="4">
        <v>2750.2</v>
      </c>
      <c r="AP375" s="4" t="s">
        <v>1479</v>
      </c>
    </row>
    <row r="376" spans="1:42" ht="45" x14ac:dyDescent="0.25">
      <c r="A376" s="5" t="s">
        <v>390</v>
      </c>
      <c r="B376" s="6" t="s">
        <v>402</v>
      </c>
      <c r="C376" s="5" t="s">
        <v>422</v>
      </c>
      <c r="D376" s="5" t="s">
        <v>490</v>
      </c>
      <c r="E376" s="5" t="s">
        <v>506</v>
      </c>
      <c r="F376" s="5" t="s">
        <v>562</v>
      </c>
      <c r="G376" s="5" t="s">
        <v>568</v>
      </c>
      <c r="H376" s="10">
        <v>45777</v>
      </c>
      <c r="I376" s="5" t="s">
        <v>571</v>
      </c>
      <c r="J376" s="6" t="s">
        <v>928</v>
      </c>
      <c r="K376" s="5" t="s">
        <v>1481</v>
      </c>
      <c r="L376" s="6" t="s">
        <v>1479</v>
      </c>
      <c r="M376" s="6" t="s">
        <v>1479</v>
      </c>
      <c r="N376" s="5" t="s">
        <v>1402</v>
      </c>
      <c r="O376" s="6" t="s">
        <v>2010</v>
      </c>
      <c r="P376" s="5" t="s">
        <v>1430</v>
      </c>
      <c r="Q376" s="10">
        <v>45832</v>
      </c>
      <c r="R376" s="5" t="s">
        <v>1479</v>
      </c>
      <c r="S376" s="5" t="s">
        <v>1479</v>
      </c>
      <c r="T376" s="6" t="s">
        <v>1479</v>
      </c>
      <c r="U376" s="6" t="s">
        <v>1498</v>
      </c>
      <c r="V376" s="5" t="s">
        <v>1477</v>
      </c>
      <c r="W376" s="5" t="s">
        <v>1472</v>
      </c>
      <c r="X376" s="5" t="s">
        <v>1477</v>
      </c>
      <c r="Y376" s="4">
        <v>76147.97</v>
      </c>
      <c r="Z376" s="19">
        <v>56857.19</v>
      </c>
      <c r="AA376" s="19">
        <v>0</v>
      </c>
      <c r="AB376" s="19">
        <v>0</v>
      </c>
      <c r="AC376" s="19">
        <v>0</v>
      </c>
      <c r="AD376" s="4" t="s">
        <v>1479</v>
      </c>
      <c r="AE376" s="19" t="str">
        <f t="shared" si="13"/>
        <v>N/A</v>
      </c>
      <c r="AF376" s="19">
        <v>0</v>
      </c>
      <c r="AG376" s="19">
        <v>0</v>
      </c>
      <c r="AH376" s="19">
        <v>0</v>
      </c>
      <c r="AI376" s="19">
        <v>0</v>
      </c>
      <c r="AJ376" s="19">
        <v>0</v>
      </c>
      <c r="AK376" s="19">
        <v>0</v>
      </c>
      <c r="AL376" s="19">
        <v>0</v>
      </c>
      <c r="AM376" s="4" t="s">
        <v>1479</v>
      </c>
      <c r="AN376" s="19" t="s">
        <v>1479</v>
      </c>
      <c r="AO376" s="4" t="s">
        <v>1479</v>
      </c>
      <c r="AP376" s="4" t="s">
        <v>1479</v>
      </c>
    </row>
    <row r="377" spans="1:42" ht="45" x14ac:dyDescent="0.25">
      <c r="A377" s="5" t="s">
        <v>391</v>
      </c>
      <c r="B377" s="6" t="s">
        <v>402</v>
      </c>
      <c r="C377" s="5" t="s">
        <v>450</v>
      </c>
      <c r="D377" s="5" t="s">
        <v>490</v>
      </c>
      <c r="E377" s="5" t="s">
        <v>508</v>
      </c>
      <c r="F377" s="5" t="s">
        <v>562</v>
      </c>
      <c r="G377" s="5" t="s">
        <v>568</v>
      </c>
      <c r="H377" s="10">
        <v>45778</v>
      </c>
      <c r="I377" s="5" t="s">
        <v>571</v>
      </c>
      <c r="J377" s="6" t="s">
        <v>929</v>
      </c>
      <c r="K377" s="5" t="s">
        <v>1477</v>
      </c>
      <c r="L377" s="6" t="s">
        <v>1541</v>
      </c>
      <c r="M377" s="6" t="s">
        <v>1564</v>
      </c>
      <c r="N377" s="5" t="s">
        <v>1403</v>
      </c>
      <c r="O377" s="6" t="s">
        <v>1896</v>
      </c>
      <c r="P377" s="5" t="s">
        <v>1430</v>
      </c>
      <c r="Q377" s="10">
        <v>45828</v>
      </c>
      <c r="R377" s="5" t="s">
        <v>1479</v>
      </c>
      <c r="S377" s="5" t="s">
        <v>1479</v>
      </c>
      <c r="T377" s="6" t="s">
        <v>1479</v>
      </c>
      <c r="U377" s="6" t="s">
        <v>1498</v>
      </c>
      <c r="V377" s="5" t="s">
        <v>1477</v>
      </c>
      <c r="W377" s="5" t="s">
        <v>1472</v>
      </c>
      <c r="X377" s="5" t="s">
        <v>1477</v>
      </c>
      <c r="Y377" s="4">
        <v>46543.85</v>
      </c>
      <c r="Z377" s="19">
        <v>0</v>
      </c>
      <c r="AA377" s="19">
        <v>0</v>
      </c>
      <c r="AB377" s="19">
        <v>0</v>
      </c>
      <c r="AC377" s="19">
        <v>0</v>
      </c>
      <c r="AD377" s="4" t="s">
        <v>1479</v>
      </c>
      <c r="AE377" s="19" t="str">
        <f t="shared" si="13"/>
        <v>N/A</v>
      </c>
      <c r="AF377" s="19">
        <v>0</v>
      </c>
      <c r="AG377" s="19">
        <v>0</v>
      </c>
      <c r="AH377" s="19">
        <v>0</v>
      </c>
      <c r="AI377" s="19">
        <v>0</v>
      </c>
      <c r="AJ377" s="19">
        <v>0</v>
      </c>
      <c r="AK377" s="19">
        <v>0</v>
      </c>
      <c r="AL377" s="19">
        <v>0</v>
      </c>
      <c r="AM377" s="4" t="s">
        <v>1479</v>
      </c>
      <c r="AN377" s="19" t="s">
        <v>1479</v>
      </c>
      <c r="AO377" s="4" t="s">
        <v>1479</v>
      </c>
      <c r="AP377" s="4" t="s">
        <v>1479</v>
      </c>
    </row>
    <row r="378" spans="1:42" ht="30" x14ac:dyDescent="0.25">
      <c r="A378" s="5" t="s">
        <v>392</v>
      </c>
      <c r="B378" s="6" t="s">
        <v>402</v>
      </c>
      <c r="C378" s="5" t="s">
        <v>450</v>
      </c>
      <c r="D378" s="5" t="s">
        <v>490</v>
      </c>
      <c r="E378" s="5" t="s">
        <v>511</v>
      </c>
      <c r="F378" s="5" t="s">
        <v>562</v>
      </c>
      <c r="G378" s="5" t="s">
        <v>568</v>
      </c>
      <c r="H378" s="10">
        <v>45783</v>
      </c>
      <c r="I378" s="5" t="s">
        <v>571</v>
      </c>
      <c r="J378" s="6" t="s">
        <v>930</v>
      </c>
      <c r="K378" s="5" t="s">
        <v>1477</v>
      </c>
      <c r="L378" s="6" t="s">
        <v>1541</v>
      </c>
      <c r="M378" s="6" t="s">
        <v>1541</v>
      </c>
      <c r="N378" s="5" t="s">
        <v>1404</v>
      </c>
      <c r="O378" s="6" t="s">
        <v>1831</v>
      </c>
      <c r="P378" s="5" t="s">
        <v>1430</v>
      </c>
      <c r="Q378" s="10">
        <v>45833</v>
      </c>
      <c r="R378" s="5" t="s">
        <v>1479</v>
      </c>
      <c r="S378" s="5" t="s">
        <v>1479</v>
      </c>
      <c r="T378" s="6" t="s">
        <v>1479</v>
      </c>
      <c r="U378" s="6" t="s">
        <v>1498</v>
      </c>
      <c r="V378" s="5" t="s">
        <v>1477</v>
      </c>
      <c r="W378" s="5" t="s">
        <v>1472</v>
      </c>
      <c r="X378" s="5" t="s">
        <v>1477</v>
      </c>
      <c r="Y378" s="4">
        <v>26272.06</v>
      </c>
      <c r="Z378" s="19">
        <v>0</v>
      </c>
      <c r="AA378" s="19">
        <v>0</v>
      </c>
      <c r="AB378" s="19">
        <v>0</v>
      </c>
      <c r="AC378" s="19">
        <v>0</v>
      </c>
      <c r="AD378" s="4" t="s">
        <v>1479</v>
      </c>
      <c r="AE378" s="19" t="str">
        <f t="shared" si="13"/>
        <v>N/A</v>
      </c>
      <c r="AF378" s="19">
        <v>0</v>
      </c>
      <c r="AG378" s="19">
        <v>0</v>
      </c>
      <c r="AH378" s="19">
        <v>0</v>
      </c>
      <c r="AI378" s="19">
        <v>0</v>
      </c>
      <c r="AJ378" s="19">
        <v>0</v>
      </c>
      <c r="AK378" s="19">
        <v>0</v>
      </c>
      <c r="AL378" s="19">
        <v>0</v>
      </c>
      <c r="AM378" s="4" t="s">
        <v>1479</v>
      </c>
      <c r="AN378" s="19" t="s">
        <v>1479</v>
      </c>
      <c r="AO378" s="4" t="s">
        <v>1479</v>
      </c>
      <c r="AP378" s="4" t="s">
        <v>1479</v>
      </c>
    </row>
    <row r="379" spans="1:42" ht="45" x14ac:dyDescent="0.25">
      <c r="A379" s="5" t="s">
        <v>393</v>
      </c>
      <c r="B379" s="6" t="s">
        <v>402</v>
      </c>
      <c r="C379" s="5" t="s">
        <v>450</v>
      </c>
      <c r="D379" s="5" t="s">
        <v>490</v>
      </c>
      <c r="E379" s="5" t="s">
        <v>508</v>
      </c>
      <c r="F379" s="5" t="s">
        <v>562</v>
      </c>
      <c r="G379" s="5" t="s">
        <v>568</v>
      </c>
      <c r="H379" s="10">
        <v>45784</v>
      </c>
      <c r="I379" s="5" t="s">
        <v>571</v>
      </c>
      <c r="J379" s="6" t="s">
        <v>931</v>
      </c>
      <c r="K379" s="5" t="s">
        <v>1477</v>
      </c>
      <c r="L379" s="6" t="s">
        <v>1541</v>
      </c>
      <c r="M379" s="6" t="s">
        <v>1541</v>
      </c>
      <c r="N379" s="5" t="s">
        <v>1405</v>
      </c>
      <c r="O379" s="6" t="s">
        <v>1808</v>
      </c>
      <c r="P379" s="5" t="s">
        <v>1430</v>
      </c>
      <c r="Q379" s="10">
        <v>45802</v>
      </c>
      <c r="R379" s="5" t="s">
        <v>1479</v>
      </c>
      <c r="S379" s="5" t="s">
        <v>1479</v>
      </c>
      <c r="T379" s="6" t="s">
        <v>1479</v>
      </c>
      <c r="U379" s="6" t="s">
        <v>1498</v>
      </c>
      <c r="V379" s="5" t="s">
        <v>1477</v>
      </c>
      <c r="W379" s="5" t="s">
        <v>1472</v>
      </c>
      <c r="X379" s="5" t="s">
        <v>1477</v>
      </c>
      <c r="Y379" s="4">
        <v>9843.27</v>
      </c>
      <c r="Z379" s="19">
        <v>0</v>
      </c>
      <c r="AA379" s="19">
        <v>0</v>
      </c>
      <c r="AB379" s="19">
        <v>0</v>
      </c>
      <c r="AC379" s="19">
        <v>0</v>
      </c>
      <c r="AD379" s="4" t="s">
        <v>1479</v>
      </c>
      <c r="AE379" s="19" t="str">
        <f t="shared" si="13"/>
        <v>N/A</v>
      </c>
      <c r="AF379" s="19">
        <v>0</v>
      </c>
      <c r="AG379" s="19">
        <v>0</v>
      </c>
      <c r="AH379" s="19">
        <v>0</v>
      </c>
      <c r="AI379" s="19">
        <v>0</v>
      </c>
      <c r="AJ379" s="19">
        <v>0</v>
      </c>
      <c r="AK379" s="19">
        <v>0</v>
      </c>
      <c r="AL379" s="19">
        <v>0</v>
      </c>
      <c r="AM379" s="4" t="s">
        <v>1479</v>
      </c>
      <c r="AN379" s="19" t="s">
        <v>1479</v>
      </c>
      <c r="AO379" s="4" t="s">
        <v>1479</v>
      </c>
      <c r="AP379" s="4" t="s">
        <v>1479</v>
      </c>
    </row>
    <row r="380" spans="1:42" ht="30" x14ac:dyDescent="0.25">
      <c r="A380" s="5" t="s">
        <v>394</v>
      </c>
      <c r="B380" s="6" t="s">
        <v>402</v>
      </c>
      <c r="C380" s="5" t="s">
        <v>450</v>
      </c>
      <c r="D380" s="5" t="s">
        <v>490</v>
      </c>
      <c r="E380" s="5" t="s">
        <v>508</v>
      </c>
      <c r="F380" s="5" t="s">
        <v>562</v>
      </c>
      <c r="G380" s="5" t="s">
        <v>568</v>
      </c>
      <c r="H380" s="10">
        <v>45785</v>
      </c>
      <c r="I380" s="5" t="s">
        <v>571</v>
      </c>
      <c r="J380" s="6" t="s">
        <v>932</v>
      </c>
      <c r="K380" s="5" t="s">
        <v>1477</v>
      </c>
      <c r="L380" s="6" t="s">
        <v>1541</v>
      </c>
      <c r="M380" s="6" t="s">
        <v>1541</v>
      </c>
      <c r="N380" s="5" t="s">
        <v>1406</v>
      </c>
      <c r="O380" s="6" t="s">
        <v>1807</v>
      </c>
      <c r="P380" s="5" t="s">
        <v>1430</v>
      </c>
      <c r="Q380" s="10">
        <v>45809</v>
      </c>
      <c r="R380" s="5" t="s">
        <v>1479</v>
      </c>
      <c r="S380" s="5" t="s">
        <v>1479</v>
      </c>
      <c r="T380" s="6" t="s">
        <v>1479</v>
      </c>
      <c r="U380" s="6" t="s">
        <v>1498</v>
      </c>
      <c r="V380" s="5" t="s">
        <v>1477</v>
      </c>
      <c r="W380" s="5" t="s">
        <v>1472</v>
      </c>
      <c r="X380" s="5" t="s">
        <v>1477</v>
      </c>
      <c r="Y380" s="4">
        <v>10408.56</v>
      </c>
      <c r="Z380" s="19">
        <v>0</v>
      </c>
      <c r="AA380" s="19">
        <v>0</v>
      </c>
      <c r="AB380" s="19">
        <v>0</v>
      </c>
      <c r="AC380" s="19">
        <v>0</v>
      </c>
      <c r="AD380" s="4" t="s">
        <v>1479</v>
      </c>
      <c r="AE380" s="19" t="str">
        <f t="shared" si="13"/>
        <v>N/A</v>
      </c>
      <c r="AF380" s="19">
        <v>0</v>
      </c>
      <c r="AG380" s="19">
        <v>0</v>
      </c>
      <c r="AH380" s="19">
        <v>0</v>
      </c>
      <c r="AI380" s="19">
        <v>0</v>
      </c>
      <c r="AJ380" s="19">
        <v>0</v>
      </c>
      <c r="AK380" s="19">
        <v>0</v>
      </c>
      <c r="AL380" s="19">
        <v>0</v>
      </c>
      <c r="AM380" s="4" t="s">
        <v>1479</v>
      </c>
      <c r="AN380" s="19" t="s">
        <v>1479</v>
      </c>
      <c r="AO380" s="4" t="s">
        <v>1479</v>
      </c>
      <c r="AP380" s="4" t="s">
        <v>1479</v>
      </c>
    </row>
    <row r="381" spans="1:42" ht="45" hidden="1" x14ac:dyDescent="0.25">
      <c r="A381" s="5" t="s">
        <v>395</v>
      </c>
      <c r="B381" s="6" t="s">
        <v>402</v>
      </c>
      <c r="C381" s="5" t="s">
        <v>459</v>
      </c>
      <c r="D381" s="5" t="s">
        <v>490</v>
      </c>
      <c r="E381" s="5" t="s">
        <v>511</v>
      </c>
      <c r="F381" s="5" t="s">
        <v>562</v>
      </c>
      <c r="G381" s="5" t="s">
        <v>568</v>
      </c>
      <c r="H381" s="10">
        <v>45786</v>
      </c>
      <c r="I381" s="5" t="s">
        <v>571</v>
      </c>
      <c r="J381" s="6" t="s">
        <v>933</v>
      </c>
      <c r="K381" s="5" t="s">
        <v>1477</v>
      </c>
      <c r="L381" s="5" t="s">
        <v>1482</v>
      </c>
      <c r="M381" s="6" t="s">
        <v>1482</v>
      </c>
      <c r="N381" s="5" t="s">
        <v>1407</v>
      </c>
      <c r="O381" s="6" t="s">
        <v>1806</v>
      </c>
      <c r="P381" s="5" t="s">
        <v>1436</v>
      </c>
      <c r="Q381" s="10">
        <v>45812</v>
      </c>
      <c r="R381" s="5" t="s">
        <v>1479</v>
      </c>
      <c r="S381" s="5" t="s">
        <v>1479</v>
      </c>
      <c r="T381" s="6" t="s">
        <v>1445</v>
      </c>
      <c r="U381" s="6" t="s">
        <v>1480</v>
      </c>
      <c r="V381" s="5" t="s">
        <v>1481</v>
      </c>
      <c r="W381" s="5" t="s">
        <v>1471</v>
      </c>
      <c r="X381" s="5" t="s">
        <v>1481</v>
      </c>
      <c r="Y381" s="4">
        <v>29317.75</v>
      </c>
      <c r="Z381" s="19">
        <v>29317.75</v>
      </c>
      <c r="AA381" s="19">
        <v>0</v>
      </c>
      <c r="AB381" s="19">
        <v>0</v>
      </c>
      <c r="AC381" s="19">
        <v>0</v>
      </c>
      <c r="AD381" s="4" t="s">
        <v>1479</v>
      </c>
      <c r="AE381" s="19" t="str">
        <f t="shared" si="13"/>
        <v>N/A</v>
      </c>
      <c r="AF381" s="19">
        <f>Z381-AO381</f>
        <v>26317.75</v>
      </c>
      <c r="AG381" s="19">
        <v>0</v>
      </c>
      <c r="AH381" s="19">
        <v>0</v>
      </c>
      <c r="AI381" s="19">
        <v>0</v>
      </c>
      <c r="AJ381" s="19">
        <v>0</v>
      </c>
      <c r="AK381" s="19">
        <v>0</v>
      </c>
      <c r="AL381" s="19">
        <v>0</v>
      </c>
      <c r="AM381" s="4" t="s">
        <v>1479</v>
      </c>
      <c r="AN381" s="19" t="s">
        <v>1479</v>
      </c>
      <c r="AO381" s="4">
        <v>3000</v>
      </c>
      <c r="AP381" s="4" t="s">
        <v>1479</v>
      </c>
    </row>
    <row r="382" spans="1:42" ht="45" x14ac:dyDescent="0.25">
      <c r="A382" s="5" t="s">
        <v>396</v>
      </c>
      <c r="B382" s="6" t="s">
        <v>414</v>
      </c>
      <c r="C382" s="5" t="s">
        <v>472</v>
      </c>
      <c r="D382" s="5" t="s">
        <v>492</v>
      </c>
      <c r="E382" s="5" t="s">
        <v>508</v>
      </c>
      <c r="F382" s="5" t="s">
        <v>562</v>
      </c>
      <c r="G382" s="5" t="s">
        <v>568</v>
      </c>
      <c r="H382" s="10">
        <v>45783</v>
      </c>
      <c r="I382" s="5" t="s">
        <v>571</v>
      </c>
      <c r="J382" s="6" t="s">
        <v>934</v>
      </c>
      <c r="K382" s="5" t="s">
        <v>1477</v>
      </c>
      <c r="L382" s="6" t="s">
        <v>1569</v>
      </c>
      <c r="M382" s="6" t="s">
        <v>1569</v>
      </c>
      <c r="N382" s="5" t="s">
        <v>1408</v>
      </c>
      <c r="O382" s="6" t="s">
        <v>1908</v>
      </c>
      <c r="P382" s="5" t="s">
        <v>1426</v>
      </c>
      <c r="Q382" s="10">
        <v>45798</v>
      </c>
      <c r="R382" s="5" t="s">
        <v>1479</v>
      </c>
      <c r="S382" s="5" t="s">
        <v>1479</v>
      </c>
      <c r="T382" s="6" t="s">
        <v>1479</v>
      </c>
      <c r="U382" s="6" t="s">
        <v>1498</v>
      </c>
      <c r="V382" s="5" t="s">
        <v>1477</v>
      </c>
      <c r="W382" s="5" t="s">
        <v>1472</v>
      </c>
      <c r="X382" s="5" t="s">
        <v>1477</v>
      </c>
      <c r="Y382" s="4">
        <v>30696.86</v>
      </c>
      <c r="Z382" s="19">
        <v>0</v>
      </c>
      <c r="AA382" s="19">
        <v>0</v>
      </c>
      <c r="AB382" s="19">
        <v>0</v>
      </c>
      <c r="AC382" s="19">
        <v>0</v>
      </c>
      <c r="AD382" s="4" t="s">
        <v>1479</v>
      </c>
      <c r="AE382" s="19" t="str">
        <f t="shared" si="13"/>
        <v>N/A</v>
      </c>
      <c r="AF382" s="19">
        <v>0</v>
      </c>
      <c r="AG382" s="19">
        <v>0</v>
      </c>
      <c r="AH382" s="19">
        <v>0</v>
      </c>
      <c r="AI382" s="19">
        <v>0</v>
      </c>
      <c r="AJ382" s="19">
        <v>0</v>
      </c>
      <c r="AK382" s="19">
        <v>0</v>
      </c>
      <c r="AL382" s="19">
        <v>0</v>
      </c>
      <c r="AM382" s="4" t="s">
        <v>1479</v>
      </c>
      <c r="AN382" s="19" t="s">
        <v>1479</v>
      </c>
      <c r="AO382" s="4" t="s">
        <v>1479</v>
      </c>
      <c r="AP382" s="4" t="s">
        <v>1479</v>
      </c>
    </row>
    <row r="383" spans="1:42" ht="60" x14ac:dyDescent="0.25">
      <c r="A383" s="5" t="s">
        <v>397</v>
      </c>
      <c r="B383" s="6" t="s">
        <v>402</v>
      </c>
      <c r="C383" s="5" t="s">
        <v>450</v>
      </c>
      <c r="D383" s="5" t="s">
        <v>490</v>
      </c>
      <c r="E383" s="5" t="s">
        <v>511</v>
      </c>
      <c r="F383" s="5" t="s">
        <v>562</v>
      </c>
      <c r="G383" s="5" t="s">
        <v>568</v>
      </c>
      <c r="H383" s="10">
        <v>45787</v>
      </c>
      <c r="I383" s="5" t="s">
        <v>571</v>
      </c>
      <c r="J383" s="6" t="s">
        <v>935</v>
      </c>
      <c r="K383" s="5" t="s">
        <v>1477</v>
      </c>
      <c r="L383" s="6" t="s">
        <v>1541</v>
      </c>
      <c r="M383" s="6" t="s">
        <v>1564</v>
      </c>
      <c r="N383" s="5" t="s">
        <v>1409</v>
      </c>
      <c r="O383" s="6" t="s">
        <v>1909</v>
      </c>
      <c r="P383" s="5" t="s">
        <v>1430</v>
      </c>
      <c r="Q383" s="10">
        <v>45833</v>
      </c>
      <c r="R383" s="5" t="s">
        <v>1479</v>
      </c>
      <c r="S383" s="5" t="s">
        <v>1479</v>
      </c>
      <c r="T383" s="6" t="s">
        <v>1479</v>
      </c>
      <c r="U383" s="6" t="s">
        <v>1498</v>
      </c>
      <c r="V383" s="5" t="s">
        <v>1477</v>
      </c>
      <c r="W383" s="5" t="s">
        <v>1472</v>
      </c>
      <c r="X383" s="5" t="s">
        <v>1477</v>
      </c>
      <c r="Y383" s="4">
        <v>37289.1</v>
      </c>
      <c r="Z383" s="19">
        <v>0</v>
      </c>
      <c r="AA383" s="19">
        <v>0</v>
      </c>
      <c r="AB383" s="19">
        <v>0</v>
      </c>
      <c r="AC383" s="19">
        <v>0</v>
      </c>
      <c r="AD383" s="4" t="s">
        <v>1479</v>
      </c>
      <c r="AE383" s="19" t="str">
        <f t="shared" si="13"/>
        <v>N/A</v>
      </c>
      <c r="AF383" s="19">
        <v>0</v>
      </c>
      <c r="AG383" s="19">
        <v>0</v>
      </c>
      <c r="AH383" s="19">
        <v>0</v>
      </c>
      <c r="AI383" s="19">
        <v>0</v>
      </c>
      <c r="AJ383" s="19">
        <v>0</v>
      </c>
      <c r="AK383" s="19">
        <v>0</v>
      </c>
      <c r="AL383" s="19">
        <v>0</v>
      </c>
      <c r="AM383" s="4" t="s">
        <v>1479</v>
      </c>
      <c r="AN383" s="19" t="s">
        <v>1479</v>
      </c>
      <c r="AO383" s="4" t="s">
        <v>1479</v>
      </c>
      <c r="AP383" s="4" t="s">
        <v>1479</v>
      </c>
    </row>
    <row r="384" spans="1:42" ht="30" x14ac:dyDescent="0.25">
      <c r="A384" s="5" t="s">
        <v>398</v>
      </c>
      <c r="B384" s="6" t="s">
        <v>402</v>
      </c>
      <c r="C384" s="5" t="s">
        <v>422</v>
      </c>
      <c r="D384" s="5" t="s">
        <v>490</v>
      </c>
      <c r="E384" s="5" t="s">
        <v>517</v>
      </c>
      <c r="F384" s="5" t="s">
        <v>562</v>
      </c>
      <c r="G384" s="5" t="s">
        <v>568</v>
      </c>
      <c r="H384" s="10">
        <v>45784</v>
      </c>
      <c r="I384" s="5" t="s">
        <v>571</v>
      </c>
      <c r="J384" s="6" t="s">
        <v>936</v>
      </c>
      <c r="K384" s="5" t="s">
        <v>1481</v>
      </c>
      <c r="L384" s="6" t="s">
        <v>1479</v>
      </c>
      <c r="M384" s="6" t="s">
        <v>1479</v>
      </c>
      <c r="N384" s="5" t="s">
        <v>1410</v>
      </c>
      <c r="O384" s="6" t="s">
        <v>1811</v>
      </c>
      <c r="P384" s="5" t="s">
        <v>1426</v>
      </c>
      <c r="Q384" s="10">
        <v>45828</v>
      </c>
      <c r="R384" s="5" t="s">
        <v>1479</v>
      </c>
      <c r="S384" s="5" t="s">
        <v>1479</v>
      </c>
      <c r="T384" s="6" t="s">
        <v>1479</v>
      </c>
      <c r="U384" s="6" t="s">
        <v>1498</v>
      </c>
      <c r="V384" s="5" t="s">
        <v>1477</v>
      </c>
      <c r="W384" s="5" t="s">
        <v>1472</v>
      </c>
      <c r="X384" s="5" t="s">
        <v>1477</v>
      </c>
      <c r="Y384" s="4">
        <v>65301.4</v>
      </c>
      <c r="Z384" s="19">
        <v>110843.41</v>
      </c>
      <c r="AA384" s="19">
        <v>0</v>
      </c>
      <c r="AB384" s="19">
        <v>0</v>
      </c>
      <c r="AC384" s="19">
        <v>0</v>
      </c>
      <c r="AD384" s="4" t="s">
        <v>1479</v>
      </c>
      <c r="AE384" s="19" t="str">
        <f t="shared" si="13"/>
        <v>N/A</v>
      </c>
      <c r="AF384" s="19">
        <v>0</v>
      </c>
      <c r="AG384" s="19">
        <v>0</v>
      </c>
      <c r="AH384" s="19">
        <v>0</v>
      </c>
      <c r="AI384" s="19">
        <v>0</v>
      </c>
      <c r="AJ384" s="19">
        <v>0</v>
      </c>
      <c r="AK384" s="19">
        <v>0</v>
      </c>
      <c r="AL384" s="19">
        <v>0</v>
      </c>
      <c r="AM384" s="4" t="s">
        <v>1479</v>
      </c>
      <c r="AN384" s="19" t="s">
        <v>1479</v>
      </c>
      <c r="AO384" s="4" t="s">
        <v>1479</v>
      </c>
      <c r="AP384" s="4" t="s">
        <v>1479</v>
      </c>
    </row>
    <row r="385" spans="1:42" ht="45" x14ac:dyDescent="0.25">
      <c r="A385" s="5" t="s">
        <v>399</v>
      </c>
      <c r="B385" s="6" t="s">
        <v>414</v>
      </c>
      <c r="C385" s="5" t="s">
        <v>472</v>
      </c>
      <c r="D385" s="5" t="s">
        <v>492</v>
      </c>
      <c r="E385" s="5" t="s">
        <v>511</v>
      </c>
      <c r="F385" s="5" t="s">
        <v>562</v>
      </c>
      <c r="G385" s="5" t="s">
        <v>568</v>
      </c>
      <c r="H385" s="10">
        <v>45790</v>
      </c>
      <c r="I385" s="5" t="s">
        <v>571</v>
      </c>
      <c r="J385" s="6" t="s">
        <v>937</v>
      </c>
      <c r="K385" s="5" t="s">
        <v>1477</v>
      </c>
      <c r="L385" s="6" t="s">
        <v>1569</v>
      </c>
      <c r="M385" s="6" t="s">
        <v>1569</v>
      </c>
      <c r="N385" s="5" t="s">
        <v>1411</v>
      </c>
      <c r="O385" s="6" t="s">
        <v>1910</v>
      </c>
      <c r="P385" s="5" t="s">
        <v>1426</v>
      </c>
      <c r="Q385" s="10">
        <v>45814</v>
      </c>
      <c r="R385" s="5" t="s">
        <v>1479</v>
      </c>
      <c r="S385" s="5" t="s">
        <v>1479</v>
      </c>
      <c r="T385" s="6" t="s">
        <v>1479</v>
      </c>
      <c r="U385" s="6" t="s">
        <v>1498</v>
      </c>
      <c r="V385" s="5" t="s">
        <v>1477</v>
      </c>
      <c r="W385" s="5" t="s">
        <v>1472</v>
      </c>
      <c r="X385" s="5" t="s">
        <v>1477</v>
      </c>
      <c r="Y385" s="4">
        <v>33124.730000000003</v>
      </c>
      <c r="Z385" s="19">
        <v>0</v>
      </c>
      <c r="AA385" s="19">
        <v>0</v>
      </c>
      <c r="AB385" s="19">
        <v>0</v>
      </c>
      <c r="AC385" s="19">
        <v>0</v>
      </c>
      <c r="AD385" s="4" t="s">
        <v>1479</v>
      </c>
      <c r="AE385" s="19" t="str">
        <f t="shared" si="13"/>
        <v>N/A</v>
      </c>
      <c r="AF385" s="19">
        <v>0</v>
      </c>
      <c r="AG385" s="19">
        <v>0</v>
      </c>
      <c r="AH385" s="19">
        <v>0</v>
      </c>
      <c r="AI385" s="19">
        <v>0</v>
      </c>
      <c r="AJ385" s="19">
        <v>0</v>
      </c>
      <c r="AK385" s="19">
        <v>0</v>
      </c>
      <c r="AL385" s="19">
        <v>0</v>
      </c>
      <c r="AM385" s="4" t="s">
        <v>1479</v>
      </c>
      <c r="AN385" s="19" t="s">
        <v>1479</v>
      </c>
      <c r="AO385" s="4" t="s">
        <v>1479</v>
      </c>
      <c r="AP385" s="4" t="s">
        <v>1479</v>
      </c>
    </row>
    <row r="386" spans="1:42" ht="60" x14ac:dyDescent="0.25">
      <c r="A386" s="5" t="s">
        <v>400</v>
      </c>
      <c r="B386" s="6" t="s">
        <v>402</v>
      </c>
      <c r="C386" s="5" t="s">
        <v>450</v>
      </c>
      <c r="D386" s="5" t="s">
        <v>490</v>
      </c>
      <c r="E386" s="5" t="s">
        <v>511</v>
      </c>
      <c r="F386" s="5" t="s">
        <v>562</v>
      </c>
      <c r="G386" s="5" t="s">
        <v>568</v>
      </c>
      <c r="H386" s="10">
        <v>45796</v>
      </c>
      <c r="I386" s="5" t="s">
        <v>571</v>
      </c>
      <c r="J386" s="6" t="s">
        <v>938</v>
      </c>
      <c r="K386" s="5" t="s">
        <v>1477</v>
      </c>
      <c r="L386" s="6" t="s">
        <v>1541</v>
      </c>
      <c r="M386" s="6" t="s">
        <v>1570</v>
      </c>
      <c r="N386" s="5" t="s">
        <v>1412</v>
      </c>
      <c r="O386" s="6" t="s">
        <v>1909</v>
      </c>
      <c r="P386" s="5" t="s">
        <v>1426</v>
      </c>
      <c r="Q386" s="10">
        <v>45833</v>
      </c>
      <c r="R386" s="5" t="s">
        <v>1479</v>
      </c>
      <c r="S386" s="5" t="s">
        <v>1479</v>
      </c>
      <c r="T386" s="6" t="s">
        <v>1479</v>
      </c>
      <c r="U386" s="6" t="s">
        <v>1498</v>
      </c>
      <c r="V386" s="5" t="s">
        <v>1477</v>
      </c>
      <c r="W386" s="5" t="s">
        <v>1472</v>
      </c>
      <c r="X386" s="5" t="s">
        <v>1477</v>
      </c>
      <c r="Y386" s="4">
        <v>90041.2</v>
      </c>
      <c r="Z386" s="19">
        <v>0</v>
      </c>
      <c r="AA386" s="19">
        <v>0</v>
      </c>
      <c r="AB386" s="19">
        <v>0</v>
      </c>
      <c r="AC386" s="19">
        <v>0</v>
      </c>
      <c r="AD386" s="4" t="s">
        <v>1479</v>
      </c>
      <c r="AE386" s="19" t="str">
        <f t="shared" si="13"/>
        <v>N/A</v>
      </c>
      <c r="AF386" s="19">
        <v>0</v>
      </c>
      <c r="AG386" s="19">
        <v>0</v>
      </c>
      <c r="AH386" s="19">
        <v>0</v>
      </c>
      <c r="AI386" s="19">
        <v>0</v>
      </c>
      <c r="AJ386" s="19">
        <v>0</v>
      </c>
      <c r="AK386" s="19">
        <v>0</v>
      </c>
      <c r="AL386" s="19">
        <v>0</v>
      </c>
      <c r="AM386" s="4" t="s">
        <v>1479</v>
      </c>
      <c r="AN386" s="19" t="s">
        <v>1479</v>
      </c>
      <c r="AO386" s="4" t="s">
        <v>1479</v>
      </c>
      <c r="AP386" s="4" t="s">
        <v>1479</v>
      </c>
    </row>
    <row r="387" spans="1:42" ht="60" x14ac:dyDescent="0.25">
      <c r="A387" s="5" t="s">
        <v>401</v>
      </c>
      <c r="B387" s="6" t="s">
        <v>1703</v>
      </c>
      <c r="C387" s="5" t="s">
        <v>488</v>
      </c>
      <c r="D387" s="5" t="s">
        <v>505</v>
      </c>
      <c r="E387" s="5" t="s">
        <v>511</v>
      </c>
      <c r="F387" s="5" t="s">
        <v>562</v>
      </c>
      <c r="G387" s="5" t="s">
        <v>568</v>
      </c>
      <c r="H387" s="10">
        <v>45796</v>
      </c>
      <c r="I387" s="5" t="s">
        <v>571</v>
      </c>
      <c r="J387" s="6" t="s">
        <v>939</v>
      </c>
      <c r="K387" s="5" t="s">
        <v>1477</v>
      </c>
      <c r="L387" s="6" t="s">
        <v>1495</v>
      </c>
      <c r="M387" s="6" t="s">
        <v>1495</v>
      </c>
      <c r="N387" s="5" t="s">
        <v>1413</v>
      </c>
      <c r="O387" s="6" t="s">
        <v>2011</v>
      </c>
      <c r="P387" s="5" t="s">
        <v>1426</v>
      </c>
      <c r="Q387" s="10">
        <v>45829</v>
      </c>
      <c r="R387" s="5" t="s">
        <v>1479</v>
      </c>
      <c r="S387" s="5" t="s">
        <v>1479</v>
      </c>
      <c r="T387" s="6" t="s">
        <v>1479</v>
      </c>
      <c r="U387" s="6" t="s">
        <v>1498</v>
      </c>
      <c r="V387" s="5" t="s">
        <v>1477</v>
      </c>
      <c r="W387" s="5" t="s">
        <v>1472</v>
      </c>
      <c r="X387" s="5" t="s">
        <v>1477</v>
      </c>
      <c r="Y387" s="4">
        <v>120424.91</v>
      </c>
      <c r="Z387" s="19">
        <v>0</v>
      </c>
      <c r="AA387" s="19">
        <v>0</v>
      </c>
      <c r="AB387" s="19">
        <v>0</v>
      </c>
      <c r="AC387" s="19">
        <v>0</v>
      </c>
      <c r="AD387" s="4" t="s">
        <v>1479</v>
      </c>
      <c r="AE387" s="19" t="str">
        <f t="shared" si="13"/>
        <v>N/A</v>
      </c>
      <c r="AF387" s="19">
        <v>0</v>
      </c>
      <c r="AG387" s="19">
        <v>0</v>
      </c>
      <c r="AH387" s="19">
        <v>0</v>
      </c>
      <c r="AI387" s="19">
        <v>0</v>
      </c>
      <c r="AJ387" s="19">
        <v>0</v>
      </c>
      <c r="AK387" s="19">
        <v>0</v>
      </c>
      <c r="AL387" s="19">
        <v>0</v>
      </c>
      <c r="AM387" s="4" t="s">
        <v>1479</v>
      </c>
      <c r="AN387" s="19" t="s">
        <v>1479</v>
      </c>
      <c r="AO387" s="4" t="s">
        <v>1479</v>
      </c>
      <c r="AP387" s="4" t="s">
        <v>1479</v>
      </c>
    </row>
    <row r="388" spans="1:42" ht="75" x14ac:dyDescent="0.25">
      <c r="A388" s="5"/>
      <c r="B388" s="6" t="s">
        <v>402</v>
      </c>
      <c r="C388" s="5" t="s">
        <v>450</v>
      </c>
      <c r="D388" s="5" t="s">
        <v>490</v>
      </c>
      <c r="E388" s="5" t="s">
        <v>511</v>
      </c>
      <c r="F388" s="5" t="s">
        <v>562</v>
      </c>
      <c r="G388" s="5" t="s">
        <v>568</v>
      </c>
      <c r="H388" s="10">
        <v>45798</v>
      </c>
      <c r="I388" s="5" t="s">
        <v>571</v>
      </c>
      <c r="J388" s="6" t="s">
        <v>940</v>
      </c>
      <c r="K388" s="5" t="s">
        <v>1477</v>
      </c>
      <c r="L388" s="6" t="s">
        <v>1541</v>
      </c>
      <c r="M388" s="6" t="s">
        <v>1564</v>
      </c>
      <c r="N388" s="5" t="s">
        <v>1414</v>
      </c>
      <c r="O388" s="6" t="s">
        <v>2012</v>
      </c>
      <c r="P388" s="5" t="s">
        <v>1426</v>
      </c>
      <c r="Q388" s="10">
        <v>45833</v>
      </c>
      <c r="R388" s="5" t="s">
        <v>1479</v>
      </c>
      <c r="S388" s="5" t="s">
        <v>1479</v>
      </c>
      <c r="T388" s="6" t="s">
        <v>1479</v>
      </c>
      <c r="U388" s="6" t="s">
        <v>1498</v>
      </c>
      <c r="V388" s="5" t="s">
        <v>1477</v>
      </c>
      <c r="W388" s="5" t="s">
        <v>1472</v>
      </c>
      <c r="X388" s="5" t="s">
        <v>1477</v>
      </c>
      <c r="Y388" s="4">
        <v>44734.13</v>
      </c>
      <c r="Z388" s="19">
        <v>0</v>
      </c>
      <c r="AA388" s="19">
        <v>0</v>
      </c>
      <c r="AB388" s="19">
        <v>0</v>
      </c>
      <c r="AC388" s="19">
        <v>0</v>
      </c>
      <c r="AD388" s="4" t="s">
        <v>1479</v>
      </c>
      <c r="AE388" s="19" t="str">
        <f t="shared" si="13"/>
        <v>N/A</v>
      </c>
      <c r="AF388" s="19">
        <v>0</v>
      </c>
      <c r="AG388" s="19">
        <v>0</v>
      </c>
      <c r="AH388" s="19">
        <v>0</v>
      </c>
      <c r="AI388" s="19">
        <v>0</v>
      </c>
      <c r="AJ388" s="19">
        <v>0</v>
      </c>
      <c r="AK388" s="19">
        <v>0</v>
      </c>
      <c r="AL388" s="19">
        <v>0</v>
      </c>
      <c r="AM388" s="4" t="s">
        <v>1479</v>
      </c>
      <c r="AN388" s="19" t="s">
        <v>1479</v>
      </c>
      <c r="AO388" s="4" t="s">
        <v>1479</v>
      </c>
      <c r="AP388" s="4" t="s">
        <v>1479</v>
      </c>
    </row>
    <row r="389" spans="1:42" ht="45" x14ac:dyDescent="0.25">
      <c r="A389" s="5"/>
      <c r="B389" s="6" t="s">
        <v>402</v>
      </c>
      <c r="C389" s="5" t="s">
        <v>450</v>
      </c>
      <c r="D389" s="5" t="s">
        <v>490</v>
      </c>
      <c r="E389" s="5" t="s">
        <v>515</v>
      </c>
      <c r="F389" s="5" t="s">
        <v>562</v>
      </c>
      <c r="G389" s="5" t="s">
        <v>568</v>
      </c>
      <c r="H389" s="10">
        <v>45799</v>
      </c>
      <c r="I389" s="5" t="s">
        <v>571</v>
      </c>
      <c r="J389" s="6" t="s">
        <v>941</v>
      </c>
      <c r="K389" s="5" t="s">
        <v>1477</v>
      </c>
      <c r="L389" s="6" t="s">
        <v>1541</v>
      </c>
      <c r="M389" s="6" t="s">
        <v>1541</v>
      </c>
      <c r="N389" s="5" t="s">
        <v>1415</v>
      </c>
      <c r="O389" s="6" t="s">
        <v>1812</v>
      </c>
      <c r="P389" s="5" t="s">
        <v>1426</v>
      </c>
      <c r="Q389" s="10">
        <v>45825</v>
      </c>
      <c r="R389" s="5" t="s">
        <v>1479</v>
      </c>
      <c r="S389" s="5" t="s">
        <v>1479</v>
      </c>
      <c r="T389" s="6" t="s">
        <v>1479</v>
      </c>
      <c r="U389" s="6" t="s">
        <v>1498</v>
      </c>
      <c r="V389" s="5" t="s">
        <v>1477</v>
      </c>
      <c r="W389" s="5" t="s">
        <v>1472</v>
      </c>
      <c r="X389" s="5" t="s">
        <v>1477</v>
      </c>
      <c r="Y389" s="4">
        <v>8493.24</v>
      </c>
      <c r="Z389" s="19">
        <v>0</v>
      </c>
      <c r="AA389" s="19">
        <v>0</v>
      </c>
      <c r="AB389" s="19">
        <v>0</v>
      </c>
      <c r="AC389" s="19">
        <v>0</v>
      </c>
      <c r="AD389" s="4" t="s">
        <v>1479</v>
      </c>
      <c r="AE389" s="19" t="str">
        <f t="shared" si="13"/>
        <v>N/A</v>
      </c>
      <c r="AF389" s="19">
        <v>0</v>
      </c>
      <c r="AG389" s="19">
        <v>0</v>
      </c>
      <c r="AH389" s="19">
        <v>0</v>
      </c>
      <c r="AI389" s="19">
        <v>0</v>
      </c>
      <c r="AJ389" s="19">
        <v>0</v>
      </c>
      <c r="AK389" s="19">
        <v>0</v>
      </c>
      <c r="AL389" s="19">
        <v>0</v>
      </c>
      <c r="AM389" s="4" t="s">
        <v>1479</v>
      </c>
      <c r="AN389" s="19" t="s">
        <v>1479</v>
      </c>
      <c r="AO389" s="4" t="s">
        <v>1479</v>
      </c>
      <c r="AP389" s="4" t="s">
        <v>1479</v>
      </c>
    </row>
    <row r="390" spans="1:42" ht="30" x14ac:dyDescent="0.25">
      <c r="A390" s="5"/>
      <c r="B390" s="6" t="s">
        <v>402</v>
      </c>
      <c r="C390" s="5" t="s">
        <v>450</v>
      </c>
      <c r="D390" s="5" t="s">
        <v>490</v>
      </c>
      <c r="E390" s="5" t="s">
        <v>508</v>
      </c>
      <c r="F390" s="5" t="s">
        <v>562</v>
      </c>
      <c r="G390" s="5" t="s">
        <v>568</v>
      </c>
      <c r="H390" s="10">
        <v>45798</v>
      </c>
      <c r="I390" s="5" t="s">
        <v>571</v>
      </c>
      <c r="J390" s="6" t="s">
        <v>942</v>
      </c>
      <c r="K390" s="5" t="s">
        <v>1477</v>
      </c>
      <c r="L390" s="6" t="s">
        <v>1541</v>
      </c>
      <c r="M390" s="6" t="s">
        <v>1541</v>
      </c>
      <c r="N390" s="5" t="s">
        <v>1416</v>
      </c>
      <c r="O390" s="6" t="s">
        <v>1807</v>
      </c>
      <c r="P390" s="5" t="s">
        <v>1426</v>
      </c>
      <c r="Q390" s="10">
        <v>45811</v>
      </c>
      <c r="R390" s="5" t="s">
        <v>1479</v>
      </c>
      <c r="S390" s="5" t="s">
        <v>1479</v>
      </c>
      <c r="T390" s="6" t="s">
        <v>1479</v>
      </c>
      <c r="U390" s="6" t="s">
        <v>1498</v>
      </c>
      <c r="V390" s="5" t="s">
        <v>1477</v>
      </c>
      <c r="W390" s="5" t="s">
        <v>1472</v>
      </c>
      <c r="X390" s="5" t="s">
        <v>1477</v>
      </c>
      <c r="Y390" s="4">
        <v>9028.51</v>
      </c>
      <c r="Z390" s="19">
        <v>0</v>
      </c>
      <c r="AA390" s="19">
        <v>0</v>
      </c>
      <c r="AB390" s="19">
        <v>0</v>
      </c>
      <c r="AC390" s="19">
        <v>0</v>
      </c>
      <c r="AD390" s="4" t="s">
        <v>1479</v>
      </c>
      <c r="AE390" s="19" t="str">
        <f t="shared" ref="AE390:AE397" si="14">IF(AB390&gt;0, Z390-AB390, "N/A")</f>
        <v>N/A</v>
      </c>
      <c r="AF390" s="19">
        <v>0</v>
      </c>
      <c r="AG390" s="19">
        <v>0</v>
      </c>
      <c r="AH390" s="19">
        <v>0</v>
      </c>
      <c r="AI390" s="19">
        <v>0</v>
      </c>
      <c r="AJ390" s="19">
        <v>0</v>
      </c>
      <c r="AK390" s="19">
        <v>0</v>
      </c>
      <c r="AL390" s="19">
        <v>0</v>
      </c>
      <c r="AM390" s="4" t="s">
        <v>1479</v>
      </c>
      <c r="AN390" s="19" t="s">
        <v>1479</v>
      </c>
      <c r="AO390" s="4" t="s">
        <v>1479</v>
      </c>
      <c r="AP390" s="4" t="s">
        <v>1479</v>
      </c>
    </row>
    <row r="391" spans="1:42" ht="30" x14ac:dyDescent="0.25">
      <c r="A391" s="5"/>
      <c r="B391" s="6" t="s">
        <v>402</v>
      </c>
      <c r="C391" s="5" t="s">
        <v>450</v>
      </c>
      <c r="D391" s="5" t="s">
        <v>490</v>
      </c>
      <c r="E391" s="5" t="s">
        <v>508</v>
      </c>
      <c r="F391" s="5" t="s">
        <v>562</v>
      </c>
      <c r="G391" s="5" t="s">
        <v>568</v>
      </c>
      <c r="H391" s="10">
        <v>45803</v>
      </c>
      <c r="I391" s="5" t="s">
        <v>571</v>
      </c>
      <c r="J391" s="6" t="s">
        <v>943</v>
      </c>
      <c r="K391" s="5" t="s">
        <v>1477</v>
      </c>
      <c r="L391" s="6" t="s">
        <v>1541</v>
      </c>
      <c r="M391" s="6" t="s">
        <v>1541</v>
      </c>
      <c r="N391" s="5" t="s">
        <v>1417</v>
      </c>
      <c r="O391" s="6" t="s">
        <v>1813</v>
      </c>
      <c r="P391" s="5" t="s">
        <v>1426</v>
      </c>
      <c r="Q391" s="10">
        <v>45832</v>
      </c>
      <c r="R391" s="5" t="s">
        <v>1479</v>
      </c>
      <c r="S391" s="5" t="s">
        <v>1479</v>
      </c>
      <c r="T391" s="6" t="s">
        <v>1479</v>
      </c>
      <c r="U391" s="6" t="s">
        <v>1498</v>
      </c>
      <c r="V391" s="5" t="s">
        <v>1477</v>
      </c>
      <c r="W391" s="5" t="s">
        <v>1472</v>
      </c>
      <c r="X391" s="5" t="s">
        <v>1477</v>
      </c>
      <c r="Y391" s="4">
        <v>5105.63</v>
      </c>
      <c r="Z391" s="19">
        <v>0</v>
      </c>
      <c r="AA391" s="19">
        <v>0</v>
      </c>
      <c r="AB391" s="19">
        <v>0</v>
      </c>
      <c r="AC391" s="19">
        <v>0</v>
      </c>
      <c r="AD391" s="4" t="s">
        <v>1479</v>
      </c>
      <c r="AE391" s="19" t="str">
        <f t="shared" si="14"/>
        <v>N/A</v>
      </c>
      <c r="AF391" s="19">
        <v>0</v>
      </c>
      <c r="AG391" s="19">
        <v>0</v>
      </c>
      <c r="AH391" s="19">
        <v>0</v>
      </c>
      <c r="AI391" s="19">
        <v>0</v>
      </c>
      <c r="AJ391" s="19">
        <v>0</v>
      </c>
      <c r="AK391" s="19">
        <v>0</v>
      </c>
      <c r="AL391" s="19">
        <v>0</v>
      </c>
      <c r="AM391" s="4" t="s">
        <v>1479</v>
      </c>
      <c r="AN391" s="19" t="s">
        <v>1479</v>
      </c>
      <c r="AO391" s="4" t="s">
        <v>1479</v>
      </c>
      <c r="AP391" s="4" t="s">
        <v>1479</v>
      </c>
    </row>
    <row r="392" spans="1:42" ht="45" x14ac:dyDescent="0.25">
      <c r="A392" s="5"/>
      <c r="B392" s="6" t="s">
        <v>419</v>
      </c>
      <c r="C392" s="5" t="s">
        <v>469</v>
      </c>
      <c r="D392" s="5" t="s">
        <v>502</v>
      </c>
      <c r="E392" s="5" t="s">
        <v>508</v>
      </c>
      <c r="F392" s="5" t="s">
        <v>562</v>
      </c>
      <c r="G392" s="5" t="s">
        <v>568</v>
      </c>
      <c r="H392" s="10">
        <v>45805</v>
      </c>
      <c r="I392" s="5" t="s">
        <v>571</v>
      </c>
      <c r="J392" s="6" t="s">
        <v>944</v>
      </c>
      <c r="K392" s="5" t="s">
        <v>1477</v>
      </c>
      <c r="L392" s="6" t="s">
        <v>1495</v>
      </c>
      <c r="M392" s="6" t="s">
        <v>1495</v>
      </c>
      <c r="N392" s="5" t="s">
        <v>1418</v>
      </c>
      <c r="O392" s="6" t="s">
        <v>2013</v>
      </c>
      <c r="P392" s="5" t="s">
        <v>1430</v>
      </c>
      <c r="Q392" s="10">
        <v>45817</v>
      </c>
      <c r="R392" s="5" t="s">
        <v>1479</v>
      </c>
      <c r="S392" s="5" t="s">
        <v>1479</v>
      </c>
      <c r="T392" s="6" t="s">
        <v>1479</v>
      </c>
      <c r="U392" s="6" t="s">
        <v>1498</v>
      </c>
      <c r="V392" s="5" t="s">
        <v>1477</v>
      </c>
      <c r="W392" s="5" t="s">
        <v>1472</v>
      </c>
      <c r="X392" s="5" t="s">
        <v>1477</v>
      </c>
      <c r="Y392" s="4">
        <v>72345.929999999993</v>
      </c>
      <c r="Z392" s="19">
        <v>0</v>
      </c>
      <c r="AA392" s="19">
        <v>0</v>
      </c>
      <c r="AB392" s="19">
        <v>0</v>
      </c>
      <c r="AC392" s="19">
        <v>0</v>
      </c>
      <c r="AD392" s="4" t="s">
        <v>1479</v>
      </c>
      <c r="AE392" s="19" t="str">
        <f t="shared" si="14"/>
        <v>N/A</v>
      </c>
      <c r="AF392" s="19">
        <v>0</v>
      </c>
      <c r="AG392" s="19">
        <v>0</v>
      </c>
      <c r="AH392" s="19">
        <v>0</v>
      </c>
      <c r="AI392" s="19">
        <v>0</v>
      </c>
      <c r="AJ392" s="19">
        <v>0</v>
      </c>
      <c r="AK392" s="19">
        <v>0</v>
      </c>
      <c r="AL392" s="19">
        <v>0</v>
      </c>
      <c r="AM392" s="4" t="s">
        <v>1479</v>
      </c>
      <c r="AN392" s="19" t="s">
        <v>1479</v>
      </c>
      <c r="AO392" s="4" t="s">
        <v>1479</v>
      </c>
      <c r="AP392" s="4" t="s">
        <v>1479</v>
      </c>
    </row>
    <row r="393" spans="1:42" ht="30" x14ac:dyDescent="0.25">
      <c r="A393" s="5"/>
      <c r="B393" s="6" t="s">
        <v>405</v>
      </c>
      <c r="C393" s="5" t="s">
        <v>463</v>
      </c>
      <c r="D393" s="5" t="s">
        <v>492</v>
      </c>
      <c r="E393" s="5" t="s">
        <v>518</v>
      </c>
      <c r="F393" s="5" t="s">
        <v>562</v>
      </c>
      <c r="G393" s="5" t="s">
        <v>568</v>
      </c>
      <c r="H393" s="10">
        <v>45807</v>
      </c>
      <c r="I393" s="5" t="s">
        <v>571</v>
      </c>
      <c r="J393" s="6" t="s">
        <v>945</v>
      </c>
      <c r="K393" s="5" t="s">
        <v>1477</v>
      </c>
      <c r="L393" s="6" t="s">
        <v>1495</v>
      </c>
      <c r="M393" s="6" t="s">
        <v>1495</v>
      </c>
      <c r="N393" s="5" t="s">
        <v>1419</v>
      </c>
      <c r="O393" s="6" t="s">
        <v>1814</v>
      </c>
      <c r="P393" s="5" t="s">
        <v>1426</v>
      </c>
      <c r="Q393" s="10">
        <v>45820</v>
      </c>
      <c r="R393" s="5" t="s">
        <v>1479</v>
      </c>
      <c r="S393" s="5" t="s">
        <v>1479</v>
      </c>
      <c r="T393" s="6" t="s">
        <v>1479</v>
      </c>
      <c r="U393" s="6" t="s">
        <v>1498</v>
      </c>
      <c r="V393" s="5" t="s">
        <v>1477</v>
      </c>
      <c r="W393" s="5" t="s">
        <v>1472</v>
      </c>
      <c r="X393" s="5" t="s">
        <v>1477</v>
      </c>
      <c r="Y393" s="4">
        <v>20691.68</v>
      </c>
      <c r="Z393" s="19">
        <v>0</v>
      </c>
      <c r="AA393" s="19">
        <v>0</v>
      </c>
      <c r="AB393" s="19">
        <v>0</v>
      </c>
      <c r="AC393" s="19">
        <v>0</v>
      </c>
      <c r="AD393" s="4" t="s">
        <v>1479</v>
      </c>
      <c r="AE393" s="19" t="str">
        <f t="shared" si="14"/>
        <v>N/A</v>
      </c>
      <c r="AF393" s="19">
        <v>0</v>
      </c>
      <c r="AG393" s="19">
        <v>0</v>
      </c>
      <c r="AH393" s="19">
        <v>0</v>
      </c>
      <c r="AI393" s="19">
        <v>0</v>
      </c>
      <c r="AJ393" s="19">
        <v>0</v>
      </c>
      <c r="AK393" s="19">
        <v>0</v>
      </c>
      <c r="AL393" s="19">
        <v>0</v>
      </c>
      <c r="AM393" s="4" t="s">
        <v>1479</v>
      </c>
      <c r="AN393" s="19" t="s">
        <v>1479</v>
      </c>
      <c r="AO393" s="4" t="s">
        <v>1479</v>
      </c>
      <c r="AP393" s="4" t="s">
        <v>1479</v>
      </c>
    </row>
    <row r="394" spans="1:42" ht="30" x14ac:dyDescent="0.25">
      <c r="A394" s="5"/>
      <c r="B394" s="6" t="s">
        <v>402</v>
      </c>
      <c r="C394" s="5" t="s">
        <v>450</v>
      </c>
      <c r="D394" s="5" t="s">
        <v>490</v>
      </c>
      <c r="E394" s="5" t="s">
        <v>511</v>
      </c>
      <c r="F394" s="5" t="s">
        <v>562</v>
      </c>
      <c r="G394" s="5" t="s">
        <v>568</v>
      </c>
      <c r="H394" s="10">
        <v>45806</v>
      </c>
      <c r="I394" s="5" t="s">
        <v>571</v>
      </c>
      <c r="J394" s="6" t="s">
        <v>946</v>
      </c>
      <c r="K394" s="5" t="s">
        <v>1477</v>
      </c>
      <c r="L394" s="6" t="s">
        <v>1541</v>
      </c>
      <c r="M394" s="6" t="s">
        <v>1541</v>
      </c>
      <c r="N394" s="5" t="s">
        <v>1420</v>
      </c>
      <c r="O394" s="6" t="s">
        <v>1911</v>
      </c>
      <c r="P394" s="5" t="s">
        <v>1426</v>
      </c>
      <c r="Q394" s="10">
        <v>45834</v>
      </c>
      <c r="R394" s="5" t="s">
        <v>1479</v>
      </c>
      <c r="S394" s="5" t="s">
        <v>1479</v>
      </c>
      <c r="T394" s="6" t="s">
        <v>1479</v>
      </c>
      <c r="U394" s="6" t="s">
        <v>1498</v>
      </c>
      <c r="V394" s="5" t="s">
        <v>1477</v>
      </c>
      <c r="W394" s="5" t="s">
        <v>1472</v>
      </c>
      <c r="X394" s="5" t="s">
        <v>1477</v>
      </c>
      <c r="Y394" s="4">
        <v>13942.21</v>
      </c>
      <c r="Z394" s="19">
        <v>0</v>
      </c>
      <c r="AA394" s="19">
        <v>0</v>
      </c>
      <c r="AB394" s="19">
        <v>0</v>
      </c>
      <c r="AC394" s="19">
        <v>0</v>
      </c>
      <c r="AD394" s="4" t="s">
        <v>1479</v>
      </c>
      <c r="AE394" s="19" t="str">
        <f t="shared" si="14"/>
        <v>N/A</v>
      </c>
      <c r="AF394" s="19">
        <v>0</v>
      </c>
      <c r="AG394" s="19">
        <v>0</v>
      </c>
      <c r="AH394" s="19">
        <v>0</v>
      </c>
      <c r="AI394" s="19">
        <v>0</v>
      </c>
      <c r="AJ394" s="19">
        <v>0</v>
      </c>
      <c r="AK394" s="19">
        <v>0</v>
      </c>
      <c r="AL394" s="19">
        <v>0</v>
      </c>
      <c r="AM394" s="4" t="s">
        <v>1479</v>
      </c>
      <c r="AN394" s="19" t="s">
        <v>1479</v>
      </c>
      <c r="AO394" s="4" t="s">
        <v>1479</v>
      </c>
      <c r="AP394" s="4" t="s">
        <v>1479</v>
      </c>
    </row>
    <row r="395" spans="1:42" ht="30" x14ac:dyDescent="0.25">
      <c r="A395" s="5"/>
      <c r="B395" s="6" t="s">
        <v>402</v>
      </c>
      <c r="C395" s="5" t="s">
        <v>450</v>
      </c>
      <c r="D395" s="5" t="s">
        <v>490</v>
      </c>
      <c r="E395" s="5" t="s">
        <v>511</v>
      </c>
      <c r="F395" s="5" t="s">
        <v>562</v>
      </c>
      <c r="G395" s="5" t="s">
        <v>568</v>
      </c>
      <c r="H395" s="10">
        <v>45807</v>
      </c>
      <c r="I395" s="5" t="s">
        <v>571</v>
      </c>
      <c r="J395" s="6" t="s">
        <v>947</v>
      </c>
      <c r="K395" s="5" t="s">
        <v>1477</v>
      </c>
      <c r="L395" s="6" t="s">
        <v>1541</v>
      </c>
      <c r="M395" s="6" t="s">
        <v>1541</v>
      </c>
      <c r="N395" s="5" t="s">
        <v>1421</v>
      </c>
      <c r="O395" s="6" t="s">
        <v>1880</v>
      </c>
      <c r="P395" s="5" t="s">
        <v>1426</v>
      </c>
      <c r="Q395" s="10">
        <v>45832</v>
      </c>
      <c r="R395" s="5" t="s">
        <v>1479</v>
      </c>
      <c r="S395" s="5" t="s">
        <v>1479</v>
      </c>
      <c r="T395" s="6" t="s">
        <v>1479</v>
      </c>
      <c r="U395" s="6" t="s">
        <v>1498</v>
      </c>
      <c r="V395" s="5" t="s">
        <v>1477</v>
      </c>
      <c r="W395" s="5" t="s">
        <v>1472</v>
      </c>
      <c r="X395" s="5" t="s">
        <v>1477</v>
      </c>
      <c r="Y395" s="4">
        <v>28621.77</v>
      </c>
      <c r="Z395" s="19">
        <v>0</v>
      </c>
      <c r="AA395" s="19">
        <v>0</v>
      </c>
      <c r="AB395" s="19">
        <v>0</v>
      </c>
      <c r="AC395" s="19">
        <v>0</v>
      </c>
      <c r="AD395" s="4" t="s">
        <v>1479</v>
      </c>
      <c r="AE395" s="19" t="str">
        <f t="shared" si="14"/>
        <v>N/A</v>
      </c>
      <c r="AF395" s="19">
        <v>0</v>
      </c>
      <c r="AG395" s="19">
        <v>0</v>
      </c>
      <c r="AH395" s="19">
        <v>0</v>
      </c>
      <c r="AI395" s="19">
        <v>0</v>
      </c>
      <c r="AJ395" s="19">
        <v>0</v>
      </c>
      <c r="AK395" s="19">
        <v>0</v>
      </c>
      <c r="AL395" s="19">
        <v>0</v>
      </c>
      <c r="AM395" s="4" t="s">
        <v>1479</v>
      </c>
      <c r="AN395" s="19" t="s">
        <v>1479</v>
      </c>
      <c r="AO395" s="4" t="s">
        <v>1479</v>
      </c>
      <c r="AP395" s="4" t="s">
        <v>1479</v>
      </c>
    </row>
    <row r="396" spans="1:42" ht="45" hidden="1" x14ac:dyDescent="0.25">
      <c r="A396" s="5"/>
      <c r="B396" s="6" t="s">
        <v>402</v>
      </c>
      <c r="C396" s="5" t="s">
        <v>459</v>
      </c>
      <c r="D396" s="5" t="s">
        <v>490</v>
      </c>
      <c r="E396" s="5" t="s">
        <v>512</v>
      </c>
      <c r="F396" s="5" t="s">
        <v>562</v>
      </c>
      <c r="G396" s="5" t="s">
        <v>568</v>
      </c>
      <c r="H396" s="10">
        <v>45810</v>
      </c>
      <c r="I396" s="5" t="s">
        <v>571</v>
      </c>
      <c r="J396" s="6" t="s">
        <v>948</v>
      </c>
      <c r="K396" s="5" t="s">
        <v>1477</v>
      </c>
      <c r="L396" s="5" t="s">
        <v>1482</v>
      </c>
      <c r="M396" s="6" t="s">
        <v>1482</v>
      </c>
      <c r="N396" s="5" t="s">
        <v>1422</v>
      </c>
      <c r="O396" s="6" t="s">
        <v>1806</v>
      </c>
      <c r="P396" s="5" t="s">
        <v>1426</v>
      </c>
      <c r="Q396" s="10">
        <v>45834</v>
      </c>
      <c r="R396" s="5" t="s">
        <v>1479</v>
      </c>
      <c r="S396" s="5" t="s">
        <v>1479</v>
      </c>
      <c r="T396" s="6" t="s">
        <v>1445</v>
      </c>
      <c r="U396" s="6" t="s">
        <v>1480</v>
      </c>
      <c r="V396" s="5" t="s">
        <v>1481</v>
      </c>
      <c r="W396" s="5" t="s">
        <v>1471</v>
      </c>
      <c r="X396" s="5" t="s">
        <v>1481</v>
      </c>
      <c r="Y396" s="4">
        <v>25036</v>
      </c>
      <c r="Z396" s="4">
        <v>25036</v>
      </c>
      <c r="AA396" s="19">
        <v>0</v>
      </c>
      <c r="AB396" s="19">
        <v>0</v>
      </c>
      <c r="AC396" s="19">
        <v>0</v>
      </c>
      <c r="AD396" s="4" t="s">
        <v>1479</v>
      </c>
      <c r="AE396" s="19" t="str">
        <f t="shared" si="14"/>
        <v>N/A</v>
      </c>
      <c r="AF396" s="19">
        <f>Z396-AO396</f>
        <v>22036</v>
      </c>
      <c r="AG396" s="19">
        <v>0</v>
      </c>
      <c r="AH396" s="19">
        <v>0</v>
      </c>
      <c r="AI396" s="19">
        <v>0</v>
      </c>
      <c r="AJ396" s="19">
        <v>0</v>
      </c>
      <c r="AK396" s="19">
        <v>0</v>
      </c>
      <c r="AL396" s="19">
        <v>0</v>
      </c>
      <c r="AM396" s="4" t="s">
        <v>1479</v>
      </c>
      <c r="AN396" s="19" t="s">
        <v>1479</v>
      </c>
      <c r="AO396" s="4">
        <v>3000</v>
      </c>
      <c r="AP396" s="4" t="s">
        <v>1479</v>
      </c>
    </row>
    <row r="397" spans="1:42" ht="75" x14ac:dyDescent="0.25">
      <c r="A397" s="5"/>
      <c r="B397" s="6" t="s">
        <v>405</v>
      </c>
      <c r="C397" s="5" t="s">
        <v>463</v>
      </c>
      <c r="D397" s="5" t="s">
        <v>492</v>
      </c>
      <c r="E397" s="5" t="s">
        <v>512</v>
      </c>
      <c r="F397" s="5" t="s">
        <v>562</v>
      </c>
      <c r="G397" s="5" t="s">
        <v>568</v>
      </c>
      <c r="H397" s="10">
        <v>45602</v>
      </c>
      <c r="I397" s="5" t="s">
        <v>571</v>
      </c>
      <c r="J397" s="6" t="s">
        <v>949</v>
      </c>
      <c r="K397" s="5" t="s">
        <v>1477</v>
      </c>
      <c r="L397" s="6" t="s">
        <v>1495</v>
      </c>
      <c r="M397" s="6" t="s">
        <v>1495</v>
      </c>
      <c r="N397" s="5" t="s">
        <v>1423</v>
      </c>
      <c r="O397" s="6" t="s">
        <v>2014</v>
      </c>
      <c r="P397" s="5" t="s">
        <v>1430</v>
      </c>
      <c r="Q397" s="10">
        <v>45825</v>
      </c>
      <c r="R397" s="5" t="s">
        <v>1479</v>
      </c>
      <c r="S397" s="5" t="s">
        <v>1479</v>
      </c>
      <c r="T397" s="6" t="s">
        <v>1479</v>
      </c>
      <c r="U397" s="6" t="s">
        <v>1498</v>
      </c>
      <c r="V397" s="5" t="s">
        <v>1477</v>
      </c>
      <c r="W397" s="5" t="s">
        <v>1472</v>
      </c>
      <c r="X397" s="5" t="s">
        <v>1477</v>
      </c>
      <c r="Y397" s="4">
        <v>121810.5</v>
      </c>
      <c r="Z397" s="19">
        <v>0</v>
      </c>
      <c r="AA397" s="19">
        <v>0</v>
      </c>
      <c r="AB397" s="19">
        <v>0</v>
      </c>
      <c r="AC397" s="19">
        <v>0</v>
      </c>
      <c r="AD397" s="4" t="s">
        <v>1479</v>
      </c>
      <c r="AE397" s="19" t="str">
        <f t="shared" si="14"/>
        <v>N/A</v>
      </c>
      <c r="AF397" s="19">
        <v>0</v>
      </c>
      <c r="AG397" s="19">
        <v>0</v>
      </c>
      <c r="AH397" s="19">
        <v>0</v>
      </c>
      <c r="AI397" s="19">
        <v>0</v>
      </c>
      <c r="AJ397" s="19">
        <v>0</v>
      </c>
      <c r="AK397" s="19">
        <v>0</v>
      </c>
      <c r="AL397" s="19">
        <v>0</v>
      </c>
      <c r="AM397" s="4" t="s">
        <v>1479</v>
      </c>
      <c r="AN397" s="19" t="s">
        <v>1479</v>
      </c>
      <c r="AO397" s="4" t="s">
        <v>1479</v>
      </c>
      <c r="AP397" s="4" t="s">
        <v>1479</v>
      </c>
    </row>
    <row r="399" spans="1:42" x14ac:dyDescent="0.25">
      <c r="Z399" s="31"/>
    </row>
    <row r="1048576" spans="27:27" x14ac:dyDescent="0.25">
      <c r="AA1048576" s="30">
        <f>SUM(AA2:AA1048575)</f>
        <v>13385457.030000003</v>
      </c>
    </row>
  </sheetData>
  <autoFilter ref="A1:AP397" xr:uid="{00000000-0001-0000-0000-000000000000}">
    <filterColumn colId="21">
      <filters>
        <filter val="Não"/>
      </filters>
    </filterColumn>
  </autoFilter>
  <dataValidations count="3">
    <dataValidation type="list" allowBlank="1" showInputMessage="1" showErrorMessage="1" sqref="K2:K3 V2:V5 K7 V7 K15 V15 K25 V25 X25 K33 V33 X33 K36:K38 V36:V38 X36:X38 K45 V45 X45 K47 V47 X47 K53 V53 X53 K125 V125 X125 K134 K136:K137 V138 X138 K140 V140 X140 K158:K159 V159 X159 K164:K165 V163:V165 X163:X165 K59:K60 V59:V60 X59:X60 K62 V62 X62 K66 V66 X66 V88 X88 V99 X99 V116 X116 V118 X118 V123 X123 V127:V128 X127:X128 V136 X136 K154 V154:V155 X154:X155 K173 V173 X173" xr:uid="{ADB4BF40-33A8-4989-A35D-007296DFD734}">
      <formula1>"Sim, Não"</formula1>
    </dataValidation>
    <dataValidation type="list" allowBlank="1" showInputMessage="1" showErrorMessage="1" sqref="U2:U5 U7 U15 U25 U33 U36 U47 U59:U60 U66 U88 U116 U118 U123" xr:uid="{A5BC4BA5-8AE5-465C-8E4A-F443059FC196}">
      <formula1>"Procedente, Improcedente, Parcialmente Procedente"</formula1>
    </dataValidation>
    <dataValidation type="list" allowBlank="1" showInputMessage="1" showErrorMessage="1" sqref="AM2:AM5 AM7 AM15 AM25 AM33 AM35:AM38 AM45 AM47 AM49:AM50 AM53 AM170 AM176:AM184 AM187:AM194 AM199 AM125 AM134 AM136:AM138 AM140 AM152 AM158:AM159 AM163:AM165 AM197 AM59:AM60 AM123 AM66 AM88 AM99 AM116 AM118 AM62 AM127:AM128 AM154:AM155 AM173 AM203" xr:uid="{A2F2010A-B430-49F7-B2EC-86301F9BECAD}">
      <formula1>"Sim, Não, Parcial"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Henrique Costa Abrantes</dc:creator>
  <cp:lastModifiedBy>Henrique Abrantes</cp:lastModifiedBy>
  <dcterms:created xsi:type="dcterms:W3CDTF">2025-06-11T01:48:57Z</dcterms:created>
  <dcterms:modified xsi:type="dcterms:W3CDTF">2025-06-27T04:25:13Z</dcterms:modified>
</cp:coreProperties>
</file>