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0978b1d6dca26b/Documents/IT/Excel/"/>
    </mc:Choice>
  </mc:AlternateContent>
  <xr:revisionPtr revIDLastSave="170" documentId="8_{F497EDCA-060B-48D1-A9EE-204656F8D1AB}" xr6:coauthVersionLast="47" xr6:coauthVersionMax="47" xr10:uidLastSave="{EDDC55EF-4BF4-413F-AFE3-C82187E09B59}"/>
  <bookViews>
    <workbookView xWindow="11424" yWindow="0" windowWidth="11712" windowHeight="12336" xr2:uid="{9ED742EE-F3F6-48D2-B123-CCA749FC3642}"/>
  </bookViews>
  <sheets>
    <sheet name="Project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AA8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U3" i="1"/>
  <c r="V3" i="1"/>
  <c r="W3" i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19" i="1" l="1"/>
  <c r="X20" i="1"/>
  <c r="N25" i="1"/>
  <c r="N23" i="1"/>
  <c r="N22" i="1"/>
  <c r="N24" i="1"/>
</calcChain>
</file>

<file path=xl/sharedStrings.xml><?xml version="1.0" encoding="utf-8"?>
<sst xmlns="http://schemas.openxmlformats.org/spreadsheetml/2006/main" count="50" uniqueCount="47">
  <si>
    <t>Employee Payroll</t>
  </si>
  <si>
    <t>Last Name</t>
  </si>
  <si>
    <t>First Name</t>
  </si>
  <si>
    <t>Hourly Wage</t>
  </si>
  <si>
    <t>Hours Worked</t>
  </si>
  <si>
    <t>Ken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</si>
  <si>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</si>
  <si>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</si>
  <si>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</si>
  <si>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</si>
  <si>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</si>
  <si>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</si>
  <si>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</si>
  <si>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</si>
  <si>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</si>
  <si>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</si>
  <si>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</si>
  <si>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</si>
  <si>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</si>
  <si>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</si>
  <si>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</si>
  <si>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</si>
  <si>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</si>
  <si>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James</t>
  </si>
  <si>
    <t>Amos</t>
  </si>
  <si>
    <t>Vivian</t>
  </si>
  <si>
    <t>Dan</t>
  </si>
  <si>
    <t>Matthew</t>
  </si>
  <si>
    <t>John</t>
  </si>
  <si>
    <t>Moses</t>
  </si>
  <si>
    <t>Mark</t>
  </si>
  <si>
    <t>Ben</t>
  </si>
  <si>
    <t>Jude</t>
  </si>
  <si>
    <t>Sam</t>
  </si>
  <si>
    <t>Sual</t>
  </si>
  <si>
    <t>Apal</t>
  </si>
  <si>
    <t>Matt</t>
  </si>
  <si>
    <t>Max</t>
  </si>
  <si>
    <t>Min</t>
  </si>
  <si>
    <t>Average</t>
  </si>
  <si>
    <t>Total</t>
  </si>
  <si>
    <t>Mr. Henry</t>
  </si>
  <si>
    <t>Aim of the project was to create a payroll spreadsheet to determine how much the employees in my company were paid for te hours worked</t>
  </si>
  <si>
    <t>Overtime Hours</t>
  </si>
  <si>
    <t>Overtime Bonus</t>
  </si>
  <si>
    <t>Pay</t>
  </si>
  <si>
    <t>JanuPay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</si>
</sst>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1674-A5AA-4A3B-80DE-7FA54D3B1884}">
  <sheetPr>
    <pageSetUpPr fitToPage="1"/>
  </sheetPr>
  <dimension ref="A1:AD25"/>
  <sheetViews>
    <sheetView tabSelected="1" topLeftCell="H2" workbookViewId="0">
      <selection activeCell="J13" sqref="J13"/>
    </sheetView>
  </sheetViews>
  <sheetFormatPr defaultRowHeight="14.4" x14ac:dyDescent="0.3"/>
  <cols>
    <col min="2" max="2" width="9.77734375" bestFit="1" customWidth="1"/>
    <col min="3" max="3" width="11.109375" bestFit="1" customWidth="1"/>
    <col min="4" max="4" width="12.44140625" bestFit="1" customWidth="1"/>
    <col min="5" max="13" width="12.44140625" customWidth="1"/>
    <col min="14" max="14" width="10.109375" bestFit="1" customWidth="1"/>
    <col min="15" max="18" width="10.109375" customWidth="1"/>
    <col min="19" max="19" width="13.77734375" bestFit="1" customWidth="1"/>
    <col min="20" max="23" width="13.77734375" customWidth="1"/>
    <col min="24" max="24" width="11.77734375" customWidth="1"/>
    <col min="25" max="25" width="10.109375" bestFit="1" customWidth="1"/>
    <col min="26" max="26" width="16.21875" customWidth="1"/>
    <col min="28" max="28" width="10.109375" bestFit="1" customWidth="1"/>
    <col min="30" max="30" width="10.109375" bestFit="1" customWidth="1"/>
  </cols>
  <sheetData>
    <row r="1" spans="1:30" x14ac:dyDescent="0.3">
      <c r="A1" t="s">
        <v>0</v>
      </c>
      <c r="C1" t="s">
        <v>41</v>
      </c>
    </row>
    <row r="2" spans="1:30" x14ac:dyDescent="0.3">
      <c r="D2" t="s">
        <v>4</v>
      </c>
      <c r="I2" t="s">
        <v>43</v>
      </c>
      <c r="N2" t="s">
        <v>45</v>
      </c>
      <c r="S2" t="s">
        <v>44</v>
      </c>
      <c r="X2" t="s">
        <v>40</v>
      </c>
      <c r="AD2" t="s">
        <v>46</v>
      </c>
    </row>
    <row r="3" spans="1:30" x14ac:dyDescent="0.3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L3" si="1">J3+7</f>
        <v>45306</v>
      </c>
      <c r="L3" s="6">
        <f t="shared" si="1"/>
        <v>45313</v>
      </c>
      <c r="M3" s="6">
        <f>L3+7</f>
        <v>45320</v>
      </c>
      <c r="N3" s="8">
        <v>45292</v>
      </c>
      <c r="O3" s="8">
        <f>N3+7</f>
        <v>45299</v>
      </c>
      <c r="P3" s="8">
        <f t="shared" ref="P3:Q3" si="2">O3+7</f>
        <v>45306</v>
      </c>
      <c r="Q3" s="8">
        <f t="shared" si="2"/>
        <v>45313</v>
      </c>
      <c r="R3" s="8">
        <f>Q3+7</f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2">
        <v>45292</v>
      </c>
      <c r="Y3" s="12">
        <f>X3+7</f>
        <v>45299</v>
      </c>
      <c r="Z3" s="12">
        <f t="shared" ref="Z3:AD3" si="4">Y3+7</f>
        <v>45306</v>
      </c>
      <c r="AA3" s="12">
        <f t="shared" si="4"/>
        <v>45313</v>
      </c>
      <c r="AB3" s="12">
        <f t="shared" si="4"/>
        <v>45320</v>
      </c>
      <c r="AC3" s="1"/>
      <c r="AD3" s="1"/>
    </row>
    <row r="4" spans="1:30" x14ac:dyDescent="0.3">
      <c r="A4" t="s">
        <v>5</v>
      </c>
      <c r="B4" t="s">
        <v>6</v>
      </c>
      <c r="C4" s="2">
        <v>15.9</v>
      </c>
      <c r="D4" s="5">
        <v>41</v>
      </c>
      <c r="E4" s="5">
        <v>40</v>
      </c>
      <c r="F4" s="5">
        <v>38</v>
      </c>
      <c r="G4" s="5">
        <v>45</v>
      </c>
      <c r="H4" s="5">
        <v>46</v>
      </c>
      <c r="I4" s="7">
        <f>IF(D4&gt;40,D4-40,0)</f>
        <v>1</v>
      </c>
      <c r="J4" s="7">
        <f>IF(E4&gt;40,E4-40,0)</f>
        <v>0</v>
      </c>
      <c r="K4" s="7">
        <f>IF(F4&gt;40,F4-40,0)</f>
        <v>0</v>
      </c>
      <c r="L4" s="7">
        <f>IF(G4&gt;40,G4-40,0)</f>
        <v>5</v>
      </c>
      <c r="M4" s="7">
        <f>IF(H4&gt;40,H4-40,0)</f>
        <v>6</v>
      </c>
      <c r="N4" s="9">
        <f>$C4*D4</f>
        <v>651.9</v>
      </c>
      <c r="O4" s="9">
        <f>$C4*E4</f>
        <v>636</v>
      </c>
      <c r="P4" s="9">
        <f>$C4*F4</f>
        <v>604.20000000000005</v>
      </c>
      <c r="Q4" s="9">
        <f>$C4*G4</f>
        <v>715.5</v>
      </c>
      <c r="R4" s="9">
        <f>$C4*H4</f>
        <v>731.4</v>
      </c>
      <c r="S4" s="10">
        <f>0.5*$C4*I4</f>
        <v>7.95</v>
      </c>
      <c r="T4" s="10">
        <f t="shared" ref="T4:T20" si="5">0.5*$C4*J4</f>
        <v>0</v>
      </c>
      <c r="U4" s="10">
        <f t="shared" ref="U4:U20" si="6">0.5*$C4*K4</f>
        <v>0</v>
      </c>
      <c r="V4" s="10">
        <f t="shared" ref="V4:V20" si="7">0.5*$C4*L4</f>
        <v>39.75</v>
      </c>
      <c r="W4" s="10">
        <f t="shared" ref="W4:W20" si="8">0.5*$C4*M4</f>
        <v>47.7</v>
      </c>
      <c r="X4" s="13">
        <f>N4+S4</f>
        <v>659.85</v>
      </c>
      <c r="Y4" s="13">
        <f>O4+T4</f>
        <v>636</v>
      </c>
      <c r="Z4" s="13">
        <f t="shared" ref="Y4:AB19" si="9">P4+U4</f>
        <v>604.20000000000005</v>
      </c>
      <c r="AA4" s="13">
        <f t="shared" si="9"/>
        <v>755.25</v>
      </c>
      <c r="AB4" s="13">
        <f t="shared" si="9"/>
        <v>779.1</v>
      </c>
      <c r="AD4" s="2">
        <f>SUM(X4:AB4)</f>
        <v>3434.4</v>
      </c>
    </row>
    <row r="5" spans="1:30" x14ac:dyDescent="0.3">
      <c r="A5" t="s">
        <v>7</v>
      </c>
      <c r="B5" t="s">
        <v>8</v>
      </c>
      <c r="C5" s="2">
        <v>10</v>
      </c>
      <c r="D5" s="5">
        <v>50</v>
      </c>
      <c r="E5" s="5">
        <v>41</v>
      </c>
      <c r="F5" s="5">
        <v>45</v>
      </c>
      <c r="G5" s="5">
        <v>38</v>
      </c>
      <c r="H5" s="5">
        <v>44</v>
      </c>
      <c r="I5" s="7">
        <f>IF(D5&gt;40,D5-40,0)</f>
        <v>10</v>
      </c>
      <c r="J5" s="7">
        <f>IF(E5&gt;40,E5-40,0)</f>
        <v>1</v>
      </c>
      <c r="K5" s="7">
        <f>IF(F5&gt;40,F5-40,0)</f>
        <v>5</v>
      </c>
      <c r="L5" s="7">
        <f>IF(G5&gt;40,G5-40,0)</f>
        <v>0</v>
      </c>
      <c r="M5" s="7">
        <f>IF(H5&gt;40,H5-40,0)</f>
        <v>4</v>
      </c>
      <c r="N5" s="9">
        <f t="shared" ref="N5:R20" si="10">$C5*D5</f>
        <v>500</v>
      </c>
      <c r="O5" s="9">
        <f t="shared" si="10"/>
        <v>410</v>
      </c>
      <c r="P5" s="9">
        <f t="shared" si="10"/>
        <v>450</v>
      </c>
      <c r="Q5" s="9">
        <f t="shared" si="10"/>
        <v>380</v>
      </c>
      <c r="R5" s="9">
        <f t="shared" si="10"/>
        <v>440</v>
      </c>
      <c r="S5" s="10">
        <f t="shared" ref="S5:S20" si="11">0.5*$C5*I5</f>
        <v>50</v>
      </c>
      <c r="T5" s="10">
        <f t="shared" si="5"/>
        <v>5</v>
      </c>
      <c r="U5" s="10">
        <f t="shared" si="6"/>
        <v>25</v>
      </c>
      <c r="V5" s="10">
        <f t="shared" si="7"/>
        <v>0</v>
      </c>
      <c r="W5" s="10">
        <f t="shared" si="8"/>
        <v>20</v>
      </c>
      <c r="X5" s="13">
        <f t="shared" ref="X5:X20" si="12">N5+S5</f>
        <v>550</v>
      </c>
      <c r="Y5" s="13">
        <f t="shared" si="9"/>
        <v>415</v>
      </c>
      <c r="Z5" s="13">
        <f t="shared" si="9"/>
        <v>475</v>
      </c>
      <c r="AA5" s="13">
        <f t="shared" si="9"/>
        <v>380</v>
      </c>
      <c r="AB5" s="13">
        <f t="shared" si="9"/>
        <v>460</v>
      </c>
      <c r="AD5" s="2">
        <f t="shared" ref="AD5:AD20" si="13">SUM(X5:AB5)</f>
        <v>2280</v>
      </c>
    </row>
    <row r="6" spans="1:30" x14ac:dyDescent="0.3">
      <c r="A6" t="s">
        <v>9</v>
      </c>
      <c r="B6" t="s">
        <v>10</v>
      </c>
      <c r="C6" s="2">
        <v>22</v>
      </c>
      <c r="D6" s="5">
        <v>30</v>
      </c>
      <c r="E6" s="5">
        <v>40</v>
      </c>
      <c r="F6" s="5">
        <v>39</v>
      </c>
      <c r="G6" s="5">
        <v>20</v>
      </c>
      <c r="H6" s="5">
        <v>46</v>
      </c>
      <c r="I6" s="7">
        <f>IF(D6&gt;40,D6-40,0)</f>
        <v>0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6</v>
      </c>
      <c r="N6" s="9">
        <f t="shared" si="10"/>
        <v>660</v>
      </c>
      <c r="O6" s="9">
        <f t="shared" si="10"/>
        <v>880</v>
      </c>
      <c r="P6" s="9">
        <f t="shared" si="10"/>
        <v>858</v>
      </c>
      <c r="Q6" s="9">
        <f t="shared" si="10"/>
        <v>440</v>
      </c>
      <c r="R6" s="9">
        <f t="shared" si="10"/>
        <v>1012</v>
      </c>
      <c r="S6" s="10">
        <f t="shared" si="11"/>
        <v>0</v>
      </c>
      <c r="T6" s="10">
        <f t="shared" si="5"/>
        <v>0</v>
      </c>
      <c r="U6" s="10">
        <f t="shared" si="6"/>
        <v>0</v>
      </c>
      <c r="V6" s="10">
        <f t="shared" si="7"/>
        <v>0</v>
      </c>
      <c r="W6" s="10">
        <f t="shared" si="8"/>
        <v>66</v>
      </c>
      <c r="X6" s="13">
        <f t="shared" si="12"/>
        <v>660</v>
      </c>
      <c r="Y6" s="13">
        <f t="shared" si="9"/>
        <v>880</v>
      </c>
      <c r="Z6" s="13">
        <f t="shared" si="9"/>
        <v>858</v>
      </c>
      <c r="AA6" s="13">
        <f t="shared" si="9"/>
        <v>440</v>
      </c>
      <c r="AB6" s="13">
        <f t="shared" si="9"/>
        <v>1078</v>
      </c>
      <c r="AD6" s="2">
        <f t="shared" si="13"/>
        <v>3916</v>
      </c>
    </row>
    <row r="7" spans="1:30" x14ac:dyDescent="0.3">
      <c r="A7" t="s">
        <v>11</v>
      </c>
      <c r="B7" t="s">
        <v>12</v>
      </c>
      <c r="C7" s="2">
        <v>19.100000000000001</v>
      </c>
      <c r="D7" s="5">
        <v>12</v>
      </c>
      <c r="E7" s="5">
        <v>50</v>
      </c>
      <c r="F7" s="5">
        <v>33</v>
      </c>
      <c r="G7" s="5">
        <v>30</v>
      </c>
      <c r="H7" s="5">
        <v>44</v>
      </c>
      <c r="I7" s="7">
        <f>IF(D7&gt;40,D7-40,0)</f>
        <v>0</v>
      </c>
      <c r="J7" s="7">
        <f>IF(E7&gt;40,E7-40,0)</f>
        <v>10</v>
      </c>
      <c r="K7" s="7">
        <f>IF(F7&gt;40,F7-40,0)</f>
        <v>0</v>
      </c>
      <c r="L7" s="7">
        <f>IF(G7&gt;40,G7-40,0)</f>
        <v>0</v>
      </c>
      <c r="M7" s="7">
        <f>IF(H7&gt;40,H7-40,0)</f>
        <v>4</v>
      </c>
      <c r="N7" s="9">
        <f t="shared" si="10"/>
        <v>229.20000000000002</v>
      </c>
      <c r="O7" s="9">
        <f t="shared" si="10"/>
        <v>955.00000000000011</v>
      </c>
      <c r="P7" s="9">
        <f t="shared" si="10"/>
        <v>630.30000000000007</v>
      </c>
      <c r="Q7" s="9">
        <f t="shared" si="10"/>
        <v>573</v>
      </c>
      <c r="R7" s="9">
        <f t="shared" si="10"/>
        <v>840.40000000000009</v>
      </c>
      <c r="S7" s="10">
        <f t="shared" si="11"/>
        <v>0</v>
      </c>
      <c r="T7" s="10">
        <f t="shared" si="5"/>
        <v>95.5</v>
      </c>
      <c r="U7" s="10">
        <f t="shared" si="6"/>
        <v>0</v>
      </c>
      <c r="V7" s="10">
        <f t="shared" si="7"/>
        <v>0</v>
      </c>
      <c r="W7" s="10">
        <f t="shared" si="8"/>
        <v>38.200000000000003</v>
      </c>
      <c r="X7" s="13">
        <f t="shared" si="12"/>
        <v>229.20000000000002</v>
      </c>
      <c r="Y7" s="13">
        <f t="shared" si="9"/>
        <v>1050.5</v>
      </c>
      <c r="Z7" s="13">
        <f t="shared" si="9"/>
        <v>630.30000000000007</v>
      </c>
      <c r="AA7" s="13">
        <f t="shared" si="9"/>
        <v>573</v>
      </c>
      <c r="AB7" s="13">
        <f t="shared" si="9"/>
        <v>878.60000000000014</v>
      </c>
      <c r="AD7" s="2">
        <f t="shared" si="13"/>
        <v>3361.6000000000004</v>
      </c>
    </row>
    <row r="8" spans="1:30" x14ac:dyDescent="0.3">
      <c r="A8" t="s">
        <v>13</v>
      </c>
      <c r="B8" t="s">
        <v>14</v>
      </c>
      <c r="C8" s="2">
        <v>6.9</v>
      </c>
      <c r="D8" s="5">
        <v>60</v>
      </c>
      <c r="E8" s="5">
        <v>52</v>
      </c>
      <c r="F8" s="5">
        <v>39</v>
      </c>
      <c r="G8" s="5">
        <v>40</v>
      </c>
      <c r="H8" s="5">
        <v>18</v>
      </c>
      <c r="I8" s="7">
        <f>IF(D8&gt;40,D8-40,0)</f>
        <v>20</v>
      </c>
      <c r="J8" s="7">
        <f>IF(E8&gt;40,E8-40,0)</f>
        <v>12</v>
      </c>
      <c r="K8" s="7">
        <f>IF(F8&gt;40,F8-40,0)</f>
        <v>0</v>
      </c>
      <c r="L8" s="7">
        <f>IF(G8&gt;40,G8-40,0)</f>
        <v>0</v>
      </c>
      <c r="M8" s="7">
        <f>IF(H8&gt;40,H8-40,0)</f>
        <v>0</v>
      </c>
      <c r="N8" s="9">
        <f t="shared" si="10"/>
        <v>414</v>
      </c>
      <c r="O8" s="9">
        <f t="shared" si="10"/>
        <v>358.8</v>
      </c>
      <c r="P8" s="9">
        <f t="shared" si="10"/>
        <v>269.10000000000002</v>
      </c>
      <c r="Q8" s="9">
        <f t="shared" si="10"/>
        <v>276</v>
      </c>
      <c r="R8" s="9">
        <f t="shared" si="10"/>
        <v>124.2</v>
      </c>
      <c r="S8" s="10">
        <f t="shared" si="11"/>
        <v>69</v>
      </c>
      <c r="T8" s="10">
        <f t="shared" si="5"/>
        <v>41.400000000000006</v>
      </c>
      <c r="U8" s="10">
        <f t="shared" si="6"/>
        <v>0</v>
      </c>
      <c r="V8" s="10">
        <f t="shared" si="7"/>
        <v>0</v>
      </c>
      <c r="W8" s="10">
        <f t="shared" si="8"/>
        <v>0</v>
      </c>
      <c r="X8" s="13">
        <f t="shared" si="12"/>
        <v>483</v>
      </c>
      <c r="Y8" s="13">
        <f t="shared" si="9"/>
        <v>400.20000000000005</v>
      </c>
      <c r="Z8" s="13">
        <f t="shared" si="9"/>
        <v>269.10000000000002</v>
      </c>
      <c r="AA8" s="13">
        <f>Q8+V8</f>
        <v>276</v>
      </c>
      <c r="AB8" s="13">
        <f t="shared" si="9"/>
        <v>124.2</v>
      </c>
      <c r="AD8" s="2">
        <f t="shared" si="13"/>
        <v>1552.5000000000002</v>
      </c>
    </row>
    <row r="9" spans="1:30" x14ac:dyDescent="0.3">
      <c r="A9" t="s">
        <v>15</v>
      </c>
      <c r="B9" t="s">
        <v>16</v>
      </c>
      <c r="C9" s="2">
        <v>14.2</v>
      </c>
      <c r="D9" s="5">
        <v>45</v>
      </c>
      <c r="E9" s="5">
        <v>54</v>
      </c>
      <c r="F9" s="5">
        <v>40</v>
      </c>
      <c r="G9" s="5">
        <v>40</v>
      </c>
      <c r="H9" s="5">
        <v>39</v>
      </c>
      <c r="I9" s="7">
        <f>IF(D9&gt;40,D9-40,0)</f>
        <v>5</v>
      </c>
      <c r="J9" s="7">
        <f>IF(E9&gt;40,E9-40,0)</f>
        <v>14</v>
      </c>
      <c r="K9" s="7">
        <f>IF(F9&gt;40,F9-40,0)</f>
        <v>0</v>
      </c>
      <c r="L9" s="7">
        <f>IF(G9&gt;40,G9-40,0)</f>
        <v>0</v>
      </c>
      <c r="M9" s="7">
        <f>IF(H9&gt;40,H9-40,0)</f>
        <v>0</v>
      </c>
      <c r="N9" s="9">
        <f t="shared" si="10"/>
        <v>639</v>
      </c>
      <c r="O9" s="9">
        <f t="shared" si="10"/>
        <v>766.8</v>
      </c>
      <c r="P9" s="9">
        <f t="shared" si="10"/>
        <v>568</v>
      </c>
      <c r="Q9" s="9">
        <f t="shared" si="10"/>
        <v>568</v>
      </c>
      <c r="R9" s="9">
        <f t="shared" si="10"/>
        <v>553.79999999999995</v>
      </c>
      <c r="S9" s="10">
        <f t="shared" si="11"/>
        <v>35.5</v>
      </c>
      <c r="T9" s="10">
        <f t="shared" si="5"/>
        <v>99.399999999999991</v>
      </c>
      <c r="U9" s="10">
        <f t="shared" si="6"/>
        <v>0</v>
      </c>
      <c r="V9" s="10">
        <f t="shared" si="7"/>
        <v>0</v>
      </c>
      <c r="W9" s="10">
        <f t="shared" si="8"/>
        <v>0</v>
      </c>
      <c r="X9" s="13">
        <f t="shared" si="12"/>
        <v>674.5</v>
      </c>
      <c r="Y9" s="13">
        <f t="shared" si="9"/>
        <v>866.19999999999993</v>
      </c>
      <c r="Z9" s="13">
        <f t="shared" si="9"/>
        <v>568</v>
      </c>
      <c r="AA9" s="13">
        <f t="shared" si="9"/>
        <v>568</v>
      </c>
      <c r="AB9" s="13">
        <f t="shared" si="9"/>
        <v>553.79999999999995</v>
      </c>
      <c r="AD9" s="2">
        <f t="shared" si="13"/>
        <v>3230.5</v>
      </c>
    </row>
    <row r="10" spans="1:30" x14ac:dyDescent="0.3">
      <c r="A10" t="s">
        <v>17</v>
      </c>
      <c r="B10" t="s">
        <v>18</v>
      </c>
      <c r="C10" s="2">
        <v>18</v>
      </c>
      <c r="D10" s="5">
        <v>70</v>
      </c>
      <c r="E10" s="5">
        <v>60</v>
      </c>
      <c r="F10" s="5">
        <v>33</v>
      </c>
      <c r="G10" s="5">
        <v>40</v>
      </c>
      <c r="H10" s="5">
        <v>20</v>
      </c>
      <c r="I10" s="7">
        <f>IF(D10&gt;40,D10-40,0)</f>
        <v>30</v>
      </c>
      <c r="J10" s="7">
        <f>IF(E10&gt;40,E10-40,0)</f>
        <v>20</v>
      </c>
      <c r="K10" s="7">
        <f>IF(F10&gt;40,F10-40,0)</f>
        <v>0</v>
      </c>
      <c r="L10" s="7">
        <f>IF(G10&gt;40,G10-40,0)</f>
        <v>0</v>
      </c>
      <c r="M10" s="7">
        <f>IF(H10&gt;40,H10-40,0)</f>
        <v>0</v>
      </c>
      <c r="N10" s="9">
        <f t="shared" si="10"/>
        <v>1260</v>
      </c>
      <c r="O10" s="9">
        <f t="shared" si="10"/>
        <v>1080</v>
      </c>
      <c r="P10" s="9">
        <f t="shared" si="10"/>
        <v>594</v>
      </c>
      <c r="Q10" s="9">
        <f t="shared" si="10"/>
        <v>720</v>
      </c>
      <c r="R10" s="9">
        <f t="shared" si="10"/>
        <v>360</v>
      </c>
      <c r="S10" s="10">
        <f t="shared" si="11"/>
        <v>270</v>
      </c>
      <c r="T10" s="10">
        <f t="shared" si="5"/>
        <v>180</v>
      </c>
      <c r="U10" s="10">
        <f t="shared" si="6"/>
        <v>0</v>
      </c>
      <c r="V10" s="10">
        <f t="shared" si="7"/>
        <v>0</v>
      </c>
      <c r="W10" s="10">
        <f t="shared" si="8"/>
        <v>0</v>
      </c>
      <c r="X10" s="13">
        <f t="shared" si="12"/>
        <v>1530</v>
      </c>
      <c r="Y10" s="13">
        <f t="shared" si="9"/>
        <v>1260</v>
      </c>
      <c r="Z10" s="13">
        <f t="shared" si="9"/>
        <v>594</v>
      </c>
      <c r="AA10" s="13">
        <f t="shared" si="9"/>
        <v>720</v>
      </c>
      <c r="AB10" s="13">
        <f t="shared" si="9"/>
        <v>360</v>
      </c>
      <c r="AD10" s="2">
        <f t="shared" si="13"/>
        <v>4464</v>
      </c>
    </row>
    <row r="11" spans="1:30" x14ac:dyDescent="0.3">
      <c r="A11" t="s">
        <v>19</v>
      </c>
      <c r="B11" t="s">
        <v>20</v>
      </c>
      <c r="C11" s="2">
        <v>17.5</v>
      </c>
      <c r="D11" s="5">
        <v>65</v>
      </c>
      <c r="E11" s="5">
        <v>40</v>
      </c>
      <c r="F11" s="5">
        <v>47</v>
      </c>
      <c r="G11" s="5">
        <v>40</v>
      </c>
      <c r="H11" s="5">
        <v>40</v>
      </c>
      <c r="I11" s="7">
        <f>IF(D11&gt;40,D11-40,0)</f>
        <v>25</v>
      </c>
      <c r="J11" s="7">
        <f>IF(E11&gt;40,E11-40,0)</f>
        <v>0</v>
      </c>
      <c r="K11" s="7">
        <f>IF(F11&gt;40,F11-40,0)</f>
        <v>7</v>
      </c>
      <c r="L11" s="7">
        <f>IF(G11&gt;40,G11-40,0)</f>
        <v>0</v>
      </c>
      <c r="M11" s="7">
        <f>IF(H11&gt;40,H11-40,0)</f>
        <v>0</v>
      </c>
      <c r="N11" s="9">
        <f t="shared" si="10"/>
        <v>1137.5</v>
      </c>
      <c r="O11" s="9">
        <f t="shared" si="10"/>
        <v>700</v>
      </c>
      <c r="P11" s="9">
        <f t="shared" si="10"/>
        <v>822.5</v>
      </c>
      <c r="Q11" s="9">
        <f t="shared" si="10"/>
        <v>700</v>
      </c>
      <c r="R11" s="9">
        <f t="shared" si="10"/>
        <v>700</v>
      </c>
      <c r="S11" s="10">
        <f t="shared" si="11"/>
        <v>218.75</v>
      </c>
      <c r="T11" s="10">
        <f t="shared" si="5"/>
        <v>0</v>
      </c>
      <c r="U11" s="10">
        <f t="shared" si="6"/>
        <v>61.25</v>
      </c>
      <c r="V11" s="10">
        <f t="shared" si="7"/>
        <v>0</v>
      </c>
      <c r="W11" s="10">
        <f t="shared" si="8"/>
        <v>0</v>
      </c>
      <c r="X11" s="13">
        <f t="shared" si="12"/>
        <v>1356.25</v>
      </c>
      <c r="Y11" s="13">
        <f t="shared" si="9"/>
        <v>700</v>
      </c>
      <c r="Z11" s="13">
        <f t="shared" si="9"/>
        <v>883.75</v>
      </c>
      <c r="AA11" s="13">
        <f t="shared" si="9"/>
        <v>700</v>
      </c>
      <c r="AB11" s="13">
        <f t="shared" si="9"/>
        <v>700</v>
      </c>
      <c r="AD11" s="2">
        <f t="shared" si="13"/>
        <v>4340</v>
      </c>
    </row>
    <row r="12" spans="1:30" x14ac:dyDescent="0.3">
      <c r="A12" t="s">
        <v>21</v>
      </c>
      <c r="B12" t="s">
        <v>22</v>
      </c>
      <c r="C12" s="2">
        <v>14.7</v>
      </c>
      <c r="D12" s="5">
        <v>20</v>
      </c>
      <c r="E12" s="5">
        <v>45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5</v>
      </c>
      <c r="K12" s="7">
        <f>IF(F12&gt;40,F12-40,0)</f>
        <v>2</v>
      </c>
      <c r="L12" s="7">
        <f>IF(G12&gt;40,G12-40,0)</f>
        <v>0</v>
      </c>
      <c r="M12" s="7">
        <f>IF(H12&gt;40,H12-40,0)</f>
        <v>0</v>
      </c>
      <c r="N12" s="9">
        <f t="shared" si="10"/>
        <v>294</v>
      </c>
      <c r="O12" s="9">
        <f t="shared" si="10"/>
        <v>661.5</v>
      </c>
      <c r="P12" s="9">
        <f t="shared" si="10"/>
        <v>617.4</v>
      </c>
      <c r="Q12" s="9">
        <f t="shared" si="10"/>
        <v>588</v>
      </c>
      <c r="R12" s="9">
        <f t="shared" si="10"/>
        <v>588</v>
      </c>
      <c r="S12" s="10">
        <f t="shared" si="11"/>
        <v>0</v>
      </c>
      <c r="T12" s="10">
        <f t="shared" si="5"/>
        <v>36.75</v>
      </c>
      <c r="U12" s="10">
        <f t="shared" si="6"/>
        <v>14.7</v>
      </c>
      <c r="V12" s="10">
        <f t="shared" si="7"/>
        <v>0</v>
      </c>
      <c r="W12" s="10">
        <f t="shared" si="8"/>
        <v>0</v>
      </c>
      <c r="X12" s="13">
        <f t="shared" si="12"/>
        <v>294</v>
      </c>
      <c r="Y12" s="13">
        <f t="shared" si="9"/>
        <v>698.25</v>
      </c>
      <c r="Z12" s="13">
        <f t="shared" si="9"/>
        <v>632.1</v>
      </c>
      <c r="AA12" s="13">
        <f t="shared" si="9"/>
        <v>588</v>
      </c>
      <c r="AB12" s="13">
        <f t="shared" si="9"/>
        <v>588</v>
      </c>
      <c r="AD12" s="2">
        <f t="shared" si="13"/>
        <v>2800.35</v>
      </c>
    </row>
    <row r="13" spans="1:30" x14ac:dyDescent="0.3">
      <c r="A13" t="s">
        <v>23</v>
      </c>
      <c r="B13" t="s">
        <v>24</v>
      </c>
      <c r="C13" s="2">
        <v>13.9</v>
      </c>
      <c r="D13" s="5">
        <v>45</v>
      </c>
      <c r="E13" s="5">
        <v>39</v>
      </c>
      <c r="F13" s="5">
        <v>42</v>
      </c>
      <c r="G13" s="5">
        <v>40</v>
      </c>
      <c r="H13" s="5">
        <v>40</v>
      </c>
      <c r="I13" s="7">
        <f>IF(D13&gt;40,D13-40,0)</f>
        <v>5</v>
      </c>
      <c r="J13" s="7">
        <f>IF(E13&gt;40,E13-40,0)</f>
        <v>0</v>
      </c>
      <c r="K13" s="7">
        <f>IF(F13&gt;40,F13-40,0)</f>
        <v>2</v>
      </c>
      <c r="L13" s="7">
        <f>IF(G13&gt;40,G13-40,0)</f>
        <v>0</v>
      </c>
      <c r="M13" s="7">
        <f>IF(H13&gt;40,H13-40,0)</f>
        <v>0</v>
      </c>
      <c r="N13" s="9">
        <f t="shared" si="10"/>
        <v>625.5</v>
      </c>
      <c r="O13" s="9">
        <f t="shared" si="10"/>
        <v>542.1</v>
      </c>
      <c r="P13" s="9">
        <f t="shared" si="10"/>
        <v>583.80000000000007</v>
      </c>
      <c r="Q13" s="9">
        <f t="shared" si="10"/>
        <v>556</v>
      </c>
      <c r="R13" s="9">
        <f t="shared" si="10"/>
        <v>556</v>
      </c>
      <c r="S13" s="10">
        <f t="shared" si="11"/>
        <v>34.75</v>
      </c>
      <c r="T13" s="10">
        <f t="shared" si="5"/>
        <v>0</v>
      </c>
      <c r="U13" s="10">
        <f t="shared" si="6"/>
        <v>13.9</v>
      </c>
      <c r="V13" s="10">
        <f t="shared" si="7"/>
        <v>0</v>
      </c>
      <c r="W13" s="10">
        <f t="shared" si="8"/>
        <v>0</v>
      </c>
      <c r="X13" s="13">
        <f t="shared" si="12"/>
        <v>660.25</v>
      </c>
      <c r="Y13" s="13">
        <f t="shared" si="9"/>
        <v>542.1</v>
      </c>
      <c r="Z13" s="13">
        <f t="shared" si="9"/>
        <v>597.70000000000005</v>
      </c>
      <c r="AA13" s="13">
        <f t="shared" si="9"/>
        <v>556</v>
      </c>
      <c r="AB13" s="13">
        <f t="shared" si="9"/>
        <v>556</v>
      </c>
      <c r="AD13" s="2">
        <f t="shared" si="13"/>
        <v>2912.05</v>
      </c>
    </row>
    <row r="14" spans="1:30" x14ac:dyDescent="0.3">
      <c r="A14" t="s">
        <v>25</v>
      </c>
      <c r="B14" t="s">
        <v>26</v>
      </c>
      <c r="C14" s="2">
        <v>11.2</v>
      </c>
      <c r="D14" s="5">
        <v>90</v>
      </c>
      <c r="E14" s="5">
        <v>39</v>
      </c>
      <c r="F14" s="5">
        <v>42</v>
      </c>
      <c r="G14" s="5">
        <v>40</v>
      </c>
      <c r="H14" s="5">
        <v>40</v>
      </c>
      <c r="I14" s="7">
        <f>IF(D14&gt;40,D14-40,0)</f>
        <v>50</v>
      </c>
      <c r="J14" s="7">
        <f>IF(E14&gt;40,E14-40,0)</f>
        <v>0</v>
      </c>
      <c r="K14" s="7">
        <f>IF(F14&gt;40,F14-40,0)</f>
        <v>2</v>
      </c>
      <c r="L14" s="7">
        <f>IF(G14&gt;40,G14-40,0)</f>
        <v>0</v>
      </c>
      <c r="M14" s="7">
        <f>IF(H14&gt;40,H14-40,0)</f>
        <v>0</v>
      </c>
      <c r="N14" s="9">
        <f t="shared" si="10"/>
        <v>1007.9999999999999</v>
      </c>
      <c r="O14" s="9">
        <f t="shared" si="10"/>
        <v>436.79999999999995</v>
      </c>
      <c r="P14" s="9">
        <f t="shared" si="10"/>
        <v>470.4</v>
      </c>
      <c r="Q14" s="9">
        <f t="shared" si="10"/>
        <v>448</v>
      </c>
      <c r="R14" s="9">
        <f t="shared" si="10"/>
        <v>448</v>
      </c>
      <c r="S14" s="10">
        <f t="shared" si="11"/>
        <v>280</v>
      </c>
      <c r="T14" s="10">
        <f t="shared" si="5"/>
        <v>0</v>
      </c>
      <c r="U14" s="10">
        <f t="shared" si="6"/>
        <v>11.2</v>
      </c>
      <c r="V14" s="10">
        <f t="shared" si="7"/>
        <v>0</v>
      </c>
      <c r="W14" s="10">
        <f t="shared" si="8"/>
        <v>0</v>
      </c>
      <c r="X14" s="13">
        <f t="shared" si="12"/>
        <v>1288</v>
      </c>
      <c r="Y14" s="13">
        <f t="shared" si="9"/>
        <v>436.79999999999995</v>
      </c>
      <c r="Z14" s="13">
        <f t="shared" si="9"/>
        <v>481.59999999999997</v>
      </c>
      <c r="AA14" s="13">
        <f t="shared" si="9"/>
        <v>448</v>
      </c>
      <c r="AB14" s="13">
        <f t="shared" si="9"/>
        <v>448</v>
      </c>
      <c r="AD14" s="2">
        <f t="shared" si="13"/>
        <v>3102.4</v>
      </c>
    </row>
    <row r="15" spans="1:30" x14ac:dyDescent="0.3">
      <c r="A15" t="s">
        <v>27</v>
      </c>
      <c r="B15" t="s">
        <v>28</v>
      </c>
      <c r="C15" s="2">
        <v>10.1</v>
      </c>
      <c r="D15" s="5">
        <v>25</v>
      </c>
      <c r="E15" s="5">
        <v>22</v>
      </c>
      <c r="F15" s="5">
        <v>41</v>
      </c>
      <c r="G15" s="5">
        <v>39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>IF(F15&gt;40,F15-40,0)</f>
        <v>1</v>
      </c>
      <c r="L15" s="7">
        <f>IF(G15&gt;40,G15-40,0)</f>
        <v>0</v>
      </c>
      <c r="M15" s="7">
        <f>IF(H15&gt;40,H15-40,0)</f>
        <v>0</v>
      </c>
      <c r="N15" s="9">
        <f t="shared" si="10"/>
        <v>252.5</v>
      </c>
      <c r="O15" s="9">
        <f t="shared" si="10"/>
        <v>222.2</v>
      </c>
      <c r="P15" s="9">
        <f t="shared" si="10"/>
        <v>414.09999999999997</v>
      </c>
      <c r="Q15" s="9">
        <f t="shared" si="10"/>
        <v>393.9</v>
      </c>
      <c r="R15" s="9">
        <f t="shared" si="10"/>
        <v>404</v>
      </c>
      <c r="S15" s="10">
        <f t="shared" si="11"/>
        <v>0</v>
      </c>
      <c r="T15" s="10">
        <f t="shared" si="5"/>
        <v>0</v>
      </c>
      <c r="U15" s="10">
        <f t="shared" si="6"/>
        <v>5.05</v>
      </c>
      <c r="V15" s="10">
        <f t="shared" si="7"/>
        <v>0</v>
      </c>
      <c r="W15" s="10">
        <f t="shared" si="8"/>
        <v>0</v>
      </c>
      <c r="X15" s="13">
        <f t="shared" si="12"/>
        <v>252.5</v>
      </c>
      <c r="Y15" s="13">
        <f t="shared" si="9"/>
        <v>222.2</v>
      </c>
      <c r="Z15" s="13">
        <f t="shared" si="9"/>
        <v>419.15</v>
      </c>
      <c r="AA15" s="13">
        <f t="shared" si="9"/>
        <v>393.9</v>
      </c>
      <c r="AB15" s="13">
        <f t="shared" si="9"/>
        <v>404</v>
      </c>
      <c r="AD15" s="2">
        <f t="shared" si="13"/>
        <v>1691.75</v>
      </c>
    </row>
    <row r="16" spans="1:30" x14ac:dyDescent="0.3">
      <c r="A16" t="s">
        <v>29</v>
      </c>
      <c r="B16" t="s">
        <v>13</v>
      </c>
      <c r="C16" s="2">
        <v>9</v>
      </c>
      <c r="D16" s="5">
        <v>10</v>
      </c>
      <c r="E16" s="5">
        <v>80</v>
      </c>
      <c r="F16" s="5">
        <v>39</v>
      </c>
      <c r="G16" s="5">
        <v>42</v>
      </c>
      <c r="H16" s="5">
        <v>40</v>
      </c>
      <c r="I16" s="7">
        <f>IF(D16&gt;40,D16-40,0)</f>
        <v>0</v>
      </c>
      <c r="J16" s="7">
        <f>IF(E16&gt;40,E16-40,0)</f>
        <v>40</v>
      </c>
      <c r="K16" s="7">
        <f>IF(F16&gt;40,F16-40,0)</f>
        <v>0</v>
      </c>
      <c r="L16" s="7">
        <f>IF(G16&gt;40,G16-40,0)</f>
        <v>2</v>
      </c>
      <c r="M16" s="7">
        <f>IF(H16&gt;40,H16-40,0)</f>
        <v>0</v>
      </c>
      <c r="N16" s="9">
        <f t="shared" si="10"/>
        <v>90</v>
      </c>
      <c r="O16" s="9">
        <f t="shared" si="10"/>
        <v>720</v>
      </c>
      <c r="P16" s="9">
        <f t="shared" si="10"/>
        <v>351</v>
      </c>
      <c r="Q16" s="9">
        <f t="shared" si="10"/>
        <v>378</v>
      </c>
      <c r="R16" s="9">
        <f t="shared" si="10"/>
        <v>360</v>
      </c>
      <c r="S16" s="10">
        <f t="shared" si="11"/>
        <v>0</v>
      </c>
      <c r="T16" s="10">
        <f t="shared" si="5"/>
        <v>180</v>
      </c>
      <c r="U16" s="10">
        <f t="shared" si="6"/>
        <v>0</v>
      </c>
      <c r="V16" s="10">
        <f t="shared" si="7"/>
        <v>9</v>
      </c>
      <c r="W16" s="10">
        <f t="shared" si="8"/>
        <v>0</v>
      </c>
      <c r="X16" s="13">
        <f t="shared" si="12"/>
        <v>90</v>
      </c>
      <c r="Y16" s="13">
        <f t="shared" si="9"/>
        <v>900</v>
      </c>
      <c r="Z16" s="13">
        <f t="shared" si="9"/>
        <v>351</v>
      </c>
      <c r="AA16" s="13">
        <f t="shared" si="9"/>
        <v>387</v>
      </c>
      <c r="AB16" s="13">
        <f t="shared" si="9"/>
        <v>360</v>
      </c>
      <c r="AD16" s="2">
        <f t="shared" si="13"/>
        <v>2088</v>
      </c>
    </row>
    <row r="17" spans="1:30" x14ac:dyDescent="0.3">
      <c r="A17" t="s">
        <v>14</v>
      </c>
      <c r="B17" t="s">
        <v>30</v>
      </c>
      <c r="C17" s="2">
        <v>8.44</v>
      </c>
      <c r="D17" s="5">
        <v>17</v>
      </c>
      <c r="E17" s="5">
        <v>42</v>
      </c>
      <c r="F17" s="5">
        <v>39</v>
      </c>
      <c r="G17" s="5">
        <v>42</v>
      </c>
      <c r="H17" s="5">
        <v>40</v>
      </c>
      <c r="I17" s="7">
        <f>IF(D17&gt;40,D17-40,0)</f>
        <v>0</v>
      </c>
      <c r="J17" s="7">
        <f>IF(E17&gt;40,E17-40,0)</f>
        <v>2</v>
      </c>
      <c r="K17" s="7">
        <f>IF(F17&gt;40,F17-40,0)</f>
        <v>0</v>
      </c>
      <c r="L17" s="7">
        <f>IF(G17&gt;40,G17-40,0)</f>
        <v>2</v>
      </c>
      <c r="M17" s="7">
        <f>IF(H17&gt;40,H17-40,0)</f>
        <v>0</v>
      </c>
      <c r="N17" s="9">
        <f t="shared" si="10"/>
        <v>143.47999999999999</v>
      </c>
      <c r="O17" s="9">
        <f t="shared" si="10"/>
        <v>354.47999999999996</v>
      </c>
      <c r="P17" s="9">
        <f t="shared" si="10"/>
        <v>329.15999999999997</v>
      </c>
      <c r="Q17" s="9">
        <f t="shared" si="10"/>
        <v>354.47999999999996</v>
      </c>
      <c r="R17" s="9">
        <f t="shared" si="10"/>
        <v>337.59999999999997</v>
      </c>
      <c r="S17" s="10">
        <f t="shared" si="11"/>
        <v>0</v>
      </c>
      <c r="T17" s="10">
        <f t="shared" si="5"/>
        <v>8.44</v>
      </c>
      <c r="U17" s="10">
        <f t="shared" si="6"/>
        <v>0</v>
      </c>
      <c r="V17" s="10">
        <f t="shared" si="7"/>
        <v>8.44</v>
      </c>
      <c r="W17" s="10">
        <f t="shared" si="8"/>
        <v>0</v>
      </c>
      <c r="X17" s="13">
        <f t="shared" si="12"/>
        <v>143.47999999999999</v>
      </c>
      <c r="Y17" s="13">
        <f t="shared" si="9"/>
        <v>362.91999999999996</v>
      </c>
      <c r="Z17" s="13">
        <f t="shared" si="9"/>
        <v>329.15999999999997</v>
      </c>
      <c r="AA17" s="13">
        <f t="shared" si="9"/>
        <v>362.91999999999996</v>
      </c>
      <c r="AB17" s="13">
        <f t="shared" si="9"/>
        <v>337.59999999999997</v>
      </c>
      <c r="AD17" s="2">
        <f t="shared" si="13"/>
        <v>1536.08</v>
      </c>
    </row>
    <row r="18" spans="1:30" x14ac:dyDescent="0.3">
      <c r="A18" t="s">
        <v>31</v>
      </c>
      <c r="B18" t="s">
        <v>32</v>
      </c>
      <c r="C18" s="2">
        <v>14.2</v>
      </c>
      <c r="D18" s="5">
        <v>56</v>
      </c>
      <c r="E18" s="5">
        <v>42</v>
      </c>
      <c r="F18" s="5">
        <v>30</v>
      </c>
      <c r="G18" s="5">
        <v>41</v>
      </c>
      <c r="H18" s="5">
        <v>40</v>
      </c>
      <c r="I18" s="7">
        <f>IF(D18&gt;40,D18-40,0)</f>
        <v>16</v>
      </c>
      <c r="J18" s="7">
        <f>IF(E18&gt;40,E18-40,0)</f>
        <v>2</v>
      </c>
      <c r="K18" s="7">
        <f>IF(F18&gt;40,F18-40,0)</f>
        <v>0</v>
      </c>
      <c r="L18" s="7">
        <f>IF(G18&gt;40,G18-40,0)</f>
        <v>1</v>
      </c>
      <c r="M18" s="7">
        <f>IF(H18&gt;40,H18-40,0)</f>
        <v>0</v>
      </c>
      <c r="N18" s="9">
        <f t="shared" si="10"/>
        <v>795.19999999999993</v>
      </c>
      <c r="O18" s="9">
        <f t="shared" si="10"/>
        <v>596.4</v>
      </c>
      <c r="P18" s="9">
        <f t="shared" si="10"/>
        <v>426</v>
      </c>
      <c r="Q18" s="9">
        <f t="shared" si="10"/>
        <v>582.19999999999993</v>
      </c>
      <c r="R18" s="9">
        <f t="shared" si="10"/>
        <v>568</v>
      </c>
      <c r="S18" s="10">
        <f t="shared" si="11"/>
        <v>113.6</v>
      </c>
      <c r="T18" s="10">
        <f t="shared" si="5"/>
        <v>14.2</v>
      </c>
      <c r="U18" s="10">
        <f t="shared" si="6"/>
        <v>0</v>
      </c>
      <c r="V18" s="10">
        <f t="shared" si="7"/>
        <v>7.1</v>
      </c>
      <c r="W18" s="10">
        <f t="shared" si="8"/>
        <v>0</v>
      </c>
      <c r="X18" s="13">
        <f t="shared" si="12"/>
        <v>908.8</v>
      </c>
      <c r="Y18" s="13">
        <f t="shared" si="9"/>
        <v>610.6</v>
      </c>
      <c r="Z18" s="13">
        <f t="shared" si="9"/>
        <v>426</v>
      </c>
      <c r="AA18" s="13">
        <f t="shared" si="9"/>
        <v>589.29999999999995</v>
      </c>
      <c r="AB18" s="13">
        <f t="shared" si="9"/>
        <v>568</v>
      </c>
      <c r="AD18" s="2">
        <f t="shared" si="13"/>
        <v>3102.7</v>
      </c>
    </row>
    <row r="19" spans="1:30" x14ac:dyDescent="0.3">
      <c r="A19" t="s">
        <v>33</v>
      </c>
      <c r="B19" t="s">
        <v>34</v>
      </c>
      <c r="C19" s="2">
        <v>45</v>
      </c>
      <c r="D19" s="5">
        <v>59</v>
      </c>
      <c r="E19" s="5">
        <v>43</v>
      </c>
      <c r="F19" s="5">
        <v>40</v>
      </c>
      <c r="G19" s="5">
        <v>28</v>
      </c>
      <c r="H19" s="5">
        <v>40</v>
      </c>
      <c r="I19" s="7">
        <f>IF(D19&gt;40,D19-40,0)</f>
        <v>19</v>
      </c>
      <c r="J19" s="7">
        <f>IF(E19&gt;40,E19-40,0)</f>
        <v>3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9">
        <f t="shared" si="10"/>
        <v>2655</v>
      </c>
      <c r="O19" s="9">
        <f t="shared" si="10"/>
        <v>1935</v>
      </c>
      <c r="P19" s="9">
        <f t="shared" si="10"/>
        <v>1800</v>
      </c>
      <c r="Q19" s="9">
        <f t="shared" si="10"/>
        <v>1260</v>
      </c>
      <c r="R19" s="9">
        <f t="shared" si="10"/>
        <v>1800</v>
      </c>
      <c r="S19" s="10">
        <f t="shared" si="11"/>
        <v>427.5</v>
      </c>
      <c r="T19" s="10">
        <f t="shared" si="5"/>
        <v>67.5</v>
      </c>
      <c r="U19" s="10">
        <f t="shared" si="6"/>
        <v>0</v>
      </c>
      <c r="V19" s="10">
        <f t="shared" si="7"/>
        <v>0</v>
      </c>
      <c r="W19" s="10">
        <f t="shared" si="8"/>
        <v>0</v>
      </c>
      <c r="X19" s="13">
        <f t="shared" si="12"/>
        <v>3082.5</v>
      </c>
      <c r="Y19" s="13">
        <f t="shared" si="9"/>
        <v>2002.5</v>
      </c>
      <c r="Z19" s="13">
        <f t="shared" si="9"/>
        <v>1800</v>
      </c>
      <c r="AA19" s="13">
        <f t="shared" si="9"/>
        <v>1260</v>
      </c>
      <c r="AB19" s="13">
        <f t="shared" si="9"/>
        <v>1800</v>
      </c>
      <c r="AD19" s="2">
        <f t="shared" si="13"/>
        <v>9945</v>
      </c>
    </row>
    <row r="20" spans="1:30" x14ac:dyDescent="0.3">
      <c r="A20" t="s">
        <v>35</v>
      </c>
      <c r="B20" t="s">
        <v>36</v>
      </c>
      <c r="C20" s="2">
        <v>30</v>
      </c>
      <c r="D20" s="5">
        <v>48</v>
      </c>
      <c r="E20" s="5">
        <v>51</v>
      </c>
      <c r="F20" s="5">
        <v>40</v>
      </c>
      <c r="G20" s="5">
        <v>20</v>
      </c>
      <c r="H20" s="5">
        <v>40</v>
      </c>
      <c r="I20" s="7">
        <f>IF(D20&gt;40,D20-40,0)</f>
        <v>8</v>
      </c>
      <c r="J20" s="7">
        <f>IF(E20&gt;40,E20-40,0)</f>
        <v>11</v>
      </c>
      <c r="K20" s="7">
        <f>IF(F20&gt;40,F20-40,0)</f>
        <v>0</v>
      </c>
      <c r="L20" s="7">
        <f>IF(G20&gt;40,G20-40,0)</f>
        <v>0</v>
      </c>
      <c r="M20" s="7">
        <f>IF(H20&gt;40,H20-40,0)</f>
        <v>0</v>
      </c>
      <c r="N20" s="9">
        <f t="shared" si="10"/>
        <v>1440</v>
      </c>
      <c r="O20" s="9">
        <f t="shared" si="10"/>
        <v>1530</v>
      </c>
      <c r="P20" s="9">
        <f t="shared" si="10"/>
        <v>1200</v>
      </c>
      <c r="Q20" s="9">
        <f t="shared" si="10"/>
        <v>600</v>
      </c>
      <c r="R20" s="9">
        <f t="shared" si="10"/>
        <v>1200</v>
      </c>
      <c r="S20" s="10">
        <f t="shared" si="11"/>
        <v>120</v>
      </c>
      <c r="T20" s="10">
        <f t="shared" si="5"/>
        <v>165</v>
      </c>
      <c r="U20" s="10">
        <f t="shared" si="6"/>
        <v>0</v>
      </c>
      <c r="V20" s="10">
        <f t="shared" si="7"/>
        <v>0</v>
      </c>
      <c r="W20" s="10">
        <f t="shared" si="8"/>
        <v>0</v>
      </c>
      <c r="X20" s="13">
        <f t="shared" si="12"/>
        <v>1560</v>
      </c>
      <c r="Y20" s="13">
        <f t="shared" ref="Y20" si="14">O20+T20</f>
        <v>1695</v>
      </c>
      <c r="Z20" s="13">
        <f t="shared" ref="Z20" si="15">P20+U20</f>
        <v>1200</v>
      </c>
      <c r="AA20" s="13">
        <f t="shared" ref="AA20" si="16">Q20+V20</f>
        <v>600</v>
      </c>
      <c r="AB20" s="13">
        <f t="shared" ref="AB20" si="17">R20+W20</f>
        <v>1200</v>
      </c>
      <c r="AD20" s="2">
        <f t="shared" si="13"/>
        <v>6255</v>
      </c>
    </row>
    <row r="22" spans="1:30" x14ac:dyDescent="0.3">
      <c r="A22" t="s">
        <v>37</v>
      </c>
      <c r="C22" s="2">
        <f>MAX(C4:C20)</f>
        <v>45</v>
      </c>
      <c r="D22" s="3">
        <f>MAX(D4:D20)</f>
        <v>90</v>
      </c>
      <c r="E22" s="3"/>
      <c r="F22" s="3"/>
      <c r="G22" s="3"/>
      <c r="H22" s="3"/>
      <c r="I22" s="3"/>
      <c r="J22" s="3"/>
      <c r="K22" s="3"/>
      <c r="L22" s="3"/>
      <c r="M22" s="3"/>
      <c r="N22" s="2">
        <f>MAX(N4:N20)</f>
        <v>2655</v>
      </c>
      <c r="O22" s="2">
        <f t="shared" ref="O22:AB22" si="18">MAX(O4:O20)</f>
        <v>1935</v>
      </c>
      <c r="P22" s="2">
        <f t="shared" si="18"/>
        <v>1800</v>
      </c>
      <c r="Q22" s="2">
        <f t="shared" si="18"/>
        <v>1260</v>
      </c>
      <c r="R22" s="2">
        <f t="shared" si="18"/>
        <v>1800</v>
      </c>
      <c r="S22" s="2">
        <f t="shared" si="18"/>
        <v>427.5</v>
      </c>
      <c r="T22" s="2">
        <f t="shared" si="18"/>
        <v>180</v>
      </c>
      <c r="U22" s="2">
        <f t="shared" si="18"/>
        <v>61.25</v>
      </c>
      <c r="V22" s="2">
        <f t="shared" si="18"/>
        <v>39.75</v>
      </c>
      <c r="W22" s="2">
        <f t="shared" si="18"/>
        <v>66</v>
      </c>
      <c r="X22" s="2">
        <f t="shared" si="18"/>
        <v>3082.5</v>
      </c>
      <c r="Y22" s="2">
        <f t="shared" si="18"/>
        <v>2002.5</v>
      </c>
      <c r="Z22" s="2">
        <f t="shared" si="18"/>
        <v>1800</v>
      </c>
      <c r="AA22" s="2">
        <f t="shared" si="18"/>
        <v>1260</v>
      </c>
      <c r="AB22" s="2">
        <f t="shared" si="18"/>
        <v>1800</v>
      </c>
      <c r="AD22" s="2">
        <f t="shared" ref="AD22" si="19">MAX(AD4:AD20)</f>
        <v>9945</v>
      </c>
    </row>
    <row r="23" spans="1:30" x14ac:dyDescent="0.3">
      <c r="A23" t="s">
        <v>38</v>
      </c>
      <c r="C23" s="2">
        <f>MIN(C4:C20)</f>
        <v>6.9</v>
      </c>
      <c r="D23" s="3">
        <f>MIN(D4:D20)</f>
        <v>10</v>
      </c>
      <c r="E23" s="3"/>
      <c r="F23" s="3"/>
      <c r="G23" s="3"/>
      <c r="H23" s="3"/>
      <c r="I23" s="3"/>
      <c r="J23" s="3"/>
      <c r="K23" s="3"/>
      <c r="L23" s="3"/>
      <c r="M23" s="3"/>
      <c r="N23" s="2">
        <f>MIN(N4:N20)</f>
        <v>90</v>
      </c>
      <c r="O23" s="2">
        <f t="shared" ref="O23:AB23" si="20">MIN(O4:O20)</f>
        <v>222.2</v>
      </c>
      <c r="P23" s="2">
        <f t="shared" si="20"/>
        <v>269.10000000000002</v>
      </c>
      <c r="Q23" s="2">
        <f t="shared" si="20"/>
        <v>276</v>
      </c>
      <c r="R23" s="2">
        <f t="shared" si="20"/>
        <v>124.2</v>
      </c>
      <c r="S23" s="2">
        <f t="shared" si="20"/>
        <v>0</v>
      </c>
      <c r="T23" s="2">
        <f t="shared" si="20"/>
        <v>0</v>
      </c>
      <c r="U23" s="2">
        <f t="shared" si="20"/>
        <v>0</v>
      </c>
      <c r="V23" s="2">
        <f t="shared" si="20"/>
        <v>0</v>
      </c>
      <c r="W23" s="2">
        <f t="shared" si="20"/>
        <v>0</v>
      </c>
      <c r="X23" s="2">
        <f t="shared" si="20"/>
        <v>90</v>
      </c>
      <c r="Y23" s="2">
        <f t="shared" si="20"/>
        <v>222.2</v>
      </c>
      <c r="Z23" s="2">
        <f t="shared" si="20"/>
        <v>269.10000000000002</v>
      </c>
      <c r="AA23" s="2">
        <f t="shared" si="20"/>
        <v>276</v>
      </c>
      <c r="AB23" s="2">
        <f t="shared" si="20"/>
        <v>124.2</v>
      </c>
      <c r="AD23" s="2">
        <f t="shared" ref="AD23" si="21">MIN(AD4:AD20)</f>
        <v>1536.08</v>
      </c>
    </row>
    <row r="24" spans="1:30" x14ac:dyDescent="0.3">
      <c r="A24" t="s">
        <v>39</v>
      </c>
      <c r="C24" s="2">
        <f>AVERAGE(C4:C20)</f>
        <v>16.478823529411763</v>
      </c>
      <c r="D24" s="3">
        <f>AVERAGE(D4:D20)</f>
        <v>43.705882352941174</v>
      </c>
      <c r="E24" s="3"/>
      <c r="F24" s="3"/>
      <c r="G24" s="3"/>
      <c r="H24" s="3"/>
      <c r="I24" s="3"/>
      <c r="J24" s="3"/>
      <c r="K24" s="3"/>
      <c r="L24" s="3"/>
      <c r="M24" s="3"/>
      <c r="N24" s="2">
        <f>AVERAGE(N4:N20)</f>
        <v>752.66352941176478</v>
      </c>
      <c r="O24" s="2">
        <f t="shared" ref="O24:AB24" si="22">AVERAGE(O4:O20)</f>
        <v>752.06352941176465</v>
      </c>
      <c r="P24" s="2">
        <f t="shared" si="22"/>
        <v>646.35058823529403</v>
      </c>
      <c r="Q24" s="2">
        <f t="shared" si="22"/>
        <v>560.76941176470575</v>
      </c>
      <c r="R24" s="2">
        <f t="shared" si="22"/>
        <v>648.43529411764712</v>
      </c>
      <c r="S24" s="2">
        <f t="shared" si="22"/>
        <v>95.70882352941176</v>
      </c>
      <c r="T24" s="2">
        <f t="shared" si="22"/>
        <v>52.540588235294123</v>
      </c>
      <c r="U24" s="2">
        <f t="shared" si="22"/>
        <v>7.711764705882354</v>
      </c>
      <c r="V24" s="2">
        <f t="shared" si="22"/>
        <v>3.7817647058823525</v>
      </c>
      <c r="W24" s="2">
        <f t="shared" si="22"/>
        <v>10.111764705882351</v>
      </c>
      <c r="X24" s="2">
        <f t="shared" si="22"/>
        <v>848.37235294117636</v>
      </c>
      <c r="Y24" s="2">
        <f t="shared" si="22"/>
        <v>804.60411764705884</v>
      </c>
      <c r="Z24" s="2">
        <f t="shared" si="22"/>
        <v>654.06235294117653</v>
      </c>
      <c r="AA24" s="2">
        <f t="shared" si="22"/>
        <v>564.55117647058819</v>
      </c>
      <c r="AB24" s="2">
        <f t="shared" si="22"/>
        <v>658.54705882352937</v>
      </c>
      <c r="AD24" s="2">
        <f t="shared" ref="AD24" si="23">AVERAGE(AD4:AD20)</f>
        <v>3530.1370588235291</v>
      </c>
    </row>
    <row r="25" spans="1:30" x14ac:dyDescent="0.3">
      <c r="A25" t="s">
        <v>40</v>
      </c>
      <c r="D25">
        <f>SUM(D4:D20)</f>
        <v>743</v>
      </c>
      <c r="N25" s="2">
        <f>SUM(N4:N20)</f>
        <v>12795.28</v>
      </c>
      <c r="O25" s="2">
        <f t="shared" ref="O25:AB25" si="24">SUM(O4:O20)</f>
        <v>12785.08</v>
      </c>
      <c r="P25" s="2">
        <f t="shared" si="24"/>
        <v>10987.96</v>
      </c>
      <c r="Q25" s="2">
        <f t="shared" si="24"/>
        <v>9533.0799999999981</v>
      </c>
      <c r="R25" s="2">
        <f t="shared" si="24"/>
        <v>11023.400000000001</v>
      </c>
      <c r="S25" s="2">
        <f t="shared" si="24"/>
        <v>1627.05</v>
      </c>
      <c r="T25" s="2">
        <f t="shared" si="24"/>
        <v>893.19</v>
      </c>
      <c r="U25" s="2">
        <f t="shared" si="24"/>
        <v>131.10000000000002</v>
      </c>
      <c r="V25" s="2">
        <f t="shared" si="24"/>
        <v>64.289999999999992</v>
      </c>
      <c r="W25" s="2">
        <f t="shared" si="24"/>
        <v>171.89999999999998</v>
      </c>
      <c r="X25" s="2">
        <f t="shared" si="24"/>
        <v>14422.329999999998</v>
      </c>
      <c r="Y25" s="2">
        <f t="shared" si="24"/>
        <v>13678.27</v>
      </c>
      <c r="Z25" s="2">
        <f t="shared" si="24"/>
        <v>11119.060000000001</v>
      </c>
      <c r="AA25" s="2">
        <f t="shared" si="24"/>
        <v>9597.369999999999</v>
      </c>
      <c r="AB25" s="2">
        <f t="shared" si="24"/>
        <v>11195.3</v>
      </c>
      <c r="AD25" s="2">
        <f t="shared" ref="AD25" si="25">SUM(AD4:AD20)</f>
        <v>60012.329999999994</v>
      </c>
    </row>
  </sheetData>
  <pageMargins left="0.7" right="0.7" top="0.75" bottom="0.75" header="0.3" footer="0.3"/>
  <pageSetup paperSize="9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ABCE-81BA-4496-B7FA-2098385F395B}">
  <dimension ref="A2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Oamen</dc:creator>
  <cp:lastModifiedBy>Henry Oamen</cp:lastModifiedBy>
  <cp:lastPrinted>2024-06-10T16:55:31Z</cp:lastPrinted>
  <dcterms:created xsi:type="dcterms:W3CDTF">2024-06-10T15:38:44Z</dcterms:created>
  <dcterms:modified xsi:type="dcterms:W3CDTF">2024-06-10T17:25:26Z</dcterms:modified>
</cp:coreProperties>
</file>