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98" windowWidth="22260" windowHeight="8423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3" i="1"/>
  <c r="D13"/>
  <c r="E13"/>
  <c r="F13"/>
  <c r="G13"/>
  <c r="B13"/>
  <c r="D6"/>
  <c r="D7"/>
  <c r="D8"/>
  <c r="D9"/>
  <c r="D10"/>
  <c r="D11"/>
  <c r="D12"/>
  <c r="D5"/>
  <c r="G6"/>
  <c r="G7"/>
  <c r="G8"/>
  <c r="G9"/>
  <c r="G10"/>
  <c r="G11"/>
  <c r="G12"/>
  <c r="G5"/>
  <c r="F6"/>
  <c r="F7"/>
  <c r="F8"/>
  <c r="F9"/>
  <c r="F10"/>
  <c r="F11"/>
  <c r="F12"/>
  <c r="F5"/>
  <c r="E6"/>
  <c r="E7"/>
  <c r="E8"/>
  <c r="E9"/>
  <c r="E10"/>
  <c r="E11"/>
  <c r="E12"/>
  <c r="E5"/>
</calcChain>
</file>

<file path=xl/sharedStrings.xml><?xml version="1.0" encoding="utf-8"?>
<sst xmlns="http://schemas.openxmlformats.org/spreadsheetml/2006/main" count="25" uniqueCount="25">
  <si>
    <t>ВЕДОМОСТЬ ПЕРЕОЦЕНКИ ОСНОВНЫХ СРЕДСТВ ПРОИЗВОДСТВА</t>
  </si>
  <si>
    <t>Наименование объекта</t>
  </si>
  <si>
    <t>Балансовая стоимость (БС), млн. Руб.</t>
  </si>
  <si>
    <t>Износ объекта (ИО), млн.руб.</t>
  </si>
  <si>
    <t>Остаточная стоимость (ОС), млн.руб.</t>
  </si>
  <si>
    <t>k</t>
  </si>
  <si>
    <t>Восстановительная полная стоимость (ВПС), млн.руб.</t>
  </si>
  <si>
    <t>Восстановительная остаточная стоимость (ВОС), млн. Руб.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</si>
  <si>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</si>
  <si>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</si>
  <si>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</si>
  <si>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</si>
  <si>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 1</t>
  </si>
  <si>
    <t>Склад № 2</t>
  </si>
  <si>
    <t>Склад № 3</t>
  </si>
  <si>
    <t>Склад № 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</si>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</sst>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Оценка основных средств производства</a:t>
            </a:r>
          </a:p>
        </c:rich>
      </c:tx>
      <c:layout>
        <c:manualLayout>
          <c:xMode val="edge"/>
          <c:yMode val="edge"/>
          <c:x val="0.22353477690288714"/>
          <c:y val="2.7777777777777776E-2"/>
        </c:manualLayout>
      </c:layout>
    </c:title>
    <c:plotArea>
      <c:layout>
        <c:manualLayout>
          <c:layoutTarget val="inner"/>
          <c:xMode val="edge"/>
          <c:yMode val="edge"/>
          <c:x val="0.10412729658792651"/>
          <c:y val="0.14862241178186061"/>
          <c:w val="0.74992957130358706"/>
          <c:h val="0.50989319043452896"/>
        </c:manualLayout>
      </c:layout>
      <c:barChart>
        <c:barDir val="col"/>
        <c:grouping val="clustered"/>
        <c:ser>
          <c:idx val="0"/>
          <c:order val="0"/>
          <c:tx>
            <c:v>Балансовая стоимость(БС), млн.руб.</c:v>
          </c:tx>
          <c:cat>
            <c:strRef>
              <c:f>Лист1!$A$7:$A$12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Лист1!$B$7:$B$12</c:f>
              <c:numCache>
                <c:formatCode>General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</c:ser>
        <c:ser>
          <c:idx val="1"/>
          <c:order val="1"/>
          <c:tx>
            <c:v>Износ объекта(ИО), млн.руб.</c:v>
          </c:tx>
          <c:cat>
            <c:strRef>
              <c:f>Лист1!$A$7:$A$12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Лист1!$C$7:$C$12</c:f>
              <c:numCache>
                <c:formatCode>General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</c:ser>
        <c:ser>
          <c:idx val="2"/>
          <c:order val="2"/>
          <c:tx>
            <c:v>Остаточная стоимость(ОС), млн.руб.</c:v>
          </c:tx>
          <c:cat>
            <c:strRef>
              <c:f>Лист1!$A$7:$A$12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Лист1!$D$7:$D$12</c:f>
              <c:numCache>
                <c:formatCode>General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</c:ser>
        <c:axId val="113959296"/>
        <c:axId val="115448448"/>
      </c:barChart>
      <c:catAx>
        <c:axId val="113959296"/>
        <c:scaling>
          <c:orientation val="minMax"/>
        </c:scaling>
        <c:axPos val="b"/>
        <c:tickLblPos val="nextTo"/>
        <c:crossAx val="115448448"/>
        <c:crosses val="autoZero"/>
        <c:auto val="1"/>
        <c:lblAlgn val="ctr"/>
        <c:lblOffset val="100"/>
      </c:catAx>
      <c:valAx>
        <c:axId val="115448448"/>
        <c:scaling>
          <c:orientation val="minMax"/>
        </c:scaling>
        <c:axPos val="l"/>
        <c:majorGridlines/>
        <c:numFmt formatCode="General" sourceLinked="1"/>
        <c:tickLblPos val="nextTo"/>
        <c:crossAx val="113959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9158038345136427E-2"/>
          <c:y val="0.8340988626421697"/>
          <c:w val="0.94826946631671039"/>
          <c:h val="0.13812335958005251"/>
        </c:manualLayout>
      </c:layout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14</xdr:row>
      <xdr:rowOff>76200</xdr:rowOff>
    </xdr:from>
    <xdr:to>
      <xdr:col>6</xdr:col>
      <xdr:colOff>566738</xdr:colOff>
      <xdr:row>29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19" sqref="A19"/>
    </sheetView>
  </sheetViews>
  <sheetFormatPr defaultRowHeight="14.25"/>
  <cols>
    <col min="1" max="1" width="17.19921875" customWidth="1"/>
    <col min="2" max="2" width="13.73046875" customWidth="1"/>
    <col min="3" max="3" width="17.19921875" customWidth="1"/>
    <col min="4" max="4" width="15.73046875" customWidth="1"/>
    <col min="5" max="5" width="6.3984375" customWidth="1"/>
    <col min="6" max="6" width="17.59765625" customWidth="1"/>
    <col min="7" max="7" width="24.2656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4"/>
      <c r="B3" s="4"/>
      <c r="C3" s="4"/>
      <c r="D3" s="4"/>
      <c r="E3" s="4"/>
      <c r="F3" s="4"/>
      <c r="G3" s="4"/>
    </row>
    <row r="4" spans="1:7" ht="57" customHeight="1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spans="1:7" ht="45.75" customHeight="1">
      <c r="A5" s="6" t="s">
        <v>8</v>
      </c>
      <c r="B5" s="8">
        <v>19087.8</v>
      </c>
      <c r="C5" s="8">
        <v>568.79999999999995</v>
      </c>
      <c r="D5" s="8">
        <f>B5-C5</f>
        <v>18519</v>
      </c>
      <c r="E5" s="8">
        <f>IF(B5&lt;=700,3.3,IF(B5&lt;1000,4.2,IF(B5&gt;=1000,5.1,)))</f>
        <v>5.0999999999999996</v>
      </c>
      <c r="F5" s="8">
        <f>B5*E5</f>
        <v>97347.779999999984</v>
      </c>
      <c r="G5" s="8">
        <f>D5*E5</f>
        <v>94446.9</v>
      </c>
    </row>
    <row r="6" spans="1:7" ht="33.75" customHeight="1">
      <c r="A6" s="6" t="s">
        <v>9</v>
      </c>
      <c r="B6" s="8">
        <v>407.2</v>
      </c>
      <c r="C6" s="8">
        <v>203.1</v>
      </c>
      <c r="D6" s="8">
        <f t="shared" ref="D6:D12" si="0">B6-C6</f>
        <v>204.1</v>
      </c>
      <c r="E6" s="8">
        <f t="shared" ref="E6:E13" si="1">IF(B6&lt;=700,3.3,IF(B6&lt;1000,4.2,IF(B6&gt;=1000,5.1,)))</f>
        <v>3.3</v>
      </c>
      <c r="F6" s="8">
        <f t="shared" ref="F6:F12" si="2">B6*E6</f>
        <v>1343.76</v>
      </c>
      <c r="G6" s="8">
        <f t="shared" ref="G6:G12" si="3">D6*E6</f>
        <v>673.53</v>
      </c>
    </row>
    <row r="7" spans="1:7">
      <c r="A7" s="7" t="s">
        <v>10</v>
      </c>
      <c r="B7" s="8">
        <v>673</v>
      </c>
      <c r="C7" s="8">
        <v>198.9</v>
      </c>
      <c r="D7" s="8">
        <f t="shared" si="0"/>
        <v>474.1</v>
      </c>
      <c r="E7" s="8">
        <f t="shared" si="1"/>
        <v>3.3</v>
      </c>
      <c r="F7" s="8">
        <f t="shared" si="2"/>
        <v>2220.9</v>
      </c>
      <c r="G7" s="8">
        <f t="shared" si="3"/>
        <v>1564.53</v>
      </c>
    </row>
    <row r="8" spans="1:7">
      <c r="A8" s="7" t="s">
        <v>11</v>
      </c>
      <c r="B8" s="8">
        <v>821.6</v>
      </c>
      <c r="C8" s="8">
        <v>401.2</v>
      </c>
      <c r="D8" s="8">
        <f t="shared" si="0"/>
        <v>420.40000000000003</v>
      </c>
      <c r="E8" s="8">
        <f t="shared" si="1"/>
        <v>4.2</v>
      </c>
      <c r="F8" s="8">
        <f t="shared" si="2"/>
        <v>3450.7200000000003</v>
      </c>
      <c r="G8" s="8">
        <f t="shared" si="3"/>
        <v>1765.6800000000003</v>
      </c>
    </row>
    <row r="9" spans="1:7">
      <c r="A9" s="7" t="s">
        <v>12</v>
      </c>
      <c r="B9" s="8">
        <v>598.4</v>
      </c>
      <c r="C9" s="8">
        <v>131.5</v>
      </c>
      <c r="D9" s="8">
        <f t="shared" si="0"/>
        <v>466.9</v>
      </c>
      <c r="E9" s="8">
        <f t="shared" si="1"/>
        <v>3.3</v>
      </c>
      <c r="F9" s="8">
        <f t="shared" si="2"/>
        <v>1974.7199999999998</v>
      </c>
      <c r="G9" s="8">
        <f t="shared" si="3"/>
        <v>1540.7699999999998</v>
      </c>
    </row>
    <row r="10" spans="1:7">
      <c r="A10" s="7" t="s">
        <v>13</v>
      </c>
      <c r="B10" s="8">
        <v>610</v>
      </c>
      <c r="C10" s="8">
        <v>345.6</v>
      </c>
      <c r="D10" s="8">
        <f t="shared" si="0"/>
        <v>264.39999999999998</v>
      </c>
      <c r="E10" s="8">
        <f t="shared" si="1"/>
        <v>3.3</v>
      </c>
      <c r="F10" s="8">
        <f t="shared" si="2"/>
        <v>2013</v>
      </c>
      <c r="G10" s="8">
        <f t="shared" si="3"/>
        <v>872.51999999999987</v>
      </c>
    </row>
    <row r="11" spans="1:7">
      <c r="A11" s="7" t="s">
        <v>14</v>
      </c>
      <c r="B11" s="8">
        <v>756.3</v>
      </c>
      <c r="C11" s="8">
        <v>159.6</v>
      </c>
      <c r="D11" s="8">
        <f t="shared" si="0"/>
        <v>596.69999999999993</v>
      </c>
      <c r="E11" s="8">
        <f t="shared" si="1"/>
        <v>4.2</v>
      </c>
      <c r="F11" s="8">
        <f t="shared" si="2"/>
        <v>3176.46</v>
      </c>
      <c r="G11" s="8">
        <f t="shared" si="3"/>
        <v>2506.14</v>
      </c>
    </row>
    <row r="12" spans="1:7">
      <c r="A12" s="7" t="s">
        <v>15</v>
      </c>
      <c r="B12" s="8">
        <v>614.29999999999995</v>
      </c>
      <c r="C12" s="8">
        <v>148.69999999999999</v>
      </c>
      <c r="D12" s="8">
        <f t="shared" si="0"/>
        <v>465.59999999999997</v>
      </c>
      <c r="E12" s="8">
        <f t="shared" si="1"/>
        <v>3.3</v>
      </c>
      <c r="F12" s="8">
        <f t="shared" si="2"/>
        <v>2027.1899999999998</v>
      </c>
      <c r="G12" s="8">
        <f t="shared" si="3"/>
        <v>1536.4799999999998</v>
      </c>
    </row>
    <row r="13" spans="1:7">
      <c r="A13" s="7" t="s">
        <v>16</v>
      </c>
      <c r="B13" s="8">
        <f>SUM(B5:B12)</f>
        <v>23568.6</v>
      </c>
      <c r="C13" s="8">
        <f t="shared" ref="C13:G13" si="4">SUM(C5:C12)</f>
        <v>2157.3999999999996</v>
      </c>
      <c r="D13" s="8">
        <f t="shared" si="4"/>
        <v>21411.200000000001</v>
      </c>
      <c r="E13" s="8">
        <f t="shared" si="4"/>
        <v>30</v>
      </c>
      <c r="F13" s="8">
        <f t="shared" si="4"/>
        <v>113554.52999999998</v>
      </c>
      <c r="G13" s="8">
        <f t="shared" si="4"/>
        <v>104906.54999999999</v>
      </c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</sheetData>
  <mergeCells count="1">
    <mergeCell ref="A1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H1" sqref="H1"/>
    </sheetView>
  </sheetViews>
  <sheetFormatPr defaultRowHeight="14.25"/>
  <cols>
    <col min="8" max="8" width="12.6640625" customWidth="1"/>
  </cols>
  <sheetData>
    <row r="1" spans="1:9" ht="40.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2025-10-07T10:25:47Z</dcterms:created>
  <dcterms:modified xsi:type="dcterms:W3CDTF">2025-10-07T11:24:07Z</dcterms:modified>
</cp:coreProperties>
</file>