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mputer Komputional\"/>
    </mc:Choice>
  </mc:AlternateContent>
  <xr:revisionPtr revIDLastSave="0" documentId="13_ncr:1_{E98448A3-2706-43B7-9815-C84DBB455916}" xr6:coauthVersionLast="43" xr6:coauthVersionMax="43" xr10:uidLastSave="{00000000-0000-0000-0000-000000000000}"/>
  <bookViews>
    <workbookView xWindow="-110" yWindow="-110" windowWidth="19420" windowHeight="11020" xr2:uid="{F8D09B12-519A-4A63-A390-53BEF0BA6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8" i="1" l="1"/>
  <c r="O98" i="1"/>
  <c r="F98" i="1"/>
  <c r="N98" i="1"/>
  <c r="I98" i="1" l="1"/>
  <c r="F43" i="1"/>
  <c r="F48" i="1"/>
  <c r="F44" i="1"/>
  <c r="F42" i="1"/>
  <c r="F41" i="1"/>
  <c r="G41" i="1"/>
  <c r="G40" i="1"/>
  <c r="B40" i="1"/>
  <c r="B67" i="1" l="1"/>
  <c r="B72" i="1" l="1"/>
  <c r="B70" i="1"/>
  <c r="B69" i="1"/>
  <c r="B71" i="1"/>
  <c r="B68" i="1"/>
  <c r="E60" i="1" l="1"/>
  <c r="E59" i="1"/>
  <c r="E58" i="1"/>
  <c r="E57" i="1"/>
  <c r="E56" i="1"/>
  <c r="I60" i="1"/>
  <c r="I59" i="1"/>
  <c r="I58" i="1"/>
  <c r="I57" i="1"/>
  <c r="I56" i="1"/>
  <c r="H60" i="1"/>
  <c r="H59" i="1"/>
  <c r="H58" i="1"/>
  <c r="H57" i="1"/>
  <c r="H56" i="1"/>
  <c r="D60" i="1"/>
  <c r="D59" i="1"/>
  <c r="D58" i="1"/>
  <c r="D57" i="1"/>
  <c r="D56" i="1"/>
  <c r="C60" i="1"/>
  <c r="C59" i="1"/>
  <c r="C58" i="1"/>
  <c r="C57" i="1"/>
  <c r="C56" i="1"/>
  <c r="B60" i="1"/>
  <c r="B59" i="1"/>
  <c r="B58" i="1"/>
  <c r="B57" i="1"/>
  <c r="B56" i="1"/>
  <c r="H52" i="1"/>
  <c r="G52" i="1"/>
  <c r="D52" i="1"/>
  <c r="C52" i="1"/>
  <c r="B52" i="1"/>
  <c r="H48" i="1"/>
  <c r="G48" i="1"/>
  <c r="F52" i="1"/>
  <c r="D48" i="1"/>
  <c r="C48" i="1"/>
  <c r="B48" i="1"/>
  <c r="H44" i="1"/>
  <c r="H43" i="1"/>
  <c r="H42" i="1"/>
  <c r="H41" i="1"/>
  <c r="H40" i="1"/>
  <c r="G44" i="1"/>
  <c r="G43" i="1"/>
  <c r="G42" i="1"/>
  <c r="F40" i="1"/>
  <c r="D44" i="1"/>
  <c r="D43" i="1"/>
  <c r="D42" i="1"/>
  <c r="D41" i="1"/>
  <c r="D40" i="1"/>
  <c r="C42" i="1"/>
  <c r="C44" i="1"/>
  <c r="C43" i="1"/>
  <c r="C41" i="1"/>
  <c r="C40" i="1"/>
  <c r="B44" i="1"/>
  <c r="B43" i="1"/>
  <c r="B42" i="1"/>
  <c r="B41" i="1"/>
  <c r="C36" i="1"/>
  <c r="B36" i="1"/>
  <c r="C32" i="1"/>
  <c r="C31" i="1"/>
  <c r="C30" i="1"/>
  <c r="C29" i="1"/>
  <c r="C28" i="1"/>
  <c r="B32" i="1"/>
  <c r="B31" i="1"/>
  <c r="B30" i="1"/>
  <c r="B29" i="1"/>
  <c r="B28" i="1"/>
  <c r="G58" i="1" l="1"/>
  <c r="J58" i="1" s="1"/>
  <c r="G57" i="1"/>
  <c r="J57" i="1" s="1"/>
  <c r="G60" i="1"/>
  <c r="J60" i="1" s="1"/>
  <c r="G56" i="1"/>
  <c r="J56" i="1" s="1"/>
  <c r="G59" i="1"/>
  <c r="J59" i="1" s="1"/>
  <c r="C82" i="1" l="1"/>
  <c r="C101" i="1" s="1"/>
  <c r="E70" i="1"/>
  <c r="B82" i="1"/>
  <c r="B101" i="1" s="1"/>
  <c r="C81" i="1"/>
  <c r="C100" i="1" s="1"/>
  <c r="E69" i="1"/>
  <c r="B81" i="1"/>
  <c r="B100" i="1" s="1"/>
  <c r="C79" i="1"/>
  <c r="C98" i="1" s="1"/>
  <c r="B79" i="1"/>
  <c r="B98" i="1" s="1"/>
  <c r="E67" i="1"/>
  <c r="C83" i="1"/>
  <c r="C102" i="1" s="1"/>
  <c r="B83" i="1"/>
  <c r="B102" i="1" s="1"/>
  <c r="E71" i="1"/>
  <c r="C80" i="1"/>
  <c r="C99" i="1" s="1"/>
  <c r="E68" i="1"/>
  <c r="B80" i="1"/>
  <c r="B99" i="1" s="1"/>
  <c r="E72" i="1" l="1"/>
  <c r="B75" i="1" s="1"/>
  <c r="K99" i="1"/>
  <c r="J99" i="1"/>
  <c r="I99" i="1"/>
  <c r="I101" i="1"/>
  <c r="K101" i="1"/>
  <c r="J101" i="1"/>
  <c r="B103" i="1"/>
  <c r="G98" i="1"/>
  <c r="E98" i="1"/>
  <c r="J100" i="1"/>
  <c r="I100" i="1"/>
  <c r="K100" i="1"/>
  <c r="G99" i="1"/>
  <c r="F99" i="1"/>
  <c r="E99" i="1"/>
  <c r="G102" i="1"/>
  <c r="F102" i="1"/>
  <c r="E102" i="1"/>
  <c r="K98" i="1"/>
  <c r="J98" i="1"/>
  <c r="C103" i="1"/>
  <c r="G101" i="1"/>
  <c r="F101" i="1"/>
  <c r="E101" i="1"/>
  <c r="K102" i="1"/>
  <c r="J102" i="1"/>
  <c r="I102" i="1"/>
  <c r="F100" i="1"/>
  <c r="E100" i="1"/>
  <c r="G100" i="1"/>
  <c r="O99" i="1" l="1"/>
  <c r="C109" i="1" s="1"/>
  <c r="M110" i="1" s="1"/>
  <c r="M108" i="1"/>
  <c r="C108" i="1"/>
  <c r="P99" i="1"/>
  <c r="D109" i="1" s="1"/>
  <c r="P98" i="1"/>
  <c r="D108" i="1" s="1"/>
  <c r="N99" i="1"/>
  <c r="B109" i="1" s="1"/>
  <c r="M109" i="1" l="1"/>
  <c r="M112" i="1"/>
  <c r="M111" i="1"/>
  <c r="L109" i="1"/>
  <c r="L111" i="1"/>
  <c r="L110" i="1"/>
  <c r="L112" i="1"/>
  <c r="L108" i="1"/>
  <c r="I111" i="1"/>
  <c r="I112" i="1"/>
  <c r="I109" i="1"/>
  <c r="I108" i="1"/>
  <c r="I110" i="1"/>
  <c r="N112" i="1"/>
  <c r="N108" i="1"/>
  <c r="N111" i="1"/>
  <c r="N109" i="1"/>
  <c r="N110" i="1"/>
  <c r="G110" i="1"/>
  <c r="G109" i="1"/>
  <c r="G112" i="1"/>
  <c r="G108" i="1"/>
  <c r="G111" i="1"/>
  <c r="H109" i="1"/>
  <c r="H111" i="1"/>
  <c r="H112" i="1"/>
  <c r="H108" i="1"/>
  <c r="H110" i="1"/>
  <c r="J111" i="1" l="1"/>
  <c r="O112" i="1"/>
  <c r="D120" i="1" s="1"/>
  <c r="O108" i="1"/>
  <c r="D116" i="1" s="1"/>
  <c r="O109" i="1"/>
  <c r="D117" i="1" s="1"/>
  <c r="B119" i="1"/>
  <c r="J110" i="1"/>
  <c r="J109" i="1"/>
  <c r="J108" i="1"/>
  <c r="O110" i="1"/>
  <c r="J112" i="1"/>
  <c r="O111" i="1"/>
  <c r="B116" i="1" l="1"/>
  <c r="B125" i="1"/>
  <c r="D119" i="1"/>
  <c r="C128" i="1"/>
  <c r="B117" i="1"/>
  <c r="B126" i="1"/>
  <c r="C126" i="1"/>
  <c r="C129" i="1"/>
  <c r="B120" i="1"/>
  <c r="B129" i="1"/>
  <c r="B118" i="1"/>
  <c r="B127" i="1"/>
  <c r="D118" i="1"/>
  <c r="C127" i="1"/>
  <c r="B128" i="1"/>
  <c r="C125" i="1"/>
  <c r="B121" i="1" l="1"/>
  <c r="D121" i="1"/>
  <c r="H115" i="1" l="1"/>
  <c r="H117" i="1" s="1"/>
</calcChain>
</file>

<file path=xl/sharedStrings.xml><?xml version="1.0" encoding="utf-8"?>
<sst xmlns="http://schemas.openxmlformats.org/spreadsheetml/2006/main" count="109" uniqueCount="50">
  <si>
    <t>X1</t>
  </si>
  <si>
    <t>X2</t>
  </si>
  <si>
    <t>X3</t>
  </si>
  <si>
    <t>Baik</t>
  </si>
  <si>
    <t>Sedang</t>
  </si>
  <si>
    <t>Buruk</t>
  </si>
  <si>
    <t>Tinggi = 1 = 71-1000</t>
  </si>
  <si>
    <t>Sedang = 0,5 = 41-70</t>
  </si>
  <si>
    <t>Rendah = 0 = 0-40</t>
  </si>
  <si>
    <t>Langkah 1 : Normalisasi</t>
  </si>
  <si>
    <t>Langkah  2</t>
  </si>
  <si>
    <t>U1</t>
  </si>
  <si>
    <t>U2</t>
  </si>
  <si>
    <t>Langkah 3</t>
  </si>
  <si>
    <t>Langkah 4</t>
  </si>
  <si>
    <t>Langkah 5</t>
  </si>
  <si>
    <t>X1.U1</t>
  </si>
  <si>
    <t>X1.U2</t>
  </si>
  <si>
    <t>X2.U1</t>
  </si>
  <si>
    <t>X3.U1</t>
  </si>
  <si>
    <t>X2.U2</t>
  </si>
  <si>
    <t>X3.U2</t>
  </si>
  <si>
    <t>Langkah 6</t>
  </si>
  <si>
    <t xml:space="preserve">X3 </t>
  </si>
  <si>
    <t>Langkah 7</t>
  </si>
  <si>
    <t>NU1</t>
  </si>
  <si>
    <t>NU2</t>
  </si>
  <si>
    <t>Langkah 8</t>
  </si>
  <si>
    <t>C1</t>
  </si>
  <si>
    <t>C2</t>
  </si>
  <si>
    <t>C3</t>
  </si>
  <si>
    <t>(X1-C1)^2</t>
  </si>
  <si>
    <t>(X2-C2)^2</t>
  </si>
  <si>
    <t>(X3-C3)^2</t>
  </si>
  <si>
    <t>Langkah 9</t>
  </si>
  <si>
    <t>Total</t>
  </si>
  <si>
    <t>Total langkah 8</t>
  </si>
  <si>
    <t>Langkah 10</t>
  </si>
  <si>
    <t>Tabel jarak data 1</t>
  </si>
  <si>
    <t>Tabel jarak data 2</t>
  </si>
  <si>
    <t>Langkah 11</t>
  </si>
  <si>
    <t>Langkah 12</t>
  </si>
  <si>
    <t>`</t>
  </si>
  <si>
    <t>PERULANGAN 1</t>
  </si>
  <si>
    <t>Normalisasi</t>
  </si>
  <si>
    <t>langkah 6</t>
  </si>
  <si>
    <t>Jarak data 1</t>
  </si>
  <si>
    <t>Jarak data 2</t>
  </si>
  <si>
    <t>Karena hasilnya &lt;0.01 maka iterasi selesai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</si>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</sst>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2779-AF07-4A19-B797-370427017664}">
  <dimension ref="A1:Q148"/>
  <sheetViews>
    <sheetView tabSelected="1" topLeftCell="A91" zoomScaleNormal="100" workbookViewId="0">
      <selection activeCell="I103" sqref="I103"/>
    </sheetView>
  </sheetViews>
  <sheetFormatPr defaultRowHeight="14.5" x14ac:dyDescent="0.35"/>
  <sheetData>
    <row r="1" spans="1:1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/>
      <c r="B2" s="6" t="s">
        <v>0</v>
      </c>
      <c r="C2" s="6" t="s">
        <v>1</v>
      </c>
      <c r="D2" s="6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5">
      <c r="A3" s="10">
        <v>1</v>
      </c>
      <c r="B3" s="1">
        <v>100</v>
      </c>
      <c r="C3" s="1">
        <v>700</v>
      </c>
      <c r="D3" s="1" t="s">
        <v>3</v>
      </c>
      <c r="E3" s="1"/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10">
        <v>2</v>
      </c>
      <c r="B4" s="1">
        <v>90</v>
      </c>
      <c r="C4" s="1">
        <v>600</v>
      </c>
      <c r="D4" s="1" t="s">
        <v>4</v>
      </c>
      <c r="F4" s="2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0">
        <v>3</v>
      </c>
      <c r="B5" s="1">
        <v>75</v>
      </c>
      <c r="C5" s="1">
        <v>800</v>
      </c>
      <c r="D5" s="1" t="s">
        <v>3</v>
      </c>
      <c r="E5" s="1"/>
      <c r="F5" s="2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0">
        <v>4</v>
      </c>
      <c r="B6" s="1">
        <v>60</v>
      </c>
      <c r="C6" s="1">
        <v>200</v>
      </c>
      <c r="D6" s="1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10">
        <v>5</v>
      </c>
      <c r="B7" s="1">
        <v>20</v>
      </c>
      <c r="C7" s="1">
        <v>1000</v>
      </c>
      <c r="D7" s="1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3" t="s">
        <v>9</v>
      </c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/>
      <c r="B11" s="6" t="s">
        <v>0</v>
      </c>
      <c r="C11" s="6" t="s">
        <v>1</v>
      </c>
      <c r="D11" s="6" t="s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0">
        <v>1</v>
      </c>
      <c r="B12" s="1">
        <v>1</v>
      </c>
      <c r="C12" s="1">
        <v>0.5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0">
        <v>2</v>
      </c>
      <c r="B13" s="1">
        <v>1</v>
      </c>
      <c r="C13" s="1">
        <v>0.5</v>
      </c>
      <c r="D13" s="1">
        <v>0.5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0">
        <v>3</v>
      </c>
      <c r="B14" s="1">
        <v>1</v>
      </c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0">
        <v>4</v>
      </c>
      <c r="B15" s="1">
        <v>0.5</v>
      </c>
      <c r="C15" s="1">
        <v>0</v>
      </c>
      <c r="D15" s="1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0">
        <v>5</v>
      </c>
      <c r="B16" s="1">
        <v>0</v>
      </c>
      <c r="C16" s="1">
        <v>1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25" t="s">
        <v>10</v>
      </c>
      <c r="B18" s="26"/>
      <c r="C18" s="2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/>
      <c r="B19" s="6" t="s">
        <v>11</v>
      </c>
      <c r="C19" s="6" t="s">
        <v>12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0">
        <v>1</v>
      </c>
      <c r="B20" s="1">
        <v>0.77700000000000002</v>
      </c>
      <c r="C20" s="1">
        <v>0.223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0">
        <v>2</v>
      </c>
      <c r="B21" s="1">
        <v>0.313</v>
      </c>
      <c r="C21" s="1">
        <v>0.68700000000000006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0">
        <v>3</v>
      </c>
      <c r="B22" s="1">
        <v>0.66500000000000004</v>
      </c>
      <c r="C22" s="1">
        <v>0.33500000000000002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0">
        <v>4</v>
      </c>
      <c r="B23" s="1">
        <v>0.91700000000000004</v>
      </c>
      <c r="C23" s="1">
        <v>8.3000000000000004E-2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0">
        <v>5</v>
      </c>
      <c r="B24" s="1">
        <v>0.222</v>
      </c>
      <c r="C24" s="1">
        <v>0.77800000000000002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2" t="s">
        <v>13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  <c r="B27" s="6" t="s">
        <v>11</v>
      </c>
      <c r="C27" s="6" t="s">
        <v>12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0">
        <v>1</v>
      </c>
      <c r="B28" s="1">
        <f>0.777^2</f>
        <v>0.60372900000000007</v>
      </c>
      <c r="C28" s="1">
        <f>C20^2</f>
        <v>4.9729000000000002E-2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0">
        <v>2</v>
      </c>
      <c r="B29" s="1">
        <f>B21^2</f>
        <v>9.7969000000000001E-2</v>
      </c>
      <c r="C29" s="1">
        <f>C21^2</f>
        <v>0.47196900000000008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0">
        <v>3</v>
      </c>
      <c r="B30" s="1">
        <f>B22^2</f>
        <v>0.44222500000000003</v>
      </c>
      <c r="C30" s="1">
        <f>C22^2</f>
        <v>0.11222500000000002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0">
        <v>4</v>
      </c>
      <c r="B31" s="1">
        <f>B23^2</f>
        <v>0.84088900000000011</v>
      </c>
      <c r="C31" s="1">
        <f>C23^2</f>
        <v>6.889000000000001E-3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0">
        <v>5</v>
      </c>
      <c r="B32" s="1">
        <f>B24^2</f>
        <v>4.9284000000000001E-2</v>
      </c>
      <c r="C32" s="1">
        <f>C24^2</f>
        <v>0.60528400000000004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5">
      <c r="A35" s="2" t="s">
        <v>14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/>
      <c r="B36" s="2">
        <f>SUM(B28:B32)</f>
        <v>2.0340960000000003</v>
      </c>
      <c r="C36" s="2">
        <f>SUM(C28:C32)</f>
        <v>1.2460960000000001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2" t="s"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6" t="s">
        <v>16</v>
      </c>
      <c r="C39" s="6" t="s">
        <v>18</v>
      </c>
      <c r="D39" s="6" t="s">
        <v>19</v>
      </c>
      <c r="E39" s="1"/>
      <c r="F39" s="6" t="s">
        <v>17</v>
      </c>
      <c r="G39" s="6" t="s">
        <v>20</v>
      </c>
      <c r="H39" s="6" t="s">
        <v>21</v>
      </c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0">
        <v>1</v>
      </c>
      <c r="B40" s="1">
        <f>B28*B12</f>
        <v>0.60372900000000007</v>
      </c>
      <c r="C40" s="1">
        <f>B28*C12</f>
        <v>0.30186450000000004</v>
      </c>
      <c r="D40" s="1">
        <f>B28*D12</f>
        <v>0.60372900000000007</v>
      </c>
      <c r="E40" s="1"/>
      <c r="F40" s="1">
        <f>C28*B12</f>
        <v>4.9729000000000002E-2</v>
      </c>
      <c r="G40" s="1">
        <f>C28*C12</f>
        <v>2.4864500000000001E-2</v>
      </c>
      <c r="H40" s="1">
        <f>C28*D12</f>
        <v>4.9729000000000002E-2</v>
      </c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0">
        <v>2</v>
      </c>
      <c r="B41" s="1">
        <f>B29*B13</f>
        <v>9.7969000000000001E-2</v>
      </c>
      <c r="C41" s="1">
        <f>B29*C13</f>
        <v>4.89845E-2</v>
      </c>
      <c r="D41" s="1">
        <f>B29*D13</f>
        <v>4.89845E-2</v>
      </c>
      <c r="E41" s="1"/>
      <c r="F41" s="1">
        <f>C29*B13</f>
        <v>0.47196900000000008</v>
      </c>
      <c r="G41" s="1">
        <f>C29*C13</f>
        <v>0.23598450000000004</v>
      </c>
      <c r="H41" s="1">
        <f>C29*D13</f>
        <v>0.23598450000000004</v>
      </c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0">
        <v>3</v>
      </c>
      <c r="B42" s="1">
        <f>B30*B14</f>
        <v>0.44222500000000003</v>
      </c>
      <c r="C42" s="1">
        <f>B30*C14</f>
        <v>0.44222500000000003</v>
      </c>
      <c r="D42" s="1">
        <f>B30*D14</f>
        <v>0.44222500000000003</v>
      </c>
      <c r="E42" s="1"/>
      <c r="F42" s="1">
        <f>C30*B14</f>
        <v>0.11222500000000002</v>
      </c>
      <c r="G42" s="1">
        <f>C30*C14</f>
        <v>0.11222500000000002</v>
      </c>
      <c r="H42" s="1">
        <f>C30*D14</f>
        <v>0.11222500000000002</v>
      </c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0">
        <v>4</v>
      </c>
      <c r="B43" s="1">
        <f>B31*B15</f>
        <v>0.42044450000000005</v>
      </c>
      <c r="C43" s="1">
        <f>B31*C15</f>
        <v>0</v>
      </c>
      <c r="D43" s="1">
        <f>B31*D15</f>
        <v>0</v>
      </c>
      <c r="E43" s="1"/>
      <c r="F43" s="1">
        <f>C31*B15</f>
        <v>3.4445000000000005E-3</v>
      </c>
      <c r="G43" s="1">
        <f>C31*C15</f>
        <v>0</v>
      </c>
      <c r="H43" s="1">
        <f>C31*D15</f>
        <v>0</v>
      </c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0">
        <v>5</v>
      </c>
      <c r="B44" s="1">
        <f>B32*B16</f>
        <v>0</v>
      </c>
      <c r="C44" s="1">
        <f>B32*C16</f>
        <v>4.9284000000000001E-2</v>
      </c>
      <c r="D44" s="1">
        <f>B32*D16</f>
        <v>4.9284000000000001E-2</v>
      </c>
      <c r="E44" s="1"/>
      <c r="F44" s="1">
        <f>C32*B16</f>
        <v>0</v>
      </c>
      <c r="G44" s="1">
        <f>C32*C16</f>
        <v>0.60528400000000004</v>
      </c>
      <c r="H44" s="1">
        <f>C32*D16</f>
        <v>0.60528400000000004</v>
      </c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2" t="s">
        <v>22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5">
      <c r="B47" s="7" t="s">
        <v>0</v>
      </c>
      <c r="C47" s="6" t="s">
        <v>1</v>
      </c>
      <c r="D47" s="6" t="s">
        <v>23</v>
      </c>
      <c r="F47" s="7" t="s">
        <v>0</v>
      </c>
      <c r="G47" s="6" t="s">
        <v>1</v>
      </c>
      <c r="H47" s="6" t="s">
        <v>23</v>
      </c>
    </row>
    <row r="48" spans="1:16" x14ac:dyDescent="0.35">
      <c r="A48" s="9" t="s">
        <v>25</v>
      </c>
      <c r="B48" s="4">
        <f>SUM(B40:B44)</f>
        <v>1.5643675000000001</v>
      </c>
      <c r="C48" s="4">
        <f>SUM(C40:C44)</f>
        <v>0.84235800000000005</v>
      </c>
      <c r="D48" s="4">
        <f>SUM(D40:D44)</f>
        <v>1.1442225000000001</v>
      </c>
      <c r="E48" s="11" t="s">
        <v>26</v>
      </c>
      <c r="F48" s="4">
        <f>SUM(F40:F44)</f>
        <v>0.63736750000000009</v>
      </c>
      <c r="G48" s="4">
        <f>SUM(G40:G44)</f>
        <v>0.97835800000000006</v>
      </c>
      <c r="H48" s="4">
        <f>SUM(H40:H44)</f>
        <v>1.0032225000000001</v>
      </c>
    </row>
    <row r="50" spans="1:10" x14ac:dyDescent="0.35">
      <c r="A50" s="4" t="s">
        <v>24</v>
      </c>
    </row>
    <row r="51" spans="1:10" x14ac:dyDescent="0.35">
      <c r="B51" s="6" t="s">
        <v>28</v>
      </c>
      <c r="C51" s="6" t="s">
        <v>29</v>
      </c>
      <c r="D51" s="6" t="s">
        <v>30</v>
      </c>
      <c r="E51" s="1"/>
      <c r="F51" s="6" t="s">
        <v>28</v>
      </c>
      <c r="G51" s="6" t="s">
        <v>29</v>
      </c>
      <c r="H51" s="6" t="s">
        <v>30</v>
      </c>
    </row>
    <row r="52" spans="1:10" x14ac:dyDescent="0.35">
      <c r="B52" s="4">
        <f>B48/B36</f>
        <v>0.76907260030991642</v>
      </c>
      <c r="C52" s="4">
        <f>C48/B36</f>
        <v>0.41411909762371091</v>
      </c>
      <c r="D52" s="4">
        <f>D48/B36</f>
        <v>0.56252138542133701</v>
      </c>
      <c r="E52" s="4"/>
      <c r="F52" s="4">
        <f>F48/C36</f>
        <v>0.51149149022226215</v>
      </c>
      <c r="G52" s="4">
        <f>G48/C36</f>
        <v>0.78513854470281585</v>
      </c>
      <c r="H52" s="4">
        <f>H48/C36</f>
        <v>0.8050924647860197</v>
      </c>
    </row>
    <row r="54" spans="1:10" x14ac:dyDescent="0.35">
      <c r="A54" s="4" t="s">
        <v>27</v>
      </c>
    </row>
    <row r="55" spans="1:10" x14ac:dyDescent="0.35">
      <c r="B55" s="7" t="s">
        <v>31</v>
      </c>
      <c r="C55" s="7" t="s">
        <v>32</v>
      </c>
      <c r="D55" s="7" t="s">
        <v>33</v>
      </c>
      <c r="E55" s="4" t="s">
        <v>35</v>
      </c>
      <c r="G55" s="7" t="s">
        <v>31</v>
      </c>
      <c r="H55" s="7" t="s">
        <v>32</v>
      </c>
      <c r="I55" s="7" t="s">
        <v>33</v>
      </c>
      <c r="J55" s="4" t="s">
        <v>35</v>
      </c>
    </row>
    <row r="56" spans="1:10" x14ac:dyDescent="0.35">
      <c r="A56" s="10">
        <v>1</v>
      </c>
      <c r="B56">
        <f>(B12-B52)^2</f>
        <v>5.3327463927623615E-2</v>
      </c>
      <c r="C56">
        <f>(C12-C52)^2</f>
        <v>7.3755293929656978E-3</v>
      </c>
      <c r="D56">
        <f>(D12-D52)^2</f>
        <v>0.19138753821366636</v>
      </c>
      <c r="E56">
        <f>SUM(B56:D56)</f>
        <v>0.25209053153425565</v>
      </c>
      <c r="G56">
        <f>(B12-F52)^2</f>
        <v>0.23864056412526621</v>
      </c>
      <c r="H56">
        <f>(C12-G52)^2</f>
        <v>8.1303989675239718E-2</v>
      </c>
      <c r="I56">
        <f>(D12-H52)^2</f>
        <v>3.7988947283188967E-2</v>
      </c>
      <c r="J56">
        <f>SUM(G56:I56)</f>
        <v>0.35793350108369487</v>
      </c>
    </row>
    <row r="57" spans="1:10" x14ac:dyDescent="0.35">
      <c r="A57" s="10">
        <v>2</v>
      </c>
      <c r="B57">
        <f>(B13-B52)^2</f>
        <v>5.3327463927623615E-2</v>
      </c>
      <c r="C57">
        <f>(C13-C52)^2</f>
        <v>7.3755293929656978E-3</v>
      </c>
      <c r="D57">
        <f>(D13-D52)^2</f>
        <v>3.9089236350033718E-3</v>
      </c>
      <c r="E57">
        <f>SUM(B57:D57)</f>
        <v>6.4611916955592694E-2</v>
      </c>
      <c r="G57">
        <f>(B13-F52)^2</f>
        <v>0.23864056412526621</v>
      </c>
      <c r="H57">
        <f>(C13-G52)^2</f>
        <v>8.1303989675239718E-2</v>
      </c>
      <c r="I57">
        <f>(D13-H52)^2</f>
        <v>9.3081412069208669E-2</v>
      </c>
      <c r="J57">
        <f>SUM(G57:I57)</f>
        <v>0.41302596586971457</v>
      </c>
    </row>
    <row r="58" spans="1:10" x14ac:dyDescent="0.35">
      <c r="A58" s="10">
        <v>3</v>
      </c>
      <c r="B58">
        <f>(B14-B52)^2</f>
        <v>5.3327463927623615E-2</v>
      </c>
      <c r="C58">
        <f>(C14-C52)^2</f>
        <v>0.3432564317692548</v>
      </c>
      <c r="D58">
        <f>(D14-D52)^2</f>
        <v>0.19138753821366636</v>
      </c>
      <c r="E58">
        <f>SUM(B58:D58)</f>
        <v>0.58797143391054474</v>
      </c>
      <c r="G58">
        <f>(B14-F52)^2</f>
        <v>0.23864056412526621</v>
      </c>
      <c r="H58">
        <f>(C14-G52)^2</f>
        <v>4.6165444972423864E-2</v>
      </c>
      <c r="I58">
        <f>(D14-H52)^2</f>
        <v>3.7988947283188967E-2</v>
      </c>
      <c r="J58">
        <f>SUM(G58:I58)</f>
        <v>0.32279495638087902</v>
      </c>
    </row>
    <row r="59" spans="1:10" x14ac:dyDescent="0.35">
      <c r="A59" s="10">
        <v>4</v>
      </c>
      <c r="B59">
        <f>(B15-B52)^2</f>
        <v>7.2400064237540029E-2</v>
      </c>
      <c r="C59">
        <f>(C15-C52)^2</f>
        <v>0.17149462701667662</v>
      </c>
      <c r="D59">
        <f>(D15-D52)^2</f>
        <v>0.3164303090563404</v>
      </c>
      <c r="E59">
        <f>SUM(B59:D59)</f>
        <v>0.5603250003105571</v>
      </c>
      <c r="G59">
        <f>(B15-F52)^2</f>
        <v>1.3205434752834651E-4</v>
      </c>
      <c r="H59">
        <f>(C15-G52)^2</f>
        <v>0.61644253437805552</v>
      </c>
      <c r="I59">
        <f>(D15-H52)^2</f>
        <v>0.64817387685522843</v>
      </c>
      <c r="J59">
        <f>SUM(G59:I59)</f>
        <v>1.2647484655808123</v>
      </c>
    </row>
    <row r="60" spans="1:10" x14ac:dyDescent="0.35">
      <c r="A60" s="10">
        <v>5</v>
      </c>
      <c r="B60">
        <f>(B16-B52)^2</f>
        <v>0.59147266454745651</v>
      </c>
      <c r="C60">
        <f>(C16-C52)^2</f>
        <v>0.3432564317692548</v>
      </c>
      <c r="D60">
        <f>(D16-D52)^2</f>
        <v>0.19138753821366636</v>
      </c>
      <c r="E60">
        <f>SUM(B60:D60)</f>
        <v>1.1261166345303777</v>
      </c>
      <c r="G60">
        <f>(B16-F52)^2</f>
        <v>0.26162354456979048</v>
      </c>
      <c r="H60">
        <f>(C16-G52)^2</f>
        <v>4.6165444972423864E-2</v>
      </c>
      <c r="I60">
        <f>(D16-H52)^2</f>
        <v>3.7988947283188967E-2</v>
      </c>
      <c r="J60">
        <f>SUM(G60:I60)</f>
        <v>0.34577793682540331</v>
      </c>
    </row>
    <row r="62" spans="1:10" x14ac:dyDescent="0.35">
      <c r="A62" s="4" t="s">
        <v>34</v>
      </c>
    </row>
    <row r="63" spans="1:10" x14ac:dyDescent="0.35">
      <c r="B63" t="s">
        <v>36</v>
      </c>
    </row>
    <row r="65" spans="1:8" x14ac:dyDescent="0.35">
      <c r="A65" s="4" t="s">
        <v>37</v>
      </c>
    </row>
    <row r="66" spans="1:8" x14ac:dyDescent="0.35">
      <c r="B66" s="23" t="s">
        <v>38</v>
      </c>
      <c r="C66" s="23"/>
      <c r="E66" s="23" t="s">
        <v>39</v>
      </c>
      <c r="F66" s="23"/>
    </row>
    <row r="67" spans="1:8" x14ac:dyDescent="0.35">
      <c r="A67" s="10">
        <v>1</v>
      </c>
      <c r="B67" s="22">
        <f>E56*B28</f>
        <v>0.15219436451264465</v>
      </c>
      <c r="C67" s="22"/>
      <c r="E67" s="22">
        <f>J56*C28</f>
        <v>1.7799675075391062E-2</v>
      </c>
      <c r="F67" s="22"/>
    </row>
    <row r="68" spans="1:8" x14ac:dyDescent="0.35">
      <c r="A68" s="10">
        <v>2</v>
      </c>
      <c r="B68" s="22">
        <f>E57*B29</f>
        <v>6.3299648922224604E-3</v>
      </c>
      <c r="C68" s="22"/>
      <c r="E68" s="22">
        <f>J57*C29</f>
        <v>0.19493545208556334</v>
      </c>
      <c r="F68" s="22"/>
    </row>
    <row r="69" spans="1:8" x14ac:dyDescent="0.35">
      <c r="A69" s="10">
        <v>3</v>
      </c>
      <c r="B69" s="22">
        <f>E58*B30</f>
        <v>0.26001566736109066</v>
      </c>
      <c r="C69" s="22"/>
      <c r="E69" s="22">
        <f>J58*C30</f>
        <v>3.6225663979844155E-2</v>
      </c>
      <c r="F69" s="22"/>
    </row>
    <row r="70" spans="1:8" x14ac:dyDescent="0.35">
      <c r="A70" s="10">
        <v>4</v>
      </c>
      <c r="B70" s="22">
        <f>E59*B31</f>
        <v>0.47117112918614412</v>
      </c>
      <c r="C70" s="22"/>
      <c r="E70" s="22">
        <f>J59*C31</f>
        <v>8.7128521793862178E-3</v>
      </c>
      <c r="F70" s="22"/>
    </row>
    <row r="71" spans="1:8" x14ac:dyDescent="0.35">
      <c r="A71" s="10">
        <v>5</v>
      </c>
      <c r="B71" s="22">
        <f>E60*B32</f>
        <v>5.5499532216195135E-2</v>
      </c>
      <c r="C71" s="22"/>
      <c r="E71" s="22">
        <f>J60*C32</f>
        <v>0.20929385271342743</v>
      </c>
      <c r="F71" s="22"/>
    </row>
    <row r="72" spans="1:8" x14ac:dyDescent="0.35">
      <c r="A72" s="2" t="s">
        <v>35</v>
      </c>
      <c r="B72" s="21">
        <f>SUM(B67:C71)</f>
        <v>0.94521065816829708</v>
      </c>
      <c r="C72" s="21"/>
      <c r="E72" s="21">
        <f>SUM(E67:F71)</f>
        <v>0.46696749603361221</v>
      </c>
      <c r="F72" s="21"/>
    </row>
    <row r="74" spans="1:8" x14ac:dyDescent="0.35">
      <c r="A74" s="4" t="s">
        <v>40</v>
      </c>
    </row>
    <row r="75" spans="1:8" x14ac:dyDescent="0.35">
      <c r="B75" s="15">
        <f>SUM(B72:F72)</f>
        <v>1.4121781542019094</v>
      </c>
    </row>
    <row r="77" spans="1:8" x14ac:dyDescent="0.35">
      <c r="A77" s="4" t="s">
        <v>41</v>
      </c>
      <c r="H77" t="s">
        <v>42</v>
      </c>
    </row>
    <row r="78" spans="1:8" x14ac:dyDescent="0.35">
      <c r="B78" s="8" t="s">
        <v>11</v>
      </c>
      <c r="C78" s="8" t="s">
        <v>12</v>
      </c>
    </row>
    <row r="79" spans="1:8" x14ac:dyDescent="0.35">
      <c r="B79">
        <f>E56/(E56+J56)</f>
        <v>0.41324688545858723</v>
      </c>
      <c r="C79">
        <f>J56/(J56+E56)</f>
        <v>0.58675311454141288</v>
      </c>
    </row>
    <row r="80" spans="1:8" x14ac:dyDescent="0.35">
      <c r="B80">
        <f>E57/(E57+J57)</f>
        <v>0.13527385343348919</v>
      </c>
      <c r="C80">
        <f>J57/(J57+E57)</f>
        <v>0.86472614656651081</v>
      </c>
    </row>
    <row r="81" spans="1:13" x14ac:dyDescent="0.35">
      <c r="B81">
        <f>E58/(E58+J58)</f>
        <v>0.64557875672422183</v>
      </c>
      <c r="C81">
        <f>J58/(J58+E58)</f>
        <v>0.35442124327577812</v>
      </c>
    </row>
    <row r="82" spans="1:13" x14ac:dyDescent="0.35">
      <c r="B82">
        <f>E59/(E59+J59)</f>
        <v>0.30701503845320183</v>
      </c>
      <c r="C82">
        <f>J59/(J59+E59)</f>
        <v>0.69298496154679823</v>
      </c>
    </row>
    <row r="83" spans="1:13" x14ac:dyDescent="0.35">
      <c r="B83">
        <f>E60/(E60+J60)</f>
        <v>0.7650796846768021</v>
      </c>
      <c r="C83">
        <f>J60/(J60+E60)</f>
        <v>0.23492031532319793</v>
      </c>
    </row>
    <row r="86" spans="1:13" x14ac:dyDescent="0.35">
      <c r="A86" s="24" t="s">
        <v>43</v>
      </c>
      <c r="B86" s="24"/>
    </row>
    <row r="88" spans="1:13" x14ac:dyDescent="0.35">
      <c r="A88" s="4" t="s">
        <v>44</v>
      </c>
    </row>
    <row r="89" spans="1:13" x14ac:dyDescent="0.35">
      <c r="A89" s="5"/>
      <c r="B89" s="8" t="s">
        <v>0</v>
      </c>
      <c r="C89" s="8" t="s">
        <v>1</v>
      </c>
      <c r="D89" s="8" t="s">
        <v>2</v>
      </c>
    </row>
    <row r="90" spans="1:13" x14ac:dyDescent="0.35">
      <c r="A90" s="10">
        <v>1</v>
      </c>
      <c r="B90" s="5">
        <v>1</v>
      </c>
      <c r="C90" s="5">
        <v>0.5</v>
      </c>
      <c r="D90" s="5">
        <v>1</v>
      </c>
    </row>
    <row r="91" spans="1:13" x14ac:dyDescent="0.35">
      <c r="A91" s="10">
        <v>2</v>
      </c>
      <c r="B91" s="5">
        <v>1</v>
      </c>
      <c r="C91" s="5">
        <v>0.5</v>
      </c>
      <c r="D91" s="5">
        <v>0.5</v>
      </c>
    </row>
    <row r="92" spans="1:13" x14ac:dyDescent="0.35">
      <c r="A92" s="10">
        <v>3</v>
      </c>
      <c r="B92" s="5">
        <v>1</v>
      </c>
      <c r="C92" s="5">
        <v>1</v>
      </c>
      <c r="D92" s="5">
        <v>1</v>
      </c>
    </row>
    <row r="93" spans="1:13" x14ac:dyDescent="0.35">
      <c r="A93" s="10">
        <v>4</v>
      </c>
      <c r="B93" s="5">
        <v>0.5</v>
      </c>
      <c r="C93" s="5">
        <v>0</v>
      </c>
      <c r="D93" s="5">
        <v>0</v>
      </c>
    </row>
    <row r="94" spans="1:13" x14ac:dyDescent="0.35">
      <c r="A94" s="10">
        <v>5</v>
      </c>
      <c r="B94" s="5">
        <v>0</v>
      </c>
      <c r="C94" s="5">
        <v>1</v>
      </c>
      <c r="D94" s="5">
        <v>1</v>
      </c>
    </row>
    <row r="96" spans="1:13" x14ac:dyDescent="0.35">
      <c r="A96" s="4" t="s">
        <v>13</v>
      </c>
      <c r="E96" s="4" t="s">
        <v>14</v>
      </c>
      <c r="M96" s="4" t="s">
        <v>15</v>
      </c>
    </row>
    <row r="97" spans="1:16" x14ac:dyDescent="0.35">
      <c r="B97" s="8" t="s">
        <v>11</v>
      </c>
      <c r="C97" s="8" t="s">
        <v>12</v>
      </c>
      <c r="E97" s="8" t="s">
        <v>16</v>
      </c>
      <c r="F97" s="8" t="s">
        <v>18</v>
      </c>
      <c r="G97" s="8" t="s">
        <v>19</v>
      </c>
      <c r="I97" s="8" t="s">
        <v>16</v>
      </c>
      <c r="J97" s="8" t="s">
        <v>18</v>
      </c>
      <c r="K97" s="8" t="s">
        <v>19</v>
      </c>
      <c r="N97" s="8" t="s">
        <v>0</v>
      </c>
      <c r="O97" s="8" t="s">
        <v>1</v>
      </c>
      <c r="P97" s="8" t="s">
        <v>2</v>
      </c>
    </row>
    <row r="98" spans="1:16" x14ac:dyDescent="0.35">
      <c r="A98" s="10">
        <v>1</v>
      </c>
      <c r="B98">
        <f t="shared" ref="B98:C102" si="0">B79^2</f>
        <v>0.1707729883412227</v>
      </c>
      <c r="C98">
        <f t="shared" si="0"/>
        <v>0.34427921742404838</v>
      </c>
      <c r="E98">
        <f>B98*B90</f>
        <v>0.1707729883412227</v>
      </c>
      <c r="F98">
        <f>B98*C90</f>
        <v>8.5386494170611352E-2</v>
      </c>
      <c r="G98">
        <f>B98*D90</f>
        <v>0.1707729883412227</v>
      </c>
      <c r="I98">
        <f>C98*B90</f>
        <v>0.34427921742404838</v>
      </c>
      <c r="J98">
        <f>C98*C90</f>
        <v>0.17213960871202419</v>
      </c>
      <c r="K98">
        <f>C98*D90</f>
        <v>0.34427921742404838</v>
      </c>
      <c r="M98" s="9" t="s">
        <v>25</v>
      </c>
      <c r="N98">
        <f>SUM(E98:E102)</f>
        <v>0.65297305181577037</v>
      </c>
      <c r="O98">
        <f>SUM(F98:F102)</f>
        <v>1.0966548569207308</v>
      </c>
      <c r="P98">
        <f>SUM(G98:G102)</f>
        <v>1.1820413510913421</v>
      </c>
    </row>
    <row r="99" spans="1:16" x14ac:dyDescent="0.35">
      <c r="A99" s="10">
        <v>2</v>
      </c>
      <c r="B99">
        <f t="shared" si="0"/>
        <v>1.8299015422745115E-2</v>
      </c>
      <c r="C99">
        <f t="shared" si="0"/>
        <v>0.74775130855576677</v>
      </c>
      <c r="E99">
        <f>B99*B91</f>
        <v>1.8299015422745115E-2</v>
      </c>
      <c r="F99">
        <f>B99*C91</f>
        <v>9.1495077113725575E-3</v>
      </c>
      <c r="G99">
        <f>B99*D91</f>
        <v>9.1495077113725575E-3</v>
      </c>
      <c r="I99">
        <f>C99*B91</f>
        <v>0.74775130855576677</v>
      </c>
      <c r="J99">
        <f>C99*C91</f>
        <v>0.37387565427788338</v>
      </c>
      <c r="K99">
        <f>C99*D91</f>
        <v>0.37387565427788338</v>
      </c>
      <c r="M99" s="9" t="s">
        <v>26</v>
      </c>
      <c r="N99">
        <f>SUM(I98:I102)</f>
        <v>1.4577590221299721</v>
      </c>
      <c r="O99">
        <f>SUM(J98:J102)</f>
        <v>0.72681723522660668</v>
      </c>
      <c r="P99">
        <f>SUM(K98:K102)</f>
        <v>0.89895684393863085</v>
      </c>
    </row>
    <row r="100" spans="1:16" x14ac:dyDescent="0.35">
      <c r="A100" s="10">
        <v>3</v>
      </c>
      <c r="B100">
        <f t="shared" si="0"/>
        <v>0.41677193113359201</v>
      </c>
      <c r="C100">
        <f t="shared" si="0"/>
        <v>0.12561441768514831</v>
      </c>
      <c r="E100">
        <f>B100*B92</f>
        <v>0.41677193113359201</v>
      </c>
      <c r="F100">
        <f>B100*C92</f>
        <v>0.41677193113359201</v>
      </c>
      <c r="G100">
        <f>B100*D92</f>
        <v>0.41677193113359201</v>
      </c>
      <c r="I100">
        <f>C100*B92</f>
        <v>0.12561441768514831</v>
      </c>
      <c r="J100">
        <f>C100*C92</f>
        <v>0.12561441768514831</v>
      </c>
      <c r="K100">
        <f>C100*D92</f>
        <v>0.12561441768514831</v>
      </c>
    </row>
    <row r="101" spans="1:16" x14ac:dyDescent="0.35">
      <c r="A101" s="10">
        <v>4</v>
      </c>
      <c r="B101">
        <f t="shared" si="0"/>
        <v>9.4258233836420999E-2</v>
      </c>
      <c r="C101">
        <f t="shared" si="0"/>
        <v>0.48022815693001741</v>
      </c>
      <c r="E101">
        <f>B101*B93</f>
        <v>4.7129116918210499E-2</v>
      </c>
      <c r="F101">
        <f>B101*C93</f>
        <v>0</v>
      </c>
      <c r="G101">
        <f>B101*D93</f>
        <v>0</v>
      </c>
      <c r="I101">
        <f>C101*B93</f>
        <v>0.24011407846500871</v>
      </c>
      <c r="J101">
        <f>C101*C93</f>
        <v>0</v>
      </c>
      <c r="K101">
        <f>C101*D93</f>
        <v>0</v>
      </c>
    </row>
    <row r="102" spans="1:16" x14ac:dyDescent="0.35">
      <c r="A102" s="10">
        <v>5</v>
      </c>
      <c r="B102">
        <f t="shared" si="0"/>
        <v>0.58534692390515497</v>
      </c>
      <c r="C102">
        <f t="shared" si="0"/>
        <v>5.5187554551550742E-2</v>
      </c>
      <c r="E102">
        <f>B102*B94</f>
        <v>0</v>
      </c>
      <c r="F102">
        <f>B102*C94</f>
        <v>0.58534692390515497</v>
      </c>
      <c r="G102">
        <f>B102*D94</f>
        <v>0.58534692390515497</v>
      </c>
      <c r="I102">
        <f>C102*B94</f>
        <v>0</v>
      </c>
      <c r="J102">
        <f>C102*C94</f>
        <v>5.5187554551550742E-2</v>
      </c>
      <c r="K102">
        <f>C102*D94</f>
        <v>5.5187554551550742E-2</v>
      </c>
    </row>
    <row r="103" spans="1:16" x14ac:dyDescent="0.35">
      <c r="B103" s="4">
        <f>SUM(B98:B102)</f>
        <v>1.2854490926391358</v>
      </c>
      <c r="C103" s="4">
        <f>SUM(C98:C102)</f>
        <v>1.7530606551465315</v>
      </c>
      <c r="I103" t="s">
        <v>49</v>
      </c>
    </row>
    <row r="106" spans="1:16" x14ac:dyDescent="0.35">
      <c r="A106" s="4" t="s">
        <v>45</v>
      </c>
      <c r="F106" s="4" t="s">
        <v>24</v>
      </c>
    </row>
    <row r="107" spans="1:16" x14ac:dyDescent="0.35">
      <c r="B107" s="7" t="s">
        <v>28</v>
      </c>
      <c r="C107" s="7" t="s">
        <v>29</v>
      </c>
      <c r="D107" s="7" t="s">
        <v>30</v>
      </c>
      <c r="G107" s="7" t="s">
        <v>31</v>
      </c>
      <c r="H107" s="7" t="s">
        <v>32</v>
      </c>
      <c r="I107" s="7" t="s">
        <v>33</v>
      </c>
      <c r="J107" s="13" t="s">
        <v>35</v>
      </c>
      <c r="L107" s="7" t="s">
        <v>31</v>
      </c>
      <c r="M107" s="7" t="s">
        <v>32</v>
      </c>
      <c r="N107" s="7" t="s">
        <v>33</v>
      </c>
      <c r="O107" s="13" t="s">
        <v>35</v>
      </c>
    </row>
    <row r="108" spans="1:16" x14ac:dyDescent="0.35">
      <c r="A108" s="10">
        <v>1</v>
      </c>
      <c r="B108">
        <f>N98/B103</f>
        <v>0.50797270429057706</v>
      </c>
      <c r="C108">
        <f>O98/B103</f>
        <v>0.85312974523884533</v>
      </c>
      <c r="D108">
        <f>P98/B103</f>
        <v>0.9195551639190247</v>
      </c>
      <c r="F108" s="10">
        <v>1</v>
      </c>
      <c r="G108">
        <f>(B90-B108)^2</f>
        <v>0.24209085972312794</v>
      </c>
      <c r="H108">
        <f>(C90-C108)^2</f>
        <v>0.1247006169724518</v>
      </c>
      <c r="I108">
        <f>(D90-D108)^2</f>
        <v>6.4713716520949857E-3</v>
      </c>
      <c r="J108">
        <f>SUM(G108:I108)</f>
        <v>0.37326284834767476</v>
      </c>
      <c r="L108">
        <f>(B90-B109)^2</f>
        <v>2.8375126851271484E-2</v>
      </c>
      <c r="M108">
        <f>(C90-C109)^2</f>
        <v>7.2933268391246102E-3</v>
      </c>
      <c r="N108">
        <f>(D90-D109)^2</f>
        <v>0.23737087684460409</v>
      </c>
      <c r="O108">
        <f>SUM(L108:N108)</f>
        <v>0.27303933053500018</v>
      </c>
    </row>
    <row r="109" spans="1:16" x14ac:dyDescent="0.35">
      <c r="A109" s="10">
        <v>2</v>
      </c>
      <c r="B109">
        <f>N99/C103</f>
        <v>0.83155081819352317</v>
      </c>
      <c r="C109">
        <f>O99/C103</f>
        <v>0.41459902319572328</v>
      </c>
      <c r="D109">
        <f>P99/C103</f>
        <v>0.51279277833286985</v>
      </c>
      <c r="F109" s="10">
        <v>2</v>
      </c>
      <c r="G109">
        <f>(B91-B108)*2</f>
        <v>0.98405459141884588</v>
      </c>
      <c r="H109">
        <f>(C91-C108)^2</f>
        <v>0.1247006169724518</v>
      </c>
      <c r="I109">
        <f>(D91-D108)^2</f>
        <v>0.17602653557111969</v>
      </c>
      <c r="J109">
        <f>SUM(G109:I109)</f>
        <v>1.2847817439624174</v>
      </c>
      <c r="L109">
        <f>(B91-B109)^2</f>
        <v>2.8375126851271484E-2</v>
      </c>
      <c r="M109">
        <f>(C91-C109)^2</f>
        <v>7.2933268391246102E-3</v>
      </c>
      <c r="N109">
        <f>(D91-D109)^2</f>
        <v>1.6365517747394422E-4</v>
      </c>
      <c r="O109">
        <f t="shared" ref="O109:O112" si="1">SUM(L109:N109)</f>
        <v>3.5832108867870041E-2</v>
      </c>
    </row>
    <row r="110" spans="1:16" x14ac:dyDescent="0.35">
      <c r="F110" s="10">
        <v>3</v>
      </c>
      <c r="G110">
        <f>(B92-B108)^2</f>
        <v>0.24209085972312794</v>
      </c>
      <c r="H110">
        <f>(C92-C108)^2</f>
        <v>2.1570871733606476E-2</v>
      </c>
      <c r="I110">
        <f>(D92-D108)^2</f>
        <v>6.4713716520949857E-3</v>
      </c>
      <c r="J110">
        <f t="shared" ref="J110:J112" si="2">SUM(G110:I110)</f>
        <v>0.27013310310882943</v>
      </c>
      <c r="L110">
        <f>(B92-B109)^2</f>
        <v>2.8375126851271484E-2</v>
      </c>
      <c r="M110">
        <f>(C92-C109)^2</f>
        <v>0.34269430364340131</v>
      </c>
      <c r="N110">
        <f>(D92-D109)^2</f>
        <v>0.23737087684460409</v>
      </c>
      <c r="O110">
        <f t="shared" si="1"/>
        <v>0.6084403073392769</v>
      </c>
    </row>
    <row r="111" spans="1:16" x14ac:dyDescent="0.35">
      <c r="F111" s="10">
        <v>4</v>
      </c>
      <c r="G111">
        <f>(B93-B108)^2</f>
        <v>6.3564013704985853E-5</v>
      </c>
      <c r="H111">
        <f>(C93-C108)^2</f>
        <v>0.72783036221129715</v>
      </c>
      <c r="I111">
        <f>(D93-D108)^2</f>
        <v>0.84558169949014439</v>
      </c>
      <c r="J111">
        <f t="shared" si="2"/>
        <v>1.5734756257151465</v>
      </c>
      <c r="L111">
        <f>(B93-B109)^2</f>
        <v>0.10992594504479465</v>
      </c>
      <c r="M111">
        <f>(C93-C109)^2</f>
        <v>0.1718923500348479</v>
      </c>
      <c r="N111">
        <f>(D93-D109)^2</f>
        <v>0.26295643351034381</v>
      </c>
      <c r="O111">
        <f t="shared" si="1"/>
        <v>0.54477472858998643</v>
      </c>
    </row>
    <row r="112" spans="1:16" x14ac:dyDescent="0.35">
      <c r="F112" s="10">
        <v>5</v>
      </c>
      <c r="G112">
        <f>(B94-B108)^2</f>
        <v>0.25803626830428206</v>
      </c>
      <c r="H112">
        <f>(C94-C108)^2</f>
        <v>2.1570871733606476E-2</v>
      </c>
      <c r="I112">
        <f>(D94-D108)^2</f>
        <v>6.4713716520949857E-3</v>
      </c>
      <c r="J112">
        <f t="shared" si="2"/>
        <v>0.28607851168998355</v>
      </c>
      <c r="L112">
        <f>(B94-B109)^2</f>
        <v>0.69147676323831786</v>
      </c>
      <c r="M112">
        <f>(C94-C109)^2</f>
        <v>0.34269430364340131</v>
      </c>
      <c r="N112">
        <f>(D94-D109)^2</f>
        <v>0.23737087684460409</v>
      </c>
      <c r="O112">
        <f t="shared" si="1"/>
        <v>1.2715419437263233</v>
      </c>
    </row>
    <row r="114" spans="1:9" x14ac:dyDescent="0.35">
      <c r="A114" s="4" t="s">
        <v>27</v>
      </c>
      <c r="G114" s="4" t="s">
        <v>34</v>
      </c>
    </row>
    <row r="115" spans="1:9" x14ac:dyDescent="0.35">
      <c r="B115" s="23" t="s">
        <v>46</v>
      </c>
      <c r="C115" s="23"/>
      <c r="D115" s="23" t="s">
        <v>47</v>
      </c>
      <c r="E115" s="23"/>
      <c r="H115" s="16">
        <f>SUM(B121:E121)</f>
        <v>1.0446191607963944</v>
      </c>
    </row>
    <row r="116" spans="1:9" x14ac:dyDescent="0.35">
      <c r="A116" s="10">
        <v>1</v>
      </c>
      <c r="B116" s="22">
        <f>J108*B98</f>
        <v>6.3743212049089046E-2</v>
      </c>
      <c r="C116" s="22"/>
      <c r="D116" s="22">
        <f>O108*C98</f>
        <v>9.4001767042575943E-2</v>
      </c>
      <c r="E116" s="22"/>
    </row>
    <row r="117" spans="1:9" x14ac:dyDescent="0.35">
      <c r="A117" s="10">
        <v>2</v>
      </c>
      <c r="B117" s="22">
        <f>J109*B99</f>
        <v>2.3510240947629643E-2</v>
      </c>
      <c r="C117" s="22"/>
      <c r="D117" s="22">
        <f>O109*C99</f>
        <v>2.6793506294262519E-2</v>
      </c>
      <c r="E117" s="22"/>
      <c r="H117" s="17">
        <f>H115-B75</f>
        <v>-0.36755899340551501</v>
      </c>
      <c r="I117" t="s">
        <v>48</v>
      </c>
    </row>
    <row r="118" spans="1:9" x14ac:dyDescent="0.35">
      <c r="A118" s="10">
        <v>3</v>
      </c>
      <c r="B118" s="22">
        <f>J110*B100</f>
        <v>0.11258389504577657</v>
      </c>
      <c r="C118" s="22"/>
      <c r="D118" s="22">
        <f>O110*C100</f>
        <v>7.6428874902595936E-2</v>
      </c>
      <c r="E118" s="22"/>
    </row>
    <row r="119" spans="1:9" x14ac:dyDescent="0.35">
      <c r="A119" s="10">
        <v>4</v>
      </c>
      <c r="B119" s="22">
        <f>J111*B101</f>
        <v>0.14831303346456712</v>
      </c>
      <c r="C119" s="22"/>
      <c r="D119" s="22">
        <f>O111*C101</f>
        <v>0.26161616385281966</v>
      </c>
      <c r="E119" s="22"/>
    </row>
    <row r="120" spans="1:9" x14ac:dyDescent="0.35">
      <c r="A120" s="10">
        <v>5</v>
      </c>
      <c r="B120" s="22">
        <f>J112*B102</f>
        <v>0.1674551768130968</v>
      </c>
      <c r="C120" s="22"/>
      <c r="D120" s="22">
        <f>O112*C102</f>
        <v>7.0173290383981332E-2</v>
      </c>
      <c r="E120" s="22"/>
    </row>
    <row r="121" spans="1:9" x14ac:dyDescent="0.35">
      <c r="A121" s="4" t="s">
        <v>35</v>
      </c>
      <c r="B121" s="21">
        <f>SUM(B116:C120)</f>
        <v>0.51560555832015909</v>
      </c>
      <c r="C121" s="21"/>
      <c r="D121" s="21">
        <f>SUM(D116:E120)</f>
        <v>0.52901360247623541</v>
      </c>
      <c r="E121" s="21"/>
    </row>
    <row r="123" spans="1:9" x14ac:dyDescent="0.35">
      <c r="A123" s="4" t="s">
        <v>37</v>
      </c>
    </row>
    <row r="124" spans="1:9" x14ac:dyDescent="0.35">
      <c r="B124" s="14" t="s">
        <v>11</v>
      </c>
      <c r="C124" s="14" t="s">
        <v>12</v>
      </c>
    </row>
    <row r="125" spans="1:9" x14ac:dyDescent="0.35">
      <c r="A125" s="10">
        <v>1</v>
      </c>
      <c r="B125">
        <f>J108/(J108+O108)</f>
        <v>0.57753611320477105</v>
      </c>
      <c r="C125">
        <f>O108/(O108+J108)</f>
        <v>0.42246388679522895</v>
      </c>
    </row>
    <row r="126" spans="1:9" x14ac:dyDescent="0.35">
      <c r="A126" s="10">
        <v>2</v>
      </c>
      <c r="B126">
        <f>J109/(J109+O109)</f>
        <v>0.97286708087221996</v>
      </c>
      <c r="C126">
        <f t="shared" ref="C126:C129" si="3">O109/(O109+J109)</f>
        <v>2.7132919127779917E-2</v>
      </c>
    </row>
    <row r="127" spans="1:9" x14ac:dyDescent="0.35">
      <c r="A127" s="10">
        <v>3</v>
      </c>
      <c r="B127">
        <f>J110/(J110+O110)</f>
        <v>0.30746787905981715</v>
      </c>
      <c r="C127">
        <f t="shared" si="3"/>
        <v>0.6925321209401829</v>
      </c>
    </row>
    <row r="128" spans="1:9" x14ac:dyDescent="0.35">
      <c r="A128" s="10">
        <v>4</v>
      </c>
      <c r="B128">
        <f>J111/(J111+O111)</f>
        <v>0.74281853536208031</v>
      </c>
      <c r="C128">
        <f t="shared" si="3"/>
        <v>0.25718146463791969</v>
      </c>
    </row>
    <row r="129" spans="1:17" x14ac:dyDescent="0.35">
      <c r="A129" s="10">
        <v>5</v>
      </c>
      <c r="B129">
        <f>J112/(J112+O112)</f>
        <v>0.1836638127697951</v>
      </c>
      <c r="C129">
        <f t="shared" si="3"/>
        <v>0.81633618723020496</v>
      </c>
    </row>
    <row r="132" spans="1:17" x14ac:dyDescent="0.35">
      <c r="A132" s="4"/>
    </row>
    <row r="133" spans="1:17" x14ac:dyDescent="0.35">
      <c r="A133" s="4"/>
    </row>
    <row r="134" spans="1:17" x14ac:dyDescent="0.35">
      <c r="A134" s="12"/>
      <c r="B134" s="18"/>
      <c r="C134" s="18"/>
      <c r="D134" s="18"/>
    </row>
    <row r="135" spans="1:17" x14ac:dyDescent="0.35">
      <c r="A135" s="18"/>
      <c r="B135" s="12"/>
      <c r="C135" s="12"/>
      <c r="D135" s="12"/>
    </row>
    <row r="136" spans="1:17" x14ac:dyDescent="0.35">
      <c r="A136" s="18"/>
      <c r="B136" s="12"/>
      <c r="C136" s="12"/>
      <c r="D136" s="12"/>
    </row>
    <row r="137" spans="1:17" x14ac:dyDescent="0.35">
      <c r="A137" s="18"/>
      <c r="B137" s="12"/>
      <c r="C137" s="12"/>
      <c r="D137" s="12"/>
    </row>
    <row r="138" spans="1:17" x14ac:dyDescent="0.35">
      <c r="A138" s="18"/>
      <c r="B138" s="12"/>
      <c r="C138" s="12"/>
      <c r="D138" s="12"/>
    </row>
    <row r="139" spans="1:17" x14ac:dyDescent="0.35">
      <c r="A139" s="18"/>
      <c r="B139" s="12"/>
      <c r="C139" s="12"/>
      <c r="D139" s="12"/>
    </row>
    <row r="140" spans="1:17" x14ac:dyDescent="0.35">
      <c r="A140" s="19"/>
    </row>
    <row r="142" spans="1:17" x14ac:dyDescent="0.35">
      <c r="A142" s="19"/>
      <c r="B142" s="18"/>
      <c r="C142" s="18"/>
      <c r="D142" s="19"/>
      <c r="E142" s="19"/>
      <c r="F142" s="18"/>
      <c r="G142" s="18"/>
      <c r="H142" s="18"/>
      <c r="I142" s="19"/>
      <c r="J142" s="18"/>
      <c r="K142" s="18"/>
      <c r="L142" s="18"/>
      <c r="M142" s="19"/>
      <c r="N142" s="19"/>
      <c r="O142" s="18"/>
      <c r="P142" s="18"/>
      <c r="Q142" s="18"/>
    </row>
    <row r="143" spans="1:17" x14ac:dyDescent="0.35">
      <c r="A143" s="18"/>
      <c r="B143" s="19"/>
      <c r="C143" s="19"/>
      <c r="D143" s="19"/>
      <c r="E143" s="18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1:17" x14ac:dyDescent="0.35">
      <c r="A144" s="18"/>
      <c r="B144" s="19"/>
      <c r="C144" s="19"/>
      <c r="D144" s="19"/>
      <c r="E144" s="18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1:17" x14ac:dyDescent="0.35">
      <c r="A145" s="18"/>
      <c r="B145" s="19"/>
      <c r="C145" s="19"/>
      <c r="D145" s="19"/>
      <c r="E145" s="1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1:17" x14ac:dyDescent="0.35">
      <c r="A146" s="18"/>
      <c r="B146" s="19"/>
      <c r="C146" s="19"/>
      <c r="D146" s="19"/>
      <c r="E146" s="1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1:17" x14ac:dyDescent="0.35">
      <c r="A147" s="18"/>
      <c r="B147" s="19"/>
      <c r="C147" s="19"/>
      <c r="D147" s="19"/>
      <c r="E147" s="18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x14ac:dyDescent="0.35">
      <c r="A148" s="20"/>
      <c r="B148" s="20"/>
      <c r="C148" s="20"/>
      <c r="D148" s="19"/>
      <c r="E148" s="19"/>
      <c r="F148" s="20"/>
      <c r="G148" s="20"/>
      <c r="H148" s="20"/>
      <c r="I148" s="20"/>
      <c r="J148" s="20"/>
      <c r="K148" s="20"/>
      <c r="L148" s="20"/>
      <c r="M148" s="19"/>
      <c r="N148" s="19"/>
      <c r="O148" s="19"/>
      <c r="P148" s="19"/>
      <c r="Q148" s="19"/>
    </row>
  </sheetData>
  <mergeCells count="30">
    <mergeCell ref="A86:B86"/>
    <mergeCell ref="A18:C18"/>
    <mergeCell ref="B66:C66"/>
    <mergeCell ref="B67:C67"/>
    <mergeCell ref="B68:C68"/>
    <mergeCell ref="B69:C69"/>
    <mergeCell ref="E71:F71"/>
    <mergeCell ref="B72:C72"/>
    <mergeCell ref="E72:F72"/>
    <mergeCell ref="E66:F66"/>
    <mergeCell ref="E67:F67"/>
    <mergeCell ref="E68:F68"/>
    <mergeCell ref="E69:F69"/>
    <mergeCell ref="E70:F70"/>
    <mergeCell ref="B70:C70"/>
    <mergeCell ref="B71:C71"/>
    <mergeCell ref="B121:C121"/>
    <mergeCell ref="D121:E121"/>
    <mergeCell ref="B120:C120"/>
    <mergeCell ref="D115:E115"/>
    <mergeCell ref="D116:E116"/>
    <mergeCell ref="D117:E117"/>
    <mergeCell ref="D118:E118"/>
    <mergeCell ref="D119:E119"/>
    <mergeCell ref="D120:E120"/>
    <mergeCell ref="B115:C115"/>
    <mergeCell ref="B116:C116"/>
    <mergeCell ref="B117:C117"/>
    <mergeCell ref="B118:C118"/>
    <mergeCell ref="B119:C11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2023-05-22T11:56:25Z</dcterms:created>
  <dcterms:modified xsi:type="dcterms:W3CDTF">2023-05-26T04:40:27Z</dcterms:modified>
</cp:coreProperties>
</file>