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ellprod-my.sharepoint.com/personal/zlr6_cornell_edu/Documents/Cornell/Hendry Rotation/"/>
    </mc:Choice>
  </mc:AlternateContent>
  <xr:revisionPtr revIDLastSave="148" documentId="8_{839AF321-75B0-E747-9D0A-95089F059270}" xr6:coauthVersionLast="47" xr6:coauthVersionMax="47" xr10:uidLastSave="{DA9ADC9D-1F94-3647-9CE9-5BD3D4096812}"/>
  <bookViews>
    <workbookView xWindow="1180" yWindow="500" windowWidth="27240" windowHeight="15800" activeTab="4" xr2:uid="{CE967CDF-735E-F14D-8741-139C28776564}"/>
  </bookViews>
  <sheets>
    <sheet name="TSA Media" sheetId="1" r:id="rId1"/>
    <sheet name="PCR Master Mix" sheetId="2" r:id="rId2"/>
    <sheet name="Gel Loading" sheetId="3" r:id="rId3"/>
    <sheet name="Gel" sheetId="4" r:id="rId4"/>
    <sheet name="KB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3" i="5"/>
  <c r="B4" i="4"/>
  <c r="B3" i="4"/>
  <c r="B2" i="4"/>
  <c r="C3" i="2"/>
  <c r="C4" i="2"/>
  <c r="C5" i="2"/>
  <c r="C6" i="2"/>
  <c r="C7" i="2"/>
  <c r="C2" i="2"/>
  <c r="B4" i="1" l="1"/>
  <c r="B3" i="1"/>
  <c r="B2" i="1"/>
</calcChain>
</file>

<file path=xl/sharedStrings.xml><?xml version="1.0" encoding="utf-8"?>
<sst xmlns="http://schemas.openxmlformats.org/spreadsheetml/2006/main" count="51" uniqueCount="41">
  <si>
    <t>Ingredient</t>
  </si>
  <si>
    <t>Amount</t>
  </si>
  <si>
    <t>Units</t>
  </si>
  <si>
    <t>Total Amount (mL)</t>
  </si>
  <si>
    <t>Agar</t>
  </si>
  <si>
    <t>TSB</t>
  </si>
  <si>
    <t>ddH2O</t>
  </si>
  <si>
    <t>g</t>
  </si>
  <si>
    <t>mL</t>
  </si>
  <si>
    <t>Reagent</t>
  </si>
  <si>
    <t>Amount/rxn (ul)</t>
  </si>
  <si>
    <t>Total</t>
  </si>
  <si>
    <t>Reactions</t>
  </si>
  <si>
    <t>Blanks</t>
  </si>
  <si>
    <t>Ghosts</t>
  </si>
  <si>
    <t>Primer 1</t>
  </si>
  <si>
    <t>Primer 2</t>
  </si>
  <si>
    <t>Buffer</t>
  </si>
  <si>
    <t>dNTPs</t>
  </si>
  <si>
    <t>Taq Polymerase</t>
  </si>
  <si>
    <t>Loading Dye</t>
  </si>
  <si>
    <t>PCR Product</t>
  </si>
  <si>
    <t>Ladder</t>
  </si>
  <si>
    <t>Agararose</t>
  </si>
  <si>
    <t>Total Volume (mL)</t>
  </si>
  <si>
    <t>Large template</t>
  </si>
  <si>
    <t>Small template</t>
  </si>
  <si>
    <t>60 mL</t>
  </si>
  <si>
    <t>30 mL</t>
  </si>
  <si>
    <t>TAE (1x)</t>
  </si>
  <si>
    <t>Gel Red</t>
  </si>
  <si>
    <t xml:space="preserve">Amount </t>
  </si>
  <si>
    <t>uL</t>
  </si>
  <si>
    <r>
      <t>ddH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(mL)</t>
    </r>
  </si>
  <si>
    <t>Peptone (g)</t>
  </si>
  <si>
    <r>
      <t>K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HPO</t>
    </r>
    <r>
      <rPr>
        <vertAlign val="subscript"/>
        <sz val="12"/>
        <color rgb="FF000000"/>
        <rFont val="Calibri"/>
        <family val="2"/>
        <scheme val="minor"/>
      </rPr>
      <t>4</t>
    </r>
    <r>
      <rPr>
        <sz val="12"/>
        <color rgb="FF000000"/>
        <rFont val="Calibri"/>
        <family val="2"/>
        <scheme val="minor"/>
      </rPr>
      <t xml:space="preserve"> (g)</t>
    </r>
  </si>
  <si>
    <r>
      <t>MgSO</t>
    </r>
    <r>
      <rPr>
        <vertAlign val="subscript"/>
        <sz val="12"/>
        <color rgb="FF000000"/>
        <rFont val="Calibri"/>
        <family val="2"/>
        <scheme val="minor"/>
      </rPr>
      <t>4</t>
    </r>
    <r>
      <rPr>
        <sz val="12"/>
        <color rgb="FF000000"/>
        <rFont val="Calibri"/>
        <family val="2"/>
        <scheme val="minor"/>
      </rPr>
      <t>•7H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O (g)</t>
    </r>
  </si>
  <si>
    <t>Glycerol (mL)</t>
  </si>
  <si>
    <t>Agar (if needed) (g)</t>
  </si>
  <si>
    <t>Amount/500 mL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</si>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</sst>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ymbol"/>
      <charset val="2"/>
    </font>
    <font>
      <vertAlign val="subscript"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2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125CD-F05D-6B47-A689-DB4DA3870EF5}">
  <dimension ref="A1:J9"/>
  <sheetViews>
    <sheetView zoomScale="221" workbookViewId="0">
      <selection activeCell="E10" sqref="E10"/>
    </sheetView>
  </sheetViews>
  <sheetFormatPr baseColWidth="10" defaultRowHeight="16" x14ac:dyDescent="0.2"/>
  <cols>
    <col min="1" max="1" width="9.5" style="3" bestFit="1" customWidth="1"/>
    <col min="2" max="2" width="7.6640625" style="3" bestFit="1" customWidth="1"/>
    <col min="3" max="3" width="5.5" style="3" bestFit="1" customWidth="1"/>
    <col min="4" max="4" width="10.83203125" style="3"/>
    <col min="5" max="5" width="16.83203125" style="3" bestFit="1" customWidth="1"/>
    <col min="6" max="16384" width="10.83203125" style="3"/>
  </cols>
  <sheetData>
    <row r="1" spans="1:10" s="2" customFormat="1" x14ac:dyDescent="0.2">
      <c r="A1" s="2" t="s">
        <v>0</v>
      </c>
      <c r="B1" s="2" t="s">
        <v>1</v>
      </c>
      <c r="C1" s="2" t="s">
        <v>2</v>
      </c>
      <c r="E1" s="2" t="s">
        <v>3</v>
      </c>
    </row>
    <row r="2" spans="1:10" x14ac:dyDescent="0.2">
      <c r="A2" s="3" t="s">
        <v>4</v>
      </c>
      <c r="B2" s="3">
        <f>7.5*(E2/500)</f>
        <v>7.5</v>
      </c>
      <c r="C2" s="3" t="s">
        <v>7</v>
      </c>
      <c r="E2" s="3">
        <v>500</v>
      </c>
    </row>
    <row r="3" spans="1:10" x14ac:dyDescent="0.2">
      <c r="A3" s="3" t="s">
        <v>5</v>
      </c>
      <c r="B3" s="3">
        <f>15*(E2/500)</f>
        <v>15</v>
      </c>
      <c r="C3" s="3" t="s">
        <v>7</v>
      </c>
    </row>
    <row r="4" spans="1:10" x14ac:dyDescent="0.2">
      <c r="A4" s="3" t="s">
        <v>6</v>
      </c>
      <c r="B4" s="3">
        <f>500*(E2/500)</f>
        <v>500</v>
      </c>
      <c r="C4" s="3" t="s">
        <v>8</v>
      </c>
    </row>
    <row r="7" spans="1:10" x14ac:dyDescent="0.2">
      <c r="J7" s="4"/>
    </row>
    <row r="8" spans="1:10" x14ac:dyDescent="0.2">
      <c r="J8" s="4"/>
    </row>
    <row r="9" spans="1:10" x14ac:dyDescent="0.2">
      <c r="J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D1B7-7E42-2246-926B-3D511CC7F550}">
  <dimension ref="A1:G7"/>
  <sheetViews>
    <sheetView workbookViewId="0">
      <selection activeCell="D5" sqref="D5"/>
    </sheetView>
  </sheetViews>
  <sheetFormatPr baseColWidth="10" defaultRowHeight="16" x14ac:dyDescent="0.2"/>
  <cols>
    <col min="1" max="1" width="19.83203125" bestFit="1" customWidth="1"/>
    <col min="2" max="2" width="14.5" bestFit="1" customWidth="1"/>
    <col min="3" max="3" width="5.33203125" bestFit="1" customWidth="1"/>
    <col min="5" max="5" width="9.1640625" bestFit="1" customWidth="1"/>
    <col min="6" max="6" width="6.6640625" bestFit="1" customWidth="1"/>
    <col min="7" max="7" width="6.83203125" bestFit="1" customWidth="1"/>
  </cols>
  <sheetData>
    <row r="1" spans="1:7" x14ac:dyDescent="0.2">
      <c r="A1" s="5" t="s">
        <v>9</v>
      </c>
      <c r="B1" s="5" t="s">
        <v>10</v>
      </c>
      <c r="C1" s="6" t="s">
        <v>11</v>
      </c>
      <c r="D1" s="1"/>
      <c r="E1" s="1" t="s">
        <v>12</v>
      </c>
      <c r="F1" s="1" t="s">
        <v>13</v>
      </c>
      <c r="G1" s="1" t="s">
        <v>14</v>
      </c>
    </row>
    <row r="2" spans="1:7" x14ac:dyDescent="0.2">
      <c r="A2" s="7" t="s">
        <v>6</v>
      </c>
      <c r="B2" s="7"/>
      <c r="C2" s="8">
        <f>B2*SUM($E$2:$G$2)</f>
        <v>0</v>
      </c>
      <c r="E2">
        <v>0</v>
      </c>
      <c r="F2">
        <v>0</v>
      </c>
      <c r="G2">
        <v>0</v>
      </c>
    </row>
    <row r="3" spans="1:7" x14ac:dyDescent="0.2">
      <c r="A3" s="7" t="s">
        <v>17</v>
      </c>
      <c r="B3" s="7"/>
      <c r="C3" s="8">
        <f t="shared" ref="C3:C7" si="0">B3*SUM($E$2:$G$2)</f>
        <v>0</v>
      </c>
    </row>
    <row r="4" spans="1:7" x14ac:dyDescent="0.2">
      <c r="A4" s="7" t="s">
        <v>18</v>
      </c>
      <c r="B4" s="7"/>
      <c r="C4" s="8">
        <f t="shared" si="0"/>
        <v>0</v>
      </c>
    </row>
    <row r="5" spans="1:7" x14ac:dyDescent="0.2">
      <c r="A5" s="7" t="s">
        <v>15</v>
      </c>
      <c r="B5" s="7"/>
      <c r="C5" s="8">
        <f t="shared" si="0"/>
        <v>0</v>
      </c>
    </row>
    <row r="6" spans="1:7" x14ac:dyDescent="0.2">
      <c r="A6" s="7" t="s">
        <v>16</v>
      </c>
      <c r="B6" s="7"/>
      <c r="C6" s="8">
        <f t="shared" si="0"/>
        <v>0</v>
      </c>
    </row>
    <row r="7" spans="1:7" x14ac:dyDescent="0.2">
      <c r="A7" s="7" t="s">
        <v>19</v>
      </c>
      <c r="B7" s="7"/>
      <c r="C7" s="8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8DE46-C28F-3E41-8CB7-83AE38202B90}">
  <dimension ref="A1:D4"/>
  <sheetViews>
    <sheetView zoomScale="219" workbookViewId="0">
      <selection sqref="A1:B4"/>
    </sheetView>
  </sheetViews>
  <sheetFormatPr baseColWidth="10" defaultRowHeight="16" x14ac:dyDescent="0.2"/>
  <cols>
    <col min="1" max="1" width="11" bestFit="1" customWidth="1"/>
    <col min="2" max="2" width="14.5" bestFit="1" customWidth="1"/>
  </cols>
  <sheetData>
    <row r="1" spans="1:4" x14ac:dyDescent="0.2">
      <c r="A1" s="5" t="s">
        <v>9</v>
      </c>
      <c r="B1" s="5" t="s">
        <v>10</v>
      </c>
      <c r="C1" s="1"/>
      <c r="D1" s="1"/>
    </row>
    <row r="2" spans="1:4" x14ac:dyDescent="0.2">
      <c r="A2" s="7" t="s">
        <v>20</v>
      </c>
      <c r="B2" s="7">
        <v>1</v>
      </c>
    </row>
    <row r="3" spans="1:4" x14ac:dyDescent="0.2">
      <c r="A3" s="7" t="s">
        <v>21</v>
      </c>
      <c r="B3" s="7">
        <v>5</v>
      </c>
    </row>
    <row r="4" spans="1:4" x14ac:dyDescent="0.2">
      <c r="A4" s="7" t="s">
        <v>22</v>
      </c>
      <c r="B4" s="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7E59-E6D8-4E46-B47A-B5DB0C7AAD26}">
  <dimension ref="A1:H4"/>
  <sheetViews>
    <sheetView workbookViewId="0">
      <selection activeCell="D15" sqref="D15"/>
    </sheetView>
  </sheetViews>
  <sheetFormatPr baseColWidth="10" defaultRowHeight="16" x14ac:dyDescent="0.2"/>
  <cols>
    <col min="2" max="2" width="12.5" bestFit="1" customWidth="1"/>
    <col min="3" max="3" width="5.5" bestFit="1" customWidth="1"/>
    <col min="5" max="5" width="16.6640625" bestFit="1" customWidth="1"/>
    <col min="7" max="7" width="13.83203125" bestFit="1" customWidth="1"/>
  </cols>
  <sheetData>
    <row r="1" spans="1:8" x14ac:dyDescent="0.2">
      <c r="A1" s="5" t="s">
        <v>9</v>
      </c>
      <c r="B1" s="5" t="s">
        <v>31</v>
      </c>
      <c r="C1" s="5" t="s">
        <v>2</v>
      </c>
      <c r="E1" s="7" t="s">
        <v>24</v>
      </c>
      <c r="G1" s="7" t="s">
        <v>25</v>
      </c>
      <c r="H1" s="7" t="s">
        <v>27</v>
      </c>
    </row>
    <row r="2" spans="1:8" x14ac:dyDescent="0.2">
      <c r="A2" s="7" t="s">
        <v>23</v>
      </c>
      <c r="B2" s="7">
        <f>0.01*E2</f>
        <v>0.6</v>
      </c>
      <c r="C2" s="7" t="s">
        <v>7</v>
      </c>
      <c r="E2" s="7">
        <v>60</v>
      </c>
      <c r="G2" s="7" t="s">
        <v>26</v>
      </c>
      <c r="H2" s="7" t="s">
        <v>28</v>
      </c>
    </row>
    <row r="3" spans="1:8" x14ac:dyDescent="0.2">
      <c r="A3" s="7" t="s">
        <v>29</v>
      </c>
      <c r="B3" s="7">
        <f>E2</f>
        <v>60</v>
      </c>
      <c r="C3" s="7" t="s">
        <v>8</v>
      </c>
    </row>
    <row r="4" spans="1:8" x14ac:dyDescent="0.2">
      <c r="A4" s="7" t="s">
        <v>30</v>
      </c>
      <c r="B4" s="7">
        <f>5*(E2/100)</f>
        <v>3</v>
      </c>
      <c r="C4" s="7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9F2A-BBD7-A845-B7E7-613D0F59B835}">
  <dimension ref="A1:C7"/>
  <sheetViews>
    <sheetView tabSelected="1" zoomScale="230" workbookViewId="0">
      <selection activeCell="E3" sqref="E3"/>
    </sheetView>
  </sheetViews>
  <sheetFormatPr baseColWidth="10" defaultRowHeight="16" x14ac:dyDescent="0.2"/>
  <cols>
    <col min="1" max="1" width="17.5" bestFit="1" customWidth="1"/>
    <col min="2" max="2" width="14.6640625" bestFit="1" customWidth="1"/>
    <col min="3" max="3" width="7.83203125" bestFit="1" customWidth="1"/>
  </cols>
  <sheetData>
    <row r="1" spans="1:3" s="1" customFormat="1" x14ac:dyDescent="0.2">
      <c r="A1" s="5" t="s">
        <v>0</v>
      </c>
      <c r="B1" s="5" t="s">
        <v>39</v>
      </c>
      <c r="C1" s="5" t="s">
        <v>1</v>
      </c>
    </row>
    <row r="2" spans="1:3" ht="19" x14ac:dyDescent="0.2">
      <c r="A2" s="9" t="s">
        <v>33</v>
      </c>
      <c r="B2" s="12">
        <v>500</v>
      </c>
      <c r="C2" s="12" t="s">
        <v>40</v>
      </c>
    </row>
    <row r="3" spans="1:3" ht="17" x14ac:dyDescent="0.2">
      <c r="A3" s="9" t="s">
        <v>34</v>
      </c>
      <c r="B3" s="11">
        <v>10</v>
      </c>
      <c r="C3" s="11" t="e">
        <f>B3*($C$2/$B$2)</f>
        <v>#VALUE!</v>
      </c>
    </row>
    <row r="4" spans="1:3" ht="19" x14ac:dyDescent="0.2">
      <c r="A4" s="10" t="s">
        <v>35</v>
      </c>
      <c r="B4" s="11">
        <v>0.75</v>
      </c>
      <c r="C4" s="11" t="e">
        <f t="shared" ref="C4:C7" si="0">B4*($C$2/$B$2)</f>
        <v>#VALUE!</v>
      </c>
    </row>
    <row r="5" spans="1:3" ht="36" x14ac:dyDescent="0.2">
      <c r="A5" s="10" t="s">
        <v>36</v>
      </c>
      <c r="B5" s="11">
        <v>0.75</v>
      </c>
      <c r="C5" s="11" t="e">
        <f t="shared" si="0"/>
        <v>#VALUE!</v>
      </c>
    </row>
    <row r="6" spans="1:3" ht="34" x14ac:dyDescent="0.2">
      <c r="A6" s="10" t="s">
        <v>37</v>
      </c>
      <c r="B6" s="11">
        <v>5</v>
      </c>
      <c r="C6" s="11" t="e">
        <f t="shared" si="0"/>
        <v>#VALUE!</v>
      </c>
    </row>
    <row r="7" spans="1:3" ht="34" x14ac:dyDescent="0.2">
      <c r="A7" s="10" t="s">
        <v>38</v>
      </c>
      <c r="B7" s="11">
        <v>7.5</v>
      </c>
      <c r="C7" s="11" t="e">
        <f t="shared" si="0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TSA Media</vt:lpstr>
      <vt:lpstr>PCR Master Mix</vt:lpstr>
      <vt:lpstr>Gel Loading</vt:lpstr>
      <vt:lpstr>Gel</vt:lpstr>
      <vt:lpstr>KB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dcterms:created xsi:type="dcterms:W3CDTF">2023-11-06T17:17:58Z</dcterms:created>
  <dcterms:modified xsi:type="dcterms:W3CDTF">2023-11-28T14:48:06Z</dcterms:modified>
</cp:coreProperties>
</file>