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88">
      <text>
        <t xml:space="preserve">Range: 1 - 20</t>
      </text>
    </comment>
    <comment authorId="0" ref="H88">
      <text>
        <t xml:space="preserve">Range: 1 - 16</t>
      </text>
    </comment>
    <comment authorId="0" ref="K88">
      <text>
        <t xml:space="preserve">Possible values: Being Processed, Shipped, Delivered, Returned</t>
      </text>
    </comment>
    <comment authorId="0" ref="M88">
      <text>
        <t xml:space="preserve">Range: 1 - 5</t>
      </text>
    </comment>
    <comment authorId="0" ref="O88">
      <text>
        <t xml:space="preserve">Format: YYYY-MM-DD HH:MM:SS</t>
      </text>
    </comment>
    <comment authorId="0" ref="R88">
      <text>
        <t xml:space="preserve">Range: 1 - 20</t>
      </text>
    </comment>
    <comment authorId="0" ref="S88">
      <text>
        <t xml:space="preserve">Range: 1 - 16</t>
      </text>
    </comment>
    <comment authorId="0" ref="V88">
      <text>
        <t xml:space="preserve">Possible values: Being Processed, Shipped, Delivered, Returned</t>
      </text>
    </comment>
    <comment authorId="0" ref="X88">
      <text>
        <t xml:space="preserve">Range: 1 - 5</t>
      </text>
    </comment>
    <comment authorId="0" ref="Z88">
      <text>
        <t xml:space="preserve">Format: YYYY-MM-DD HH:MM:SS</t>
      </text>
    </comment>
    <comment authorId="0" ref="D144">
      <text>
        <t xml:space="preserve">Range: 1 - 16</t>
      </text>
    </comment>
  </commentList>
</comments>
</file>

<file path=xl/sharedStrings.xml><?xml version="1.0" encoding="utf-8"?>
<sst xmlns="http://schemas.openxmlformats.org/spreadsheetml/2006/main" count="698" uniqueCount="347">
  <si>
    <t>Orders (1st 20 updated)</t>
  </si>
  <si>
    <t>Inventory</t>
  </si>
  <si>
    <t>order-ID</t>
  </si>
  <si>
    <t>shipping-addr</t>
  </si>
  <si>
    <t>shipping-cost</t>
  </si>
  <si>
    <t>timestamp</t>
  </si>
  <si>
    <t>customer-ID</t>
  </si>
  <si>
    <t>Data insertion</t>
  </si>
  <si>
    <t>inventory-ID</t>
  </si>
  <si>
    <t>selling-price</t>
  </si>
  <si>
    <t>qty-in-stock</t>
  </si>
  <si>
    <t>publication-ID</t>
  </si>
  <si>
    <t>company-ID</t>
  </si>
  <si>
    <t>8, Nanyang Drive, 637719</t>
  </si>
  <si>
    <t>19 Pepys Rd, Singapore 118450</t>
  </si>
  <si>
    <t>7/10/2022 17:58:32</t>
  </si>
  <si>
    <t xml:space="preserve">Query 1: Should be fulfilled by Wei Feng alr </t>
  </si>
  <si>
    <t>8 Bukit Batok Street 41, Singapore 657993</t>
  </si>
  <si>
    <t>285B Toh Guan Rd, Singapore 602285</t>
  </si>
  <si>
    <t>7/20/2022 23:25:49</t>
  </si>
  <si>
    <t>Query 2: at least 10 ratings of 5, rank them by their average ratings. Meaning must have A TON OF FUCKING RATINGS (fml imma do this fucking last fml imma die fml)</t>
  </si>
  <si>
    <t>645 Jurong West Street 61, Singapore 640645</t>
  </si>
  <si>
    <t>6/2/2022 2:58:32</t>
  </si>
  <si>
    <r>
      <rPr>
        <rFont val="Arial"/>
        <color theme="1"/>
      </rPr>
      <t xml:space="preserve">Query 3: All publications purchased in </t>
    </r>
    <r>
      <rPr>
        <rFont val="Arial"/>
        <b/>
        <color theme="1"/>
      </rPr>
      <t xml:space="preserve">June 2022 </t>
    </r>
    <r>
      <rPr>
        <rFont val="Arial"/>
        <color theme="1"/>
      </rPr>
      <t xml:space="preserve">that have been </t>
    </r>
    <r>
      <rPr>
        <rFont val="Arial"/>
        <b/>
        <color theme="1"/>
      </rPr>
      <t>delivered, ordering date &amp; delivery date</t>
    </r>
  </si>
  <si>
    <t>6/7/2022 12:48:59</t>
  </si>
  <si>
    <t>Query 4: idk</t>
  </si>
  <si>
    <t>6/10/2022 11:59:32</t>
  </si>
  <si>
    <r>
      <rPr>
        <rFont val="Arial"/>
        <color theme="1"/>
      </rPr>
      <t xml:space="preserve">Query 5: some publications by </t>
    </r>
    <r>
      <rPr>
        <rFont val="Arial"/>
        <b/>
        <color theme="1"/>
      </rPr>
      <t>Nanyang Publisher Company</t>
    </r>
    <r>
      <rPr>
        <rFont val="Arial"/>
        <color theme="1"/>
      </rPr>
      <t>, no of bookstores on Ahamazon</t>
    </r>
  </si>
  <si>
    <t>6/21/2022 14:23:39</t>
  </si>
  <si>
    <r>
      <rPr>
        <rFont val="Arial"/>
        <color theme="1"/>
      </rPr>
      <t xml:space="preserve">Query 6: Most revenue in </t>
    </r>
    <r>
      <rPr>
        <rFont val="Arial"/>
        <b/>
        <color theme="1"/>
      </rPr>
      <t>August 2022</t>
    </r>
  </si>
  <si>
    <t>42 Eng Neo Ave, Singapore 289533</t>
  </si>
  <si>
    <t>6/13/2022 16:29:30</t>
  </si>
  <si>
    <r>
      <rPr>
        <rFont val="Arial"/>
        <color theme="1"/>
      </rPr>
      <t xml:space="preserve">Query 7: customer w </t>
    </r>
    <r>
      <rPr>
        <rFont val="Arial"/>
        <b/>
        <color theme="1"/>
      </rPr>
      <t xml:space="preserve">most no of complaints, the most expensive </t>
    </r>
    <r>
      <rPr>
        <rFont val="Arial"/>
        <color theme="1"/>
      </rPr>
      <t>publication</t>
    </r>
  </si>
  <si>
    <t>125 Whitley Rd, Singapore 297820</t>
  </si>
  <si>
    <t>8/10/2022 18:23:49</t>
  </si>
  <si>
    <r>
      <rPr>
        <rFont val="Arial"/>
        <color theme="1"/>
      </rPr>
      <t xml:space="preserve">Query 8: Must have at least 3 that is </t>
    </r>
    <r>
      <rPr>
        <rFont val="Arial"/>
        <b/>
        <color theme="1"/>
      </rPr>
      <t>never purchased</t>
    </r>
    <r>
      <rPr>
        <rFont val="Arial"/>
        <color theme="1"/>
      </rPr>
      <t xml:space="preserve"> by any customer in </t>
    </r>
    <r>
      <rPr>
        <rFont val="Arial"/>
        <b/>
        <color theme="1"/>
      </rPr>
      <t>July 2022,</t>
    </r>
    <r>
      <rPr>
        <rFont val="Arial"/>
        <color theme="1"/>
      </rPr>
      <t xml:space="preserve"> but then is </t>
    </r>
    <r>
      <rPr>
        <rFont val="Arial"/>
        <b/>
        <color theme="1"/>
      </rPr>
      <t>top 3 most purchased in August 2022</t>
    </r>
  </si>
  <si>
    <t>95 Jln Kampong Chantek, Singapore 588648</t>
  </si>
  <si>
    <t>8/12/2022 17:23:49</t>
  </si>
  <si>
    <r>
      <rPr>
        <rFont val="Arial"/>
        <color theme="1"/>
      </rPr>
      <t xml:space="preserve">Query 9: Must have at least 3 </t>
    </r>
    <r>
      <rPr>
        <rFont val="Arial"/>
        <b/>
        <color theme="1"/>
      </rPr>
      <t xml:space="preserve">increasingly purchased </t>
    </r>
    <r>
      <rPr>
        <rFont val="Arial"/>
        <color theme="1"/>
      </rPr>
      <t xml:space="preserve">over </t>
    </r>
    <r>
      <rPr>
        <rFont val="Arial"/>
        <b/>
        <color theme="1"/>
      </rPr>
      <t>3 months</t>
    </r>
  </si>
  <si>
    <t>8/22/2022 20:59:23</t>
  </si>
  <si>
    <t>8/11/2022 23:59:23</t>
  </si>
  <si>
    <t>6/1/2022 8:29:59</t>
  </si>
  <si>
    <t>9/15/2022 22:19:59</t>
  </si>
  <si>
    <t>9/17/2022 16:23:22</t>
  </si>
  <si>
    <t>367 Woodlands Ave 5, Singapore 730367</t>
  </si>
  <si>
    <t>9/8/2022 20:25:23</t>
  </si>
  <si>
    <t>5/13/2022 23:58:23</t>
  </si>
  <si>
    <t>mm-dd-yyyy</t>
  </si>
  <si>
    <t>yea</t>
  </si>
  <si>
    <t>Complaint-id</t>
  </si>
  <si>
    <t>Order-id</t>
  </si>
  <si>
    <t>Order timestamp (1 - 20)</t>
  </si>
  <si>
    <t>For fast checking:</t>
  </si>
  <si>
    <t>yyyy-mm-dd</t>
  </si>
  <si>
    <t>Requirement: Total item-qty for at least 3 publications that were ordered must increase over 3 consecutive months (Query 9)</t>
  </si>
  <si>
    <t>Pending</t>
  </si>
  <si>
    <t xml:space="preserve">Requirement for no. 8 : publications that have never been purchased by any customer in July 2022, but are the top 3 most purchased publications in August 2022.
</t>
  </si>
  <si>
    <t>Being Handled</t>
  </si>
  <si>
    <t>Addressed</t>
  </si>
  <si>
    <t>Complaints</t>
  </si>
  <si>
    <t>OrderComplaints</t>
  </si>
  <si>
    <t>Book (added)</t>
  </si>
  <si>
    <t>Bookstore</t>
  </si>
  <si>
    <t>BookstoreComplaint</t>
  </si>
  <si>
    <t>ComplaintHistory (Added)</t>
  </si>
  <si>
    <t>complaint-ID</t>
  </si>
  <si>
    <t>complaint-Id</t>
  </si>
  <si>
    <t>title</t>
  </si>
  <si>
    <t>employee-ID</t>
  </si>
  <si>
    <t>message</t>
  </si>
  <si>
    <t>status</t>
  </si>
  <si>
    <t>date</t>
  </si>
  <si>
    <t>Helper column</t>
  </si>
  <si>
    <t>Harry Porter: The Boy that Lifts</t>
  </si>
  <si>
    <t>I received a damaged book</t>
  </si>
  <si>
    <t>2022-08-01</t>
  </si>
  <si>
    <t>Art of War</t>
  </si>
  <si>
    <t>I never got the book I ordered weeks ago</t>
  </si>
  <si>
    <t>2022-08-05</t>
  </si>
  <si>
    <t>The Nightingale</t>
  </si>
  <si>
    <t>The contents of the book did not match the description given</t>
  </si>
  <si>
    <t>2022-08-06</t>
  </si>
  <si>
    <t>Harry Porter: One in the Chamber</t>
  </si>
  <si>
    <t>The website advertised the book as available but it is actually out of stock</t>
  </si>
  <si>
    <t>2022-08-07</t>
  </si>
  <si>
    <t>Bridge to Terabithia</t>
  </si>
  <si>
    <t>I got charged more than what was advertised in my order</t>
  </si>
  <si>
    <t>2022-07-14</t>
  </si>
  <si>
    <t>The Catcher in the Rye</t>
  </si>
  <si>
    <t>Misleading description given for book</t>
  </si>
  <si>
    <t>2022-07-15</t>
  </si>
  <si>
    <t>Oxford Dictionary</t>
  </si>
  <si>
    <t>Book has the wrong description information displayed</t>
  </si>
  <si>
    <t>2022-07-17</t>
  </si>
  <si>
    <t>Harry Porter Finale</t>
  </si>
  <si>
    <t>Lack of variety in book choices</t>
  </si>
  <si>
    <t>2022-08-13</t>
  </si>
  <si>
    <t>Stanford Dictionary</t>
  </si>
  <si>
    <t>High price, but low quality books</t>
  </si>
  <si>
    <t>2022-07-02</t>
  </si>
  <si>
    <t>Lack of refund option</t>
  </si>
  <si>
    <t>2022-07-03</t>
  </si>
  <si>
    <t>Confusing UI, accidently bought 2 copies of the same book without realising</t>
  </si>
  <si>
    <t>2022-07-05</t>
  </si>
  <si>
    <t>I received the wrong book</t>
  </si>
  <si>
    <t>2022-08-21</t>
  </si>
  <si>
    <t>Limited book choice</t>
  </si>
  <si>
    <t>2022-08-22</t>
  </si>
  <si>
    <t>I did not receive my order at all</t>
  </si>
  <si>
    <t>2022-08-26</t>
  </si>
  <si>
    <t>I have a problem with my payment process</t>
  </si>
  <si>
    <t>I am not able to place orders</t>
  </si>
  <si>
    <t>2022-08-27</t>
  </si>
  <si>
    <t>I ordered a book weeks ago and its still not here</t>
  </si>
  <si>
    <t>2022-08-28</t>
  </si>
  <si>
    <t>The book received had missing pages</t>
  </si>
  <si>
    <t>I ordered hard cover but received a paperback</t>
  </si>
  <si>
    <t>2022-08-29</t>
  </si>
  <si>
    <t>My order was cancelled without explanation</t>
  </si>
  <si>
    <t>2022-09-01</t>
  </si>
  <si>
    <t>2022-08-25</t>
  </si>
  <si>
    <t>Customer (added)</t>
  </si>
  <si>
    <t>Employee (added)</t>
  </si>
  <si>
    <t>Magazine (added)</t>
  </si>
  <si>
    <t>PriceRecords</t>
  </si>
  <si>
    <t>Publication</t>
  </si>
  <si>
    <t>name</t>
  </si>
  <si>
    <t>monthly-salary</t>
  </si>
  <si>
    <t>issue</t>
  </si>
  <si>
    <t>time-updated</t>
  </si>
  <si>
    <t>price</t>
  </si>
  <si>
    <t>publisher</t>
  </si>
  <si>
    <t>year of publication</t>
  </si>
  <si>
    <t>2022-07-19</t>
  </si>
  <si>
    <t>Alan</t>
  </si>
  <si>
    <t>John</t>
  </si>
  <si>
    <t>Vol. 2 , No. 1</t>
  </si>
  <si>
    <t>Global Sciences: Astronomy</t>
  </si>
  <si>
    <t>Nanyang Publisher Company</t>
  </si>
  <si>
    <t>2022-08-16</t>
  </si>
  <si>
    <t>Beck</t>
  </si>
  <si>
    <t>Tom</t>
  </si>
  <si>
    <t>No. 1</t>
  </si>
  <si>
    <t>Lifestyle</t>
  </si>
  <si>
    <t>Penguin Publishers</t>
  </si>
  <si>
    <t>2022-08-17</t>
  </si>
  <si>
    <t>Charlie</t>
  </si>
  <si>
    <t>Ben</t>
  </si>
  <si>
    <t>No. 2</t>
  </si>
  <si>
    <t>Temasek Publisher Company</t>
  </si>
  <si>
    <t>2022-08-19</t>
  </si>
  <si>
    <t>Don</t>
  </si>
  <si>
    <t>Sam</t>
  </si>
  <si>
    <t>Vol. 1 , No. 1</t>
  </si>
  <si>
    <t>Global Sciences: Chemistry</t>
  </si>
  <si>
    <t>2022-08-02</t>
  </si>
  <si>
    <t>Eliza</t>
  </si>
  <si>
    <t>Mike</t>
  </si>
  <si>
    <t>Vol. 1 , No. 2</t>
  </si>
  <si>
    <t>Global Sciences: Physics</t>
  </si>
  <si>
    <t>2022-08-03</t>
  </si>
  <si>
    <t>Fred</t>
  </si>
  <si>
    <t>Vol. 1 , No. 3</t>
  </si>
  <si>
    <t>Global Sciences: Biology</t>
  </si>
  <si>
    <t>Greg</t>
  </si>
  <si>
    <t>2022-07-10</t>
  </si>
  <si>
    <t>Hector</t>
  </si>
  <si>
    <t>2022-07-11</t>
  </si>
  <si>
    <t>Ivan</t>
  </si>
  <si>
    <t>2022-08-04</t>
  </si>
  <si>
    <t>2022-07-28</t>
  </si>
  <si>
    <t>2022-07-24</t>
  </si>
  <si>
    <t>2022-07-25</t>
  </si>
  <si>
    <t>2022-08-11</t>
  </si>
  <si>
    <t>2022-08-12</t>
  </si>
  <si>
    <t>2022-08-23</t>
  </si>
  <si>
    <t>Ming Wei:</t>
  </si>
  <si>
    <t xml:space="preserve">How are we going to do for the latency :') deduction between dates?  </t>
  </si>
  <si>
    <t>timestamp for orders how does it work ah, does it update everytime? Meaning it has a lot of values or?</t>
  </si>
  <si>
    <t>I (Ming Wei) can do population of data for all the others I think, just that I need a compilation of requirements for the data, e.g. order date we can just put Jun July and August enuf cuz the question only ask for 3 consecutive months.</t>
  </si>
  <si>
    <t>Alexus:</t>
  </si>
  <si>
    <t>Requirements:</t>
  </si>
  <si>
    <t>Query 1: works</t>
  </si>
  <si>
    <t>Renamed publication id 1 to Harry Potter Finale (sry should be Harry Porter Finale)</t>
  </si>
  <si>
    <t xml:space="preserve"> </t>
  </si>
  <si>
    <t xml:space="preserve">Query 2: at least 10 ratings of 5, rank them by their average ratings. Meaning must have A TON OF FUCKING RATINGS (fml imma do this fucking last fml imma die fml) (DONE TT) </t>
  </si>
  <si>
    <r>
      <rPr>
        <rFont val="Arial"/>
        <color theme="1"/>
      </rPr>
      <t xml:space="preserve">Query 3: All publications purchased in </t>
    </r>
    <r>
      <rPr>
        <rFont val="Arial"/>
        <b/>
        <color theme="1"/>
      </rPr>
      <t xml:space="preserve">June 2022 </t>
    </r>
    <r>
      <rPr>
        <rFont val="Arial"/>
        <color theme="1"/>
      </rPr>
      <t xml:space="preserve">that have been </t>
    </r>
    <r>
      <rPr>
        <rFont val="Arial"/>
        <b/>
        <color theme="1"/>
      </rPr>
      <t>delivered, ordering date &amp; delivery date</t>
    </r>
  </si>
  <si>
    <t xml:space="preserve">14,1,3,5,11,10 </t>
  </si>
  <si>
    <t>Kaihang:</t>
  </si>
  <si>
    <t>Query 4: works</t>
  </si>
  <si>
    <t>Renamed complaint statuses from "Resolved" to "Addressed" and added "Being Handled" status</t>
  </si>
  <si>
    <t>Query 5: works</t>
  </si>
  <si>
    <t>12,13,2,6,9</t>
  </si>
  <si>
    <r>
      <rPr>
        <rFont val="Arial"/>
        <color theme="1"/>
      </rPr>
      <t xml:space="preserve">Query 6: Most revenue in </t>
    </r>
    <r>
      <rPr>
        <rFont val="Arial"/>
        <b/>
        <color theme="1"/>
      </rPr>
      <t>August 2022</t>
    </r>
  </si>
  <si>
    <r>
      <rPr>
        <rFont val="Arial"/>
        <color theme="1"/>
      </rPr>
      <t xml:space="preserve">Query 7: customer w </t>
    </r>
    <r>
      <rPr>
        <rFont val="Arial"/>
        <b/>
        <color theme="1"/>
      </rPr>
      <t xml:space="preserve">most no of complaints, the most expensive </t>
    </r>
    <r>
      <rPr>
        <rFont val="Arial"/>
        <color theme="1"/>
      </rPr>
      <t>publication</t>
    </r>
  </si>
  <si>
    <r>
      <rPr>
        <rFont val="Arial"/>
        <color theme="1"/>
      </rPr>
      <t xml:space="preserve">Query 8: Must have at least 3 that is </t>
    </r>
    <r>
      <rPr>
        <rFont val="Arial"/>
        <b/>
        <color theme="1"/>
      </rPr>
      <t>never purchased</t>
    </r>
    <r>
      <rPr>
        <rFont val="Arial"/>
        <color theme="1"/>
      </rPr>
      <t xml:space="preserve"> by any customer in </t>
    </r>
    <r>
      <rPr>
        <rFont val="Arial"/>
        <b/>
        <color theme="1"/>
      </rPr>
      <t>July 2022,</t>
    </r>
    <r>
      <rPr>
        <rFont val="Arial"/>
        <color theme="1"/>
      </rPr>
      <t xml:space="preserve"> but then is </t>
    </r>
    <r>
      <rPr>
        <rFont val="Arial"/>
        <b/>
        <color theme="1"/>
      </rPr>
      <t>top 3 most purchased in August 2022 YAY DONE</t>
    </r>
  </si>
  <si>
    <r>
      <rPr>
        <rFont val="Arial"/>
        <color theme="1"/>
      </rPr>
      <t xml:space="preserve">Query 9: Must have at least 3 </t>
    </r>
    <r>
      <rPr>
        <rFont val="Arial"/>
        <b/>
        <color theme="1"/>
      </rPr>
      <t xml:space="preserve">increasingly purchased </t>
    </r>
    <r>
      <rPr>
        <rFont val="Arial"/>
        <color theme="1"/>
      </rPr>
      <t xml:space="preserve">over </t>
    </r>
    <r>
      <rPr>
        <rFont val="Arial"/>
        <b/>
        <color theme="1"/>
      </rPr>
      <t>3 months (FINALLY DONE)</t>
    </r>
  </si>
  <si>
    <t>NOTE: I DONT THINK QUERY 2 IS DONE LOL FML NO 3 HAVE &gt;= 10 RATINGS 2 ONLY SADGE</t>
  </si>
  <si>
    <t>Items_In_Order</t>
  </si>
  <si>
    <t>(page 1)</t>
  </si>
  <si>
    <t>(page 2)</t>
  </si>
  <si>
    <t>reminders for self:</t>
  </si>
  <si>
    <t>Item-ID</t>
  </si>
  <si>
    <t>item-price</t>
  </si>
  <si>
    <t>item-qty</t>
  </si>
  <si>
    <t>delivery-date</t>
  </si>
  <si>
    <t>rating</t>
  </si>
  <si>
    <t>comment</t>
  </si>
  <si>
    <t>date-time</t>
  </si>
  <si>
    <t>Publication ID</t>
  </si>
  <si>
    <t>order-ID can have multiple</t>
  </si>
  <si>
    <t>means one order a lot of items</t>
  </si>
  <si>
    <t>Delivered</t>
  </si>
  <si>
    <t>2022-07-16 19:33:23</t>
  </si>
  <si>
    <t>Packaging not so good</t>
  </si>
  <si>
    <t>2022-06-14 13:23:45</t>
  </si>
  <si>
    <t>Poor condition</t>
  </si>
  <si>
    <t>inventory-ID can have multiple also</t>
  </si>
  <si>
    <t>2022-08-01 12:58:00</t>
  </si>
  <si>
    <t>Nice driver</t>
  </si>
  <si>
    <t>2022-08-20 17:55:40</t>
  </si>
  <si>
    <t>Nice packaging</t>
  </si>
  <si>
    <t>better vary item quantity also in case lab prof give new query asks for most item bought?</t>
  </si>
  <si>
    <t>2022-08-11 13:58:22</t>
  </si>
  <si>
    <t>Fast Delivery!</t>
  </si>
  <si>
    <t>2022-06-13 16:32:44</t>
  </si>
  <si>
    <t>Great delivery</t>
  </si>
  <si>
    <t>remember to add one or two records where delivery date goes over 30 days and status is returned</t>
  </si>
  <si>
    <t>2022-07-15 18:32:25</t>
  </si>
  <si>
    <t>Rude driver but good item</t>
  </si>
  <si>
    <t>2022-08-10 14:50:22</t>
  </si>
  <si>
    <t>Nice book!</t>
  </si>
  <si>
    <t>inventory-ID 37-45 dont touch first</t>
  </si>
  <si>
    <t>2022-08-04 10:13:54</t>
  </si>
  <si>
    <t>2022-06-18 19:16:34</t>
  </si>
  <si>
    <t>Nice book, but lacks interesting content</t>
  </si>
  <si>
    <t xml:space="preserve">steps to do for query 9: find out which publication have been purchased alr through doing query 2. </t>
  </si>
  <si>
    <t>2022-08-10 18:43:22</t>
  </si>
  <si>
    <t>Bought for my friend!</t>
  </si>
  <si>
    <t>2022-06-12 13:59:23</t>
  </si>
  <si>
    <t>Then, use the 3 most purchased publication to make it purchased lesser in July and lesser in June</t>
  </si>
  <si>
    <t>Being Processed</t>
  </si>
  <si>
    <t>NULL</t>
  </si>
  <si>
    <t>2022-06-09 19:47:32</t>
  </si>
  <si>
    <t>Packaging abit bad</t>
  </si>
  <si>
    <t>For query 8: Dont touch 37-45 inventory ID in for July, then increase the no of purchases of it in august</t>
  </si>
  <si>
    <t>2022-08-16 19:15:32</t>
  </si>
  <si>
    <t>Gift for friend!</t>
  </si>
  <si>
    <t>2022-06-23 12:32:59</t>
  </si>
  <si>
    <t>Great book</t>
  </si>
  <si>
    <t>(actl query 9 can j fiddle w the fcking item qty, but let's make it more interesting HAHA</t>
  </si>
  <si>
    <t>2022-07-12 16:48:23</t>
  </si>
  <si>
    <t>Bad packaging, slow delivery</t>
  </si>
  <si>
    <t>2022-08-25 07:04:20</t>
  </si>
  <si>
    <t>Nice courier service!</t>
  </si>
  <si>
    <t>idk why i love torturing myself</t>
  </si>
  <si>
    <t>2022-08-25 16:15:01</t>
  </si>
  <si>
    <t>Nice delivery service!</t>
  </si>
  <si>
    <t>2022-08-25 23:15:01</t>
  </si>
  <si>
    <t>2022-08-16 18:23:25</t>
  </si>
  <si>
    <t>2022-08-20 11:13:20</t>
  </si>
  <si>
    <t>2022-09-12 10:23:22</t>
  </si>
  <si>
    <t xml:space="preserve">Thanks </t>
  </si>
  <si>
    <t>notes:</t>
  </si>
  <si>
    <t>2022-08-23 16:49:50</t>
  </si>
  <si>
    <t>for now publication ID 1 has 17 sold, 14 has 20 sold, 3 has 18 sold in august (adding itemqty)</t>
  </si>
  <si>
    <t>2022-08-06 00:15:23</t>
  </si>
  <si>
    <t>Great book that I read</t>
  </si>
  <si>
    <t>2022-05-15 18:49:50</t>
  </si>
  <si>
    <t>lets use these 3 as our cute lil query 9 targets~</t>
  </si>
  <si>
    <t>2022-08-13 16:28:32</t>
  </si>
  <si>
    <t>Poor packaging but nice driver, keeps apologizing</t>
  </si>
  <si>
    <t>2022-06-03 18:49:23</t>
  </si>
  <si>
    <t>bad service</t>
  </si>
  <si>
    <t>ofc don't forget to let the item quantity tele each other!!</t>
  </si>
  <si>
    <t>2022-08-02 18:22:30</t>
  </si>
  <si>
    <t>Great book!</t>
  </si>
  <si>
    <t>pID: 1 =&gt; 10,11,12,13, pID: 14 =&gt; 1,2,3,4,5,6, pID: 3 =&gt; 17,18,19</t>
  </si>
  <si>
    <t>2022-08-15 17:23:54</t>
  </si>
  <si>
    <t>2022-08-18 19:04:10</t>
  </si>
  <si>
    <t>Nice</t>
  </si>
  <si>
    <t>1 =&gt; 10 sold in July, 14 =&gt; 18 sold, 3 =&gt; 12 sold (adding itemqty)</t>
  </si>
  <si>
    <t>2022-08-08 11:23:59</t>
  </si>
  <si>
    <t>June: 1 =&gt; 5 sold, 14 =&gt; 5 sold, 3 =&gt; 9 sold (adding itemqty)</t>
  </si>
  <si>
    <t>Shipped</t>
  </si>
  <si>
    <t>2022-06-29 12:58:32</t>
  </si>
  <si>
    <t>2022-08-21 09:20:21</t>
  </si>
  <si>
    <t>most sold now should be publication ID 20. Now I wanna make 5 the most sold, since 5 is not sold in august.</t>
  </si>
  <si>
    <t>2022-08-11 01:32:33</t>
  </si>
  <si>
    <t>2022-05-16 10:23:48</t>
  </si>
  <si>
    <t>Big incident, someone bought a lot of bridge to terabithia cuz well, teacher wanna use it HAHAAHHA</t>
  </si>
  <si>
    <t>2022-08-27 19:20:25</t>
  </si>
  <si>
    <t>Okay, 5 only not enough, so now some school wanna buy a lot of magazines XDDD</t>
  </si>
  <si>
    <t>2022-08-20 08:33:23</t>
  </si>
  <si>
    <t>Nice driver!</t>
  </si>
  <si>
    <t>2022-08-26 18:21:25</t>
  </si>
  <si>
    <t>Ok fml I need some normal data lol, number needa go over 20, so 6 orders of 5 quantities of book, study group la fk it</t>
  </si>
  <si>
    <t>2022-08-07 01:23:20</t>
  </si>
  <si>
    <t>2022-08-14 11:54:32</t>
  </si>
  <si>
    <t>Ok uhh I have 3 alr yayyy</t>
  </si>
  <si>
    <t>2022-07-07 14:23:22</t>
  </si>
  <si>
    <t>Poor packaging!</t>
  </si>
  <si>
    <t>2022-08-15 12:58:32</t>
  </si>
  <si>
    <t>Recommended by friend! Superb!</t>
  </si>
  <si>
    <t>Now I need to add more cincincaicai data, abo other publications damn sad sia nbdy buy them HAHA</t>
  </si>
  <si>
    <t>2022-08-09 19:19:59</t>
  </si>
  <si>
    <t>2022-06-04 19:30:23</t>
  </si>
  <si>
    <t>Nice magazine, poor packaging!</t>
  </si>
  <si>
    <t>2022-08-29 10:32:13</t>
  </si>
  <si>
    <t>Thanks for the book!</t>
  </si>
  <si>
    <t>2022-08-30 01:48:40</t>
  </si>
  <si>
    <t>Great book, will order again!</t>
  </si>
  <si>
    <t>2022-08-13 10:23:45</t>
  </si>
  <si>
    <t>Nice book</t>
  </si>
  <si>
    <t>2022-08-18 15:49:50</t>
  </si>
  <si>
    <t>2022-07-14 13:58:29</t>
  </si>
  <si>
    <t>poor packaging and poor attitude of driver</t>
  </si>
  <si>
    <t>2022-08-14 19:23:53</t>
  </si>
  <si>
    <t>Poor packing on a such a great book</t>
  </si>
  <si>
    <t>2022-07-09 13:29:30</t>
  </si>
  <si>
    <t>Poor driver attitude, slow delivery, won't buy again</t>
  </si>
  <si>
    <t>2022-08-27 14:25:47</t>
  </si>
  <si>
    <t>Great delivery service.</t>
  </si>
  <si>
    <t>2022-08-31 12:43:09</t>
  </si>
  <si>
    <t>2022-08-22 19:59:02</t>
  </si>
  <si>
    <t>2022-08-04 10:20:43</t>
  </si>
  <si>
    <t>Nice service! Definitely will order again</t>
  </si>
  <si>
    <t>2022-07-23 16:58:40</t>
  </si>
  <si>
    <t>Not so great book but bought for friends</t>
  </si>
  <si>
    <t>2022-09-13 14:23:59</t>
  </si>
  <si>
    <t>poor attitude of courier driver, nice magazine tho</t>
  </si>
  <si>
    <t>2022-08-12 13:24:33</t>
  </si>
  <si>
    <t>2022-08-29 11:23:50</t>
  </si>
  <si>
    <t>Received as per shown on website</t>
  </si>
  <si>
    <t>2022-07-16 13:49:30</t>
  </si>
  <si>
    <t>2022-07-16 19:29:30</t>
  </si>
  <si>
    <t>2022-07-15 16:48:23</t>
  </si>
  <si>
    <t>Poor attitude of driver</t>
  </si>
  <si>
    <t>2022-06-10 10:22:34</t>
  </si>
  <si>
    <t>Poor packaging and bad book</t>
  </si>
  <si>
    <t>2022-06-16 18:20:23</t>
  </si>
  <si>
    <t>2022-06-23 19:20:32</t>
  </si>
  <si>
    <t>Will recommend!</t>
  </si>
  <si>
    <t>ASSUMING THE RATING IS DONE RIGHT IMMEDIATELY AFTER THE DELIVERY IS COMPLETED LIKE GRAB</t>
  </si>
  <si>
    <t>IF NOT THEN EZ JUST CHANGE THE DATETIME FOR RATINGS, DOESN'T MAKE MUCH DIFF</t>
  </si>
  <si>
    <t>Data insertion (page 1)</t>
  </si>
  <si>
    <t>Data Insertion (page 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</si>
</sst>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$&quot;#,##0.00"/>
    <numFmt numFmtId="165" formatCode="m/d/yyyy h:mm:ss"/>
    <numFmt numFmtId="166" formatCode="yyyy-mm-dd h:mm:ss"/>
    <numFmt numFmtId="167" formatCode="yyyy&quot;-&quot;mm&quot;-&quot;dd"/>
  </numFmts>
  <fonts count="10">
    <font>
      <sz val="10.0"/>
      <color rgb="FF000000"/>
      <name val="Arial"/>
      <scheme val="minor"/>
    </font>
    <font>
      <sz val="11.0"/>
      <color rgb="FF000000"/>
      <name val="Calibri"/>
    </font>
    <font>
      <b/>
      <sz val="11.0"/>
      <color rgb="FFFFFFFF"/>
      <name val="Calibri"/>
    </font>
    <font>
      <b/>
      <sz val="11.0"/>
      <color rgb="FF000000"/>
      <name val="Calibri"/>
    </font>
    <font>
      <color theme="1"/>
      <name val="Arial"/>
      <scheme val="minor"/>
    </font>
    <font>
      <b/>
      <color theme="1"/>
      <name val="Arial"/>
      <scheme val="minor"/>
    </font>
    <font>
      <sz val="10.0"/>
      <color theme="1"/>
      <name val="Arial"/>
      <scheme val="minor"/>
    </font>
    <font>
      <sz val="11.0"/>
      <color theme="1"/>
      <name val="Calibri"/>
    </font>
    <font>
      <color theme="1"/>
      <name val="Arial"/>
    </font>
    <font>
      <sz val="9.0"/>
      <color rgb="FF1F1F1F"/>
      <name val="&quot;Google Sans&quot;"/>
    </font>
  </fonts>
  <fills count="12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  <fill>
      <patternFill patternType="solid">
        <fgColor theme="0"/>
        <bgColor theme="0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  <fill>
      <patternFill patternType="solid">
        <fgColor rgb="FFF9CB9C"/>
        <bgColor rgb="FFF9CB9C"/>
      </patternFill>
    </fill>
    <fill>
      <patternFill patternType="solid">
        <fgColor rgb="FFB7E1CD"/>
        <bgColor rgb="FFB7E1CD"/>
      </patternFill>
    </fill>
    <fill>
      <patternFill patternType="solid">
        <fgColor rgb="FFFFFF00"/>
        <bgColor rgb="FFFFFF00"/>
      </patternFill>
    </fill>
    <fill>
      <patternFill patternType="solid">
        <fgColor rgb="FFFCE8B2"/>
        <bgColor rgb="FFFCE8B2"/>
      </patternFill>
    </fill>
  </fills>
  <borders count="9">
    <border/>
    <border>
      <left style="thin">
        <color rgb="FF8EA9DB"/>
      </left>
      <top style="thin">
        <color rgb="FF8EA9DB"/>
      </top>
      <bottom style="thin">
        <color rgb="FF8EA9DB"/>
      </bottom>
    </border>
    <border>
      <top style="thin">
        <color rgb="FF8EA9DB"/>
      </top>
      <bottom style="thin">
        <color rgb="FF8EA9DB"/>
      </bottom>
    </border>
    <border>
      <right style="thin">
        <color rgb="FF8EA9DB"/>
      </right>
      <top style="thin">
        <color rgb="FF8EA9DB"/>
      </top>
      <bottom style="thin">
        <color rgb="FF8EA9DB"/>
      </bottom>
    </border>
    <border>
      <right style="thin">
        <color rgb="FF4472C4"/>
      </right>
      <top style="thin">
        <color rgb="FF8EA9DB"/>
      </top>
      <bottom style="thin">
        <color rgb="FF8EA9DB"/>
      </bottom>
    </border>
    <border>
      <left style="thin">
        <color rgb="FF8EA9DB"/>
      </left>
      <right style="thin">
        <color rgb="FF8EA9DB"/>
      </right>
      <top style="thin">
        <color rgb="FF8EA9DB"/>
      </top>
      <bottom style="thin">
        <color rgb="FF8EA9DB"/>
      </bottom>
    </border>
    <border>
      <bottom style="thin">
        <color rgb="FF8EA9DB"/>
      </bottom>
    </border>
    <border>
      <left style="thin">
        <color rgb="FF8EA9DB"/>
      </left>
      <bottom style="thin">
        <color rgb="FF8EA9DB"/>
      </bottom>
    </border>
    <border>
      <right style="thin">
        <color rgb="FF8EA9DB"/>
      </right>
      <bottom style="thin">
        <color rgb="FF8EA9DB"/>
      </bottom>
    </border>
  </borders>
  <cellStyleXfs count="1">
    <xf borderId="0" fillId="0" fontId="0" numFmtId="0" applyAlignment="1" applyFont="1"/>
  </cellStyleXfs>
  <cellXfs count="10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readingOrder="0" shrinkToFit="0" vertical="bottom" wrapText="0"/>
    </xf>
    <xf borderId="2" fillId="2" fontId="2" numFmtId="0" xfId="0" applyAlignment="1" applyBorder="1" applyFont="1">
      <alignment readingOrder="0" shrinkToFit="0" vertical="bottom" wrapText="0"/>
    </xf>
    <xf borderId="3" fillId="0" fontId="3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readingOrder="0"/>
    </xf>
    <xf borderId="3" fillId="2" fontId="2" numFmtId="0" xfId="0" applyAlignment="1" applyBorder="1" applyFont="1">
      <alignment readingOrder="0" shrinkToFit="0" vertical="bottom" wrapText="0"/>
    </xf>
    <xf borderId="1" fillId="3" fontId="1" numFmtId="0" xfId="0" applyAlignment="1" applyBorder="1" applyFill="1" applyFont="1">
      <alignment horizontal="right" readingOrder="0" shrinkToFit="0" vertical="bottom" wrapText="0"/>
    </xf>
    <xf borderId="2" fillId="3" fontId="1" numFmtId="0" xfId="0" applyAlignment="1" applyBorder="1" applyFont="1">
      <alignment readingOrder="0" shrinkToFit="0" vertical="bottom" wrapText="0"/>
    </xf>
    <xf borderId="2" fillId="3" fontId="1" numFmtId="164" xfId="0" applyAlignment="1" applyBorder="1" applyFont="1" applyNumberFormat="1">
      <alignment readingOrder="0" shrinkToFit="0" vertical="bottom" wrapText="0"/>
    </xf>
    <xf borderId="2" fillId="3" fontId="1" numFmtId="165" xfId="0" applyAlignment="1" applyBorder="1" applyFont="1" applyNumberFormat="1">
      <alignment readingOrder="0" shrinkToFit="0" vertical="bottom" wrapText="0"/>
    </xf>
    <xf borderId="3" fillId="3" fontId="1" numFmtId="0" xfId="0" applyAlignment="1" applyBorder="1" applyFont="1">
      <alignment horizontal="right" readingOrder="0" shrinkToFit="0" vertical="bottom" wrapText="0"/>
    </xf>
    <xf borderId="0" fillId="0" fontId="1" numFmtId="166" xfId="0" applyAlignment="1" applyFont="1" applyNumberFormat="1">
      <alignment readingOrder="0" shrinkToFit="0" vertical="bottom" wrapText="0"/>
    </xf>
    <xf borderId="2" fillId="3" fontId="1" numFmtId="49" xfId="0" applyAlignment="1" applyBorder="1" applyFont="1" applyNumberFormat="1">
      <alignment readingOrder="0" shrinkToFit="0" vertical="bottom" wrapText="0"/>
    </xf>
    <xf borderId="0" fillId="0" fontId="4" numFmtId="0" xfId="0" applyFont="1"/>
    <xf borderId="1" fillId="3" fontId="1" numFmtId="0" xfId="0" applyAlignment="1" applyBorder="1" applyFont="1">
      <alignment readingOrder="0" shrinkToFit="0" vertical="bottom" wrapText="0"/>
    </xf>
    <xf borderId="3" fillId="3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2" fillId="0" fontId="1" numFmtId="164" xfId="0" applyAlignment="1" applyBorder="1" applyFont="1" applyNumberFormat="1">
      <alignment readingOrder="0" shrinkToFit="0" vertical="bottom" wrapText="0"/>
    </xf>
    <xf borderId="2" fillId="0" fontId="1" numFmtId="165" xfId="0" applyAlignment="1" applyBorder="1" applyFont="1" applyNumberFormat="1">
      <alignment readingOrder="0" shrinkToFit="0" vertical="bottom" wrapText="0"/>
    </xf>
    <xf borderId="3" fillId="0" fontId="1" numFmtId="0" xfId="0" applyAlignment="1" applyBorder="1" applyFont="1">
      <alignment horizontal="right"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readingOrder="0" shrinkToFit="0" vertical="bottom" wrapText="0"/>
    </xf>
    <xf borderId="2" fillId="3" fontId="1" numFmtId="166" xfId="0" applyAlignment="1" applyBorder="1" applyFont="1" applyNumberFormat="1">
      <alignment readingOrder="0" shrinkToFit="0" vertical="bottom" wrapText="0"/>
    </xf>
    <xf borderId="1" fillId="4" fontId="1" numFmtId="0" xfId="0" applyAlignment="1" applyBorder="1" applyFill="1" applyFont="1">
      <alignment horizontal="right" readingOrder="0" shrinkToFit="0" vertical="bottom" wrapText="0"/>
    </xf>
    <xf borderId="2" fillId="4" fontId="1" numFmtId="0" xfId="0" applyAlignment="1" applyBorder="1" applyFont="1">
      <alignment readingOrder="0" shrinkToFit="0" vertical="bottom" wrapText="0"/>
    </xf>
    <xf borderId="2" fillId="4" fontId="1" numFmtId="164" xfId="0" applyAlignment="1" applyBorder="1" applyFont="1" applyNumberFormat="1">
      <alignment readingOrder="0" shrinkToFit="0" vertical="bottom" wrapText="0"/>
    </xf>
    <xf borderId="2" fillId="4" fontId="1" numFmtId="49" xfId="0" applyAlignment="1" applyBorder="1" applyFont="1" applyNumberFormat="1">
      <alignment readingOrder="0" shrinkToFit="0" vertical="bottom" wrapText="0"/>
    </xf>
    <xf borderId="3" fillId="4" fontId="1" numFmtId="0" xfId="0" applyAlignment="1" applyBorder="1" applyFont="1">
      <alignment horizontal="right" readingOrder="0" shrinkToFit="0" vertical="bottom" wrapText="0"/>
    </xf>
    <xf borderId="2" fillId="3" fontId="1" numFmtId="0" xfId="0" applyAlignment="1" applyBorder="1" applyFont="1">
      <alignment readingOrder="0" shrinkToFit="0" vertical="bottom" wrapText="0"/>
    </xf>
    <xf borderId="4" fillId="4" fontId="1" numFmtId="0" xfId="0" applyAlignment="1" applyBorder="1" applyFont="1">
      <alignment readingOrder="0" shrinkToFit="0" vertical="bottom" wrapText="0"/>
    </xf>
    <xf borderId="1" fillId="5" fontId="1" numFmtId="0" xfId="0" applyAlignment="1" applyBorder="1" applyFill="1" applyFont="1">
      <alignment horizontal="right" readingOrder="0" shrinkToFit="0" vertical="bottom" wrapText="0"/>
    </xf>
    <xf borderId="2" fillId="5" fontId="1" numFmtId="0" xfId="0" applyAlignment="1" applyBorder="1" applyFont="1">
      <alignment readingOrder="0" shrinkToFit="0" vertical="bottom" wrapText="0"/>
    </xf>
    <xf borderId="2" fillId="5" fontId="1" numFmtId="164" xfId="0" applyAlignment="1" applyBorder="1" applyFont="1" applyNumberFormat="1">
      <alignment readingOrder="0" shrinkToFit="0" vertical="bottom" wrapText="0"/>
    </xf>
    <xf borderId="2" fillId="5" fontId="1" numFmtId="166" xfId="0" applyAlignment="1" applyBorder="1" applyFont="1" applyNumberFormat="1">
      <alignment readingOrder="0" shrinkToFit="0" vertical="bottom" wrapText="0"/>
    </xf>
    <xf borderId="3" fillId="5" fontId="1" numFmtId="0" xfId="0" applyAlignment="1" applyBorder="1" applyFont="1">
      <alignment horizontal="right" readingOrder="0" shrinkToFit="0" vertical="bottom" wrapText="0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6" fontId="1" numFmtId="0" xfId="0" applyAlignment="1" applyFill="1" applyFont="1">
      <alignment readingOrder="0" shrinkToFit="0" vertical="bottom" wrapText="0"/>
    </xf>
    <xf borderId="0" fillId="7" fontId="4" numFmtId="0" xfId="0" applyFill="1" applyFont="1"/>
    <xf borderId="0" fillId="7" fontId="4" numFmtId="165" xfId="0" applyFont="1" applyNumberFormat="1"/>
    <xf borderId="2" fillId="5" fontId="1" numFmtId="0" xfId="0" applyAlignment="1" applyBorder="1" applyFont="1">
      <alignment readingOrder="0" shrinkToFit="0" vertical="bottom" wrapText="0"/>
    </xf>
    <xf borderId="0" fillId="0" fontId="4" numFmtId="167" xfId="0" applyFont="1" applyNumberFormat="1"/>
    <xf borderId="0" fillId="6" fontId="0" numFmtId="167" xfId="0" applyFont="1" applyNumberFormat="1"/>
    <xf borderId="0" fillId="0" fontId="6" numFmtId="0" xfId="0" applyFont="1"/>
    <xf borderId="5" fillId="2" fontId="2" numFmtId="0" xfId="0" applyAlignment="1" applyBorder="1" applyFont="1">
      <alignment readingOrder="0" shrinkToFit="0" vertical="bottom" wrapText="0"/>
    </xf>
    <xf borderId="6" fillId="3" fontId="1" numFmtId="0" xfId="0" applyAlignment="1" applyBorder="1" applyFont="1">
      <alignment horizontal="right" readingOrder="0" shrinkToFit="0" vertical="bottom" wrapText="0"/>
    </xf>
    <xf borderId="2" fillId="0" fontId="1" numFmtId="0" xfId="0" applyAlignment="1" applyBorder="1" applyFont="1">
      <alignment horizontal="right" readingOrder="0" shrinkToFit="0" vertical="bottom" wrapText="0"/>
    </xf>
    <xf borderId="2" fillId="3" fontId="1" numFmtId="0" xfId="0" applyAlignment="1" applyBorder="1" applyFont="1">
      <alignment horizontal="right" readingOrder="0" shrinkToFit="0" vertical="bottom" wrapText="0"/>
    </xf>
    <xf borderId="0" fillId="0" fontId="4" numFmtId="49" xfId="0" applyAlignment="1" applyFont="1" applyNumberFormat="1">
      <alignment horizontal="right" readingOrder="0"/>
    </xf>
    <xf borderId="0" fillId="8" fontId="4" numFmtId="167" xfId="0" applyFill="1" applyFont="1" applyNumberFormat="1"/>
    <xf borderId="0" fillId="0" fontId="4" numFmtId="0" xfId="0" applyAlignment="1" applyFont="1">
      <alignment horizontal="right" readingOrder="0"/>
    </xf>
    <xf borderId="0" fillId="3" fontId="4" numFmtId="49" xfId="0" applyAlignment="1" applyFont="1" applyNumberFormat="1">
      <alignment horizontal="right" readingOrder="0"/>
    </xf>
    <xf borderId="0" fillId="8" fontId="4" numFmtId="0" xfId="0" applyFont="1"/>
    <xf borderId="0" fillId="0" fontId="4" numFmtId="49" xfId="0" applyAlignment="1" applyFont="1" applyNumberFormat="1">
      <alignment horizontal="right"/>
    </xf>
    <xf borderId="1" fillId="3" fontId="7" numFmtId="0" xfId="0" applyAlignment="1" applyBorder="1" applyFont="1">
      <alignment horizontal="right" vertical="bottom"/>
    </xf>
    <xf borderId="2" fillId="3" fontId="7" numFmtId="0" xfId="0" applyAlignment="1" applyBorder="1" applyFont="1">
      <alignment horizontal="right" vertical="bottom"/>
    </xf>
    <xf borderId="7" fillId="0" fontId="7" numFmtId="0" xfId="0" applyAlignment="1" applyBorder="1" applyFont="1">
      <alignment horizontal="right" vertical="bottom"/>
    </xf>
    <xf borderId="6" fillId="0" fontId="7" numFmtId="0" xfId="0" applyAlignment="1" applyBorder="1" applyFont="1">
      <alignment horizontal="right" vertical="bottom"/>
    </xf>
    <xf borderId="0" fillId="3" fontId="4" numFmtId="49" xfId="0" applyAlignment="1" applyFont="1" applyNumberFormat="1">
      <alignment horizontal="right"/>
    </xf>
    <xf borderId="7" fillId="3" fontId="7" numFmtId="0" xfId="0" applyAlignment="1" applyBorder="1" applyFont="1">
      <alignment horizontal="right" vertical="bottom"/>
    </xf>
    <xf borderId="6" fillId="3" fontId="7" numFmtId="0" xfId="0" applyAlignment="1" applyBorder="1" applyFont="1">
      <alignment horizontal="right" vertical="bottom"/>
    </xf>
    <xf borderId="7" fillId="0" fontId="7" numFmtId="0" xfId="0" applyAlignment="1" applyBorder="1" applyFont="1">
      <alignment horizontal="right" vertical="bottom"/>
    </xf>
    <xf borderId="6" fillId="0" fontId="7" numFmtId="0" xfId="0" applyAlignment="1" applyBorder="1" applyFont="1">
      <alignment horizontal="right" vertical="bottom"/>
    </xf>
    <xf borderId="1" fillId="3" fontId="1" numFmtId="166" xfId="0" applyAlignment="1" applyBorder="1" applyFont="1" applyNumberFormat="1">
      <alignment horizontal="right" readingOrder="0" shrinkToFit="0" vertical="bottom" wrapText="0"/>
    </xf>
    <xf borderId="0" fillId="3" fontId="1" numFmtId="165" xfId="0" applyAlignment="1" applyFont="1" applyNumberFormat="1">
      <alignment horizontal="right" readingOrder="0"/>
    </xf>
    <xf borderId="2" fillId="3" fontId="1" numFmtId="166" xfId="0" applyAlignment="1" applyBorder="1" applyFont="1" applyNumberFormat="1">
      <alignment horizontal="right" readingOrder="0" shrinkToFit="0" vertical="bottom" wrapText="0"/>
    </xf>
    <xf borderId="1" fillId="0" fontId="1" numFmtId="166" xfId="0" applyAlignment="1" applyBorder="1" applyFont="1" applyNumberFormat="1">
      <alignment horizontal="right" readingOrder="0" shrinkToFit="0" vertical="bottom" wrapText="0"/>
    </xf>
    <xf borderId="0" fillId="3" fontId="4" numFmtId="0" xfId="0" applyAlignment="1" applyFont="1">
      <alignment readingOrder="0"/>
    </xf>
    <xf borderId="0" fillId="9" fontId="4" numFmtId="0" xfId="0" applyAlignment="1" applyFill="1" applyFont="1">
      <alignment readingOrder="0"/>
    </xf>
    <xf borderId="0" fillId="0" fontId="4" numFmtId="14" xfId="0" applyAlignment="1" applyFont="1" applyNumberFormat="1">
      <alignment readingOrder="0"/>
    </xf>
    <xf borderId="2" fillId="10" fontId="3" numFmtId="0" xfId="0" applyAlignment="1" applyBorder="1" applyFill="1" applyFont="1">
      <alignment readingOrder="0" shrinkToFit="0" vertical="bottom" wrapText="0"/>
    </xf>
    <xf borderId="2" fillId="10" fontId="1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horizontal="left" readingOrder="0"/>
    </xf>
    <xf borderId="2" fillId="3" fontId="8" numFmtId="49" xfId="0" applyAlignment="1" applyBorder="1" applyFont="1" applyNumberFormat="1">
      <alignment readingOrder="0" vertical="bottom"/>
    </xf>
    <xf borderId="3" fillId="0" fontId="1" numFmtId="49" xfId="0" applyAlignment="1" applyBorder="1" applyFont="1" applyNumberFormat="1">
      <alignment readingOrder="0" shrinkToFit="0" vertical="bottom" wrapText="0"/>
    </xf>
    <xf borderId="3" fillId="3" fontId="1" numFmtId="49" xfId="0" applyAlignment="1" applyBorder="1" applyFont="1" applyNumberFormat="1">
      <alignment readingOrder="0" shrinkToFit="0" vertical="bottom" wrapText="0"/>
    </xf>
    <xf borderId="6" fillId="0" fontId="8" numFmtId="49" xfId="0" applyAlignment="1" applyBorder="1" applyFont="1" applyNumberFormat="1">
      <alignment readingOrder="0" vertical="bottom"/>
    </xf>
    <xf borderId="2" fillId="0" fontId="1" numFmtId="49" xfId="0" applyAlignment="1" applyBorder="1" applyFont="1" applyNumberFormat="1">
      <alignment readingOrder="0" shrinkToFit="0" vertical="bottom" wrapText="0"/>
    </xf>
    <xf borderId="0" fillId="10" fontId="4" numFmtId="0" xfId="0" applyAlignment="1" applyFont="1">
      <alignment readingOrder="0"/>
    </xf>
    <xf borderId="0" fillId="6" fontId="9" numFmtId="0" xfId="0" applyAlignment="1" applyFont="1">
      <alignment readingOrder="0"/>
    </xf>
    <xf borderId="0" fillId="0" fontId="4" numFmtId="0" xfId="0" applyAlignment="1" applyFont="1">
      <alignment horizontal="left"/>
    </xf>
    <xf borderId="6" fillId="0" fontId="8" numFmtId="0" xfId="0" applyAlignment="1" applyBorder="1" applyFont="1">
      <alignment readingOrder="0" vertical="bottom"/>
    </xf>
    <xf borderId="6" fillId="10" fontId="8" numFmtId="0" xfId="0" applyAlignment="1" applyBorder="1" applyFont="1">
      <alignment readingOrder="0" vertical="bottom"/>
    </xf>
    <xf borderId="6" fillId="0" fontId="8" numFmtId="164" xfId="0" applyAlignment="1" applyBorder="1" applyFont="1" applyNumberFormat="1">
      <alignment readingOrder="0" vertical="bottom"/>
    </xf>
    <xf borderId="8" fillId="0" fontId="8" numFmtId="0" xfId="0" applyAlignment="1" applyBorder="1" applyFont="1">
      <alignment readingOrder="0" vertical="bottom"/>
    </xf>
    <xf borderId="7" fillId="0" fontId="8" numFmtId="0" xfId="0" applyAlignment="1" applyBorder="1" applyFont="1">
      <alignment readingOrder="0" vertical="bottom"/>
    </xf>
    <xf borderId="2" fillId="3" fontId="8" numFmtId="0" xfId="0" applyAlignment="1" applyBorder="1" applyFont="1">
      <alignment readingOrder="0" vertical="bottom"/>
    </xf>
    <xf borderId="2" fillId="10" fontId="8" numFmtId="0" xfId="0" applyAlignment="1" applyBorder="1" applyFont="1">
      <alignment readingOrder="0" vertical="bottom"/>
    </xf>
    <xf borderId="2" fillId="3" fontId="8" numFmtId="164" xfId="0" applyAlignment="1" applyBorder="1" applyFont="1" applyNumberFormat="1">
      <alignment readingOrder="0" vertical="bottom"/>
    </xf>
    <xf borderId="3" fillId="3" fontId="8" numFmtId="0" xfId="0" applyAlignment="1" applyBorder="1" applyFont="1">
      <alignment readingOrder="0" vertical="bottom"/>
    </xf>
    <xf borderId="1" fillId="3" fontId="8" numFmtId="0" xfId="0" applyAlignment="1" applyBorder="1" applyFont="1">
      <alignment readingOrder="0" vertical="bottom"/>
    </xf>
    <xf borderId="6" fillId="0" fontId="8" numFmtId="0" xfId="0" applyAlignment="1" applyBorder="1" applyFont="1">
      <alignment vertical="bottom"/>
    </xf>
    <xf borderId="2" fillId="3" fontId="1" numFmtId="0" xfId="0" applyAlignment="1" applyBorder="1" applyFont="1">
      <alignment shrinkToFit="0" vertical="bottom" wrapText="0"/>
    </xf>
    <xf borderId="3" fillId="4" fontId="1" numFmtId="49" xfId="0" applyAlignment="1" applyBorder="1" applyFont="1" applyNumberFormat="1">
      <alignment readingOrder="0" shrinkToFit="0" vertical="bottom" wrapText="0"/>
    </xf>
    <xf borderId="3" fillId="4" fontId="1" numFmtId="0" xfId="0" applyAlignment="1" applyBorder="1" applyFont="1">
      <alignment readingOrder="0" shrinkToFit="0" vertical="bottom" wrapText="0"/>
    </xf>
    <xf borderId="0" fillId="11" fontId="4" numFmtId="0" xfId="0" applyFill="1" applyFont="1"/>
  </cellXfs>
  <cellStyles count="1">
    <cellStyle xfId="0" name="Normal" builtinId="0"/>
  </cellStyles>
  <dxfs count="3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4.88"/>
    <col customWidth="1" min="5" max="5" width="16.0"/>
    <col customWidth="1" min="7" max="7" width="15.75"/>
    <col customWidth="1" min="9" max="9" width="19.38"/>
    <col customWidth="1" min="11" max="11" width="34.75"/>
    <col customWidth="1" min="12" max="13" width="16.5"/>
    <col customWidth="1" min="15" max="15" width="16.5"/>
    <col customWidth="1" min="18" max="18" width="22.25"/>
    <col customWidth="1" min="19" max="19" width="28.25"/>
    <col customWidth="1" min="23" max="23" width="16.5"/>
    <col customWidth="1" min="24" max="24" width="16.75"/>
    <col customWidth="1" min="26" max="26" width="16.5"/>
  </cols>
  <sheetData>
    <row r="1">
      <c r="B1" s="1" t="s">
        <v>0</v>
      </c>
      <c r="C1" s="2"/>
      <c r="D1" s="2"/>
      <c r="E1" s="2"/>
      <c r="F1" s="2"/>
      <c r="G1" s="2"/>
      <c r="AA1" s="1" t="s">
        <v>1</v>
      </c>
      <c r="AB1" s="2"/>
      <c r="AC1" s="2"/>
      <c r="AD1" s="2"/>
      <c r="AE1" s="2"/>
    </row>
    <row r="2">
      <c r="A2" s="2"/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/>
      <c r="J2" s="3" t="s">
        <v>2</v>
      </c>
      <c r="K2" s="4" t="s">
        <v>3</v>
      </c>
      <c r="L2" s="4" t="s">
        <v>4</v>
      </c>
      <c r="M2" s="4" t="s">
        <v>5</v>
      </c>
      <c r="N2" s="4" t="s">
        <v>6</v>
      </c>
      <c r="O2" s="6" t="s">
        <v>7</v>
      </c>
      <c r="AA2" s="3" t="s">
        <v>8</v>
      </c>
      <c r="AB2" s="4" t="s">
        <v>9</v>
      </c>
      <c r="AC2" s="4" t="s">
        <v>10</v>
      </c>
      <c r="AD2" s="4" t="s">
        <v>11</v>
      </c>
      <c r="AE2" s="7" t="s">
        <v>12</v>
      </c>
    </row>
    <row r="3">
      <c r="A3" s="2"/>
      <c r="B3" s="8">
        <v>1.0</v>
      </c>
      <c r="C3" s="9" t="s">
        <v>13</v>
      </c>
      <c r="D3" s="10">
        <v>3.0</v>
      </c>
      <c r="E3" s="11">
        <v>44765.85706018518</v>
      </c>
      <c r="F3" s="12">
        <v>1005.0</v>
      </c>
      <c r="G3" s="13"/>
      <c r="J3" s="8">
        <v>21.0</v>
      </c>
      <c r="K3" s="9" t="s">
        <v>14</v>
      </c>
      <c r="L3" s="10">
        <v>3.5</v>
      </c>
      <c r="M3" s="14" t="s">
        <v>15</v>
      </c>
      <c r="N3" s="12">
        <v>1006.0</v>
      </c>
      <c r="O3" s="15" t="str">
        <f t="shared" ref="O3:O18" si="1">"INSERT INTO Orders ([order-ID], [shipping-addr], [shipping-cost], timestamp, [customer-ID]) VALUES ('" &amp; J3 &amp; "', '" &amp; K3 &amp; "'," &amp; L3 &amp; ", '" &amp; M3 &amp; "', '" &amp; N3 &amp; "');"</f>
        <v>INSERT INTO Orders ([order-ID], [shipping-addr], [shipping-cost], timestamp, [customer-ID]) VALUES ('21', '19 Pepys Rd, Singapore 118450',3.5, '7/10/2022 17:58:32', '1006');</v>
      </c>
      <c r="R3" s="6" t="s">
        <v>16</v>
      </c>
      <c r="AA3" s="16">
        <v>1.0</v>
      </c>
      <c r="AB3" s="10">
        <v>13.5</v>
      </c>
      <c r="AC3" s="9">
        <v>23.0</v>
      </c>
      <c r="AD3" s="9">
        <v>14.0</v>
      </c>
      <c r="AE3" s="17">
        <v>1.0</v>
      </c>
      <c r="AF3" s="15" t="str">
        <f t="shared" ref="AF3:AF51" si="2">"INSERT INTO Inventory([inventory-ID],[selling-price],[qty-in-stock], [publication-ID], [company-ID]) VALUES("&amp; AA3 &amp;"," &amp; AB3 &amp; "," &amp; AC3 &amp; "," &amp; AD3 &amp; "," &amp; AE3 &amp; ");"</f>
        <v>INSERT INTO Inventory([inventory-ID],[selling-price],[qty-in-stock], [publication-ID], [company-ID]) VALUES(1,13.5,23,14,1);</v>
      </c>
    </row>
    <row r="4">
      <c r="A4" s="2"/>
      <c r="B4" s="18">
        <v>2.0</v>
      </c>
      <c r="C4" s="19" t="s">
        <v>17</v>
      </c>
      <c r="D4" s="20">
        <v>4.0</v>
      </c>
      <c r="E4" s="21">
        <v>44773.523726851854</v>
      </c>
      <c r="F4" s="22">
        <v>1001.0</v>
      </c>
      <c r="G4" s="13"/>
      <c r="J4" s="18">
        <v>22.0</v>
      </c>
      <c r="K4" s="23" t="s">
        <v>18</v>
      </c>
      <c r="L4" s="20">
        <v>4.0</v>
      </c>
      <c r="M4" s="14" t="s">
        <v>19</v>
      </c>
      <c r="N4" s="22">
        <v>1002.0</v>
      </c>
      <c r="O4" s="15" t="str">
        <f t="shared" si="1"/>
        <v>INSERT INTO Orders ([order-ID], [shipping-addr], [shipping-cost], timestamp, [customer-ID]) VALUES ('22', '285B Toh Guan Rd, Singapore 602285',4, '7/20/2022 23:25:49', '1002');</v>
      </c>
      <c r="R4" s="6" t="s">
        <v>20</v>
      </c>
      <c r="AA4" s="24">
        <v>10.0</v>
      </c>
      <c r="AB4" s="20">
        <v>14.0</v>
      </c>
      <c r="AC4" s="19">
        <v>6.0</v>
      </c>
      <c r="AD4" s="19">
        <v>1.0</v>
      </c>
      <c r="AE4" s="25">
        <v>1.0</v>
      </c>
      <c r="AF4" s="15" t="str">
        <f t="shared" si="2"/>
        <v>INSERT INTO Inventory([inventory-ID],[selling-price],[qty-in-stock], [publication-ID], [company-ID]) VALUES(10,14,6,1,1);</v>
      </c>
    </row>
    <row r="5">
      <c r="A5" s="2"/>
      <c r="B5" s="8">
        <v>3.0</v>
      </c>
      <c r="C5" s="9" t="s">
        <v>21</v>
      </c>
      <c r="D5" s="10">
        <v>3.5</v>
      </c>
      <c r="E5" s="11">
        <v>44777.14666666667</v>
      </c>
      <c r="F5" s="12">
        <v>1003.0</v>
      </c>
      <c r="G5" s="13"/>
      <c r="J5" s="8">
        <v>23.0</v>
      </c>
      <c r="K5" s="9" t="s">
        <v>17</v>
      </c>
      <c r="L5" s="10">
        <v>4.0</v>
      </c>
      <c r="M5" s="14" t="s">
        <v>22</v>
      </c>
      <c r="N5" s="12">
        <v>1001.0</v>
      </c>
      <c r="O5" s="15" t="str">
        <f t="shared" si="1"/>
        <v>INSERT INTO Orders ([order-ID], [shipping-addr], [shipping-cost], timestamp, [customer-ID]) VALUES ('23', '8 Bukit Batok Street 41, Singapore 657993',4, '6/2/2022 2:58:32', '1001');</v>
      </c>
      <c r="R5" s="6" t="s">
        <v>23</v>
      </c>
      <c r="AA5" s="16">
        <v>11.0</v>
      </c>
      <c r="AB5" s="10">
        <v>15.0</v>
      </c>
      <c r="AC5" s="9">
        <v>7.0</v>
      </c>
      <c r="AD5" s="9">
        <v>1.0</v>
      </c>
      <c r="AE5" s="17">
        <v>19.0</v>
      </c>
      <c r="AF5" s="15" t="str">
        <f t="shared" si="2"/>
        <v>INSERT INTO Inventory([inventory-ID],[selling-price],[qty-in-stock], [publication-ID], [company-ID]) VALUES(11,15,7,1,19);</v>
      </c>
    </row>
    <row r="6">
      <c r="A6" s="2"/>
      <c r="B6" s="18">
        <v>4.0</v>
      </c>
      <c r="C6" s="19" t="s">
        <v>18</v>
      </c>
      <c r="D6" s="20">
        <v>4.0</v>
      </c>
      <c r="E6" s="11">
        <v>44774.48069444444</v>
      </c>
      <c r="F6" s="22">
        <v>1002.0</v>
      </c>
      <c r="G6" s="13"/>
      <c r="J6" s="18">
        <v>24.0</v>
      </c>
      <c r="K6" s="9" t="s">
        <v>21</v>
      </c>
      <c r="L6" s="10">
        <v>3.5</v>
      </c>
      <c r="M6" s="14" t="s">
        <v>24</v>
      </c>
      <c r="N6" s="12">
        <v>1003.0</v>
      </c>
      <c r="O6" s="15" t="str">
        <f t="shared" si="1"/>
        <v>INSERT INTO Orders ([order-ID], [shipping-addr], [shipping-cost], timestamp, [customer-ID]) VALUES ('24', '645 Jurong West Street 61, Singapore 640645',3.5, '6/7/2022 12:48:59', '1003');</v>
      </c>
      <c r="R6" s="6" t="s">
        <v>25</v>
      </c>
      <c r="AA6" s="24">
        <v>12.0</v>
      </c>
      <c r="AB6" s="20">
        <v>12.7</v>
      </c>
      <c r="AC6" s="19">
        <v>1.0</v>
      </c>
      <c r="AD6" s="19">
        <v>1.0</v>
      </c>
      <c r="AE6" s="25">
        <v>9.0</v>
      </c>
      <c r="AF6" s="15" t="str">
        <f t="shared" si="2"/>
        <v>INSERT INTO Inventory([inventory-ID],[selling-price],[qty-in-stock], [publication-ID], [company-ID]) VALUES(12,12.7,1,1,9);</v>
      </c>
    </row>
    <row r="7">
      <c r="A7" s="2"/>
      <c r="B7" s="8">
        <v>5.0</v>
      </c>
      <c r="C7" s="9" t="s">
        <v>21</v>
      </c>
      <c r="D7" s="10">
        <v>3.5</v>
      </c>
      <c r="E7" s="11">
        <v>44776.39164351852</v>
      </c>
      <c r="F7" s="12">
        <v>1003.0</v>
      </c>
      <c r="G7" s="13"/>
      <c r="J7" s="8">
        <v>25.0</v>
      </c>
      <c r="K7" s="9" t="s">
        <v>17</v>
      </c>
      <c r="L7" s="10">
        <v>4.0</v>
      </c>
      <c r="M7" s="14" t="s">
        <v>26</v>
      </c>
      <c r="N7" s="12">
        <v>1001.0</v>
      </c>
      <c r="O7" s="15" t="str">
        <f t="shared" si="1"/>
        <v>INSERT INTO Orders ([order-ID], [shipping-addr], [shipping-cost], timestamp, [customer-ID]) VALUES ('25', '8 Bukit Batok Street 41, Singapore 657993',4, '6/10/2022 11:59:32', '1001');</v>
      </c>
      <c r="R7" s="6" t="s">
        <v>27</v>
      </c>
      <c r="AA7" s="16">
        <v>13.0</v>
      </c>
      <c r="AB7" s="10">
        <v>13.2</v>
      </c>
      <c r="AC7" s="9">
        <v>2.0</v>
      </c>
      <c r="AD7" s="9">
        <v>1.0</v>
      </c>
      <c r="AE7" s="17">
        <v>20.0</v>
      </c>
      <c r="AF7" s="15" t="str">
        <f t="shared" si="2"/>
        <v>INSERT INTO Inventory([inventory-ID],[selling-price],[qty-in-stock], [publication-ID], [company-ID]) VALUES(13,13.2,2,1,20);</v>
      </c>
    </row>
    <row r="8">
      <c r="A8" s="2"/>
      <c r="B8" s="18">
        <v>6.0</v>
      </c>
      <c r="C8" s="26" t="s">
        <v>13</v>
      </c>
      <c r="D8" s="20">
        <v>3.0</v>
      </c>
      <c r="E8" s="11">
        <v>44775.48069444444</v>
      </c>
      <c r="F8" s="22">
        <v>1005.0</v>
      </c>
      <c r="G8" s="13"/>
      <c r="J8" s="18">
        <v>26.0</v>
      </c>
      <c r="K8" s="26" t="s">
        <v>13</v>
      </c>
      <c r="L8" s="20">
        <v>3.0</v>
      </c>
      <c r="M8" s="14" t="s">
        <v>28</v>
      </c>
      <c r="N8" s="22">
        <v>1005.0</v>
      </c>
      <c r="O8" s="15" t="str">
        <f t="shared" si="1"/>
        <v>INSERT INTO Orders ([order-ID], [shipping-addr], [shipping-cost], timestamp, [customer-ID]) VALUES ('26', '8, Nanyang Drive, 637719',3, '6/21/2022 14:23:39', '1005');</v>
      </c>
      <c r="R8" s="6" t="s">
        <v>29</v>
      </c>
      <c r="AA8" s="24">
        <v>14.0</v>
      </c>
      <c r="AB8" s="20">
        <v>8.0</v>
      </c>
      <c r="AC8" s="19">
        <v>17.0</v>
      </c>
      <c r="AD8" s="19">
        <v>8.0</v>
      </c>
      <c r="AE8" s="25">
        <v>2.0</v>
      </c>
      <c r="AF8" s="15" t="str">
        <f t="shared" si="2"/>
        <v>INSERT INTO Inventory([inventory-ID],[selling-price],[qty-in-stock], [publication-ID], [company-ID]) VALUES(14,8,17,8,2);</v>
      </c>
    </row>
    <row r="9">
      <c r="A9" s="2"/>
      <c r="B9" s="8">
        <v>7.0</v>
      </c>
      <c r="C9" s="9" t="s">
        <v>30</v>
      </c>
      <c r="D9" s="10">
        <v>4.0</v>
      </c>
      <c r="E9" s="11">
        <v>44769.48069444444</v>
      </c>
      <c r="F9" s="12">
        <v>1004.0</v>
      </c>
      <c r="G9" s="13"/>
      <c r="J9" s="8">
        <v>27.0</v>
      </c>
      <c r="K9" s="19" t="s">
        <v>18</v>
      </c>
      <c r="L9" s="20">
        <v>4.0</v>
      </c>
      <c r="M9" s="14" t="s">
        <v>31</v>
      </c>
      <c r="N9" s="22">
        <v>1002.0</v>
      </c>
      <c r="O9" s="15" t="str">
        <f t="shared" si="1"/>
        <v>INSERT INTO Orders ([order-ID], [shipping-addr], [shipping-cost], timestamp, [customer-ID]) VALUES ('27', '285B Toh Guan Rd, Singapore 602285',4, '6/13/2022 16:29:30', '1002');</v>
      </c>
      <c r="R9" s="6" t="s">
        <v>32</v>
      </c>
      <c r="AA9" s="16">
        <v>15.0</v>
      </c>
      <c r="AB9" s="10">
        <v>7.0</v>
      </c>
      <c r="AC9" s="9">
        <v>18.0</v>
      </c>
      <c r="AD9" s="9">
        <v>8.0</v>
      </c>
      <c r="AE9" s="17">
        <v>13.0</v>
      </c>
      <c r="AF9" s="15" t="str">
        <f t="shared" si="2"/>
        <v>INSERT INTO Inventory([inventory-ID],[selling-price],[qty-in-stock], [publication-ID], [company-ID]) VALUES(15,7,18,8,13);</v>
      </c>
    </row>
    <row r="10">
      <c r="A10" s="2"/>
      <c r="B10" s="18">
        <v>8.0</v>
      </c>
      <c r="C10" s="19" t="s">
        <v>33</v>
      </c>
      <c r="D10" s="20">
        <v>4.5</v>
      </c>
      <c r="E10" s="11">
        <v>44783.48069444444</v>
      </c>
      <c r="F10" s="22">
        <v>1009.0</v>
      </c>
      <c r="G10" s="13"/>
      <c r="J10" s="18">
        <v>28.0</v>
      </c>
      <c r="K10" s="9" t="s">
        <v>30</v>
      </c>
      <c r="L10" s="10">
        <v>4.0</v>
      </c>
      <c r="M10" s="14" t="s">
        <v>34</v>
      </c>
      <c r="N10" s="12">
        <v>1004.0</v>
      </c>
      <c r="O10" s="15" t="str">
        <f t="shared" si="1"/>
        <v>INSERT INTO Orders ([order-ID], [shipping-addr], [shipping-cost], timestamp, [customer-ID]) VALUES ('28', '42 Eng Neo Ave, Singapore 289533',4, '8/10/2022 18:23:49', '1004');</v>
      </c>
      <c r="R10" s="6" t="s">
        <v>35</v>
      </c>
      <c r="AA10" s="24">
        <v>16.0</v>
      </c>
      <c r="AB10" s="20">
        <v>8.0</v>
      </c>
      <c r="AC10" s="19">
        <v>20.0</v>
      </c>
      <c r="AD10" s="19">
        <v>8.0</v>
      </c>
      <c r="AE10" s="25">
        <v>14.0</v>
      </c>
      <c r="AF10" s="15" t="str">
        <f t="shared" si="2"/>
        <v>INSERT INTO Inventory([inventory-ID],[selling-price],[qty-in-stock], [publication-ID], [company-ID]) VALUES(16,8,20,8,14);</v>
      </c>
    </row>
    <row r="11">
      <c r="A11" s="2"/>
      <c r="B11" s="8">
        <v>9.0</v>
      </c>
      <c r="C11" s="9" t="s">
        <v>17</v>
      </c>
      <c r="D11" s="10">
        <v>4.0</v>
      </c>
      <c r="E11" s="11">
        <v>44784.564155092594</v>
      </c>
      <c r="F11" s="12">
        <v>1001.0</v>
      </c>
      <c r="G11" s="13"/>
      <c r="J11" s="8">
        <v>29.0</v>
      </c>
      <c r="K11" s="9" t="s">
        <v>36</v>
      </c>
      <c r="L11" s="10">
        <v>4.0</v>
      </c>
      <c r="M11" s="14" t="s">
        <v>37</v>
      </c>
      <c r="N11" s="12">
        <v>1008.0</v>
      </c>
      <c r="O11" s="15" t="str">
        <f t="shared" si="1"/>
        <v>INSERT INTO Orders ([order-ID], [shipping-addr], [shipping-cost], timestamp, [customer-ID]) VALUES ('29', '95 Jln Kampong Chantek, Singapore 588648',4, '8/12/2022 17:23:49', '1008');</v>
      </c>
      <c r="R11" s="6" t="s">
        <v>38</v>
      </c>
      <c r="AA11" s="16">
        <v>2.0</v>
      </c>
      <c r="AB11" s="10">
        <v>23.5</v>
      </c>
      <c r="AC11" s="9">
        <v>2.0</v>
      </c>
      <c r="AD11" s="9">
        <v>14.0</v>
      </c>
      <c r="AE11" s="17">
        <v>2.0</v>
      </c>
      <c r="AF11" s="15" t="str">
        <f t="shared" si="2"/>
        <v>INSERT INTO Inventory([inventory-ID],[selling-price],[qty-in-stock], [publication-ID], [company-ID]) VALUES(2,23.5,2,14,2);</v>
      </c>
    </row>
    <row r="12">
      <c r="A12" s="2"/>
      <c r="B12" s="18">
        <v>10.0</v>
      </c>
      <c r="C12" s="19" t="s">
        <v>14</v>
      </c>
      <c r="D12" s="20">
        <v>3.5</v>
      </c>
      <c r="E12" s="27">
        <v>44793.65152777778</v>
      </c>
      <c r="F12" s="22">
        <v>1006.0</v>
      </c>
      <c r="G12" s="13"/>
      <c r="J12" s="28">
        <v>30.0</v>
      </c>
      <c r="K12" s="29" t="s">
        <v>21</v>
      </c>
      <c r="L12" s="30">
        <v>3.5</v>
      </c>
      <c r="M12" s="31" t="s">
        <v>39</v>
      </c>
      <c r="N12" s="32">
        <v>1003.0</v>
      </c>
      <c r="O12" s="15" t="str">
        <f t="shared" si="1"/>
        <v>INSERT INTO Orders ([order-ID], [shipping-addr], [shipping-cost], timestamp, [customer-ID]) VALUES ('30', '645 Jurong West Street 61, Singapore 640645',3.5, '8/22/2022 20:59:23', '1003');</v>
      </c>
      <c r="AA12" s="24">
        <v>3.0</v>
      </c>
      <c r="AB12" s="20">
        <v>13.5</v>
      </c>
      <c r="AC12" s="19">
        <v>10.0</v>
      </c>
      <c r="AD12" s="19">
        <v>14.0</v>
      </c>
      <c r="AE12" s="25">
        <v>3.0</v>
      </c>
      <c r="AF12" s="15" t="str">
        <f t="shared" si="2"/>
        <v>INSERT INTO Inventory([inventory-ID],[selling-price],[qty-in-stock], [publication-ID], [company-ID]) VALUES(3,13.5,10,14,3);</v>
      </c>
    </row>
    <row r="13">
      <c r="A13" s="2"/>
      <c r="B13" s="8">
        <v>11.0</v>
      </c>
      <c r="C13" s="9" t="s">
        <v>17</v>
      </c>
      <c r="D13" s="10">
        <v>4.0</v>
      </c>
      <c r="E13" s="11">
        <v>44797.96908564815</v>
      </c>
      <c r="F13" s="12">
        <v>1001.0</v>
      </c>
      <c r="G13" s="13"/>
      <c r="J13" s="8">
        <v>31.0</v>
      </c>
      <c r="K13" s="33" t="s">
        <v>21</v>
      </c>
      <c r="L13" s="10">
        <v>3.5</v>
      </c>
      <c r="M13" s="14" t="s">
        <v>40</v>
      </c>
      <c r="N13" s="12">
        <v>1003.0</v>
      </c>
      <c r="O13" s="15" t="str">
        <f t="shared" si="1"/>
        <v>INSERT INTO Orders ([order-ID], [shipping-addr], [shipping-cost], timestamp, [customer-ID]) VALUES ('31', '645 Jurong West Street 61, Singapore 640645',3.5, '8/11/2022 23:59:23', '1003');</v>
      </c>
      <c r="AA13" s="16">
        <v>4.0</v>
      </c>
      <c r="AB13" s="10">
        <v>13.0</v>
      </c>
      <c r="AC13" s="9">
        <v>11.0</v>
      </c>
      <c r="AD13" s="9">
        <v>14.0</v>
      </c>
      <c r="AE13" s="17">
        <v>4.0</v>
      </c>
      <c r="AF13" s="15" t="str">
        <f t="shared" si="2"/>
        <v>INSERT INTO Inventory([inventory-ID],[selling-price],[qty-in-stock], [publication-ID], [company-ID]) VALUES(4,13,11,14,4);</v>
      </c>
    </row>
    <row r="14">
      <c r="A14" s="2"/>
      <c r="B14" s="18">
        <v>12.0</v>
      </c>
      <c r="C14" s="23" t="s">
        <v>21</v>
      </c>
      <c r="D14" s="20">
        <v>3.5</v>
      </c>
      <c r="E14" s="11">
        <v>44800.811944444446</v>
      </c>
      <c r="F14" s="22">
        <v>1003.0</v>
      </c>
      <c r="G14" s="13"/>
      <c r="J14" s="28">
        <v>32.0</v>
      </c>
      <c r="K14" s="29" t="s">
        <v>13</v>
      </c>
      <c r="L14" s="30">
        <v>3.0</v>
      </c>
      <c r="M14" s="31" t="s">
        <v>41</v>
      </c>
      <c r="N14" s="32">
        <v>1005.0</v>
      </c>
      <c r="O14" s="15" t="str">
        <f t="shared" si="1"/>
        <v>INSERT INTO Orders ([order-ID], [shipping-addr], [shipping-cost], timestamp, [customer-ID]) VALUES ('32', '8, Nanyang Drive, 637719',3, '6/1/2022 8:29:59', '1005');</v>
      </c>
      <c r="AA14" s="24">
        <v>5.0</v>
      </c>
      <c r="AB14" s="20">
        <v>14.0</v>
      </c>
      <c r="AC14" s="19">
        <v>30.0</v>
      </c>
      <c r="AD14" s="19">
        <v>14.0</v>
      </c>
      <c r="AE14" s="25">
        <v>7.0</v>
      </c>
      <c r="AF14" s="15" t="str">
        <f t="shared" si="2"/>
        <v>INSERT INTO Inventory([inventory-ID],[selling-price],[qty-in-stock], [publication-ID], [company-ID]) VALUES(5,14,30,14,7);</v>
      </c>
    </row>
    <row r="15">
      <c r="A15" s="2"/>
      <c r="B15" s="8">
        <v>13.0</v>
      </c>
      <c r="C15" s="9" t="s">
        <v>36</v>
      </c>
      <c r="D15" s="10">
        <v>4.0</v>
      </c>
      <c r="E15" s="11">
        <v>44798.02050925926</v>
      </c>
      <c r="F15" s="12">
        <v>1008.0</v>
      </c>
      <c r="G15" s="13"/>
      <c r="J15" s="8">
        <v>33.0</v>
      </c>
      <c r="K15" s="9" t="s">
        <v>14</v>
      </c>
      <c r="L15" s="10">
        <v>3.5</v>
      </c>
      <c r="M15" s="14" t="s">
        <v>42</v>
      </c>
      <c r="N15" s="12">
        <v>1006.0</v>
      </c>
      <c r="O15" s="15" t="str">
        <f t="shared" si="1"/>
        <v>INSERT INTO Orders ([order-ID], [shipping-addr], [shipping-cost], timestamp, [customer-ID]) VALUES ('33', '19 Pepys Rd, Singapore 118450',3.5, '9/15/2022 22:19:59', '1006');</v>
      </c>
      <c r="AA15" s="16">
        <v>6.0</v>
      </c>
      <c r="AB15" s="10">
        <v>19.0</v>
      </c>
      <c r="AC15" s="9">
        <v>26.0</v>
      </c>
      <c r="AD15" s="9">
        <v>14.0</v>
      </c>
      <c r="AE15" s="17">
        <v>8.0</v>
      </c>
      <c r="AF15" s="15" t="str">
        <f t="shared" si="2"/>
        <v>INSERT INTO Inventory([inventory-ID],[selling-price],[qty-in-stock], [publication-ID], [company-ID]) VALUES(6,19,26,14,8);</v>
      </c>
    </row>
    <row r="16">
      <c r="A16" s="2"/>
      <c r="B16" s="18">
        <v>14.0</v>
      </c>
      <c r="C16" s="26" t="s">
        <v>13</v>
      </c>
      <c r="D16" s="20">
        <v>3.0</v>
      </c>
      <c r="E16" s="11">
        <v>44788.859988425924</v>
      </c>
      <c r="F16" s="22">
        <v>1005.0</v>
      </c>
      <c r="G16" s="13"/>
      <c r="J16" s="28">
        <v>34.0</v>
      </c>
      <c r="K16" s="34" t="s">
        <v>13</v>
      </c>
      <c r="L16" s="30">
        <v>3.0</v>
      </c>
      <c r="M16" s="31" t="s">
        <v>43</v>
      </c>
      <c r="N16" s="32">
        <v>1005.0</v>
      </c>
      <c r="O16" s="15" t="str">
        <f t="shared" si="1"/>
        <v>INSERT INTO Orders ([order-ID], [shipping-addr], [shipping-cost], timestamp, [customer-ID]) VALUES ('34', '8, Nanyang Drive, 637719',3, '9/17/2022 16:23:22', '1005');</v>
      </c>
      <c r="AA16" s="24">
        <v>7.0</v>
      </c>
      <c r="AB16" s="20">
        <v>20.0</v>
      </c>
      <c r="AC16" s="19">
        <v>3.0</v>
      </c>
      <c r="AD16" s="19">
        <v>4.0</v>
      </c>
      <c r="AE16" s="25">
        <v>1.0</v>
      </c>
      <c r="AF16" s="15" t="str">
        <f t="shared" si="2"/>
        <v>INSERT INTO Inventory([inventory-ID],[selling-price],[qty-in-stock], [publication-ID], [company-ID]) VALUES(7,20,3,4,1);</v>
      </c>
    </row>
    <row r="17">
      <c r="A17" s="2"/>
      <c r="B17" s="8">
        <v>15.0</v>
      </c>
      <c r="C17" s="9" t="s">
        <v>17</v>
      </c>
      <c r="D17" s="10">
        <v>4.0</v>
      </c>
      <c r="E17" s="27">
        <v>44793.43902777778</v>
      </c>
      <c r="F17" s="12">
        <v>1001.0</v>
      </c>
      <c r="G17" s="13"/>
      <c r="J17" s="8">
        <v>35.0</v>
      </c>
      <c r="K17" s="9" t="s">
        <v>44</v>
      </c>
      <c r="L17" s="10">
        <v>4.0</v>
      </c>
      <c r="M17" s="14" t="s">
        <v>45</v>
      </c>
      <c r="N17" s="12">
        <v>1007.0</v>
      </c>
      <c r="O17" s="15" t="str">
        <f t="shared" si="1"/>
        <v>INSERT INTO Orders ([order-ID], [shipping-addr], [shipping-cost], timestamp, [customer-ID]) VALUES ('35', '367 Woodlands Ave 5, Singapore 730367',4, '9/8/2022 20:25:23', '1007');</v>
      </c>
      <c r="AA17" s="16">
        <v>8.0</v>
      </c>
      <c r="AB17" s="10">
        <v>22.0</v>
      </c>
      <c r="AC17" s="9">
        <v>14.0</v>
      </c>
      <c r="AD17" s="9">
        <v>4.0</v>
      </c>
      <c r="AE17" s="17">
        <v>18.0</v>
      </c>
      <c r="AF17" s="15" t="str">
        <f t="shared" si="2"/>
        <v>INSERT INTO Inventory([inventory-ID],[selling-price],[qty-in-stock], [publication-ID], [company-ID]) VALUES(8,22,14,4,18);</v>
      </c>
    </row>
    <row r="18">
      <c r="A18" s="2"/>
      <c r="B18" s="18">
        <v>16.0</v>
      </c>
      <c r="C18" s="19" t="s">
        <v>44</v>
      </c>
      <c r="D18" s="20">
        <v>4.0</v>
      </c>
      <c r="E18" s="11">
        <v>44785.02040509259</v>
      </c>
      <c r="F18" s="22">
        <v>1007.0</v>
      </c>
      <c r="G18" s="13"/>
      <c r="J18" s="28">
        <v>36.0</v>
      </c>
      <c r="K18" s="29" t="s">
        <v>33</v>
      </c>
      <c r="L18" s="30">
        <v>4.5</v>
      </c>
      <c r="M18" s="31" t="s">
        <v>46</v>
      </c>
      <c r="N18" s="32">
        <v>1009.0</v>
      </c>
      <c r="O18" s="15" t="str">
        <f t="shared" si="1"/>
        <v>INSERT INTO Orders ([order-ID], [shipping-addr], [shipping-cost], timestamp, [customer-ID]) VALUES ('36', '125 Whitley Rd, Singapore 297820',4.5, '5/13/2022 23:58:23', '1009');</v>
      </c>
      <c r="AA18" s="24">
        <v>9.0</v>
      </c>
      <c r="AB18" s="20">
        <v>21.0</v>
      </c>
      <c r="AC18" s="19">
        <v>16.0</v>
      </c>
      <c r="AD18" s="19">
        <v>4.0</v>
      </c>
      <c r="AE18" s="25">
        <v>17.0</v>
      </c>
      <c r="AF18" s="15" t="str">
        <f t="shared" si="2"/>
        <v>INSERT INTO Inventory([inventory-ID],[selling-price],[qty-in-stock], [publication-ID], [company-ID]) VALUES(9,21,16,4,17);</v>
      </c>
    </row>
    <row r="19">
      <c r="A19" s="2"/>
      <c r="B19" s="8">
        <v>17.0</v>
      </c>
      <c r="C19" s="33" t="s">
        <v>18</v>
      </c>
      <c r="D19" s="10">
        <v>4.0</v>
      </c>
      <c r="E19" s="11">
        <v>44755.71711805555</v>
      </c>
      <c r="F19" s="12">
        <v>1002.0</v>
      </c>
      <c r="G19" s="13"/>
      <c r="J19" s="35">
        <v>37.0</v>
      </c>
      <c r="K19" s="36" t="s">
        <v>17</v>
      </c>
      <c r="L19" s="37">
        <v>4.0</v>
      </c>
      <c r="M19" s="38">
        <v>44913.523726851854</v>
      </c>
      <c r="N19" s="39">
        <v>1001.0</v>
      </c>
      <c r="X19" s="40" t="s">
        <v>47</v>
      </c>
      <c r="AA19" s="16">
        <v>17.0</v>
      </c>
      <c r="AB19" s="10">
        <v>15.0</v>
      </c>
      <c r="AC19" s="9">
        <v>30.0</v>
      </c>
      <c r="AD19" s="9">
        <v>3.0</v>
      </c>
      <c r="AE19" s="17">
        <v>16.0</v>
      </c>
      <c r="AF19" s="15" t="str">
        <f t="shared" si="2"/>
        <v>INSERT INTO Inventory([inventory-ID],[selling-price],[qty-in-stock], [publication-ID], [company-ID]) VALUES(17,15,30,3,16);</v>
      </c>
    </row>
    <row r="20">
      <c r="A20" s="2"/>
      <c r="B20" s="18">
        <v>18.0</v>
      </c>
      <c r="C20" s="19" t="s">
        <v>17</v>
      </c>
      <c r="D20" s="20">
        <v>4.0</v>
      </c>
      <c r="E20" s="11">
        <v>44743.68900462963</v>
      </c>
      <c r="F20" s="22">
        <v>1001.0</v>
      </c>
      <c r="G20" s="13"/>
      <c r="J20" s="35">
        <v>38.0</v>
      </c>
      <c r="K20" s="36" t="s">
        <v>48</v>
      </c>
      <c r="L20" s="37">
        <v>4.0</v>
      </c>
      <c r="M20" s="38">
        <v>44798.43902777778</v>
      </c>
      <c r="N20" s="39">
        <v>1001.0</v>
      </c>
      <c r="R20" s="2"/>
      <c r="S20" s="2"/>
      <c r="T20" s="2"/>
      <c r="U20" s="2"/>
      <c r="V20" s="1" t="s">
        <v>49</v>
      </c>
      <c r="W20" s="6" t="s">
        <v>50</v>
      </c>
      <c r="X20" s="6" t="s">
        <v>51</v>
      </c>
      <c r="AA20" s="24">
        <v>18.0</v>
      </c>
      <c r="AB20" s="20">
        <v>14.5</v>
      </c>
      <c r="AC20" s="19">
        <v>50.0</v>
      </c>
      <c r="AD20" s="19">
        <v>3.0</v>
      </c>
      <c r="AE20" s="25">
        <v>15.0</v>
      </c>
      <c r="AF20" s="15" t="str">
        <f t="shared" si="2"/>
        <v>INSERT INTO Inventory([inventory-ID],[selling-price],[qty-in-stock], [publication-ID], [company-ID]) VALUES(18,14.5,50,3,15);</v>
      </c>
    </row>
    <row r="21">
      <c r="A21" s="2"/>
      <c r="B21" s="8">
        <v>19.0</v>
      </c>
      <c r="C21" s="9" t="s">
        <v>14</v>
      </c>
      <c r="D21" s="10">
        <v>3.5</v>
      </c>
      <c r="E21" s="11">
        <v>44751.83221064815</v>
      </c>
      <c r="F21" s="12">
        <v>1006.0</v>
      </c>
      <c r="G21" s="13"/>
      <c r="J21" s="35">
        <v>39.0</v>
      </c>
      <c r="K21" s="36" t="s">
        <v>17</v>
      </c>
      <c r="L21" s="37">
        <v>4.0</v>
      </c>
      <c r="M21" s="38">
        <v>44791.68900462963</v>
      </c>
      <c r="N21" s="39">
        <v>1001.0</v>
      </c>
      <c r="R21" s="2"/>
      <c r="S21" s="2"/>
      <c r="T21" s="41" t="s">
        <v>52</v>
      </c>
      <c r="V21" s="42">
        <v>1.0</v>
      </c>
      <c r="W21" s="43">
        <f t="array" ref="W21">INDEX(F29:F48, MATCH(V21, E29:E48, 0))</f>
        <v>2</v>
      </c>
      <c r="X21" s="44">
        <f t="array" ref="X21">INDEX(E3:E22, MATCH(W21,B3:B22,0))</f>
        <v>44773.52373</v>
      </c>
      <c r="AA21" s="16">
        <v>19.0</v>
      </c>
      <c r="AB21" s="10">
        <v>14.7</v>
      </c>
      <c r="AC21" s="9">
        <v>20.0</v>
      </c>
      <c r="AD21" s="9">
        <v>3.0</v>
      </c>
      <c r="AE21" s="17">
        <v>5.0</v>
      </c>
      <c r="AF21" s="15" t="str">
        <f t="shared" si="2"/>
        <v>INSERT INTO Inventory([inventory-ID],[selling-price],[qty-in-stock], [publication-ID], [company-ID]) VALUES(19,14.7,20,3,5);</v>
      </c>
    </row>
    <row r="22">
      <c r="A22" s="2"/>
      <c r="B22" s="18">
        <v>20.0</v>
      </c>
      <c r="C22" s="23" t="s">
        <v>18</v>
      </c>
      <c r="D22" s="20">
        <v>4.0</v>
      </c>
      <c r="E22" s="11">
        <v>44760.698287037034</v>
      </c>
      <c r="F22" s="22">
        <v>1002.0</v>
      </c>
      <c r="G22" s="13"/>
      <c r="J22" s="35">
        <v>40.0</v>
      </c>
      <c r="K22" s="45" t="s">
        <v>18</v>
      </c>
      <c r="L22" s="37">
        <v>4.0</v>
      </c>
      <c r="M22" s="38">
        <v>44800.48069444444</v>
      </c>
      <c r="N22" s="39">
        <v>1002.0</v>
      </c>
      <c r="R22" s="2"/>
      <c r="S22" s="2"/>
      <c r="T22" s="2"/>
      <c r="U22" s="2"/>
      <c r="Y22" s="40" t="s">
        <v>53</v>
      </c>
      <c r="AA22" s="24">
        <v>20.0</v>
      </c>
      <c r="AB22" s="20">
        <v>12.0</v>
      </c>
      <c r="AC22" s="19">
        <v>35.0</v>
      </c>
      <c r="AD22" s="19">
        <v>5.0</v>
      </c>
      <c r="AE22" s="25">
        <v>6.0</v>
      </c>
      <c r="AF22" s="15" t="str">
        <f t="shared" si="2"/>
        <v>INSERT INTO Inventory([inventory-ID],[selling-price],[qty-in-stock], [publication-ID], [company-ID]) VALUES(20,12,35,5,6);</v>
      </c>
    </row>
    <row r="23">
      <c r="A23" s="2"/>
      <c r="B23" s="2"/>
      <c r="C23" s="1"/>
      <c r="D23" s="2"/>
      <c r="E23" s="2"/>
      <c r="F23" s="2"/>
      <c r="G23" s="2"/>
      <c r="J23" s="1" t="s">
        <v>54</v>
      </c>
      <c r="K23" s="2"/>
      <c r="L23" s="2"/>
      <c r="M23" s="2"/>
      <c r="N23" s="2"/>
      <c r="O23" s="2"/>
      <c r="P23" s="2"/>
      <c r="Q23" s="2"/>
      <c r="R23" s="2"/>
      <c r="S23" s="2"/>
      <c r="U23" s="2"/>
      <c r="X23" s="6" t="s">
        <v>55</v>
      </c>
      <c r="Y23" s="46">
        <f>LET(day, DAY(X21), month, MONTH(X21), year, YEAR(X21), DATE(year,month,day) + 1)</f>
        <v>44774</v>
      </c>
      <c r="AA23" s="16">
        <v>21.0</v>
      </c>
      <c r="AB23" s="10">
        <v>11.1</v>
      </c>
      <c r="AC23" s="9">
        <v>55.0</v>
      </c>
      <c r="AD23" s="9">
        <v>5.0</v>
      </c>
      <c r="AE23" s="17">
        <v>10.0</v>
      </c>
      <c r="AF23" s="15" t="str">
        <f t="shared" si="2"/>
        <v>INSERT INTO Inventory([inventory-ID],[selling-price],[qty-in-stock], [publication-ID], [company-ID]) VALUES(21,11.1,55,5,10);</v>
      </c>
    </row>
    <row r="24">
      <c r="A24" s="2"/>
      <c r="B24" s="2"/>
      <c r="C24" s="2"/>
      <c r="D24" s="2"/>
      <c r="E24" s="2"/>
      <c r="F24" s="2"/>
      <c r="G24" s="2"/>
      <c r="H24" s="2"/>
      <c r="I24" s="2"/>
      <c r="J24" s="1" t="s">
        <v>56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X24" s="6" t="s">
        <v>57</v>
      </c>
      <c r="Y24" s="47">
        <f>LET(day, DAY(X21), month, MONTH(X21), year, YEAR(X21), DATE(year,month,day) + 2)</f>
        <v>44775</v>
      </c>
      <c r="AA24" s="24">
        <v>22.0</v>
      </c>
      <c r="AB24" s="20">
        <v>13.0</v>
      </c>
      <c r="AC24" s="19">
        <v>24.0</v>
      </c>
      <c r="AD24" s="19">
        <v>5.0</v>
      </c>
      <c r="AE24" s="25">
        <v>12.0</v>
      </c>
      <c r="AF24" s="15" t="str">
        <f t="shared" si="2"/>
        <v>INSERT INTO Inventory([inventory-ID],[selling-price],[qty-in-stock], [publication-ID], [company-ID]) VALUES(22,13,24,5,12);</v>
      </c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X25" s="1" t="s">
        <v>58</v>
      </c>
      <c r="Y25" s="47">
        <f>LET(day, DAY(X21), month, MONTH(X21), year, YEAR(X21), DATE(year,month,day) + RANDBETWEEN(3,7))</f>
        <v>44778</v>
      </c>
      <c r="AA25" s="16">
        <v>23.0</v>
      </c>
      <c r="AB25" s="10">
        <v>18.0</v>
      </c>
      <c r="AC25" s="9">
        <v>47.0</v>
      </c>
      <c r="AD25" s="9">
        <v>7.0</v>
      </c>
      <c r="AE25" s="17">
        <v>11.0</v>
      </c>
      <c r="AF25" s="15" t="str">
        <f t="shared" si="2"/>
        <v>INSERT INTO Inventory([inventory-ID],[selling-price],[qty-in-stock], [publication-ID], [company-ID]) VALUES(23,18,47,7,11);</v>
      </c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48"/>
      <c r="AA26" s="24">
        <v>24.0</v>
      </c>
      <c r="AB26" s="20">
        <v>17.0</v>
      </c>
      <c r="AC26" s="19">
        <v>53.0</v>
      </c>
      <c r="AD26" s="19">
        <v>7.0</v>
      </c>
      <c r="AE26" s="25">
        <v>3.0</v>
      </c>
      <c r="AF26" s="15" t="str">
        <f t="shared" si="2"/>
        <v>INSERT INTO Inventory([inventory-ID],[selling-price],[qty-in-stock], [publication-ID], [company-ID]) VALUES(24,17,53,7,3);</v>
      </c>
    </row>
    <row r="27">
      <c r="B27" s="1" t="s">
        <v>59</v>
      </c>
      <c r="C27" s="2"/>
      <c r="E27" s="1" t="s">
        <v>60</v>
      </c>
      <c r="F27" s="2"/>
      <c r="H27" s="6" t="s">
        <v>61</v>
      </c>
      <c r="I27" s="2"/>
      <c r="K27" s="1" t="s">
        <v>62</v>
      </c>
      <c r="L27" s="2"/>
      <c r="M27" s="1" t="s">
        <v>63</v>
      </c>
      <c r="N27" s="2"/>
      <c r="O27" s="2"/>
      <c r="P27" s="1" t="s">
        <v>59</v>
      </c>
      <c r="Q27" s="2"/>
      <c r="R27" s="2"/>
      <c r="S27" s="2"/>
      <c r="T27" s="2"/>
      <c r="U27" s="2"/>
      <c r="V27" s="1" t="s">
        <v>64</v>
      </c>
      <c r="W27" s="2"/>
      <c r="X27" s="2"/>
      <c r="AA27" s="16">
        <v>25.0</v>
      </c>
      <c r="AB27" s="10">
        <v>16.0</v>
      </c>
      <c r="AC27" s="9">
        <v>93.0</v>
      </c>
      <c r="AD27" s="9">
        <v>7.0</v>
      </c>
      <c r="AE27" s="17">
        <v>7.0</v>
      </c>
      <c r="AF27" s="15" t="str">
        <f t="shared" si="2"/>
        <v>INSERT INTO Inventory([inventory-ID],[selling-price],[qty-in-stock], [publication-ID], [company-ID]) VALUES(25,16,93,7,7);</v>
      </c>
    </row>
    <row r="28">
      <c r="A28" s="2"/>
      <c r="B28" s="3" t="s">
        <v>65</v>
      </c>
      <c r="C28" s="49" t="s">
        <v>6</v>
      </c>
      <c r="D28" s="2"/>
      <c r="E28" s="3" t="s">
        <v>66</v>
      </c>
      <c r="F28" s="4" t="s">
        <v>2</v>
      </c>
      <c r="H28" s="3" t="s">
        <v>11</v>
      </c>
      <c r="I28" s="4" t="s">
        <v>67</v>
      </c>
      <c r="J28" s="2"/>
      <c r="K28" s="3" t="s">
        <v>12</v>
      </c>
      <c r="L28" s="2"/>
      <c r="M28" s="3" t="s">
        <v>65</v>
      </c>
      <c r="N28" s="49" t="s">
        <v>12</v>
      </c>
      <c r="O28" s="2"/>
      <c r="P28" s="3" t="s">
        <v>65</v>
      </c>
      <c r="Q28" s="49" t="s">
        <v>68</v>
      </c>
      <c r="R28" s="3" t="s">
        <v>6</v>
      </c>
      <c r="S28" s="49" t="s">
        <v>69</v>
      </c>
      <c r="T28" s="49" t="s">
        <v>70</v>
      </c>
      <c r="U28" s="2"/>
      <c r="V28" s="3" t="s">
        <v>65</v>
      </c>
      <c r="W28" s="49" t="s">
        <v>70</v>
      </c>
      <c r="X28" s="3" t="s">
        <v>71</v>
      </c>
      <c r="Y28" s="6" t="s">
        <v>72</v>
      </c>
      <c r="Z28" s="6" t="s">
        <v>7</v>
      </c>
      <c r="AA28" s="24">
        <v>26.0</v>
      </c>
      <c r="AB28" s="20">
        <v>14.98</v>
      </c>
      <c r="AC28" s="19">
        <v>75.0</v>
      </c>
      <c r="AD28" s="19">
        <v>10.0</v>
      </c>
      <c r="AE28" s="25">
        <v>15.0</v>
      </c>
      <c r="AF28" s="15" t="str">
        <f t="shared" si="2"/>
        <v>INSERT INTO Inventory([inventory-ID],[selling-price],[qty-in-stock], [publication-ID], [company-ID]) VALUES(26,14.98,75,10,15);</v>
      </c>
    </row>
    <row r="29">
      <c r="A29" s="2"/>
      <c r="B29" s="8">
        <v>1.0</v>
      </c>
      <c r="C29" s="50">
        <v>1001.0</v>
      </c>
      <c r="D29" s="2"/>
      <c r="E29" s="18">
        <v>1.0</v>
      </c>
      <c r="F29" s="51">
        <v>2.0</v>
      </c>
      <c r="H29" s="8">
        <v>1.0</v>
      </c>
      <c r="I29" s="52" t="s">
        <v>73</v>
      </c>
      <c r="J29" s="2"/>
      <c r="K29" s="8">
        <v>1.0</v>
      </c>
      <c r="L29" s="2"/>
      <c r="M29" s="8">
        <v>11.0</v>
      </c>
      <c r="N29" s="50">
        <v>2.0</v>
      </c>
      <c r="O29" s="2"/>
      <c r="P29" s="8">
        <v>1.0</v>
      </c>
      <c r="Q29" s="50">
        <v>101.0</v>
      </c>
      <c r="R29" s="8">
        <v>1001.0</v>
      </c>
      <c r="S29" s="50" t="s">
        <v>74</v>
      </c>
      <c r="T29" s="50" t="s">
        <v>55</v>
      </c>
      <c r="U29" s="2"/>
      <c r="V29" s="8">
        <v>1.0</v>
      </c>
      <c r="W29" s="50" t="s">
        <v>55</v>
      </c>
      <c r="X29" s="53" t="s">
        <v>75</v>
      </c>
      <c r="Y29" s="54">
        <f t="shared" ref="Y29:Y72" si="3">IF(V29=$V$21, INDEX($Y$23:$Y$25, MATCH(W29,$X$23:$X$25,0)),"")</f>
        <v>44774</v>
      </c>
      <c r="Z29" s="15" t="str">
        <f t="shared" ref="Z29:Z72" si="4">"INSERT INTO ComplaintHistory([complaint-ID],status,date) VALUES(" &amp; V29 &amp; ",'" &amp; W29 &amp; "','" &amp; X29 &amp; "');"</f>
        <v>INSERT INTO ComplaintHistory([complaint-ID],status,date) VALUES(1,'Pending','2022-08-01');</v>
      </c>
      <c r="AA29" s="16">
        <v>27.0</v>
      </c>
      <c r="AB29" s="10">
        <v>16.0</v>
      </c>
      <c r="AC29" s="9">
        <v>45.0</v>
      </c>
      <c r="AD29" s="9">
        <v>10.0</v>
      </c>
      <c r="AE29" s="17">
        <v>14.0</v>
      </c>
      <c r="AF29" s="15" t="str">
        <f t="shared" si="2"/>
        <v>INSERT INTO Inventory([inventory-ID],[selling-price],[qty-in-stock], [publication-ID], [company-ID]) VALUES(27,16,45,10,14);</v>
      </c>
    </row>
    <row r="30">
      <c r="A30" s="2"/>
      <c r="B30" s="18">
        <v>10.0</v>
      </c>
      <c r="C30" s="51">
        <v>1003.0</v>
      </c>
      <c r="D30" s="2"/>
      <c r="E30" s="8">
        <v>10.0</v>
      </c>
      <c r="F30" s="52">
        <v>3.0</v>
      </c>
      <c r="H30" s="18">
        <v>10.0</v>
      </c>
      <c r="I30" s="51" t="s">
        <v>76</v>
      </c>
      <c r="J30" s="2"/>
      <c r="K30" s="18">
        <v>10.0</v>
      </c>
      <c r="L30" s="2"/>
      <c r="M30" s="18">
        <v>12.0</v>
      </c>
      <c r="N30" s="51">
        <v>3.0</v>
      </c>
      <c r="O30" s="2"/>
      <c r="P30" s="18">
        <v>10.0</v>
      </c>
      <c r="Q30" s="51">
        <v>102.0</v>
      </c>
      <c r="R30" s="18">
        <v>1003.0</v>
      </c>
      <c r="S30" s="51" t="s">
        <v>77</v>
      </c>
      <c r="T30" s="51" t="s">
        <v>58</v>
      </c>
      <c r="U30" s="2"/>
      <c r="V30" s="8">
        <v>10.0</v>
      </c>
      <c r="W30" s="55" t="s">
        <v>55</v>
      </c>
      <c r="X30" s="56" t="s">
        <v>78</v>
      </c>
      <c r="Y30" s="57" t="str">
        <f t="shared" si="3"/>
        <v/>
      </c>
      <c r="Z30" s="15" t="str">
        <f t="shared" si="4"/>
        <v>INSERT INTO ComplaintHistory([complaint-ID],status,date) VALUES(10,'Pending','2022-08-05');</v>
      </c>
      <c r="AA30" s="24">
        <v>28.0</v>
      </c>
      <c r="AB30" s="20">
        <v>13.0</v>
      </c>
      <c r="AC30" s="19">
        <v>15.0</v>
      </c>
      <c r="AD30" s="19">
        <v>10.0</v>
      </c>
      <c r="AE30" s="25">
        <v>11.0</v>
      </c>
      <c r="AF30" s="15" t="str">
        <f t="shared" si="2"/>
        <v>INSERT INTO Inventory([inventory-ID],[selling-price],[qty-in-stock], [publication-ID], [company-ID]) VALUES(28,13,15,10,11);</v>
      </c>
    </row>
    <row r="31">
      <c r="A31" s="2"/>
      <c r="B31" s="8">
        <v>11.0</v>
      </c>
      <c r="C31" s="52">
        <v>1002.0</v>
      </c>
      <c r="D31" s="2"/>
      <c r="E31" s="18">
        <v>2.0</v>
      </c>
      <c r="F31" s="51">
        <v>4.0</v>
      </c>
      <c r="H31" s="8">
        <v>3.0</v>
      </c>
      <c r="I31" s="52" t="s">
        <v>79</v>
      </c>
      <c r="J31" s="2"/>
      <c r="K31" s="8">
        <v>11.0</v>
      </c>
      <c r="L31" s="2"/>
      <c r="M31" s="8">
        <v>13.0</v>
      </c>
      <c r="N31" s="52">
        <v>4.0</v>
      </c>
      <c r="O31" s="2"/>
      <c r="P31" s="8">
        <v>11.0</v>
      </c>
      <c r="Q31" s="52">
        <v>103.0</v>
      </c>
      <c r="R31" s="8">
        <v>1002.0</v>
      </c>
      <c r="S31" s="52" t="s">
        <v>80</v>
      </c>
      <c r="T31" s="51" t="s">
        <v>58</v>
      </c>
      <c r="U31" s="2"/>
      <c r="V31" s="8">
        <v>10.0</v>
      </c>
      <c r="W31" s="55" t="s">
        <v>57</v>
      </c>
      <c r="X31" s="56" t="s">
        <v>81</v>
      </c>
      <c r="Y31" s="57" t="str">
        <f t="shared" si="3"/>
        <v/>
      </c>
      <c r="Z31" s="15" t="str">
        <f t="shared" si="4"/>
        <v>INSERT INTO ComplaintHistory([complaint-ID],status,date) VALUES(10,'Being Handled','2022-08-06');</v>
      </c>
      <c r="AA31" s="16">
        <v>29.0</v>
      </c>
      <c r="AB31" s="10">
        <v>7.9</v>
      </c>
      <c r="AC31" s="9">
        <v>69.0</v>
      </c>
      <c r="AD31" s="9">
        <v>12.0</v>
      </c>
      <c r="AE31" s="17">
        <v>4.0</v>
      </c>
      <c r="AF31" s="15" t="str">
        <f t="shared" si="2"/>
        <v>INSERT INTO Inventory([inventory-ID],[selling-price],[qty-in-stock], [publication-ID], [company-ID]) VALUES(29,7.9,69,12,4);</v>
      </c>
    </row>
    <row r="32">
      <c r="A32" s="2"/>
      <c r="B32" s="18">
        <v>12.0</v>
      </c>
      <c r="C32" s="51">
        <v>1007.0</v>
      </c>
      <c r="D32" s="2"/>
      <c r="E32" s="8">
        <v>3.0</v>
      </c>
      <c r="F32" s="52">
        <v>5.0</v>
      </c>
      <c r="H32" s="18">
        <v>4.0</v>
      </c>
      <c r="I32" s="51" t="s">
        <v>82</v>
      </c>
      <c r="J32" s="2"/>
      <c r="K32" s="18">
        <v>12.0</v>
      </c>
      <c r="L32" s="2"/>
      <c r="M32" s="18">
        <v>14.0</v>
      </c>
      <c r="N32" s="51">
        <v>2.0</v>
      </c>
      <c r="O32" s="2"/>
      <c r="P32" s="18">
        <v>12.0</v>
      </c>
      <c r="Q32" s="51">
        <v>104.0</v>
      </c>
      <c r="R32" s="18">
        <v>1007.0</v>
      </c>
      <c r="S32" s="51" t="s">
        <v>83</v>
      </c>
      <c r="T32" s="51" t="s">
        <v>55</v>
      </c>
      <c r="U32" s="2"/>
      <c r="V32" s="8">
        <v>10.0</v>
      </c>
      <c r="W32" s="51" t="s">
        <v>58</v>
      </c>
      <c r="X32" s="56" t="s">
        <v>84</v>
      </c>
      <c r="Y32" s="57" t="str">
        <f t="shared" si="3"/>
        <v/>
      </c>
      <c r="Z32" s="15" t="str">
        <f t="shared" si="4"/>
        <v>INSERT INTO ComplaintHistory([complaint-ID],status,date) VALUES(10,'Addressed','2022-08-07');</v>
      </c>
      <c r="AA32" s="24">
        <v>30.0</v>
      </c>
      <c r="AB32" s="20">
        <v>7.5</v>
      </c>
      <c r="AC32" s="19">
        <v>36.0</v>
      </c>
      <c r="AD32" s="19">
        <v>13.0</v>
      </c>
      <c r="AE32" s="25">
        <v>5.0</v>
      </c>
      <c r="AF32" s="15" t="str">
        <f t="shared" si="2"/>
        <v>INSERT INTO Inventory([inventory-ID],[selling-price],[qty-in-stock], [publication-ID], [company-ID]) VALUES(30,7.5,36,13,5);</v>
      </c>
    </row>
    <row r="33">
      <c r="A33" s="2"/>
      <c r="B33" s="8">
        <v>13.0</v>
      </c>
      <c r="C33" s="52">
        <v>1001.0</v>
      </c>
      <c r="D33" s="2"/>
      <c r="E33" s="18">
        <v>4.0</v>
      </c>
      <c r="F33" s="51">
        <v>7.0</v>
      </c>
      <c r="H33" s="8">
        <v>5.0</v>
      </c>
      <c r="I33" s="52" t="s">
        <v>85</v>
      </c>
      <c r="J33" s="2"/>
      <c r="K33" s="8">
        <v>13.0</v>
      </c>
      <c r="L33" s="2"/>
      <c r="M33" s="8">
        <v>15.0</v>
      </c>
      <c r="N33" s="52">
        <v>11.0</v>
      </c>
      <c r="O33" s="2"/>
      <c r="P33" s="18">
        <v>13.0</v>
      </c>
      <c r="Q33" s="52">
        <v>105.0</v>
      </c>
      <c r="R33" s="8">
        <v>1001.0</v>
      </c>
      <c r="S33" s="52" t="s">
        <v>86</v>
      </c>
      <c r="T33" s="52" t="s">
        <v>58</v>
      </c>
      <c r="U33" s="2"/>
      <c r="V33" s="6">
        <v>11.0</v>
      </c>
      <c r="W33" s="55" t="s">
        <v>55</v>
      </c>
      <c r="X33" s="53" t="s">
        <v>87</v>
      </c>
      <c r="Y33" s="57" t="str">
        <f t="shared" si="3"/>
        <v/>
      </c>
      <c r="Z33" s="15" t="str">
        <f t="shared" si="4"/>
        <v>INSERT INTO ComplaintHistory([complaint-ID],status,date) VALUES(11,'Pending','2022-07-14');</v>
      </c>
      <c r="AA33" s="16">
        <v>31.0</v>
      </c>
      <c r="AB33" s="10">
        <v>15.0</v>
      </c>
      <c r="AC33" s="9">
        <v>50.0</v>
      </c>
      <c r="AD33" s="9">
        <v>9.0</v>
      </c>
      <c r="AE33" s="17">
        <v>12.0</v>
      </c>
      <c r="AF33" s="15" t="str">
        <f t="shared" si="2"/>
        <v>INSERT INTO Inventory([inventory-ID],[selling-price],[qty-in-stock], [publication-ID], [company-ID]) VALUES(31,15,50,9,12);</v>
      </c>
    </row>
    <row r="34">
      <c r="A34" s="2"/>
      <c r="B34" s="18">
        <v>14.0</v>
      </c>
      <c r="C34" s="51">
        <v>1001.0</v>
      </c>
      <c r="D34" s="2"/>
      <c r="E34" s="8">
        <v>5.0</v>
      </c>
      <c r="F34" s="52">
        <v>1.0</v>
      </c>
      <c r="H34" s="18">
        <v>7.0</v>
      </c>
      <c r="I34" s="51" t="s">
        <v>88</v>
      </c>
      <c r="J34" s="2"/>
      <c r="K34" s="18">
        <v>14.0</v>
      </c>
      <c r="L34" s="2"/>
      <c r="M34" s="18">
        <v>16.0</v>
      </c>
      <c r="N34" s="51">
        <v>12.0</v>
      </c>
      <c r="O34" s="2"/>
      <c r="P34" s="8">
        <v>14.0</v>
      </c>
      <c r="Q34" s="51">
        <v>101.0</v>
      </c>
      <c r="R34" s="18">
        <v>1001.0</v>
      </c>
      <c r="S34" s="51" t="s">
        <v>89</v>
      </c>
      <c r="T34" s="52" t="s">
        <v>58</v>
      </c>
      <c r="U34" s="2"/>
      <c r="V34" s="6">
        <v>11.0</v>
      </c>
      <c r="W34" s="55" t="s">
        <v>57</v>
      </c>
      <c r="X34" s="58" t="s">
        <v>90</v>
      </c>
      <c r="Y34" s="57" t="str">
        <f t="shared" si="3"/>
        <v/>
      </c>
      <c r="Z34" s="15" t="str">
        <f t="shared" si="4"/>
        <v>INSERT INTO ComplaintHistory([complaint-ID],status,date) VALUES(11,'Being Handled','2022-07-15');</v>
      </c>
      <c r="AA34" s="24">
        <v>32.0</v>
      </c>
      <c r="AB34" s="20">
        <v>8.0</v>
      </c>
      <c r="AC34" s="19">
        <v>57.0</v>
      </c>
      <c r="AD34" s="19">
        <v>12.0</v>
      </c>
      <c r="AE34" s="25">
        <v>9.0</v>
      </c>
      <c r="AF34" s="15" t="str">
        <f t="shared" si="2"/>
        <v>INSERT INTO Inventory([inventory-ID],[selling-price],[qty-in-stock], [publication-ID], [company-ID]) VALUES(32,8,57,12,9);</v>
      </c>
    </row>
    <row r="35">
      <c r="A35" s="2"/>
      <c r="B35" s="8">
        <v>15.0</v>
      </c>
      <c r="C35" s="52">
        <v>1008.0</v>
      </c>
      <c r="D35" s="2"/>
      <c r="E35" s="18">
        <v>6.0</v>
      </c>
      <c r="F35" s="51">
        <v>8.0</v>
      </c>
      <c r="H35" s="8">
        <v>8.0</v>
      </c>
      <c r="I35" s="52" t="s">
        <v>91</v>
      </c>
      <c r="J35" s="2"/>
      <c r="K35" s="8">
        <v>15.0</v>
      </c>
      <c r="L35" s="2"/>
      <c r="M35" s="8">
        <v>17.0</v>
      </c>
      <c r="N35" s="52">
        <v>5.0</v>
      </c>
      <c r="O35" s="2"/>
      <c r="P35" s="18">
        <v>15.0</v>
      </c>
      <c r="Q35" s="52">
        <v>102.0</v>
      </c>
      <c r="R35" s="8">
        <v>1008.0</v>
      </c>
      <c r="S35" s="52" t="s">
        <v>92</v>
      </c>
      <c r="T35" s="52" t="s">
        <v>58</v>
      </c>
      <c r="U35" s="2"/>
      <c r="V35" s="6">
        <v>11.0</v>
      </c>
      <c r="W35" s="51" t="s">
        <v>58</v>
      </c>
      <c r="X35" s="53" t="s">
        <v>93</v>
      </c>
      <c r="Y35" s="57" t="str">
        <f t="shared" si="3"/>
        <v/>
      </c>
      <c r="Z35" s="15" t="str">
        <f t="shared" si="4"/>
        <v>INSERT INTO ComplaintHistory([complaint-ID],status,date) VALUES(11,'Addressed','2022-07-17');</v>
      </c>
      <c r="AA35" s="16">
        <v>33.0</v>
      </c>
      <c r="AB35" s="10">
        <v>7.0</v>
      </c>
      <c r="AC35" s="9">
        <v>97.0</v>
      </c>
      <c r="AD35" s="9">
        <v>13.0</v>
      </c>
      <c r="AE35" s="17">
        <v>10.0</v>
      </c>
      <c r="AF35" s="15" t="str">
        <f t="shared" si="2"/>
        <v>INSERT INTO Inventory([inventory-ID],[selling-price],[qty-in-stock], [publication-ID], [company-ID]) VALUES(33,7,97,13,10);</v>
      </c>
    </row>
    <row r="36">
      <c r="A36" s="2"/>
      <c r="B36" s="18">
        <v>16.0</v>
      </c>
      <c r="C36" s="51">
        <v>1003.0</v>
      </c>
      <c r="D36" s="2"/>
      <c r="E36" s="8">
        <v>7.0</v>
      </c>
      <c r="F36" s="52">
        <v>9.0</v>
      </c>
      <c r="H36" s="18">
        <v>14.0</v>
      </c>
      <c r="I36" s="51" t="s">
        <v>94</v>
      </c>
      <c r="J36" s="2"/>
      <c r="K36" s="18">
        <v>16.0</v>
      </c>
      <c r="L36" s="2"/>
      <c r="M36" s="18">
        <v>18.0</v>
      </c>
      <c r="N36" s="51">
        <v>6.0</v>
      </c>
      <c r="O36" s="2"/>
      <c r="P36" s="18">
        <v>16.0</v>
      </c>
      <c r="Q36" s="51">
        <v>104.0</v>
      </c>
      <c r="R36" s="18">
        <v>1003.0</v>
      </c>
      <c r="S36" s="51" t="s">
        <v>95</v>
      </c>
      <c r="T36" s="52" t="s">
        <v>58</v>
      </c>
      <c r="U36" s="2"/>
      <c r="V36" s="8">
        <v>12.0</v>
      </c>
      <c r="W36" s="51" t="s">
        <v>55</v>
      </c>
      <c r="X36" s="56" t="s">
        <v>96</v>
      </c>
      <c r="Y36" s="57" t="str">
        <f t="shared" si="3"/>
        <v/>
      </c>
      <c r="Z36" s="15" t="str">
        <f t="shared" si="4"/>
        <v>INSERT INTO ComplaintHistory([complaint-ID],status,date) VALUES(12,'Pending','2022-08-13');</v>
      </c>
      <c r="AA36" s="24">
        <v>34.0</v>
      </c>
      <c r="AB36" s="20">
        <v>14.0</v>
      </c>
      <c r="AC36" s="19">
        <v>39.0</v>
      </c>
      <c r="AD36" s="19">
        <v>9.0</v>
      </c>
      <c r="AE36" s="25">
        <v>13.0</v>
      </c>
      <c r="AF36" s="15" t="str">
        <f t="shared" si="2"/>
        <v>INSERT INTO Inventory([inventory-ID],[selling-price],[qty-in-stock], [publication-ID], [company-ID]) VALUES(34,14,39,9,13);</v>
      </c>
    </row>
    <row r="37">
      <c r="A37" s="2"/>
      <c r="B37" s="8">
        <v>17.0</v>
      </c>
      <c r="C37" s="52">
        <v>1001.0</v>
      </c>
      <c r="D37" s="2"/>
      <c r="E37" s="18">
        <v>8.0</v>
      </c>
      <c r="F37" s="51">
        <v>10.0</v>
      </c>
      <c r="H37" s="8">
        <v>15.0</v>
      </c>
      <c r="I37" s="52" t="s">
        <v>97</v>
      </c>
      <c r="J37" s="2"/>
      <c r="K37" s="8">
        <v>17.0</v>
      </c>
      <c r="L37" s="2"/>
      <c r="M37" s="8">
        <v>19.0</v>
      </c>
      <c r="N37" s="52">
        <v>7.0</v>
      </c>
      <c r="O37" s="2"/>
      <c r="P37" s="8">
        <v>17.0</v>
      </c>
      <c r="Q37" s="52">
        <v>105.0</v>
      </c>
      <c r="R37" s="8">
        <v>1001.0</v>
      </c>
      <c r="S37" s="52" t="s">
        <v>98</v>
      </c>
      <c r="T37" s="52" t="s">
        <v>57</v>
      </c>
      <c r="U37" s="2"/>
      <c r="V37" s="18">
        <v>13.0</v>
      </c>
      <c r="W37" s="55" t="s">
        <v>55</v>
      </c>
      <c r="X37" s="58" t="s">
        <v>99</v>
      </c>
      <c r="Y37" s="57" t="str">
        <f t="shared" si="3"/>
        <v/>
      </c>
      <c r="Z37" s="15" t="str">
        <f t="shared" si="4"/>
        <v>INSERT INTO ComplaintHistory([complaint-ID],status,date) VALUES(13,'Pending','2022-07-02');</v>
      </c>
      <c r="AA37" s="16">
        <v>35.0</v>
      </c>
      <c r="AB37" s="10">
        <v>7.0</v>
      </c>
      <c r="AC37" s="9">
        <v>35.0</v>
      </c>
      <c r="AD37" s="9">
        <v>12.0</v>
      </c>
      <c r="AE37" s="17">
        <v>8.0</v>
      </c>
      <c r="AF37" s="15" t="str">
        <f t="shared" si="2"/>
        <v>INSERT INTO Inventory([inventory-ID],[selling-price],[qty-in-stock], [publication-ID], [company-ID]) VALUES(35,7,35,12,8);</v>
      </c>
    </row>
    <row r="38">
      <c r="A38" s="2"/>
      <c r="B38" s="18">
        <v>18.0</v>
      </c>
      <c r="C38" s="51">
        <v>1002.0</v>
      </c>
      <c r="D38" s="2"/>
      <c r="E38" s="8">
        <v>9.0</v>
      </c>
      <c r="F38" s="52">
        <v>6.0</v>
      </c>
      <c r="H38" s="18"/>
      <c r="I38" s="51"/>
      <c r="J38" s="2"/>
      <c r="K38" s="18">
        <v>18.0</v>
      </c>
      <c r="L38" s="2"/>
      <c r="M38" s="18">
        <v>20.0</v>
      </c>
      <c r="N38" s="51">
        <v>10.0</v>
      </c>
      <c r="O38" s="2"/>
      <c r="P38" s="18">
        <v>18.0</v>
      </c>
      <c r="Q38" s="51">
        <v>103.0</v>
      </c>
      <c r="R38" s="18">
        <v>1002.0</v>
      </c>
      <c r="S38" s="51" t="s">
        <v>100</v>
      </c>
      <c r="T38" s="51" t="s">
        <v>55</v>
      </c>
      <c r="U38" s="2"/>
      <c r="V38" s="18">
        <v>13.0</v>
      </c>
      <c r="W38" s="55" t="s">
        <v>57</v>
      </c>
      <c r="X38" s="58" t="s">
        <v>101</v>
      </c>
      <c r="Y38" s="57" t="str">
        <f t="shared" si="3"/>
        <v/>
      </c>
      <c r="Z38" s="15" t="str">
        <f t="shared" si="4"/>
        <v>INSERT INTO ComplaintHistory([complaint-ID],status,date) VALUES(13,'Being Handled','2022-07-03');</v>
      </c>
      <c r="AA38" s="24">
        <v>36.0</v>
      </c>
      <c r="AB38" s="20">
        <v>6.5</v>
      </c>
      <c r="AC38" s="19">
        <v>40.0</v>
      </c>
      <c r="AD38" s="19">
        <v>13.0</v>
      </c>
      <c r="AE38" s="25">
        <v>6.0</v>
      </c>
      <c r="AF38" s="15" t="str">
        <f t="shared" si="2"/>
        <v>INSERT INTO Inventory([inventory-ID],[selling-price],[qty-in-stock], [publication-ID], [company-ID]) VALUES(36,6.5,40,13,6);</v>
      </c>
    </row>
    <row r="39">
      <c r="A39" s="2"/>
      <c r="B39" s="8">
        <v>19.0</v>
      </c>
      <c r="C39" s="52">
        <v>1005.0</v>
      </c>
      <c r="D39" s="2"/>
      <c r="E39" s="59">
        <v>17.0</v>
      </c>
      <c r="F39" s="60">
        <v>11.0</v>
      </c>
      <c r="H39" s="8"/>
      <c r="I39" s="52"/>
      <c r="J39" s="2"/>
      <c r="K39" s="8">
        <v>19.0</v>
      </c>
      <c r="L39" s="2"/>
      <c r="M39" s="8"/>
      <c r="N39" s="52"/>
      <c r="O39" s="2"/>
      <c r="P39" s="18">
        <v>19.0</v>
      </c>
      <c r="Q39" s="52">
        <v>101.0</v>
      </c>
      <c r="R39" s="8">
        <v>1005.0</v>
      </c>
      <c r="S39" s="52" t="s">
        <v>102</v>
      </c>
      <c r="T39" s="52" t="s">
        <v>58</v>
      </c>
      <c r="U39" s="2"/>
      <c r="V39" s="18">
        <v>13.0</v>
      </c>
      <c r="W39" s="51" t="s">
        <v>58</v>
      </c>
      <c r="X39" s="53" t="s">
        <v>103</v>
      </c>
      <c r="Y39" s="57" t="str">
        <f t="shared" si="3"/>
        <v/>
      </c>
      <c r="Z39" s="15" t="str">
        <f t="shared" si="4"/>
        <v>INSERT INTO ComplaintHistory([complaint-ID],status,date) VALUES(13,'Addressed','2022-07-05');</v>
      </c>
      <c r="AA39" s="16">
        <v>37.0</v>
      </c>
      <c r="AB39" s="10">
        <v>13.0</v>
      </c>
      <c r="AC39" s="9">
        <v>30.0</v>
      </c>
      <c r="AD39" s="9">
        <v>11.0</v>
      </c>
      <c r="AE39" s="17">
        <v>19.0</v>
      </c>
      <c r="AF39" s="15" t="str">
        <f t="shared" si="2"/>
        <v>INSERT INTO Inventory([inventory-ID],[selling-price],[qty-in-stock], [publication-ID], [company-ID]) VALUES(37,13,30,11,19);</v>
      </c>
    </row>
    <row r="40">
      <c r="A40" s="2"/>
      <c r="B40" s="18">
        <v>2.0</v>
      </c>
      <c r="C40" s="51">
        <v>1002.0</v>
      </c>
      <c r="D40" s="2"/>
      <c r="E40" s="61">
        <v>16.0</v>
      </c>
      <c r="F40" s="62">
        <v>12.0</v>
      </c>
      <c r="H40" s="18"/>
      <c r="I40" s="51"/>
      <c r="J40" s="2"/>
      <c r="K40" s="18">
        <v>2.0</v>
      </c>
      <c r="L40" s="2"/>
      <c r="M40" s="18"/>
      <c r="N40" s="51"/>
      <c r="O40" s="2"/>
      <c r="P40" s="18">
        <v>2.0</v>
      </c>
      <c r="Q40" s="51">
        <v>102.0</v>
      </c>
      <c r="R40" s="18">
        <v>1002.0</v>
      </c>
      <c r="S40" s="51" t="s">
        <v>104</v>
      </c>
      <c r="T40" s="51" t="s">
        <v>58</v>
      </c>
      <c r="U40" s="2"/>
      <c r="V40" s="8">
        <v>14.0</v>
      </c>
      <c r="W40" s="55" t="s">
        <v>55</v>
      </c>
      <c r="X40" s="63" t="s">
        <v>105</v>
      </c>
      <c r="Y40" s="57" t="str">
        <f t="shared" si="3"/>
        <v/>
      </c>
      <c r="Z40" s="15" t="str">
        <f t="shared" si="4"/>
        <v>INSERT INTO ComplaintHistory([complaint-ID],status,date) VALUES(14,'Pending','2022-08-21');</v>
      </c>
      <c r="AA40" s="24">
        <v>38.0</v>
      </c>
      <c r="AB40" s="20">
        <v>12.0</v>
      </c>
      <c r="AC40" s="19">
        <v>38.0</v>
      </c>
      <c r="AD40" s="19">
        <v>11.0</v>
      </c>
      <c r="AE40" s="25">
        <v>17.0</v>
      </c>
      <c r="AF40" s="15" t="str">
        <f t="shared" si="2"/>
        <v>INSERT INTO Inventory([inventory-ID],[selling-price],[qty-in-stock], [publication-ID], [company-ID]) VALUES(38,12,38,11,17);</v>
      </c>
    </row>
    <row r="41">
      <c r="A41" s="2"/>
      <c r="B41" s="8">
        <v>20.0</v>
      </c>
      <c r="C41" s="52">
        <v>1006.0</v>
      </c>
      <c r="D41" s="2"/>
      <c r="E41" s="64">
        <v>15.0</v>
      </c>
      <c r="F41" s="65">
        <v>13.0</v>
      </c>
      <c r="H41" s="8"/>
      <c r="I41" s="52"/>
      <c r="J41" s="2"/>
      <c r="K41" s="8">
        <v>20.0</v>
      </c>
      <c r="L41" s="2"/>
      <c r="M41" s="8"/>
      <c r="N41" s="52"/>
      <c r="O41" s="2"/>
      <c r="P41" s="8">
        <v>20.0</v>
      </c>
      <c r="Q41" s="52">
        <v>102.0</v>
      </c>
      <c r="R41" s="8">
        <v>1006.0</v>
      </c>
      <c r="S41" s="52" t="s">
        <v>106</v>
      </c>
      <c r="T41" s="52" t="s">
        <v>57</v>
      </c>
      <c r="U41" s="2"/>
      <c r="V41" s="8">
        <v>14.0</v>
      </c>
      <c r="W41" s="55" t="s">
        <v>57</v>
      </c>
      <c r="X41" s="63" t="s">
        <v>107</v>
      </c>
      <c r="Y41" s="57" t="str">
        <f t="shared" si="3"/>
        <v/>
      </c>
      <c r="Z41" s="15" t="str">
        <f t="shared" si="4"/>
        <v>INSERT INTO ComplaintHistory([complaint-ID],status,date) VALUES(14,'Being Handled','2022-08-22');</v>
      </c>
      <c r="AA41" s="16">
        <v>39.0</v>
      </c>
      <c r="AB41" s="10">
        <v>13.0</v>
      </c>
      <c r="AC41" s="9">
        <v>45.0</v>
      </c>
      <c r="AD41" s="9">
        <v>11.0</v>
      </c>
      <c r="AE41" s="17">
        <v>18.0</v>
      </c>
      <c r="AF41" s="15" t="str">
        <f t="shared" si="2"/>
        <v>INSERT INTO Inventory([inventory-ID],[selling-price],[qty-in-stock], [publication-ID], [company-ID]) VALUES(39,13,45,11,18);</v>
      </c>
    </row>
    <row r="42">
      <c r="A42" s="2"/>
      <c r="B42" s="18">
        <v>3.0</v>
      </c>
      <c r="C42" s="51">
        <v>1003.0</v>
      </c>
      <c r="D42" s="2"/>
      <c r="E42" s="61">
        <v>19.0</v>
      </c>
      <c r="F42" s="62">
        <v>14.0</v>
      </c>
      <c r="H42" s="18"/>
      <c r="I42" s="51"/>
      <c r="J42" s="2"/>
      <c r="K42" s="18">
        <v>3.0</v>
      </c>
      <c r="L42" s="2"/>
      <c r="M42" s="18"/>
      <c r="N42" s="51"/>
      <c r="O42" s="2"/>
      <c r="P42" s="18">
        <v>3.0</v>
      </c>
      <c r="Q42" s="51">
        <v>103.0</v>
      </c>
      <c r="R42" s="18">
        <v>1003.0</v>
      </c>
      <c r="S42" s="51" t="s">
        <v>108</v>
      </c>
      <c r="T42" s="52" t="s">
        <v>57</v>
      </c>
      <c r="U42" s="2"/>
      <c r="V42" s="8">
        <v>14.0</v>
      </c>
      <c r="W42" s="51" t="s">
        <v>58</v>
      </c>
      <c r="X42" s="56" t="s">
        <v>109</v>
      </c>
      <c r="Y42" s="57" t="str">
        <f t="shared" si="3"/>
        <v/>
      </c>
      <c r="Z42" s="15" t="str">
        <f t="shared" si="4"/>
        <v>INSERT INTO ComplaintHistory([complaint-ID],status,date) VALUES(14,'Addressed','2022-08-26');</v>
      </c>
      <c r="AA42" s="24">
        <v>40.0</v>
      </c>
      <c r="AB42" s="20">
        <v>14.0</v>
      </c>
      <c r="AC42" s="19">
        <v>48.0</v>
      </c>
      <c r="AD42" s="19">
        <v>2.0</v>
      </c>
      <c r="AE42" s="25">
        <v>16.0</v>
      </c>
      <c r="AF42" s="15" t="str">
        <f t="shared" si="2"/>
        <v>INSERT INTO Inventory([inventory-ID],[selling-price],[qty-in-stock], [publication-ID], [company-ID]) VALUES(40,14,48,2,16);</v>
      </c>
    </row>
    <row r="43">
      <c r="A43" s="2"/>
      <c r="B43" s="8">
        <v>4.0</v>
      </c>
      <c r="C43" s="52">
        <v>1004.0</v>
      </c>
      <c r="D43" s="2"/>
      <c r="E43" s="64">
        <v>14.0</v>
      </c>
      <c r="F43" s="65">
        <v>15.0</v>
      </c>
      <c r="H43" s="8"/>
      <c r="I43" s="52"/>
      <c r="J43" s="2"/>
      <c r="K43" s="8">
        <v>4.0</v>
      </c>
      <c r="L43" s="2"/>
      <c r="M43" s="8"/>
      <c r="N43" s="52"/>
      <c r="O43" s="2"/>
      <c r="P43" s="8">
        <v>4.0</v>
      </c>
      <c r="Q43" s="52">
        <v>101.0</v>
      </c>
      <c r="R43" s="8">
        <v>1004.0</v>
      </c>
      <c r="S43" s="52" t="s">
        <v>110</v>
      </c>
      <c r="T43" s="52" t="s">
        <v>55</v>
      </c>
      <c r="U43" s="2"/>
      <c r="V43" s="18">
        <v>15.0</v>
      </c>
      <c r="W43" s="55" t="s">
        <v>55</v>
      </c>
      <c r="X43" s="58" t="s">
        <v>109</v>
      </c>
      <c r="Y43" s="57" t="str">
        <f t="shared" si="3"/>
        <v/>
      </c>
      <c r="Z43" s="15" t="str">
        <f t="shared" si="4"/>
        <v>INSERT INTO ComplaintHistory([complaint-ID],status,date) VALUES(15,'Pending','2022-08-26');</v>
      </c>
      <c r="AA43" s="16">
        <v>41.0</v>
      </c>
      <c r="AB43" s="10">
        <v>14.0</v>
      </c>
      <c r="AC43" s="9">
        <v>30.0</v>
      </c>
      <c r="AD43" s="9">
        <v>2.0</v>
      </c>
      <c r="AE43" s="17">
        <v>20.0</v>
      </c>
      <c r="AF43" s="15" t="str">
        <f t="shared" si="2"/>
        <v>INSERT INTO Inventory([inventory-ID],[selling-price],[qty-in-stock], [publication-ID], [company-ID]) VALUES(41,14,30,2,20);</v>
      </c>
    </row>
    <row r="44">
      <c r="A44" s="2"/>
      <c r="B44" s="18">
        <v>5.0</v>
      </c>
      <c r="C44" s="51">
        <v>1005.0</v>
      </c>
      <c r="D44" s="2"/>
      <c r="E44" s="61">
        <v>12.0</v>
      </c>
      <c r="F44" s="62">
        <v>16.0</v>
      </c>
      <c r="H44" s="18"/>
      <c r="I44" s="51"/>
      <c r="J44" s="2"/>
      <c r="K44" s="18">
        <v>5.0</v>
      </c>
      <c r="L44" s="2"/>
      <c r="M44" s="18"/>
      <c r="N44" s="51"/>
      <c r="O44" s="2"/>
      <c r="P44" s="18">
        <v>5.0</v>
      </c>
      <c r="Q44" s="51">
        <v>102.0</v>
      </c>
      <c r="R44" s="18">
        <v>1005.0</v>
      </c>
      <c r="S44" s="51" t="s">
        <v>111</v>
      </c>
      <c r="T44" s="52" t="s">
        <v>58</v>
      </c>
      <c r="U44" s="2"/>
      <c r="V44" s="18">
        <v>15.0</v>
      </c>
      <c r="W44" s="55" t="s">
        <v>57</v>
      </c>
      <c r="X44" s="58" t="s">
        <v>112</v>
      </c>
      <c r="Y44" s="57" t="str">
        <f t="shared" si="3"/>
        <v/>
      </c>
      <c r="Z44" s="15" t="str">
        <f t="shared" si="4"/>
        <v>INSERT INTO ComplaintHistory([complaint-ID],status,date) VALUES(15,'Being Handled','2022-08-27');</v>
      </c>
      <c r="AA44" s="24">
        <v>42.0</v>
      </c>
      <c r="AB44" s="20">
        <v>14.5</v>
      </c>
      <c r="AC44" s="19">
        <v>30.0</v>
      </c>
      <c r="AD44" s="19">
        <v>2.0</v>
      </c>
      <c r="AE44" s="25">
        <v>15.0</v>
      </c>
      <c r="AF44" s="15" t="str">
        <f t="shared" si="2"/>
        <v>INSERT INTO Inventory([inventory-ID],[selling-price],[qty-in-stock], [publication-ID], [company-ID]) VALUES(42,14.5,30,2,15);</v>
      </c>
    </row>
    <row r="45">
      <c r="A45" s="2"/>
      <c r="B45" s="8">
        <v>6.0</v>
      </c>
      <c r="C45" s="52">
        <v>1009.0</v>
      </c>
      <c r="D45" s="2"/>
      <c r="E45" s="64">
        <v>11.0</v>
      </c>
      <c r="F45" s="65">
        <v>17.0</v>
      </c>
      <c r="H45" s="8"/>
      <c r="I45" s="52"/>
      <c r="J45" s="2"/>
      <c r="K45" s="8">
        <v>6.0</v>
      </c>
      <c r="L45" s="2"/>
      <c r="M45" s="8"/>
      <c r="N45" s="52"/>
      <c r="O45" s="2"/>
      <c r="P45" s="8">
        <v>6.0</v>
      </c>
      <c r="Q45" s="52">
        <v>104.0</v>
      </c>
      <c r="R45" s="8">
        <v>1009.0</v>
      </c>
      <c r="S45" s="52" t="s">
        <v>113</v>
      </c>
      <c r="T45" s="52" t="s">
        <v>55</v>
      </c>
      <c r="U45" s="2"/>
      <c r="V45" s="18">
        <v>15.0</v>
      </c>
      <c r="W45" s="51" t="s">
        <v>58</v>
      </c>
      <c r="X45" s="53" t="s">
        <v>114</v>
      </c>
      <c r="Y45" s="57" t="str">
        <f t="shared" si="3"/>
        <v/>
      </c>
      <c r="Z45" s="15" t="str">
        <f t="shared" si="4"/>
        <v>INSERT INTO ComplaintHistory([complaint-ID],status,date) VALUES(15,'Addressed','2022-08-28');</v>
      </c>
      <c r="AA45" s="16">
        <v>43.0</v>
      </c>
      <c r="AB45" s="10">
        <v>13.5</v>
      </c>
      <c r="AC45" s="9">
        <v>20.0</v>
      </c>
      <c r="AD45" s="9">
        <v>6.0</v>
      </c>
      <c r="AE45" s="17">
        <v>4.0</v>
      </c>
      <c r="AF45" s="15" t="str">
        <f t="shared" si="2"/>
        <v>INSERT INTO Inventory([inventory-ID],[selling-price],[qty-in-stock], [publication-ID], [company-ID]) VALUES(43,13.5,20,6,4);</v>
      </c>
    </row>
    <row r="46">
      <c r="A46" s="2"/>
      <c r="B46" s="18">
        <v>7.0</v>
      </c>
      <c r="C46" s="51">
        <v>1001.0</v>
      </c>
      <c r="D46" s="2"/>
      <c r="E46" s="61">
        <v>13.0</v>
      </c>
      <c r="F46" s="62">
        <v>18.0</v>
      </c>
      <c r="H46" s="18"/>
      <c r="I46" s="51"/>
      <c r="J46" s="2"/>
      <c r="K46" s="18">
        <v>7.0</v>
      </c>
      <c r="L46" s="2"/>
      <c r="M46" s="18"/>
      <c r="N46" s="51"/>
      <c r="O46" s="2"/>
      <c r="P46" s="18">
        <v>7.0</v>
      </c>
      <c r="Q46" s="51">
        <v>103.0</v>
      </c>
      <c r="R46" s="18">
        <v>1001.0</v>
      </c>
      <c r="S46" s="51" t="s">
        <v>115</v>
      </c>
      <c r="T46" s="51" t="s">
        <v>57</v>
      </c>
      <c r="U46" s="2"/>
      <c r="V46" s="8">
        <v>16.0</v>
      </c>
      <c r="W46" s="55" t="s">
        <v>55</v>
      </c>
      <c r="X46" s="63" t="s">
        <v>114</v>
      </c>
      <c r="Y46" s="57" t="str">
        <f t="shared" si="3"/>
        <v/>
      </c>
      <c r="Z46" s="15" t="str">
        <f t="shared" si="4"/>
        <v>INSERT INTO ComplaintHistory([complaint-ID],status,date) VALUES(16,'Pending','2022-08-28');</v>
      </c>
      <c r="AA46" s="24">
        <v>44.0</v>
      </c>
      <c r="AB46" s="20">
        <v>13.0</v>
      </c>
      <c r="AC46" s="19">
        <v>25.0</v>
      </c>
      <c r="AD46" s="19">
        <v>6.0</v>
      </c>
      <c r="AE46" s="25">
        <v>14.0</v>
      </c>
      <c r="AF46" s="15" t="str">
        <f t="shared" si="2"/>
        <v>INSERT INTO Inventory([inventory-ID],[selling-price],[qty-in-stock], [publication-ID], [company-ID]) VALUES(44,13,25,6,14);</v>
      </c>
    </row>
    <row r="47">
      <c r="A47" s="2"/>
      <c r="B47" s="8">
        <v>8.0</v>
      </c>
      <c r="C47" s="52">
        <v>1006.0</v>
      </c>
      <c r="D47" s="2"/>
      <c r="E47" s="64">
        <v>20.0</v>
      </c>
      <c r="F47" s="65">
        <v>19.0</v>
      </c>
      <c r="H47" s="8"/>
      <c r="I47" s="52"/>
      <c r="J47" s="2"/>
      <c r="K47" s="8">
        <v>8.0</v>
      </c>
      <c r="L47" s="2"/>
      <c r="M47" s="8"/>
      <c r="N47" s="52"/>
      <c r="O47" s="2"/>
      <c r="P47" s="8">
        <v>8.0</v>
      </c>
      <c r="Q47" s="52">
        <v>105.0</v>
      </c>
      <c r="R47" s="8">
        <v>1006.0</v>
      </c>
      <c r="S47" s="52" t="s">
        <v>116</v>
      </c>
      <c r="T47" s="52" t="s">
        <v>58</v>
      </c>
      <c r="U47" s="2"/>
      <c r="V47" s="8">
        <v>16.0</v>
      </c>
      <c r="W47" s="55" t="s">
        <v>57</v>
      </c>
      <c r="X47" s="63" t="s">
        <v>117</v>
      </c>
      <c r="Y47" s="57" t="str">
        <f t="shared" si="3"/>
        <v/>
      </c>
      <c r="Z47" s="15" t="str">
        <f t="shared" si="4"/>
        <v>INSERT INTO ComplaintHistory([complaint-ID],status,date) VALUES(16,'Being Handled','2022-08-29');</v>
      </c>
      <c r="AA47" s="16">
        <v>45.0</v>
      </c>
      <c r="AB47" s="10">
        <v>14.0</v>
      </c>
      <c r="AC47" s="9">
        <v>37.0</v>
      </c>
      <c r="AD47" s="9">
        <v>6.0</v>
      </c>
      <c r="AE47" s="17">
        <v>7.0</v>
      </c>
      <c r="AF47" s="15" t="str">
        <f t="shared" si="2"/>
        <v>INSERT INTO Inventory([inventory-ID],[selling-price],[qty-in-stock], [publication-ID], [company-ID]) VALUES(45,14,37,6,7);</v>
      </c>
    </row>
    <row r="48">
      <c r="A48" s="2"/>
      <c r="B48" s="18">
        <v>9.0</v>
      </c>
      <c r="C48" s="51">
        <v>1005.0</v>
      </c>
      <c r="D48" s="2"/>
      <c r="E48" s="66">
        <v>18.0</v>
      </c>
      <c r="F48" s="67">
        <v>20.0</v>
      </c>
      <c r="H48" s="18"/>
      <c r="I48" s="51"/>
      <c r="J48" s="2"/>
      <c r="K48" s="18">
        <v>9.0</v>
      </c>
      <c r="L48" s="2"/>
      <c r="M48" s="18"/>
      <c r="N48" s="51"/>
      <c r="O48" s="2"/>
      <c r="P48" s="18">
        <v>9.0</v>
      </c>
      <c r="Q48" s="51">
        <v>101.0</v>
      </c>
      <c r="R48" s="18">
        <v>1005.0</v>
      </c>
      <c r="S48" s="51" t="s">
        <v>118</v>
      </c>
      <c r="T48" s="51" t="s">
        <v>55</v>
      </c>
      <c r="U48" s="2"/>
      <c r="V48" s="8">
        <v>16.0</v>
      </c>
      <c r="W48" s="51" t="s">
        <v>58</v>
      </c>
      <c r="X48" s="56" t="s">
        <v>119</v>
      </c>
      <c r="Y48" s="57" t="str">
        <f t="shared" si="3"/>
        <v/>
      </c>
      <c r="Z48" s="15" t="str">
        <f t="shared" si="4"/>
        <v>INSERT INTO ComplaintHistory([complaint-ID],status,date) VALUES(16,'Addressed','2022-09-01');</v>
      </c>
      <c r="AA48" s="24">
        <v>46.0</v>
      </c>
      <c r="AB48" s="20">
        <v>14.5</v>
      </c>
      <c r="AC48" s="19">
        <v>40.0</v>
      </c>
      <c r="AD48" s="19">
        <v>9.0</v>
      </c>
      <c r="AE48" s="25">
        <v>2.0</v>
      </c>
      <c r="AF48" s="15" t="str">
        <f t="shared" si="2"/>
        <v>INSERT INTO Inventory([inventory-ID],[selling-price],[qty-in-stock], [publication-ID], [company-ID]) VALUES(46,14.5,40,9,2);</v>
      </c>
    </row>
    <row r="49">
      <c r="V49" s="18">
        <v>17.0</v>
      </c>
      <c r="W49" s="55" t="s">
        <v>55</v>
      </c>
      <c r="X49" s="58" t="s">
        <v>120</v>
      </c>
      <c r="Y49" s="57" t="str">
        <f t="shared" si="3"/>
        <v/>
      </c>
      <c r="Z49" s="15" t="str">
        <f t="shared" si="4"/>
        <v>INSERT INTO ComplaintHistory([complaint-ID],status,date) VALUES(17,'Pending','2022-08-25');</v>
      </c>
      <c r="AA49" s="16">
        <v>47.0</v>
      </c>
      <c r="AB49" s="10">
        <v>21.0</v>
      </c>
      <c r="AC49" s="9">
        <v>27.0</v>
      </c>
      <c r="AD49" s="9">
        <v>15.0</v>
      </c>
      <c r="AE49" s="17">
        <v>7.0</v>
      </c>
      <c r="AF49" s="15" t="str">
        <f t="shared" si="2"/>
        <v>INSERT INTO Inventory([inventory-ID],[selling-price],[qty-in-stock], [publication-ID], [company-ID]) VALUES(47,21,27,15,7);</v>
      </c>
    </row>
    <row r="50">
      <c r="B50" s="6" t="s">
        <v>121</v>
      </c>
      <c r="E50" s="6" t="s">
        <v>122</v>
      </c>
      <c r="I50" s="6" t="s">
        <v>123</v>
      </c>
      <c r="M50" s="6" t="s">
        <v>124</v>
      </c>
      <c r="Q50" s="6" t="s">
        <v>125</v>
      </c>
      <c r="V50" s="18">
        <v>17.0</v>
      </c>
      <c r="W50" s="52" t="s">
        <v>57</v>
      </c>
      <c r="X50" s="53" t="s">
        <v>109</v>
      </c>
      <c r="Y50" s="57" t="str">
        <f t="shared" si="3"/>
        <v/>
      </c>
      <c r="Z50" s="15" t="str">
        <f t="shared" si="4"/>
        <v>INSERT INTO ComplaintHistory([complaint-ID],status,date) VALUES(17,'Being Handled','2022-08-26');</v>
      </c>
      <c r="AA50" s="24">
        <v>48.0</v>
      </c>
      <c r="AB50" s="20">
        <v>20.0</v>
      </c>
      <c r="AC50" s="19">
        <v>25.0</v>
      </c>
      <c r="AD50" s="19">
        <v>15.0</v>
      </c>
      <c r="AE50" s="25">
        <v>10.0</v>
      </c>
      <c r="AF50" s="15" t="str">
        <f t="shared" si="2"/>
        <v>INSERT INTO Inventory([inventory-ID],[selling-price],[qty-in-stock], [publication-ID], [company-ID]) VALUES(48,20,25,15,10);</v>
      </c>
    </row>
    <row r="51">
      <c r="B51" s="49" t="s">
        <v>6</v>
      </c>
      <c r="C51" s="49" t="s">
        <v>126</v>
      </c>
      <c r="E51" s="49" t="s">
        <v>68</v>
      </c>
      <c r="F51" s="49" t="s">
        <v>126</v>
      </c>
      <c r="G51" s="49" t="s">
        <v>127</v>
      </c>
      <c r="I51" s="3" t="s">
        <v>11</v>
      </c>
      <c r="J51" s="4" t="s">
        <v>128</v>
      </c>
      <c r="K51" s="4" t="s">
        <v>67</v>
      </c>
      <c r="M51" s="3" t="s">
        <v>129</v>
      </c>
      <c r="N51" s="49" t="s">
        <v>8</v>
      </c>
      <c r="O51" s="3" t="s">
        <v>130</v>
      </c>
      <c r="Q51" s="3" t="s">
        <v>11</v>
      </c>
      <c r="R51" s="49" t="s">
        <v>131</v>
      </c>
      <c r="S51" s="3" t="s">
        <v>132</v>
      </c>
      <c r="V51" s="8">
        <v>18.0</v>
      </c>
      <c r="W51" s="51" t="s">
        <v>55</v>
      </c>
      <c r="X51" s="63" t="s">
        <v>133</v>
      </c>
      <c r="Y51" s="57" t="str">
        <f t="shared" si="3"/>
        <v/>
      </c>
      <c r="Z51" s="15" t="str">
        <f t="shared" si="4"/>
        <v>INSERT INTO ComplaintHistory([complaint-ID],status,date) VALUES(18,'Pending','2022-07-19');</v>
      </c>
      <c r="AA51" s="16">
        <v>49.0</v>
      </c>
      <c r="AB51" s="10">
        <v>19.0</v>
      </c>
      <c r="AC51" s="9">
        <v>40.0</v>
      </c>
      <c r="AD51" s="9">
        <v>15.0</v>
      </c>
      <c r="AE51" s="17">
        <v>15.0</v>
      </c>
      <c r="AF51" s="15" t="str">
        <f t="shared" si="2"/>
        <v>INSERT INTO Inventory([inventory-ID],[selling-price],[qty-in-stock], [publication-ID], [company-ID]) VALUES(49,19,40,15,15);</v>
      </c>
    </row>
    <row r="52">
      <c r="B52" s="50">
        <v>1001.0</v>
      </c>
      <c r="C52" s="50" t="s">
        <v>134</v>
      </c>
      <c r="E52" s="50">
        <v>101.0</v>
      </c>
      <c r="F52" s="50" t="s">
        <v>135</v>
      </c>
      <c r="G52" s="50">
        <v>2000.0</v>
      </c>
      <c r="I52" s="8">
        <v>11.0</v>
      </c>
      <c r="J52" s="52" t="s">
        <v>136</v>
      </c>
      <c r="K52" s="52" t="s">
        <v>137</v>
      </c>
      <c r="M52" s="68">
        <v>44285.510416666664</v>
      </c>
      <c r="N52" s="16">
        <v>9.0</v>
      </c>
      <c r="O52" s="9">
        <v>19.5</v>
      </c>
      <c r="Q52" s="8">
        <v>1.0</v>
      </c>
      <c r="R52" s="50" t="s">
        <v>138</v>
      </c>
      <c r="S52" s="8">
        <v>1998.0</v>
      </c>
      <c r="V52" s="18">
        <v>19.0</v>
      </c>
      <c r="W52" s="55" t="s">
        <v>55</v>
      </c>
      <c r="X52" s="58" t="s">
        <v>139</v>
      </c>
      <c r="Y52" s="57" t="str">
        <f t="shared" si="3"/>
        <v/>
      </c>
      <c r="Z52" s="15" t="str">
        <f t="shared" si="4"/>
        <v>INSERT INTO ComplaintHistory([complaint-ID],status,date) VALUES(19,'Pending','2022-08-16');</v>
      </c>
    </row>
    <row r="53">
      <c r="B53" s="51">
        <v>1002.0</v>
      </c>
      <c r="C53" s="51" t="s">
        <v>140</v>
      </c>
      <c r="E53" s="51">
        <v>102.0</v>
      </c>
      <c r="F53" s="51" t="s">
        <v>141</v>
      </c>
      <c r="G53" s="51">
        <v>1650.0</v>
      </c>
      <c r="I53" s="18">
        <v>12.0</v>
      </c>
      <c r="J53" s="51" t="s">
        <v>142</v>
      </c>
      <c r="K53" s="51" t="s">
        <v>143</v>
      </c>
      <c r="M53" s="69">
        <v>44286.5</v>
      </c>
      <c r="N53" s="24">
        <v>7.0</v>
      </c>
      <c r="O53" s="19">
        <v>20.0</v>
      </c>
      <c r="Q53" s="18">
        <v>10.0</v>
      </c>
      <c r="R53" s="51" t="s">
        <v>144</v>
      </c>
      <c r="S53" s="18">
        <v>2000.0</v>
      </c>
      <c r="V53" s="18">
        <v>19.0</v>
      </c>
      <c r="W53" s="55" t="s">
        <v>57</v>
      </c>
      <c r="X53" s="58" t="s">
        <v>145</v>
      </c>
      <c r="Y53" s="57" t="str">
        <f t="shared" si="3"/>
        <v/>
      </c>
      <c r="Z53" s="15" t="str">
        <f t="shared" si="4"/>
        <v>INSERT INTO ComplaintHistory([complaint-ID],status,date) VALUES(19,'Being Handled','2022-08-17');</v>
      </c>
    </row>
    <row r="54">
      <c r="B54" s="52">
        <v>1003.0</v>
      </c>
      <c r="C54" s="52" t="s">
        <v>146</v>
      </c>
      <c r="E54" s="52">
        <v>103.0</v>
      </c>
      <c r="F54" s="52" t="s">
        <v>147</v>
      </c>
      <c r="G54" s="52">
        <v>1500.0</v>
      </c>
      <c r="I54" s="8">
        <v>13.0</v>
      </c>
      <c r="J54" s="52" t="s">
        <v>148</v>
      </c>
      <c r="K54" s="52" t="s">
        <v>143</v>
      </c>
      <c r="M54" s="69">
        <v>44287.541666666664</v>
      </c>
      <c r="N54" s="16">
        <v>8.0</v>
      </c>
      <c r="O54" s="9">
        <v>19.5</v>
      </c>
      <c r="Q54" s="8">
        <v>11.0</v>
      </c>
      <c r="R54" s="52" t="s">
        <v>149</v>
      </c>
      <c r="S54" s="8">
        <v>2004.0</v>
      </c>
      <c r="V54" s="18">
        <v>19.0</v>
      </c>
      <c r="W54" s="51" t="s">
        <v>58</v>
      </c>
      <c r="X54" s="53" t="s">
        <v>150</v>
      </c>
      <c r="Y54" s="57" t="str">
        <f t="shared" si="3"/>
        <v/>
      </c>
      <c r="Z54" s="15" t="str">
        <f t="shared" si="4"/>
        <v>INSERT INTO ComplaintHistory([complaint-ID],status,date) VALUES(19,'Addressed','2022-08-19');</v>
      </c>
    </row>
    <row r="55">
      <c r="B55" s="50">
        <v>1004.0</v>
      </c>
      <c r="C55" s="51" t="s">
        <v>151</v>
      </c>
      <c r="E55" s="50">
        <v>104.0</v>
      </c>
      <c r="F55" s="51" t="s">
        <v>152</v>
      </c>
      <c r="G55" s="51">
        <v>1500.0</v>
      </c>
      <c r="I55" s="18">
        <v>2.0</v>
      </c>
      <c r="J55" s="51" t="s">
        <v>153</v>
      </c>
      <c r="K55" s="51" t="s">
        <v>154</v>
      </c>
      <c r="M55" s="69">
        <v>44449.5</v>
      </c>
      <c r="N55" s="24">
        <v>2.0</v>
      </c>
      <c r="O55" s="19">
        <v>23.5</v>
      </c>
      <c r="Q55" s="18">
        <v>12.0</v>
      </c>
      <c r="R55" s="51" t="s">
        <v>144</v>
      </c>
      <c r="S55" s="18">
        <v>2010.0</v>
      </c>
      <c r="V55" s="8">
        <v>2.0</v>
      </c>
      <c r="W55" s="55" t="s">
        <v>55</v>
      </c>
      <c r="X55" s="63" t="s">
        <v>155</v>
      </c>
      <c r="Y55" s="57" t="str">
        <f t="shared" si="3"/>
        <v/>
      </c>
      <c r="Z55" s="15" t="str">
        <f t="shared" si="4"/>
        <v>INSERT INTO ComplaintHistory([complaint-ID],status,date) VALUES(2,'Pending','2022-08-02');</v>
      </c>
    </row>
    <row r="56">
      <c r="B56" s="51">
        <v>1005.0</v>
      </c>
      <c r="C56" s="52" t="s">
        <v>156</v>
      </c>
      <c r="E56" s="51">
        <v>105.0</v>
      </c>
      <c r="F56" s="52" t="s">
        <v>157</v>
      </c>
      <c r="G56" s="52">
        <v>1800.0</v>
      </c>
      <c r="I56" s="8">
        <v>6.0</v>
      </c>
      <c r="J56" s="52" t="s">
        <v>158</v>
      </c>
      <c r="K56" s="52" t="s">
        <v>159</v>
      </c>
      <c r="M56" s="69">
        <v>44509.666909722226</v>
      </c>
      <c r="N56" s="16">
        <v>11.0</v>
      </c>
      <c r="O56" s="9">
        <v>16.5</v>
      </c>
      <c r="Q56" s="52">
        <v>13.0</v>
      </c>
      <c r="R56" s="52" t="s">
        <v>144</v>
      </c>
      <c r="S56" s="8">
        <v>2012.0</v>
      </c>
      <c r="V56" s="8">
        <v>2.0</v>
      </c>
      <c r="W56" s="55" t="s">
        <v>57</v>
      </c>
      <c r="X56" s="63" t="s">
        <v>160</v>
      </c>
      <c r="Y56" s="57" t="str">
        <f t="shared" si="3"/>
        <v/>
      </c>
      <c r="Z56" s="15" t="str">
        <f t="shared" si="4"/>
        <v>INSERT INTO ComplaintHistory([complaint-ID],status,date) VALUES(2,'Being Handled','2022-08-03');</v>
      </c>
    </row>
    <row r="57">
      <c r="B57" s="52">
        <v>1006.0</v>
      </c>
      <c r="C57" s="51" t="s">
        <v>161</v>
      </c>
      <c r="E57" s="52"/>
      <c r="F57" s="51"/>
      <c r="G57" s="51"/>
      <c r="I57" s="18">
        <v>9.0</v>
      </c>
      <c r="J57" s="51" t="s">
        <v>162</v>
      </c>
      <c r="K57" s="51" t="s">
        <v>163</v>
      </c>
      <c r="M57" s="69">
        <v>44539.0</v>
      </c>
      <c r="N57" s="24">
        <v>10.0</v>
      </c>
      <c r="O57" s="19">
        <v>16.0</v>
      </c>
      <c r="Q57" s="51">
        <v>2.0</v>
      </c>
      <c r="R57" s="51" t="s">
        <v>149</v>
      </c>
      <c r="S57" s="18">
        <v>2001.0</v>
      </c>
      <c r="V57" s="8">
        <v>2.0</v>
      </c>
      <c r="W57" s="51" t="s">
        <v>58</v>
      </c>
      <c r="X57" s="56" t="s">
        <v>84</v>
      </c>
      <c r="Y57" s="57" t="str">
        <f t="shared" si="3"/>
        <v/>
      </c>
      <c r="Z57" s="15" t="str">
        <f t="shared" si="4"/>
        <v>INSERT INTO ComplaintHistory([complaint-ID],status,date) VALUES(2,'Addressed','2022-08-07');</v>
      </c>
    </row>
    <row r="58">
      <c r="B58" s="50">
        <v>1007.0</v>
      </c>
      <c r="C58" s="52" t="s">
        <v>164</v>
      </c>
      <c r="E58" s="50"/>
      <c r="F58" s="52"/>
      <c r="G58" s="52"/>
      <c r="I58" s="8"/>
      <c r="J58" s="52"/>
      <c r="K58" s="52"/>
      <c r="M58" s="70">
        <v>44570.530706018515</v>
      </c>
      <c r="N58" s="52">
        <v>10.0</v>
      </c>
      <c r="O58" s="8">
        <v>16.5</v>
      </c>
      <c r="Q58" s="52">
        <v>3.0</v>
      </c>
      <c r="R58" s="52" t="s">
        <v>138</v>
      </c>
      <c r="S58" s="8">
        <v>2003.0</v>
      </c>
      <c r="V58" s="18">
        <v>20.0</v>
      </c>
      <c r="W58" s="52" t="s">
        <v>55</v>
      </c>
      <c r="X58" s="58" t="s">
        <v>165</v>
      </c>
      <c r="Y58" s="57" t="str">
        <f t="shared" si="3"/>
        <v/>
      </c>
      <c r="Z58" s="15" t="str">
        <f t="shared" si="4"/>
        <v>INSERT INTO ComplaintHistory([complaint-ID],status,date) VALUES(20,'Pending','2022-07-10');</v>
      </c>
    </row>
    <row r="59">
      <c r="B59" s="51">
        <v>1008.0</v>
      </c>
      <c r="C59" s="51" t="s">
        <v>166</v>
      </c>
      <c r="E59" s="51"/>
      <c r="F59" s="51"/>
      <c r="G59" s="51"/>
      <c r="I59" s="18"/>
      <c r="J59" s="51"/>
      <c r="K59" s="51"/>
      <c r="M59" s="71">
        <v>44570.63425925926</v>
      </c>
      <c r="N59" s="51">
        <v>12.0</v>
      </c>
      <c r="O59" s="18">
        <v>17.0</v>
      </c>
      <c r="Q59" s="18">
        <v>4.0</v>
      </c>
      <c r="R59" s="51" t="s">
        <v>138</v>
      </c>
      <c r="S59" s="18">
        <v>2000.0</v>
      </c>
      <c r="V59" s="18">
        <v>20.0</v>
      </c>
      <c r="W59" s="52" t="s">
        <v>57</v>
      </c>
      <c r="X59" s="58" t="s">
        <v>167</v>
      </c>
      <c r="Y59" s="57" t="str">
        <f t="shared" si="3"/>
        <v/>
      </c>
      <c r="Z59" s="15" t="str">
        <f t="shared" si="4"/>
        <v>INSERT INTO ComplaintHistory([complaint-ID],status,date) VALUES(20,'Being Handled','2022-07-11');</v>
      </c>
    </row>
    <row r="60">
      <c r="B60" s="52">
        <v>1009.0</v>
      </c>
      <c r="C60" s="52" t="s">
        <v>168</v>
      </c>
      <c r="E60" s="52"/>
      <c r="F60" s="52"/>
      <c r="G60" s="52"/>
      <c r="I60" s="8"/>
      <c r="J60" s="52"/>
      <c r="K60" s="52"/>
      <c r="M60" s="68">
        <v>44571.48002314815</v>
      </c>
      <c r="N60" s="52">
        <v>13.0</v>
      </c>
      <c r="O60" s="8">
        <v>17.0</v>
      </c>
      <c r="Q60" s="8">
        <v>5.0</v>
      </c>
      <c r="R60" s="52" t="s">
        <v>138</v>
      </c>
      <c r="S60" s="8">
        <v>2007.0</v>
      </c>
      <c r="V60" s="72">
        <v>3.0</v>
      </c>
      <c r="W60" s="55" t="s">
        <v>55</v>
      </c>
      <c r="X60" s="63" t="s">
        <v>169</v>
      </c>
      <c r="Y60" s="57" t="str">
        <f t="shared" si="3"/>
        <v/>
      </c>
      <c r="Z60" s="15" t="str">
        <f t="shared" si="4"/>
        <v>INSERT INTO ComplaintHistory([complaint-ID],status,date) VALUES(3,'Pending','2022-08-04');</v>
      </c>
    </row>
    <row r="61">
      <c r="B61" s="50"/>
      <c r="C61" s="51"/>
      <c r="I61" s="18"/>
      <c r="J61" s="51"/>
      <c r="K61" s="51"/>
      <c r="M61" s="71">
        <v>44618.59322916667</v>
      </c>
      <c r="N61" s="51">
        <v>14.0</v>
      </c>
      <c r="O61" s="18">
        <v>11.0</v>
      </c>
      <c r="Q61" s="18">
        <v>6.0</v>
      </c>
      <c r="R61" s="51" t="s">
        <v>149</v>
      </c>
      <c r="S61" s="18">
        <v>2002.0</v>
      </c>
      <c r="V61" s="8">
        <v>3.0</v>
      </c>
      <c r="W61" s="52" t="s">
        <v>57</v>
      </c>
      <c r="X61" s="56" t="s">
        <v>78</v>
      </c>
      <c r="Y61" s="57" t="str">
        <f t="shared" si="3"/>
        <v/>
      </c>
      <c r="Z61" s="15" t="str">
        <f t="shared" si="4"/>
        <v>INSERT INTO ComplaintHistory([complaint-ID],status,date) VALUES(3,'Being Handled','2022-08-05');</v>
      </c>
    </row>
    <row r="62">
      <c r="B62" s="52"/>
      <c r="C62" s="52"/>
      <c r="I62" s="8"/>
      <c r="J62" s="52"/>
      <c r="K62" s="52"/>
      <c r="M62" s="70">
        <v>44774.51598379629</v>
      </c>
      <c r="N62" s="52">
        <v>1.0</v>
      </c>
      <c r="O62" s="8">
        <v>13.5</v>
      </c>
      <c r="Q62" s="52">
        <v>7.0</v>
      </c>
      <c r="R62" s="52" t="s">
        <v>138</v>
      </c>
      <c r="S62" s="8">
        <v>1998.0</v>
      </c>
      <c r="V62" s="18">
        <v>4.0</v>
      </c>
      <c r="W62" s="52" t="s">
        <v>55</v>
      </c>
      <c r="X62" s="53" t="s">
        <v>170</v>
      </c>
      <c r="Y62" s="57" t="str">
        <f t="shared" si="3"/>
        <v/>
      </c>
      <c r="Z62" s="15" t="str">
        <f t="shared" si="4"/>
        <v>INSERT INTO ComplaintHistory([complaint-ID],status,date) VALUES(4,'Pending','2022-07-28');</v>
      </c>
    </row>
    <row r="63">
      <c r="B63" s="51"/>
      <c r="C63" s="51"/>
      <c r="I63" s="18"/>
      <c r="J63" s="51"/>
      <c r="K63" s="51"/>
      <c r="M63" s="71">
        <v>44784.562789351854</v>
      </c>
      <c r="N63" s="51">
        <v>3.0</v>
      </c>
      <c r="O63" s="18">
        <v>13.5</v>
      </c>
      <c r="Q63" s="18">
        <v>8.0</v>
      </c>
      <c r="R63" s="51" t="s">
        <v>144</v>
      </c>
      <c r="S63" s="18">
        <v>1990.0</v>
      </c>
      <c r="V63" s="8">
        <v>5.0</v>
      </c>
      <c r="W63" s="55" t="s">
        <v>55</v>
      </c>
      <c r="X63" s="63" t="s">
        <v>171</v>
      </c>
      <c r="Y63" s="57" t="str">
        <f t="shared" si="3"/>
        <v/>
      </c>
      <c r="Z63" s="15" t="str">
        <f t="shared" si="4"/>
        <v>INSERT INTO ComplaintHistory([complaint-ID],status,date) VALUES(5,'Pending','2022-07-24');</v>
      </c>
    </row>
    <row r="64">
      <c r="B64" s="52"/>
      <c r="C64" s="52"/>
      <c r="I64" s="8"/>
      <c r="J64" s="52"/>
      <c r="K64" s="52"/>
      <c r="M64" s="68">
        <v>44791.760416666664</v>
      </c>
      <c r="N64" s="52">
        <v>4.0</v>
      </c>
      <c r="O64" s="8">
        <v>13.5</v>
      </c>
      <c r="Q64" s="8">
        <v>9.0</v>
      </c>
      <c r="R64" s="52" t="s">
        <v>149</v>
      </c>
      <c r="S64" s="8">
        <v>2003.0</v>
      </c>
      <c r="V64" s="8">
        <v>5.0</v>
      </c>
      <c r="W64" s="55" t="s">
        <v>57</v>
      </c>
      <c r="X64" s="63" t="s">
        <v>172</v>
      </c>
      <c r="Y64" s="57" t="str">
        <f t="shared" si="3"/>
        <v/>
      </c>
      <c r="Z64" s="15" t="str">
        <f t="shared" si="4"/>
        <v>INSERT INTO ComplaintHistory([complaint-ID],status,date) VALUES(5,'Being Handled','2022-07-25');</v>
      </c>
    </row>
    <row r="65">
      <c r="B65" s="51"/>
      <c r="C65" s="51"/>
      <c r="I65" s="18"/>
      <c r="J65" s="51"/>
      <c r="K65" s="51"/>
      <c r="M65" s="71">
        <v>44800.8125</v>
      </c>
      <c r="N65" s="51">
        <v>5.0</v>
      </c>
      <c r="O65" s="18">
        <v>14.0</v>
      </c>
      <c r="Q65" s="18">
        <v>14.0</v>
      </c>
      <c r="R65" s="51" t="s">
        <v>138</v>
      </c>
      <c r="S65" s="18">
        <v>2013.0</v>
      </c>
      <c r="V65" s="8">
        <v>5.0</v>
      </c>
      <c r="W65" s="51" t="s">
        <v>58</v>
      </c>
      <c r="X65" s="56" t="s">
        <v>170</v>
      </c>
      <c r="Y65" s="57" t="str">
        <f t="shared" si="3"/>
        <v/>
      </c>
      <c r="Z65" s="15" t="str">
        <f t="shared" si="4"/>
        <v>INSERT INTO ComplaintHistory([complaint-ID],status,date) VALUES(5,'Addressed','2022-07-28');</v>
      </c>
    </row>
    <row r="66">
      <c r="B66" s="52"/>
      <c r="C66" s="52"/>
      <c r="I66" s="8"/>
      <c r="J66" s="52"/>
      <c r="K66" s="52"/>
      <c r="M66" s="68">
        <v>44843.0</v>
      </c>
      <c r="N66" s="52">
        <v>6.0</v>
      </c>
      <c r="O66" s="8">
        <v>19.0</v>
      </c>
      <c r="Q66" s="8">
        <v>15.0</v>
      </c>
      <c r="R66" s="52" t="s">
        <v>144</v>
      </c>
      <c r="S66" s="8">
        <v>1990.0</v>
      </c>
      <c r="V66" s="18">
        <v>6.0</v>
      </c>
      <c r="W66" s="52" t="s">
        <v>55</v>
      </c>
      <c r="X66" s="53" t="s">
        <v>173</v>
      </c>
      <c r="Y66" s="57" t="str">
        <f t="shared" si="3"/>
        <v/>
      </c>
      <c r="Z66" s="15" t="str">
        <f t="shared" si="4"/>
        <v>INSERT INTO ComplaintHistory([complaint-ID],status,date) VALUES(6,'Pending','2022-08-11');</v>
      </c>
    </row>
    <row r="67">
      <c r="B67" s="51"/>
      <c r="C67" s="51"/>
      <c r="I67" s="18"/>
      <c r="J67" s="51"/>
      <c r="K67" s="51"/>
      <c r="M67" s="71">
        <v>44888.54943287037</v>
      </c>
      <c r="N67" s="51">
        <v>15.0</v>
      </c>
      <c r="O67" s="18">
        <v>12.0</v>
      </c>
      <c r="Q67" s="18"/>
      <c r="R67" s="51"/>
      <c r="S67" s="18"/>
      <c r="V67" s="8">
        <v>7.0</v>
      </c>
      <c r="W67" s="51" t="s">
        <v>55</v>
      </c>
      <c r="X67" s="63" t="s">
        <v>174</v>
      </c>
      <c r="Y67" s="57" t="str">
        <f t="shared" si="3"/>
        <v/>
      </c>
      <c r="Z67" s="15" t="str">
        <f t="shared" si="4"/>
        <v>INSERT INTO ComplaintHistory([complaint-ID],status,date) VALUES(7,'Pending','2022-08-12');</v>
      </c>
    </row>
    <row r="68">
      <c r="B68" s="52"/>
      <c r="C68" s="52"/>
      <c r="I68" s="8"/>
      <c r="J68" s="52"/>
      <c r="K68" s="52"/>
      <c r="M68" s="68">
        <v>44908.74028935185</v>
      </c>
      <c r="N68" s="52">
        <v>16.0</v>
      </c>
      <c r="O68" s="8">
        <v>11.5</v>
      </c>
      <c r="Q68" s="8"/>
      <c r="R68" s="52"/>
      <c r="S68" s="8"/>
      <c r="V68" s="8">
        <v>7.0</v>
      </c>
      <c r="W68" s="51" t="s">
        <v>57</v>
      </c>
      <c r="X68" s="56" t="s">
        <v>96</v>
      </c>
      <c r="Y68" s="57" t="str">
        <f t="shared" si="3"/>
        <v/>
      </c>
      <c r="Z68" s="15" t="str">
        <f t="shared" si="4"/>
        <v>INSERT INTO ComplaintHistory([complaint-ID],status,date) VALUES(7,'Being Handled','2022-08-13');</v>
      </c>
    </row>
    <row r="69">
      <c r="B69" s="51"/>
      <c r="C69" s="51"/>
      <c r="I69" s="18"/>
      <c r="J69" s="51"/>
      <c r="K69" s="51"/>
      <c r="M69" s="18"/>
      <c r="N69" s="51"/>
      <c r="O69" s="18"/>
      <c r="Q69" s="18"/>
      <c r="R69" s="51"/>
      <c r="S69" s="18"/>
      <c r="V69" s="18">
        <v>8.0</v>
      </c>
      <c r="W69" s="55" t="s">
        <v>55</v>
      </c>
      <c r="X69" s="58" t="s">
        <v>105</v>
      </c>
      <c r="Y69" s="57" t="str">
        <f t="shared" si="3"/>
        <v/>
      </c>
      <c r="Z69" s="15" t="str">
        <f t="shared" si="4"/>
        <v>INSERT INTO ComplaintHistory([complaint-ID],status,date) VALUES(8,'Pending','2022-08-21');</v>
      </c>
    </row>
    <row r="70">
      <c r="B70" s="52"/>
      <c r="C70" s="52"/>
      <c r="I70" s="8"/>
      <c r="J70" s="52"/>
      <c r="K70" s="52"/>
      <c r="M70" s="8"/>
      <c r="N70" s="52"/>
      <c r="O70" s="8"/>
      <c r="Q70" s="8"/>
      <c r="R70" s="52"/>
      <c r="S70" s="8"/>
      <c r="V70" s="18">
        <v>8.0</v>
      </c>
      <c r="W70" s="55" t="s">
        <v>57</v>
      </c>
      <c r="X70" s="58" t="s">
        <v>107</v>
      </c>
      <c r="Y70" s="57" t="str">
        <f t="shared" si="3"/>
        <v/>
      </c>
      <c r="Z70" s="15" t="str">
        <f t="shared" si="4"/>
        <v>INSERT INTO ComplaintHistory([complaint-ID],status,date) VALUES(8,'Being Handled','2022-08-22');</v>
      </c>
    </row>
    <row r="71">
      <c r="B71" s="51"/>
      <c r="C71" s="51"/>
      <c r="I71" s="18"/>
      <c r="J71" s="51"/>
      <c r="K71" s="51"/>
      <c r="M71" s="18"/>
      <c r="N71" s="51"/>
      <c r="O71" s="18"/>
      <c r="Q71" s="18"/>
      <c r="R71" s="51"/>
      <c r="S71" s="18"/>
      <c r="V71" s="18">
        <v>8.0</v>
      </c>
      <c r="W71" s="51" t="s">
        <v>58</v>
      </c>
      <c r="X71" s="53" t="s">
        <v>175</v>
      </c>
      <c r="Y71" s="57" t="str">
        <f t="shared" si="3"/>
        <v/>
      </c>
      <c r="Z71" s="15" t="str">
        <f t="shared" si="4"/>
        <v>INSERT INTO ComplaintHistory([complaint-ID],status,date) VALUES(8,'Addressed','2022-08-23');</v>
      </c>
    </row>
    <row r="72">
      <c r="A72" s="6" t="s">
        <v>176</v>
      </c>
      <c r="V72" s="8">
        <v>9.0</v>
      </c>
      <c r="W72" s="51" t="s">
        <v>55</v>
      </c>
      <c r="X72" s="56" t="s">
        <v>160</v>
      </c>
      <c r="Y72" s="57" t="str">
        <f t="shared" si="3"/>
        <v/>
      </c>
      <c r="Z72" s="15" t="str">
        <f t="shared" si="4"/>
        <v>INSERT INTO ComplaintHistory([complaint-ID],status,date) VALUES(9,'Pending','2022-08-03');</v>
      </c>
    </row>
    <row r="73">
      <c r="A73" s="6" t="s">
        <v>177</v>
      </c>
    </row>
    <row r="74">
      <c r="A74" s="6" t="s">
        <v>178</v>
      </c>
    </row>
    <row r="75">
      <c r="A75" s="6" t="s">
        <v>179</v>
      </c>
    </row>
    <row r="77">
      <c r="A77" s="6" t="s">
        <v>180</v>
      </c>
      <c r="E77" s="6" t="s">
        <v>181</v>
      </c>
      <c r="F77" s="73" t="s">
        <v>182</v>
      </c>
    </row>
    <row r="78">
      <c r="A78" s="6" t="s">
        <v>183</v>
      </c>
      <c r="C78" s="6" t="s">
        <v>184</v>
      </c>
      <c r="F78" s="6" t="s">
        <v>185</v>
      </c>
    </row>
    <row r="79">
      <c r="F79" s="6" t="s">
        <v>186</v>
      </c>
      <c r="Z79" s="6" t="s">
        <v>187</v>
      </c>
    </row>
    <row r="80">
      <c r="A80" s="6" t="s">
        <v>188</v>
      </c>
      <c r="B80" s="74">
        <v>45024.0</v>
      </c>
      <c r="C80" s="74"/>
      <c r="F80" s="73" t="s">
        <v>189</v>
      </c>
    </row>
    <row r="81">
      <c r="A81" s="6" t="s">
        <v>190</v>
      </c>
      <c r="F81" s="73" t="s">
        <v>191</v>
      </c>
      <c r="AB81" s="6" t="s">
        <v>192</v>
      </c>
    </row>
    <row r="82">
      <c r="F82" s="6" t="s">
        <v>193</v>
      </c>
    </row>
    <row r="83">
      <c r="F83" s="6" t="s">
        <v>194</v>
      </c>
    </row>
    <row r="84">
      <c r="F84" s="6" t="s">
        <v>195</v>
      </c>
    </row>
    <row r="85">
      <c r="F85" s="6" t="s">
        <v>196</v>
      </c>
    </row>
    <row r="87">
      <c r="B87" s="40" t="s">
        <v>197</v>
      </c>
      <c r="F87" s="1" t="s">
        <v>198</v>
      </c>
      <c r="G87" s="1" t="s">
        <v>199</v>
      </c>
      <c r="H87" s="2"/>
      <c r="I87" s="2"/>
      <c r="J87" s="2"/>
      <c r="K87" s="2"/>
      <c r="L87" s="2"/>
      <c r="M87" s="2"/>
      <c r="N87" s="2"/>
      <c r="O87" s="2"/>
      <c r="P87" s="6" t="s">
        <v>199</v>
      </c>
      <c r="Q87" s="6" t="s">
        <v>198</v>
      </c>
      <c r="R87" s="6" t="s">
        <v>200</v>
      </c>
    </row>
    <row r="88">
      <c r="B88" s="6" t="s">
        <v>201</v>
      </c>
      <c r="F88" s="3" t="s">
        <v>202</v>
      </c>
      <c r="G88" s="4" t="s">
        <v>2</v>
      </c>
      <c r="H88" s="75" t="s">
        <v>8</v>
      </c>
      <c r="I88" s="4" t="s">
        <v>203</v>
      </c>
      <c r="J88" s="4" t="s">
        <v>204</v>
      </c>
      <c r="K88" s="4" t="s">
        <v>70</v>
      </c>
      <c r="L88" s="4" t="s">
        <v>205</v>
      </c>
      <c r="M88" s="4" t="s">
        <v>206</v>
      </c>
      <c r="N88" s="4" t="s">
        <v>207</v>
      </c>
      <c r="O88" s="7" t="s">
        <v>208</v>
      </c>
      <c r="P88" s="6" t="s">
        <v>209</v>
      </c>
      <c r="Q88" s="3" t="s">
        <v>202</v>
      </c>
      <c r="R88" s="4" t="s">
        <v>2</v>
      </c>
      <c r="S88" s="75" t="s">
        <v>8</v>
      </c>
      <c r="T88" s="4" t="s">
        <v>203</v>
      </c>
      <c r="U88" s="4" t="s">
        <v>204</v>
      </c>
      <c r="V88" s="4" t="s">
        <v>70</v>
      </c>
      <c r="W88" s="4" t="s">
        <v>205</v>
      </c>
      <c r="X88" s="4" t="s">
        <v>206</v>
      </c>
      <c r="Y88" s="4" t="s">
        <v>207</v>
      </c>
      <c r="Z88" s="7" t="s">
        <v>208</v>
      </c>
    </row>
    <row r="89">
      <c r="B89" s="6" t="s">
        <v>210</v>
      </c>
      <c r="D89" s="6" t="s">
        <v>211</v>
      </c>
      <c r="F89" s="16">
        <v>1.0</v>
      </c>
      <c r="G89" s="9">
        <v>17.0</v>
      </c>
      <c r="H89" s="76">
        <v>10.0</v>
      </c>
      <c r="I89" s="10">
        <v>28.0</v>
      </c>
      <c r="J89" s="9">
        <v>2.0</v>
      </c>
      <c r="K89" s="9" t="s">
        <v>212</v>
      </c>
      <c r="L89" s="14" t="s">
        <v>213</v>
      </c>
      <c r="M89" s="9">
        <v>3.0</v>
      </c>
      <c r="N89" s="9" t="s">
        <v>214</v>
      </c>
      <c r="O89" s="14" t="s">
        <v>213</v>
      </c>
      <c r="P89" s="77">
        <v>1.0</v>
      </c>
      <c r="Q89" s="16">
        <v>41.0</v>
      </c>
      <c r="R89" s="9">
        <v>25.0</v>
      </c>
      <c r="S89" s="76">
        <v>11.0</v>
      </c>
      <c r="T89" s="10">
        <v>15.0</v>
      </c>
      <c r="U89" s="9">
        <v>1.0</v>
      </c>
      <c r="V89" s="9" t="s">
        <v>212</v>
      </c>
      <c r="W89" s="78" t="s">
        <v>215</v>
      </c>
      <c r="X89" s="9">
        <v>3.0</v>
      </c>
      <c r="Y89" s="9" t="s">
        <v>216</v>
      </c>
      <c r="Z89" s="78" t="s">
        <v>215</v>
      </c>
      <c r="AA89" s="6">
        <v>1.0</v>
      </c>
    </row>
    <row r="90">
      <c r="B90" s="6" t="s">
        <v>217</v>
      </c>
      <c r="F90" s="24">
        <v>2.0</v>
      </c>
      <c r="G90" s="19">
        <v>1.0</v>
      </c>
      <c r="H90" s="76">
        <v>5.0</v>
      </c>
      <c r="I90" s="20">
        <v>28.0</v>
      </c>
      <c r="J90" s="19">
        <v>2.0</v>
      </c>
      <c r="K90" s="9" t="s">
        <v>212</v>
      </c>
      <c r="L90" s="79" t="s">
        <v>218</v>
      </c>
      <c r="M90" s="19">
        <v>5.0</v>
      </c>
      <c r="N90" s="19" t="s">
        <v>219</v>
      </c>
      <c r="O90" s="79" t="s">
        <v>218</v>
      </c>
      <c r="P90" s="77">
        <v>14.0</v>
      </c>
      <c r="Q90" s="24">
        <v>42.0</v>
      </c>
      <c r="R90" s="19">
        <v>14.0</v>
      </c>
      <c r="S90" s="76">
        <v>10.0</v>
      </c>
      <c r="T90" s="20">
        <v>14.0</v>
      </c>
      <c r="U90" s="19">
        <v>1.0</v>
      </c>
      <c r="V90" s="19" t="s">
        <v>212</v>
      </c>
      <c r="W90" s="79" t="s">
        <v>220</v>
      </c>
      <c r="X90" s="19">
        <v>5.0</v>
      </c>
      <c r="Y90" s="25" t="s">
        <v>221</v>
      </c>
      <c r="Z90" s="79" t="s">
        <v>220</v>
      </c>
      <c r="AA90" s="77">
        <v>1.0</v>
      </c>
    </row>
    <row r="91">
      <c r="B91" s="6" t="s">
        <v>222</v>
      </c>
      <c r="F91" s="16">
        <v>3.0</v>
      </c>
      <c r="G91" s="9">
        <v>5.0</v>
      </c>
      <c r="H91" s="76">
        <v>6.0</v>
      </c>
      <c r="I91" s="10">
        <v>38.0</v>
      </c>
      <c r="J91" s="9">
        <v>2.0</v>
      </c>
      <c r="K91" s="9" t="s">
        <v>212</v>
      </c>
      <c r="L91" s="80" t="s">
        <v>223</v>
      </c>
      <c r="M91" s="9">
        <v>5.0</v>
      </c>
      <c r="N91" s="9" t="s">
        <v>224</v>
      </c>
      <c r="O91" s="80" t="s">
        <v>223</v>
      </c>
      <c r="P91" s="77">
        <v>14.0</v>
      </c>
      <c r="Q91" s="16">
        <v>43.0</v>
      </c>
      <c r="R91" s="9">
        <v>25.0</v>
      </c>
      <c r="S91" s="76">
        <v>3.0</v>
      </c>
      <c r="T91" s="10">
        <v>13.5</v>
      </c>
      <c r="U91" s="9">
        <v>1.0</v>
      </c>
      <c r="V91" s="9" t="s">
        <v>212</v>
      </c>
      <c r="W91" s="78" t="s">
        <v>225</v>
      </c>
      <c r="X91" s="9">
        <v>4.0</v>
      </c>
      <c r="Y91" s="9" t="s">
        <v>226</v>
      </c>
      <c r="Z91" s="78" t="s">
        <v>225</v>
      </c>
      <c r="AA91" s="6">
        <v>14.0</v>
      </c>
    </row>
    <row r="92">
      <c r="B92" s="6" t="s">
        <v>227</v>
      </c>
      <c r="F92" s="24">
        <v>4.0</v>
      </c>
      <c r="G92" s="19">
        <v>17.0</v>
      </c>
      <c r="H92" s="76">
        <v>12.0</v>
      </c>
      <c r="I92" s="20">
        <v>12.7</v>
      </c>
      <c r="J92" s="19">
        <v>1.0</v>
      </c>
      <c r="K92" s="9" t="s">
        <v>212</v>
      </c>
      <c r="L92" s="79" t="s">
        <v>228</v>
      </c>
      <c r="M92" s="19">
        <v>4.0</v>
      </c>
      <c r="N92" s="19" t="s">
        <v>229</v>
      </c>
      <c r="O92" s="79" t="s">
        <v>228</v>
      </c>
      <c r="P92" s="77">
        <v>1.0</v>
      </c>
      <c r="Q92" s="24">
        <v>44.0</v>
      </c>
      <c r="R92" s="19">
        <v>6.0</v>
      </c>
      <c r="S92" s="76">
        <v>11.0</v>
      </c>
      <c r="T92" s="20">
        <v>30.0</v>
      </c>
      <c r="U92" s="19">
        <v>2.0</v>
      </c>
      <c r="V92" s="19" t="s">
        <v>212</v>
      </c>
      <c r="W92" s="79" t="s">
        <v>230</v>
      </c>
      <c r="X92" s="19">
        <v>5.0</v>
      </c>
      <c r="Y92" s="25" t="s">
        <v>231</v>
      </c>
      <c r="Z92" s="79" t="s">
        <v>230</v>
      </c>
      <c r="AA92" s="77">
        <v>1.0</v>
      </c>
    </row>
    <row r="93">
      <c r="B93" s="6" t="s">
        <v>232</v>
      </c>
      <c r="F93" s="16">
        <v>5.0</v>
      </c>
      <c r="G93" s="9">
        <v>1.0</v>
      </c>
      <c r="H93" s="76">
        <v>4.0</v>
      </c>
      <c r="I93" s="10">
        <v>26.0</v>
      </c>
      <c r="J93" s="9">
        <v>2.0</v>
      </c>
      <c r="K93" s="9" t="s">
        <v>212</v>
      </c>
      <c r="L93" s="80" t="s">
        <v>233</v>
      </c>
      <c r="M93" s="9">
        <v>5.0</v>
      </c>
      <c r="N93" s="9" t="s">
        <v>231</v>
      </c>
      <c r="O93" s="80" t="s">
        <v>233</v>
      </c>
      <c r="P93" s="77">
        <v>14.0</v>
      </c>
      <c r="Q93" s="16">
        <v>45.0</v>
      </c>
      <c r="R93" s="9">
        <v>25.0</v>
      </c>
      <c r="S93" s="76">
        <v>5.0</v>
      </c>
      <c r="T93" s="10">
        <v>14.0</v>
      </c>
      <c r="U93" s="9">
        <v>1.0</v>
      </c>
      <c r="V93" s="9" t="s">
        <v>212</v>
      </c>
      <c r="W93" s="78" t="s">
        <v>234</v>
      </c>
      <c r="X93" s="9">
        <v>4.0</v>
      </c>
      <c r="Y93" s="9" t="s">
        <v>235</v>
      </c>
      <c r="Z93" s="78" t="s">
        <v>234</v>
      </c>
      <c r="AA93" s="6">
        <v>14.0</v>
      </c>
    </row>
    <row r="94">
      <c r="B94" s="6" t="s">
        <v>236</v>
      </c>
      <c r="F94" s="24">
        <v>6.0</v>
      </c>
      <c r="G94" s="19">
        <v>3.0</v>
      </c>
      <c r="H94" s="76">
        <v>5.0</v>
      </c>
      <c r="I94" s="20">
        <v>42.0</v>
      </c>
      <c r="J94" s="19">
        <v>3.0</v>
      </c>
      <c r="K94" s="9" t="s">
        <v>212</v>
      </c>
      <c r="L94" s="79" t="s">
        <v>237</v>
      </c>
      <c r="M94" s="19">
        <v>5.0</v>
      </c>
      <c r="N94" s="19" t="s">
        <v>238</v>
      </c>
      <c r="O94" s="79" t="s">
        <v>237</v>
      </c>
      <c r="P94" s="77">
        <v>14.0</v>
      </c>
      <c r="Q94" s="24">
        <v>46.0</v>
      </c>
      <c r="R94" s="19">
        <v>24.0</v>
      </c>
      <c r="S94" s="76">
        <v>1.0</v>
      </c>
      <c r="T94" s="20">
        <v>13.5</v>
      </c>
      <c r="U94" s="19">
        <v>1.0</v>
      </c>
      <c r="V94" s="19" t="s">
        <v>212</v>
      </c>
      <c r="W94" s="81" t="s">
        <v>239</v>
      </c>
      <c r="X94" s="19">
        <v>5.0</v>
      </c>
      <c r="Y94" s="19" t="s">
        <v>231</v>
      </c>
      <c r="Z94" s="81" t="s">
        <v>239</v>
      </c>
      <c r="AA94" s="6">
        <v>14.0</v>
      </c>
    </row>
    <row r="95">
      <c r="B95" s="6" t="s">
        <v>240</v>
      </c>
      <c r="F95" s="16">
        <v>7.0</v>
      </c>
      <c r="G95" s="9">
        <v>18.0</v>
      </c>
      <c r="H95" s="76">
        <v>12.0</v>
      </c>
      <c r="I95" s="10">
        <v>25.4</v>
      </c>
      <c r="J95" s="9">
        <v>2.0</v>
      </c>
      <c r="K95" s="9" t="s">
        <v>241</v>
      </c>
      <c r="L95" s="80" t="s">
        <v>242</v>
      </c>
      <c r="M95" s="17" t="s">
        <v>242</v>
      </c>
      <c r="N95" s="17" t="s">
        <v>242</v>
      </c>
      <c r="O95" s="80" t="s">
        <v>242</v>
      </c>
      <c r="P95" s="77">
        <v>1.0</v>
      </c>
      <c r="Q95" s="16">
        <v>47.0</v>
      </c>
      <c r="R95" s="9">
        <v>2.0</v>
      </c>
      <c r="S95" s="76">
        <v>11.0</v>
      </c>
      <c r="T95" s="10">
        <v>15.0</v>
      </c>
      <c r="U95" s="9">
        <v>1.0</v>
      </c>
      <c r="V95" s="9" t="s">
        <v>212</v>
      </c>
      <c r="W95" s="78" t="s">
        <v>243</v>
      </c>
      <c r="X95" s="9">
        <v>4.0</v>
      </c>
      <c r="Y95" s="9" t="s">
        <v>244</v>
      </c>
      <c r="Z95" s="78" t="s">
        <v>243</v>
      </c>
      <c r="AA95" s="6">
        <v>1.0</v>
      </c>
    </row>
    <row r="96">
      <c r="B96" s="6" t="s">
        <v>245</v>
      </c>
      <c r="F96" s="24">
        <v>8.0</v>
      </c>
      <c r="G96" s="19">
        <v>8.0</v>
      </c>
      <c r="H96" s="76">
        <v>4.0</v>
      </c>
      <c r="I96" s="20">
        <v>26.0</v>
      </c>
      <c r="J96" s="19">
        <v>2.0</v>
      </c>
      <c r="K96" s="19" t="s">
        <v>212</v>
      </c>
      <c r="L96" s="79" t="s">
        <v>246</v>
      </c>
      <c r="M96" s="19">
        <v>5.0</v>
      </c>
      <c r="N96" s="19" t="s">
        <v>247</v>
      </c>
      <c r="O96" s="79" t="s">
        <v>246</v>
      </c>
      <c r="P96" s="77">
        <v>14.0</v>
      </c>
      <c r="Q96" s="24">
        <v>48.0</v>
      </c>
      <c r="R96" s="19">
        <v>26.0</v>
      </c>
      <c r="S96" s="76">
        <v>18.0</v>
      </c>
      <c r="T96" s="20">
        <v>58.0</v>
      </c>
      <c r="U96" s="19">
        <v>4.0</v>
      </c>
      <c r="V96" s="19" t="s">
        <v>212</v>
      </c>
      <c r="W96" s="81" t="s">
        <v>248</v>
      </c>
      <c r="X96" s="19">
        <v>5.0</v>
      </c>
      <c r="Y96" s="19" t="s">
        <v>249</v>
      </c>
      <c r="Z96" s="81" t="s">
        <v>248</v>
      </c>
      <c r="AA96" s="6">
        <v>3.0</v>
      </c>
    </row>
    <row r="97">
      <c r="B97" s="6" t="s">
        <v>250</v>
      </c>
      <c r="F97" s="16">
        <v>9.0</v>
      </c>
      <c r="G97" s="9">
        <v>21.0</v>
      </c>
      <c r="H97" s="76">
        <v>13.0</v>
      </c>
      <c r="I97" s="10">
        <v>26.4</v>
      </c>
      <c r="J97" s="9">
        <v>2.0</v>
      </c>
      <c r="K97" s="19" t="s">
        <v>212</v>
      </c>
      <c r="L97" s="80" t="s">
        <v>251</v>
      </c>
      <c r="M97" s="9">
        <v>3.0</v>
      </c>
      <c r="N97" s="9" t="s">
        <v>252</v>
      </c>
      <c r="O97" s="80" t="s">
        <v>251</v>
      </c>
      <c r="P97" s="77">
        <v>1.0</v>
      </c>
      <c r="Q97" s="16">
        <v>49.0</v>
      </c>
      <c r="R97" s="9">
        <v>10.0</v>
      </c>
      <c r="S97" s="76">
        <v>12.0</v>
      </c>
      <c r="T97" s="10">
        <v>25.4</v>
      </c>
      <c r="U97" s="9">
        <v>2.0</v>
      </c>
      <c r="V97" s="9" t="s">
        <v>212</v>
      </c>
      <c r="W97" s="80" t="s">
        <v>253</v>
      </c>
      <c r="X97" s="9">
        <v>5.0</v>
      </c>
      <c r="Y97" s="17" t="s">
        <v>254</v>
      </c>
      <c r="Z97" s="80" t="s">
        <v>253</v>
      </c>
      <c r="AA97" s="77">
        <v>1.0</v>
      </c>
    </row>
    <row r="98">
      <c r="B98" s="6" t="s">
        <v>255</v>
      </c>
      <c r="F98" s="24">
        <v>10.0</v>
      </c>
      <c r="G98" s="19">
        <v>10.0</v>
      </c>
      <c r="H98" s="76">
        <v>5.0</v>
      </c>
      <c r="I98" s="20">
        <v>42.0</v>
      </c>
      <c r="J98" s="19">
        <v>3.0</v>
      </c>
      <c r="K98" s="19" t="s">
        <v>212</v>
      </c>
      <c r="L98" s="79" t="s">
        <v>256</v>
      </c>
      <c r="M98" s="19">
        <v>5.0</v>
      </c>
      <c r="N98" s="19" t="s">
        <v>257</v>
      </c>
      <c r="O98" s="79" t="s">
        <v>258</v>
      </c>
      <c r="P98" s="77">
        <v>14.0</v>
      </c>
      <c r="Q98" s="24">
        <v>50.0</v>
      </c>
      <c r="R98" s="19">
        <v>29.0</v>
      </c>
      <c r="S98" s="76">
        <v>26.0</v>
      </c>
      <c r="T98" s="20">
        <v>74.9</v>
      </c>
      <c r="U98" s="19">
        <v>5.0</v>
      </c>
      <c r="V98" s="19" t="s">
        <v>212</v>
      </c>
      <c r="W98" s="82" t="s">
        <v>259</v>
      </c>
      <c r="X98" s="19">
        <v>4.0</v>
      </c>
      <c r="Y98" s="19" t="s">
        <v>221</v>
      </c>
      <c r="Z98" s="82" t="s">
        <v>259</v>
      </c>
    </row>
    <row r="99">
      <c r="F99" s="16">
        <v>11.0</v>
      </c>
      <c r="G99" s="9">
        <v>9.0</v>
      </c>
      <c r="H99" s="76">
        <v>17.0</v>
      </c>
      <c r="I99" s="10">
        <v>150.0</v>
      </c>
      <c r="J99" s="9">
        <v>10.0</v>
      </c>
      <c r="K99" s="19" t="s">
        <v>212</v>
      </c>
      <c r="L99" s="80" t="s">
        <v>260</v>
      </c>
      <c r="M99" s="9">
        <v>5.0</v>
      </c>
      <c r="N99" s="9" t="s">
        <v>231</v>
      </c>
      <c r="O99" s="80" t="s">
        <v>260</v>
      </c>
      <c r="P99" s="77">
        <v>3.0</v>
      </c>
      <c r="Q99" s="16">
        <v>51.0</v>
      </c>
      <c r="R99" s="9">
        <v>35.0</v>
      </c>
      <c r="S99" s="76">
        <v>7.0</v>
      </c>
      <c r="T99" s="10">
        <v>20.0</v>
      </c>
      <c r="U99" s="9">
        <v>1.0</v>
      </c>
      <c r="V99" s="9" t="s">
        <v>212</v>
      </c>
      <c r="W99" s="14" t="s">
        <v>261</v>
      </c>
      <c r="X99" s="9">
        <v>5.0</v>
      </c>
      <c r="Y99" s="9" t="s">
        <v>262</v>
      </c>
      <c r="Z99" s="14" t="s">
        <v>261</v>
      </c>
      <c r="AA99" s="6">
        <v>4.0</v>
      </c>
    </row>
    <row r="100">
      <c r="A100" s="6" t="s">
        <v>263</v>
      </c>
      <c r="F100" s="24">
        <v>12.0</v>
      </c>
      <c r="G100" s="19">
        <v>21.0</v>
      </c>
      <c r="H100" s="76">
        <v>13.0</v>
      </c>
      <c r="I100" s="20">
        <v>13.2</v>
      </c>
      <c r="J100" s="19">
        <v>1.0</v>
      </c>
      <c r="K100" s="19" t="s">
        <v>241</v>
      </c>
      <c r="L100" s="79" t="s">
        <v>242</v>
      </c>
      <c r="M100" s="25" t="s">
        <v>242</v>
      </c>
      <c r="N100" s="25" t="s">
        <v>242</v>
      </c>
      <c r="O100" s="79" t="s">
        <v>242</v>
      </c>
      <c r="P100" s="77">
        <v>1.0</v>
      </c>
      <c r="Q100" s="24">
        <v>52.0</v>
      </c>
      <c r="R100" s="19">
        <v>15.0</v>
      </c>
      <c r="S100" s="76">
        <v>12.0</v>
      </c>
      <c r="T100" s="20">
        <v>25.4</v>
      </c>
      <c r="U100" s="19">
        <v>2.0</v>
      </c>
      <c r="V100" s="19" t="s">
        <v>212</v>
      </c>
      <c r="W100" s="79" t="s">
        <v>264</v>
      </c>
      <c r="X100" s="19">
        <v>5.0</v>
      </c>
      <c r="Y100" s="25" t="s">
        <v>242</v>
      </c>
      <c r="Z100" s="79" t="s">
        <v>264</v>
      </c>
      <c r="AA100" s="77">
        <v>1.0</v>
      </c>
    </row>
    <row r="101">
      <c r="A101" s="6" t="s">
        <v>265</v>
      </c>
      <c r="F101" s="16">
        <v>13.0</v>
      </c>
      <c r="G101" s="9">
        <v>2.0</v>
      </c>
      <c r="H101" s="76">
        <v>18.0</v>
      </c>
      <c r="I101" s="10">
        <v>29.0</v>
      </c>
      <c r="J101" s="9">
        <v>2.0</v>
      </c>
      <c r="K101" s="9" t="s">
        <v>212</v>
      </c>
      <c r="L101" s="80" t="s">
        <v>266</v>
      </c>
      <c r="M101" s="9">
        <v>5.0</v>
      </c>
      <c r="N101" s="9" t="s">
        <v>267</v>
      </c>
      <c r="O101" s="80" t="s">
        <v>266</v>
      </c>
      <c r="P101" s="77">
        <v>3.0</v>
      </c>
      <c r="Q101" s="16">
        <v>53.0</v>
      </c>
      <c r="R101" s="9">
        <v>36.0</v>
      </c>
      <c r="S101" s="76">
        <v>14.0</v>
      </c>
      <c r="T101" s="10">
        <v>8.0</v>
      </c>
      <c r="U101" s="9">
        <v>1.0</v>
      </c>
      <c r="V101" s="9" t="s">
        <v>212</v>
      </c>
      <c r="W101" s="14" t="s">
        <v>268</v>
      </c>
      <c r="X101" s="9">
        <v>4.0</v>
      </c>
      <c r="Y101" s="9" t="s">
        <v>242</v>
      </c>
      <c r="Z101" s="14" t="s">
        <v>268</v>
      </c>
      <c r="AA101" s="83">
        <v>8.0</v>
      </c>
    </row>
    <row r="102">
      <c r="A102" s="84" t="s">
        <v>269</v>
      </c>
      <c r="F102" s="24">
        <v>14.0</v>
      </c>
      <c r="G102" s="19">
        <v>28.0</v>
      </c>
      <c r="H102" s="76">
        <v>38.0</v>
      </c>
      <c r="I102" s="20">
        <v>180.0</v>
      </c>
      <c r="J102" s="19">
        <v>15.0</v>
      </c>
      <c r="K102" s="9" t="s">
        <v>212</v>
      </c>
      <c r="L102" s="79" t="s">
        <v>270</v>
      </c>
      <c r="M102" s="19">
        <v>4.0</v>
      </c>
      <c r="N102" s="19" t="s">
        <v>271</v>
      </c>
      <c r="O102" s="79" t="s">
        <v>270</v>
      </c>
      <c r="P102" s="85"/>
      <c r="Q102" s="24">
        <v>54.0</v>
      </c>
      <c r="R102" s="19">
        <v>32.0</v>
      </c>
      <c r="S102" s="76">
        <v>22.0</v>
      </c>
      <c r="T102" s="20">
        <v>13.0</v>
      </c>
      <c r="U102" s="19">
        <v>1.0</v>
      </c>
      <c r="V102" s="19" t="s">
        <v>212</v>
      </c>
      <c r="W102" s="82" t="s">
        <v>272</v>
      </c>
      <c r="X102" s="19">
        <v>4.0</v>
      </c>
      <c r="Y102" s="19" t="s">
        <v>273</v>
      </c>
      <c r="Z102" s="82" t="s">
        <v>272</v>
      </c>
      <c r="AA102" s="6">
        <v>5.0</v>
      </c>
    </row>
    <row r="103">
      <c r="A103" s="6" t="s">
        <v>274</v>
      </c>
      <c r="F103" s="16">
        <v>15.0</v>
      </c>
      <c r="G103" s="9">
        <v>1.0</v>
      </c>
      <c r="H103" s="76">
        <v>17.0</v>
      </c>
      <c r="I103" s="10">
        <v>30.0</v>
      </c>
      <c r="J103" s="9">
        <v>2.0</v>
      </c>
      <c r="K103" s="9" t="s">
        <v>212</v>
      </c>
      <c r="L103" s="80" t="s">
        <v>275</v>
      </c>
      <c r="M103" s="9">
        <v>5.0</v>
      </c>
      <c r="N103" s="9" t="s">
        <v>231</v>
      </c>
      <c r="O103" s="80" t="s">
        <v>275</v>
      </c>
      <c r="P103" s="77">
        <v>3.0</v>
      </c>
      <c r="Q103" s="16">
        <v>55.0</v>
      </c>
      <c r="R103" s="9">
        <v>29.0</v>
      </c>
      <c r="S103" s="76">
        <v>27.0</v>
      </c>
      <c r="T103" s="10">
        <v>80.0</v>
      </c>
      <c r="U103" s="9">
        <v>5.0</v>
      </c>
      <c r="V103" s="9" t="s">
        <v>212</v>
      </c>
      <c r="W103" s="14" t="s">
        <v>259</v>
      </c>
      <c r="X103" s="9">
        <v>5.0</v>
      </c>
      <c r="Y103" s="9" t="s">
        <v>276</v>
      </c>
      <c r="Z103" s="14" t="s">
        <v>259</v>
      </c>
    </row>
    <row r="104">
      <c r="A104" s="6" t="s">
        <v>277</v>
      </c>
      <c r="F104" s="24">
        <v>16.0</v>
      </c>
      <c r="G104" s="19">
        <v>28.0</v>
      </c>
      <c r="H104" s="76">
        <v>37.0</v>
      </c>
      <c r="I104" s="20">
        <v>195.0</v>
      </c>
      <c r="J104" s="19">
        <v>15.0</v>
      </c>
      <c r="K104" s="9" t="s">
        <v>212</v>
      </c>
      <c r="L104" s="79" t="s">
        <v>278</v>
      </c>
      <c r="M104" s="19">
        <v>5.0</v>
      </c>
      <c r="N104" s="19" t="s">
        <v>242</v>
      </c>
      <c r="O104" s="79" t="s">
        <v>278</v>
      </c>
      <c r="P104" s="85"/>
      <c r="Q104" s="24">
        <v>56.0</v>
      </c>
      <c r="R104" s="19">
        <v>14.0</v>
      </c>
      <c r="S104" s="76">
        <v>12.0</v>
      </c>
      <c r="T104" s="20">
        <v>12.7</v>
      </c>
      <c r="U104" s="19">
        <v>1.0</v>
      </c>
      <c r="V104" s="19" t="s">
        <v>212</v>
      </c>
      <c r="W104" s="79" t="s">
        <v>279</v>
      </c>
      <c r="X104" s="19">
        <v>5.0</v>
      </c>
      <c r="Y104" s="25" t="s">
        <v>280</v>
      </c>
      <c r="Z104" s="79" t="s">
        <v>279</v>
      </c>
      <c r="AA104" s="77">
        <v>1.0</v>
      </c>
    </row>
    <row r="105">
      <c r="A105" s="6" t="s">
        <v>281</v>
      </c>
      <c r="F105" s="16">
        <v>17.0</v>
      </c>
      <c r="G105" s="9">
        <v>3.0</v>
      </c>
      <c r="H105" s="76">
        <v>20.0</v>
      </c>
      <c r="I105" s="10">
        <v>240.0</v>
      </c>
      <c r="J105" s="9">
        <v>20.0</v>
      </c>
      <c r="K105" s="9" t="s">
        <v>212</v>
      </c>
      <c r="L105" s="80" t="s">
        <v>282</v>
      </c>
      <c r="M105" s="9">
        <v>5.0</v>
      </c>
      <c r="N105" s="9" t="s">
        <v>242</v>
      </c>
      <c r="O105" s="80" t="s">
        <v>282</v>
      </c>
      <c r="P105" s="77">
        <v>5.0</v>
      </c>
      <c r="Q105" s="16">
        <v>57.0</v>
      </c>
      <c r="R105" s="9">
        <v>34.0</v>
      </c>
      <c r="S105" s="76">
        <v>25.0</v>
      </c>
      <c r="T105" s="10">
        <v>16.0</v>
      </c>
      <c r="U105" s="9">
        <v>1.0</v>
      </c>
      <c r="V105" s="9" t="s">
        <v>241</v>
      </c>
      <c r="W105" s="14" t="s">
        <v>242</v>
      </c>
      <c r="X105" s="9" t="s">
        <v>242</v>
      </c>
      <c r="Y105" s="9" t="s">
        <v>242</v>
      </c>
      <c r="Z105" s="14" t="s">
        <v>242</v>
      </c>
      <c r="AA105" s="6">
        <v>7.0</v>
      </c>
    </row>
    <row r="106">
      <c r="A106" s="6" t="s">
        <v>283</v>
      </c>
      <c r="F106" s="24">
        <v>18.0</v>
      </c>
      <c r="G106" s="86">
        <v>22.0</v>
      </c>
      <c r="H106" s="87">
        <v>10.0</v>
      </c>
      <c r="I106" s="88">
        <v>14.0</v>
      </c>
      <c r="J106" s="89">
        <v>1.0</v>
      </c>
      <c r="K106" s="90" t="s">
        <v>284</v>
      </c>
      <c r="L106" s="79" t="s">
        <v>242</v>
      </c>
      <c r="M106" s="25" t="s">
        <v>242</v>
      </c>
      <c r="N106" s="25" t="s">
        <v>242</v>
      </c>
      <c r="O106" s="79" t="s">
        <v>242</v>
      </c>
      <c r="P106" s="77">
        <v>1.0</v>
      </c>
      <c r="Q106" s="24">
        <v>58.0</v>
      </c>
      <c r="R106" s="86">
        <v>26.0</v>
      </c>
      <c r="S106" s="87">
        <v>10.0</v>
      </c>
      <c r="T106" s="88">
        <v>14.0</v>
      </c>
      <c r="U106" s="89">
        <v>1.0</v>
      </c>
      <c r="V106" s="90" t="s">
        <v>212</v>
      </c>
      <c r="W106" s="81" t="s">
        <v>285</v>
      </c>
      <c r="X106" s="86">
        <v>4.0</v>
      </c>
      <c r="Y106" s="86" t="s">
        <v>262</v>
      </c>
      <c r="Z106" s="81" t="s">
        <v>285</v>
      </c>
      <c r="AA106" s="6">
        <v>1.0</v>
      </c>
    </row>
    <row r="107">
      <c r="F107" s="16">
        <v>19.0</v>
      </c>
      <c r="G107" s="91">
        <v>22.0</v>
      </c>
      <c r="H107" s="92">
        <v>12.0</v>
      </c>
      <c r="I107" s="93">
        <v>12.7</v>
      </c>
      <c r="J107" s="94">
        <v>1.0</v>
      </c>
      <c r="K107" s="95" t="s">
        <v>284</v>
      </c>
      <c r="L107" s="80" t="s">
        <v>242</v>
      </c>
      <c r="M107" s="17" t="s">
        <v>242</v>
      </c>
      <c r="N107" s="17" t="s">
        <v>242</v>
      </c>
      <c r="O107" s="80" t="s">
        <v>242</v>
      </c>
      <c r="P107" s="77">
        <v>1.0</v>
      </c>
      <c r="Q107" s="16">
        <v>59.0</v>
      </c>
      <c r="R107" s="91">
        <v>14.0</v>
      </c>
      <c r="S107" s="92">
        <v>11.0</v>
      </c>
      <c r="T107" s="93">
        <v>15.0</v>
      </c>
      <c r="U107" s="94">
        <v>1.0</v>
      </c>
      <c r="V107" s="95" t="s">
        <v>212</v>
      </c>
      <c r="W107" s="80" t="s">
        <v>286</v>
      </c>
      <c r="X107" s="91">
        <v>5.0</v>
      </c>
      <c r="Y107" s="17" t="s">
        <v>226</v>
      </c>
      <c r="Z107" s="80" t="s">
        <v>286</v>
      </c>
      <c r="AA107" s="77">
        <v>1.0</v>
      </c>
    </row>
    <row r="108">
      <c r="A108" s="6" t="s">
        <v>287</v>
      </c>
      <c r="F108" s="24">
        <v>20.0</v>
      </c>
      <c r="G108" s="86">
        <v>3.0</v>
      </c>
      <c r="H108" s="87">
        <v>20.0</v>
      </c>
      <c r="I108" s="88">
        <v>240.0</v>
      </c>
      <c r="J108" s="89">
        <v>20.0</v>
      </c>
      <c r="K108" s="90" t="s">
        <v>212</v>
      </c>
      <c r="L108" s="79" t="s">
        <v>288</v>
      </c>
      <c r="M108" s="86">
        <v>5.0</v>
      </c>
      <c r="N108" s="86" t="s">
        <v>276</v>
      </c>
      <c r="O108" s="79" t="s">
        <v>288</v>
      </c>
      <c r="P108" s="77">
        <v>5.0</v>
      </c>
      <c r="Q108" s="24">
        <v>60.0</v>
      </c>
      <c r="R108" s="86">
        <v>36.0</v>
      </c>
      <c r="S108" s="87">
        <v>48.0</v>
      </c>
      <c r="T108" s="88">
        <v>20.0</v>
      </c>
      <c r="U108" s="89">
        <v>1.0</v>
      </c>
      <c r="V108" s="90" t="s">
        <v>212</v>
      </c>
      <c r="W108" s="81" t="s">
        <v>289</v>
      </c>
      <c r="X108" s="86">
        <v>5.0</v>
      </c>
      <c r="Y108" s="96"/>
      <c r="Z108" s="81" t="s">
        <v>289</v>
      </c>
      <c r="AA108" s="83">
        <v>15.0</v>
      </c>
    </row>
    <row r="109">
      <c r="A109" s="6" t="s">
        <v>290</v>
      </c>
      <c r="F109" s="16">
        <v>21.0</v>
      </c>
      <c r="G109" s="9">
        <v>22.0</v>
      </c>
      <c r="H109" s="76">
        <v>6.0</v>
      </c>
      <c r="I109" s="10">
        <v>57.0</v>
      </c>
      <c r="J109" s="9">
        <v>3.0</v>
      </c>
      <c r="K109" s="9" t="s">
        <v>241</v>
      </c>
      <c r="L109" s="80" t="s">
        <v>242</v>
      </c>
      <c r="M109" s="17" t="s">
        <v>242</v>
      </c>
      <c r="N109" s="17" t="s">
        <v>242</v>
      </c>
      <c r="O109" s="80" t="s">
        <v>242</v>
      </c>
      <c r="P109" s="77">
        <v>14.0</v>
      </c>
      <c r="Q109" s="16">
        <v>61.0</v>
      </c>
      <c r="R109" s="9">
        <v>30.0</v>
      </c>
      <c r="S109" s="76">
        <v>28.0</v>
      </c>
      <c r="T109" s="10">
        <v>65.0</v>
      </c>
      <c r="U109" s="9">
        <v>5.0</v>
      </c>
      <c r="V109" s="95" t="s">
        <v>212</v>
      </c>
      <c r="W109" s="14" t="s">
        <v>291</v>
      </c>
      <c r="X109" s="9">
        <v>5.0</v>
      </c>
      <c r="Y109" s="97"/>
      <c r="Z109" s="14" t="s">
        <v>291</v>
      </c>
    </row>
    <row r="110">
      <c r="A110" s="6" t="s">
        <v>292</v>
      </c>
      <c r="F110" s="24">
        <v>22.0</v>
      </c>
      <c r="G110" s="19">
        <v>9.0</v>
      </c>
      <c r="H110" s="76">
        <v>3.0</v>
      </c>
      <c r="I110" s="20">
        <v>27.0</v>
      </c>
      <c r="J110" s="19">
        <v>2.0</v>
      </c>
      <c r="K110" s="19" t="s">
        <v>212</v>
      </c>
      <c r="L110" s="79" t="s">
        <v>293</v>
      </c>
      <c r="M110" s="19">
        <v>5.0</v>
      </c>
      <c r="N110" s="19" t="s">
        <v>294</v>
      </c>
      <c r="O110" s="79" t="s">
        <v>293</v>
      </c>
      <c r="P110" s="77">
        <v>14.0</v>
      </c>
      <c r="Q110" s="24">
        <v>62.0</v>
      </c>
      <c r="R110" s="19">
        <v>30.0</v>
      </c>
      <c r="S110" s="76">
        <v>26.0</v>
      </c>
      <c r="T110" s="20">
        <v>74.9</v>
      </c>
      <c r="U110" s="19">
        <v>5.0</v>
      </c>
      <c r="V110" s="90" t="s">
        <v>212</v>
      </c>
      <c r="W110" s="82" t="s">
        <v>295</v>
      </c>
      <c r="X110" s="19">
        <v>4.0</v>
      </c>
      <c r="Y110" s="19" t="s">
        <v>276</v>
      </c>
      <c r="Z110" s="82" t="s">
        <v>295</v>
      </c>
    </row>
    <row r="111">
      <c r="A111" s="6" t="s">
        <v>296</v>
      </c>
      <c r="F111" s="16">
        <v>23.0</v>
      </c>
      <c r="G111" s="9">
        <v>4.0</v>
      </c>
      <c r="H111" s="76">
        <v>2.0</v>
      </c>
      <c r="I111" s="10">
        <v>70.5</v>
      </c>
      <c r="J111" s="9">
        <v>3.0</v>
      </c>
      <c r="K111" s="9" t="s">
        <v>212</v>
      </c>
      <c r="L111" s="80" t="s">
        <v>297</v>
      </c>
      <c r="M111" s="9">
        <v>5.0</v>
      </c>
      <c r="N111" s="9" t="s">
        <v>224</v>
      </c>
      <c r="O111" s="80" t="s">
        <v>297</v>
      </c>
      <c r="P111" s="77">
        <v>14.0</v>
      </c>
      <c r="Q111" s="16">
        <v>63.0</v>
      </c>
      <c r="R111" s="9">
        <v>16.0</v>
      </c>
      <c r="S111" s="76">
        <v>13.0</v>
      </c>
      <c r="T111" s="10">
        <v>26.4</v>
      </c>
      <c r="U111" s="9">
        <v>2.0</v>
      </c>
      <c r="V111" s="95" t="s">
        <v>212</v>
      </c>
      <c r="W111" s="80" t="s">
        <v>298</v>
      </c>
      <c r="X111" s="9">
        <v>5.0</v>
      </c>
      <c r="Y111" s="17" t="s">
        <v>276</v>
      </c>
      <c r="Z111" s="80" t="s">
        <v>298</v>
      </c>
      <c r="AA111" s="77">
        <v>1.0</v>
      </c>
    </row>
    <row r="112">
      <c r="A112" s="6" t="s">
        <v>299</v>
      </c>
      <c r="F112" s="24">
        <v>24.0</v>
      </c>
      <c r="G112" s="19">
        <v>18.0</v>
      </c>
      <c r="H112" s="76">
        <v>4.0</v>
      </c>
      <c r="I112" s="20">
        <v>26.0</v>
      </c>
      <c r="J112" s="19">
        <v>2.0</v>
      </c>
      <c r="K112" s="19" t="s">
        <v>212</v>
      </c>
      <c r="L112" s="79" t="s">
        <v>300</v>
      </c>
      <c r="M112" s="19">
        <v>3.0</v>
      </c>
      <c r="N112" s="19" t="s">
        <v>301</v>
      </c>
      <c r="O112" s="79" t="s">
        <v>300</v>
      </c>
      <c r="P112" s="77">
        <v>14.0</v>
      </c>
      <c r="Q112" s="24">
        <v>64.0</v>
      </c>
      <c r="R112" s="19">
        <v>31.0</v>
      </c>
      <c r="S112" s="76">
        <v>26.0</v>
      </c>
      <c r="T112" s="20">
        <v>74.9</v>
      </c>
      <c r="U112" s="19">
        <v>5.0</v>
      </c>
      <c r="V112" s="90" t="s">
        <v>212</v>
      </c>
      <c r="W112" s="82" t="s">
        <v>302</v>
      </c>
      <c r="X112" s="19">
        <v>5.0</v>
      </c>
      <c r="Y112" s="19" t="s">
        <v>303</v>
      </c>
      <c r="Z112" s="82" t="s">
        <v>302</v>
      </c>
    </row>
    <row r="113">
      <c r="A113" s="6" t="s">
        <v>304</v>
      </c>
      <c r="F113" s="16">
        <v>25.0</v>
      </c>
      <c r="G113" s="9">
        <v>5.0</v>
      </c>
      <c r="H113" s="76">
        <v>17.0</v>
      </c>
      <c r="I113" s="10">
        <v>30.0</v>
      </c>
      <c r="J113" s="9">
        <v>2.0</v>
      </c>
      <c r="K113" s="9" t="s">
        <v>212</v>
      </c>
      <c r="L113" s="80" t="s">
        <v>305</v>
      </c>
      <c r="M113" s="9">
        <v>5.0</v>
      </c>
      <c r="N113" s="9" t="s">
        <v>231</v>
      </c>
      <c r="O113" s="80" t="s">
        <v>305</v>
      </c>
      <c r="P113" s="77">
        <v>3.0</v>
      </c>
      <c r="Q113" s="16">
        <v>65.0</v>
      </c>
      <c r="R113" s="9">
        <v>32.0</v>
      </c>
      <c r="S113" s="76">
        <v>35.0</v>
      </c>
      <c r="T113" s="10">
        <v>7.0</v>
      </c>
      <c r="U113" s="9">
        <v>1.0</v>
      </c>
      <c r="V113" s="95" t="s">
        <v>212</v>
      </c>
      <c r="W113" s="14" t="s">
        <v>306</v>
      </c>
      <c r="X113" s="9">
        <v>4.0</v>
      </c>
      <c r="Y113" s="9" t="s">
        <v>307</v>
      </c>
      <c r="Z113" s="14" t="s">
        <v>306</v>
      </c>
      <c r="AA113" s="6">
        <v>12.0</v>
      </c>
    </row>
    <row r="114">
      <c r="F114" s="24">
        <v>26.0</v>
      </c>
      <c r="G114" s="19">
        <v>11.0</v>
      </c>
      <c r="H114" s="76">
        <v>5.0</v>
      </c>
      <c r="I114" s="20">
        <v>28.0</v>
      </c>
      <c r="J114" s="19">
        <v>2.0</v>
      </c>
      <c r="K114" s="19" t="s">
        <v>212</v>
      </c>
      <c r="L114" s="79" t="s">
        <v>308</v>
      </c>
      <c r="M114" s="19">
        <v>5.0</v>
      </c>
      <c r="N114" s="19" t="s">
        <v>309</v>
      </c>
      <c r="O114" s="79" t="s">
        <v>308</v>
      </c>
      <c r="P114" s="77">
        <v>14.0</v>
      </c>
      <c r="Q114" s="24">
        <v>66.0</v>
      </c>
      <c r="R114" s="19">
        <v>33.0</v>
      </c>
      <c r="S114" s="76">
        <v>33.0</v>
      </c>
      <c r="T114" s="20">
        <v>7.0</v>
      </c>
      <c r="U114" s="19">
        <v>1.0</v>
      </c>
      <c r="V114" s="19" t="s">
        <v>284</v>
      </c>
      <c r="W114" s="82" t="s">
        <v>242</v>
      </c>
      <c r="X114" s="19" t="s">
        <v>242</v>
      </c>
      <c r="Y114" s="19" t="s">
        <v>242</v>
      </c>
      <c r="Z114" s="82" t="s">
        <v>242</v>
      </c>
      <c r="AA114" s="6">
        <v>13.0</v>
      </c>
    </row>
    <row r="115">
      <c r="F115" s="16">
        <v>27.0</v>
      </c>
      <c r="G115" s="9">
        <v>11.0</v>
      </c>
      <c r="H115" s="76">
        <v>20.0</v>
      </c>
      <c r="I115" s="10">
        <v>24.0</v>
      </c>
      <c r="J115" s="9">
        <v>2.0</v>
      </c>
      <c r="K115" s="9" t="s">
        <v>212</v>
      </c>
      <c r="L115" s="80" t="s">
        <v>310</v>
      </c>
      <c r="M115" s="9">
        <v>5.0</v>
      </c>
      <c r="N115" s="9" t="s">
        <v>311</v>
      </c>
      <c r="O115" s="80" t="s">
        <v>310</v>
      </c>
      <c r="P115" s="77">
        <v>5.0</v>
      </c>
      <c r="Q115" s="16">
        <v>67.0</v>
      </c>
      <c r="R115" s="9">
        <v>4.0</v>
      </c>
      <c r="S115" s="76">
        <v>10.0</v>
      </c>
      <c r="T115" s="10">
        <v>28.0</v>
      </c>
      <c r="U115" s="9">
        <v>2.0</v>
      </c>
      <c r="V115" s="9" t="s">
        <v>212</v>
      </c>
      <c r="W115" s="80" t="s">
        <v>312</v>
      </c>
      <c r="X115" s="9">
        <v>5.0</v>
      </c>
      <c r="Y115" s="17" t="s">
        <v>313</v>
      </c>
      <c r="Z115" s="80" t="s">
        <v>312</v>
      </c>
      <c r="AA115" s="77">
        <v>1.0</v>
      </c>
    </row>
    <row r="116">
      <c r="F116" s="24">
        <v>28.0</v>
      </c>
      <c r="G116" s="19">
        <v>8.0</v>
      </c>
      <c r="H116" s="76">
        <v>18.0</v>
      </c>
      <c r="I116" s="20">
        <v>43.5</v>
      </c>
      <c r="J116" s="19">
        <v>3.0</v>
      </c>
      <c r="K116" s="19" t="s">
        <v>212</v>
      </c>
      <c r="L116" s="79" t="s">
        <v>314</v>
      </c>
      <c r="M116" s="19">
        <v>5.0</v>
      </c>
      <c r="N116" s="19" t="s">
        <v>231</v>
      </c>
      <c r="O116" s="79" t="s">
        <v>314</v>
      </c>
      <c r="P116" s="77">
        <v>3.0</v>
      </c>
      <c r="Q116" s="24">
        <v>68.0</v>
      </c>
      <c r="R116" s="19">
        <v>33.0</v>
      </c>
      <c r="S116" s="76">
        <v>41.0</v>
      </c>
      <c r="T116" s="20">
        <v>14.0</v>
      </c>
      <c r="U116" s="19">
        <v>1.0</v>
      </c>
      <c r="V116" s="19" t="s">
        <v>284</v>
      </c>
      <c r="W116" s="82" t="s">
        <v>242</v>
      </c>
      <c r="X116" s="19" t="s">
        <v>242</v>
      </c>
      <c r="Y116" s="19" t="s">
        <v>242</v>
      </c>
      <c r="Z116" s="82" t="s">
        <v>242</v>
      </c>
      <c r="AA116" s="6">
        <v>2.0</v>
      </c>
    </row>
    <row r="117">
      <c r="F117" s="16">
        <v>29.0</v>
      </c>
      <c r="G117" s="9">
        <v>21.0</v>
      </c>
      <c r="H117" s="76">
        <v>4.0</v>
      </c>
      <c r="I117" s="10">
        <v>39.0</v>
      </c>
      <c r="J117" s="9">
        <v>3.0</v>
      </c>
      <c r="K117" s="9" t="s">
        <v>212</v>
      </c>
      <c r="L117" s="80" t="s">
        <v>315</v>
      </c>
      <c r="M117" s="9">
        <v>2.0</v>
      </c>
      <c r="N117" s="9" t="s">
        <v>316</v>
      </c>
      <c r="O117" s="80" t="s">
        <v>315</v>
      </c>
      <c r="P117" s="77">
        <v>14.0</v>
      </c>
      <c r="Q117" s="16">
        <v>69.0</v>
      </c>
      <c r="R117" s="9">
        <v>31.0</v>
      </c>
      <c r="S117" s="76">
        <v>28.0</v>
      </c>
      <c r="T117" s="10">
        <v>65.0</v>
      </c>
      <c r="U117" s="9">
        <v>5.0</v>
      </c>
      <c r="V117" s="9" t="s">
        <v>212</v>
      </c>
      <c r="W117" s="14" t="s">
        <v>317</v>
      </c>
      <c r="X117" s="9">
        <v>3.0</v>
      </c>
      <c r="Y117" s="9" t="s">
        <v>318</v>
      </c>
      <c r="Z117" s="14" t="s">
        <v>317</v>
      </c>
    </row>
    <row r="118">
      <c r="F118" s="24">
        <v>30.0</v>
      </c>
      <c r="G118" s="19">
        <v>18.0</v>
      </c>
      <c r="H118" s="76">
        <v>6.0</v>
      </c>
      <c r="I118" s="20">
        <v>38.0</v>
      </c>
      <c r="J118" s="19">
        <v>2.0</v>
      </c>
      <c r="K118" s="19" t="s">
        <v>212</v>
      </c>
      <c r="L118" s="79" t="s">
        <v>319</v>
      </c>
      <c r="M118" s="19">
        <v>3.0</v>
      </c>
      <c r="N118" s="19" t="s">
        <v>320</v>
      </c>
      <c r="O118" s="79" t="s">
        <v>319</v>
      </c>
      <c r="P118" s="77">
        <v>14.0</v>
      </c>
      <c r="Q118" s="24">
        <v>70.0</v>
      </c>
      <c r="R118" s="29">
        <v>13.0</v>
      </c>
      <c r="S118" s="76">
        <v>11.0</v>
      </c>
      <c r="T118" s="30">
        <v>30.0</v>
      </c>
      <c r="U118" s="29">
        <v>2.0</v>
      </c>
      <c r="V118" s="29" t="s">
        <v>212</v>
      </c>
      <c r="W118" s="98" t="s">
        <v>321</v>
      </c>
      <c r="X118" s="29">
        <v>5.0</v>
      </c>
      <c r="Y118" s="99" t="s">
        <v>322</v>
      </c>
      <c r="Z118" s="98" t="s">
        <v>321</v>
      </c>
      <c r="AA118" s="77">
        <v>1.0</v>
      </c>
    </row>
    <row r="119">
      <c r="F119" s="16">
        <v>31.0</v>
      </c>
      <c r="G119" s="9">
        <v>12.0</v>
      </c>
      <c r="H119" s="76">
        <v>17.0</v>
      </c>
      <c r="I119" s="10">
        <v>30.0</v>
      </c>
      <c r="J119" s="9">
        <v>2.0</v>
      </c>
      <c r="K119" s="9" t="s">
        <v>212</v>
      </c>
      <c r="L119" s="80" t="s">
        <v>323</v>
      </c>
      <c r="M119" s="9">
        <v>5.0</v>
      </c>
      <c r="N119" s="9" t="s">
        <v>226</v>
      </c>
      <c r="O119" s="80" t="s">
        <v>323</v>
      </c>
      <c r="P119" s="77">
        <v>3.0</v>
      </c>
      <c r="Q119" s="16">
        <v>71.0</v>
      </c>
      <c r="R119" s="9">
        <v>34.0</v>
      </c>
      <c r="S119" s="76">
        <v>44.0</v>
      </c>
      <c r="T119" s="10">
        <v>13.0</v>
      </c>
      <c r="U119" s="9">
        <v>1.0</v>
      </c>
      <c r="V119" s="9" t="s">
        <v>284</v>
      </c>
      <c r="W119" s="14" t="s">
        <v>242</v>
      </c>
      <c r="X119" s="9" t="s">
        <v>242</v>
      </c>
      <c r="Y119" s="9" t="s">
        <v>242</v>
      </c>
      <c r="Z119" s="14" t="s">
        <v>242</v>
      </c>
      <c r="AA119" s="6">
        <v>6.0</v>
      </c>
    </row>
    <row r="120">
      <c r="F120" s="24">
        <v>32.0</v>
      </c>
      <c r="G120" s="19">
        <v>10.0</v>
      </c>
      <c r="H120" s="76">
        <v>3.0</v>
      </c>
      <c r="I120" s="20">
        <v>40.5</v>
      </c>
      <c r="J120" s="19">
        <v>3.0</v>
      </c>
      <c r="K120" s="19" t="s">
        <v>212</v>
      </c>
      <c r="L120" s="79" t="s">
        <v>324</v>
      </c>
      <c r="M120" s="19">
        <v>5.0</v>
      </c>
      <c r="N120" s="19" t="s">
        <v>221</v>
      </c>
      <c r="O120" s="79" t="s">
        <v>324</v>
      </c>
      <c r="P120" s="77">
        <v>14.0</v>
      </c>
      <c r="Q120" s="24">
        <v>72.0</v>
      </c>
      <c r="R120" s="19">
        <v>7.0</v>
      </c>
      <c r="S120" s="76">
        <v>11.0</v>
      </c>
      <c r="T120" s="20">
        <v>30.0</v>
      </c>
      <c r="U120" s="19">
        <v>2.0</v>
      </c>
      <c r="V120" s="19" t="s">
        <v>212</v>
      </c>
      <c r="W120" s="79" t="s">
        <v>325</v>
      </c>
      <c r="X120" s="19">
        <v>5.0</v>
      </c>
      <c r="Y120" s="25" t="s">
        <v>326</v>
      </c>
      <c r="Z120" s="79" t="s">
        <v>325</v>
      </c>
      <c r="AA120" s="77">
        <v>1.0</v>
      </c>
    </row>
    <row r="121">
      <c r="F121" s="16">
        <v>33.0</v>
      </c>
      <c r="G121" s="9">
        <v>20.0</v>
      </c>
      <c r="H121" s="76">
        <v>19.0</v>
      </c>
      <c r="I121" s="10">
        <v>29.4</v>
      </c>
      <c r="J121" s="9">
        <v>2.0</v>
      </c>
      <c r="K121" s="9" t="s">
        <v>212</v>
      </c>
      <c r="L121" s="80" t="s">
        <v>327</v>
      </c>
      <c r="M121" s="9">
        <v>4.0</v>
      </c>
      <c r="N121" s="9" t="s">
        <v>328</v>
      </c>
      <c r="O121" s="80" t="s">
        <v>327</v>
      </c>
      <c r="P121" s="77">
        <v>3.0</v>
      </c>
      <c r="Q121" s="16">
        <v>73.0</v>
      </c>
      <c r="R121" s="9">
        <v>35.0</v>
      </c>
      <c r="S121" s="76">
        <v>46.0</v>
      </c>
      <c r="T121" s="10">
        <v>14.5</v>
      </c>
      <c r="U121" s="9">
        <v>1.0</v>
      </c>
      <c r="V121" s="9" t="s">
        <v>212</v>
      </c>
      <c r="W121" s="14" t="s">
        <v>329</v>
      </c>
      <c r="X121" s="9">
        <v>4.0</v>
      </c>
      <c r="Y121" s="9" t="s">
        <v>330</v>
      </c>
      <c r="Z121" s="14" t="s">
        <v>329</v>
      </c>
      <c r="AA121" s="6">
        <v>9.0</v>
      </c>
    </row>
    <row r="122">
      <c r="F122" s="24">
        <v>34.0</v>
      </c>
      <c r="G122" s="19">
        <v>6.0</v>
      </c>
      <c r="H122" s="76">
        <v>20.0</v>
      </c>
      <c r="I122" s="20">
        <v>180.0</v>
      </c>
      <c r="J122" s="19">
        <v>15.0</v>
      </c>
      <c r="K122" s="19" t="s">
        <v>212</v>
      </c>
      <c r="L122" s="79" t="s">
        <v>331</v>
      </c>
      <c r="M122" s="19">
        <v>5.0</v>
      </c>
      <c r="N122" s="19" t="s">
        <v>226</v>
      </c>
      <c r="O122" s="79" t="s">
        <v>331</v>
      </c>
      <c r="P122" s="77">
        <v>5.0</v>
      </c>
      <c r="Q122" s="24">
        <v>74.0</v>
      </c>
      <c r="R122" s="29">
        <v>12.0</v>
      </c>
      <c r="S122" s="76">
        <v>10.0</v>
      </c>
      <c r="T122" s="30">
        <v>14.0</v>
      </c>
      <c r="U122" s="29">
        <v>1.0</v>
      </c>
      <c r="V122" s="29" t="s">
        <v>212</v>
      </c>
      <c r="W122" s="98" t="s">
        <v>332</v>
      </c>
      <c r="X122" s="29">
        <v>5.0</v>
      </c>
      <c r="Y122" s="99" t="s">
        <v>333</v>
      </c>
      <c r="Z122" s="98" t="s">
        <v>332</v>
      </c>
      <c r="AA122" s="77">
        <v>1.0</v>
      </c>
    </row>
    <row r="123">
      <c r="F123" s="16">
        <v>35.0</v>
      </c>
      <c r="G123" s="9">
        <v>19.0</v>
      </c>
      <c r="H123" s="76">
        <v>18.0</v>
      </c>
      <c r="I123" s="10">
        <v>29.0</v>
      </c>
      <c r="J123" s="9">
        <v>2.0</v>
      </c>
      <c r="K123" s="9" t="s">
        <v>212</v>
      </c>
      <c r="L123" s="80" t="s">
        <v>334</v>
      </c>
      <c r="M123" s="9">
        <v>5.0</v>
      </c>
      <c r="N123" s="9" t="s">
        <v>219</v>
      </c>
      <c r="O123" s="80" t="s">
        <v>334</v>
      </c>
      <c r="P123" s="77">
        <v>3.0</v>
      </c>
    </row>
    <row r="124">
      <c r="F124" s="24">
        <v>36.0</v>
      </c>
      <c r="G124" s="19">
        <v>19.0</v>
      </c>
      <c r="H124" s="76">
        <v>17.0</v>
      </c>
      <c r="I124" s="20">
        <v>30.0</v>
      </c>
      <c r="J124" s="19">
        <v>2.0</v>
      </c>
      <c r="K124" s="19" t="s">
        <v>212</v>
      </c>
      <c r="L124" s="79" t="s">
        <v>335</v>
      </c>
      <c r="M124" s="19">
        <v>5.0</v>
      </c>
      <c r="N124" s="19" t="s">
        <v>280</v>
      </c>
      <c r="O124" s="79" t="s">
        <v>335</v>
      </c>
      <c r="P124" s="77">
        <v>3.0</v>
      </c>
    </row>
    <row r="125">
      <c r="F125" s="16">
        <v>37.0</v>
      </c>
      <c r="G125" s="9">
        <v>19.0</v>
      </c>
      <c r="H125" s="76">
        <v>19.0</v>
      </c>
      <c r="I125" s="10">
        <v>29.4</v>
      </c>
      <c r="J125" s="9">
        <v>2.0</v>
      </c>
      <c r="K125" s="9" t="s">
        <v>212</v>
      </c>
      <c r="L125" s="80" t="s">
        <v>336</v>
      </c>
      <c r="M125" s="9">
        <v>4.0</v>
      </c>
      <c r="N125" s="9" t="s">
        <v>337</v>
      </c>
      <c r="O125" s="80" t="s">
        <v>336</v>
      </c>
      <c r="P125" s="77">
        <v>3.0</v>
      </c>
    </row>
    <row r="126">
      <c r="F126" s="24">
        <v>38.0</v>
      </c>
      <c r="G126" s="86">
        <v>24.0</v>
      </c>
      <c r="H126" s="87">
        <v>10.0</v>
      </c>
      <c r="I126" s="88">
        <v>28.0</v>
      </c>
      <c r="J126" s="89">
        <v>2.0</v>
      </c>
      <c r="K126" s="19" t="s">
        <v>212</v>
      </c>
      <c r="L126" s="81" t="s">
        <v>338</v>
      </c>
      <c r="M126" s="86">
        <v>3.0</v>
      </c>
      <c r="N126" s="86" t="s">
        <v>339</v>
      </c>
      <c r="O126" s="81" t="s">
        <v>338</v>
      </c>
      <c r="P126" s="77">
        <v>1.0</v>
      </c>
    </row>
    <row r="127">
      <c r="F127" s="16">
        <v>39.0</v>
      </c>
      <c r="G127" s="91">
        <v>27.0</v>
      </c>
      <c r="H127" s="92">
        <v>1.0</v>
      </c>
      <c r="I127" s="93">
        <v>13.5</v>
      </c>
      <c r="J127" s="94">
        <v>1.0</v>
      </c>
      <c r="K127" s="9" t="s">
        <v>212</v>
      </c>
      <c r="L127" s="78" t="s">
        <v>340</v>
      </c>
      <c r="M127" s="91">
        <v>5.0</v>
      </c>
      <c r="N127" s="91" t="s">
        <v>231</v>
      </c>
      <c r="O127" s="78" t="s">
        <v>340</v>
      </c>
      <c r="P127" s="77">
        <v>14.0</v>
      </c>
    </row>
    <row r="128">
      <c r="F128" s="24">
        <v>40.0</v>
      </c>
      <c r="G128" s="86">
        <v>26.0</v>
      </c>
      <c r="H128" s="87">
        <v>17.0</v>
      </c>
      <c r="I128" s="88">
        <v>75.0</v>
      </c>
      <c r="J128" s="89">
        <v>5.0</v>
      </c>
      <c r="K128" s="19" t="s">
        <v>212</v>
      </c>
      <c r="L128" s="81" t="s">
        <v>341</v>
      </c>
      <c r="M128" s="86">
        <v>5.0</v>
      </c>
      <c r="N128" s="86" t="s">
        <v>342</v>
      </c>
      <c r="O128" s="81" t="s">
        <v>341</v>
      </c>
      <c r="P128" s="77">
        <v>3.0</v>
      </c>
    </row>
    <row r="130">
      <c r="I130" s="6" t="s">
        <v>343</v>
      </c>
    </row>
    <row r="131">
      <c r="I131" s="6" t="s">
        <v>344</v>
      </c>
    </row>
    <row r="135">
      <c r="F135" s="40" t="s">
        <v>345</v>
      </c>
      <c r="Q135" s="40" t="s">
        <v>346</v>
      </c>
    </row>
    <row r="136">
      <c r="F136" s="100" t="str">
        <f t="shared" ref="F136:F175" si="5">"INSERT INTO ItemsInOrder([item-ID], [order-ID], [inventory-ID], [item-price], [item-qty], [status], [delivery-date], [rating], [comment], [date-time]) VALUES("
&amp; F89 &amp; ", " &amp; G89 &amp; ", " &amp; H89 &amp; ", " &amp; I89 &amp; ", " &amp; J89 &amp; ", '" &amp;  K89 &amp; "', '" &amp; L89 &amp; "', " &amp; M89 &amp; ", '" &amp; N89 &amp; "', '" &amp; O89 &amp; "');"</f>
        <v>INSERT INTO ItemsInOrder([item-ID], [order-ID], [inventory-ID], [item-price], [item-qty], [status], [delivery-date], [rating], [comment], [date-time]) VALUES(1, 17, 10, 28, 2, 'Delivered', '2022-07-16 19:33:23', 3, 'Packaging not so good', '2022-07-16 19:33:23');</v>
      </c>
      <c r="Q136" s="100" t="str">
        <f t="shared" ref="Q136:Q169" si="6">"INSERT INTO ItemsInOrder([item-ID], [order-ID], [inventory-ID], [item-price], [item-qty], [status], [delivery-date], [rating], [comment], [date-time]) VALUES("
&amp; Q89 &amp; ", " &amp; R89 &amp; ", " &amp; S89 &amp; ", " &amp; T89 &amp; ", " &amp; U89 &amp; ", '" &amp;  V89 &amp; "', '" &amp; W89 &amp; "', " &amp; X89 &amp; ", '" &amp; Y89 &amp; "', '" &amp; Z89 &amp; "');"</f>
        <v>INSERT INTO ItemsInOrder([item-ID], [order-ID], [inventory-ID], [item-price], [item-qty], [status], [delivery-date], [rating], [comment], [date-time]) VALUES(41, 25, 11, 15, 1, 'Delivered', '2022-06-14 13:23:45', 3, 'Poor condition', '2022-06-14 13:23:45');</v>
      </c>
    </row>
    <row r="137">
      <c r="F137" s="100" t="str">
        <f t="shared" si="5"/>
        <v>INSERT INTO ItemsInOrder([item-ID], [order-ID], [inventory-ID], [item-price], [item-qty], [status], [delivery-date], [rating], [comment], [date-time]) VALUES(2, 1, 5, 28, 2, 'Delivered', '2022-08-01 12:58:00', 5, 'Nice driver', '2022-08-01 12:58:00');</v>
      </c>
      <c r="Q137" s="100" t="str">
        <f t="shared" si="6"/>
        <v>INSERT INTO ItemsInOrder([item-ID], [order-ID], [inventory-ID], [item-price], [item-qty], [status], [delivery-date], [rating], [comment], [date-time]) VALUES(42, 14, 10, 14, 1, 'Delivered', '2022-08-20 17:55:40', 5, 'Nice packaging', '2022-08-20 17:55:40');</v>
      </c>
    </row>
    <row r="138">
      <c r="F138" s="100" t="str">
        <f t="shared" si="5"/>
        <v>INSERT INTO ItemsInOrder([item-ID], [order-ID], [inventory-ID], [item-price], [item-qty], [status], [delivery-date], [rating], [comment], [date-time]) VALUES(3, 5, 6, 38, 2, 'Delivered', '2022-08-11 13:58:22', 5, 'Fast Delivery!', '2022-08-11 13:58:22');</v>
      </c>
      <c r="Q138" s="100" t="str">
        <f t="shared" si="6"/>
        <v>INSERT INTO ItemsInOrder([item-ID], [order-ID], [inventory-ID], [item-price], [item-qty], [status], [delivery-date], [rating], [comment], [date-time]) VALUES(43, 25, 3, 13.5, 1, 'Delivered', '2022-06-13 16:32:44', 4, 'Great delivery', '2022-06-13 16:32:44');</v>
      </c>
    </row>
    <row r="139">
      <c r="F139" s="100" t="str">
        <f t="shared" si="5"/>
        <v>INSERT INTO ItemsInOrder([item-ID], [order-ID], [inventory-ID], [item-price], [item-qty], [status], [delivery-date], [rating], [comment], [date-time]) VALUES(4, 17, 12, 12.7, 1, 'Delivered', '2022-07-15 18:32:25', 4, 'Rude driver but good item', '2022-07-15 18:32:25');</v>
      </c>
      <c r="Q139" s="100" t="str">
        <f t="shared" si="6"/>
        <v>INSERT INTO ItemsInOrder([item-ID], [order-ID], [inventory-ID], [item-price], [item-qty], [status], [delivery-date], [rating], [comment], [date-time]) VALUES(44, 6, 11, 30, 2, 'Delivered', '2022-08-10 14:50:22', 5, 'Nice book!', '2022-08-10 14:50:22');</v>
      </c>
    </row>
    <row r="140">
      <c r="F140" s="100" t="str">
        <f t="shared" si="5"/>
        <v>INSERT INTO ItemsInOrder([item-ID], [order-ID], [inventory-ID], [item-price], [item-qty], [status], [delivery-date], [rating], [comment], [date-time]) VALUES(5, 1, 4, 26, 2, 'Delivered', '2022-08-04 10:13:54', 5, 'Nice book!', '2022-08-04 10:13:54');</v>
      </c>
      <c r="Q140" s="100" t="str">
        <f t="shared" si="6"/>
        <v>INSERT INTO ItemsInOrder([item-ID], [order-ID], [inventory-ID], [item-price], [item-qty], [status], [delivery-date], [rating], [comment], [date-time]) VALUES(45, 25, 5, 14, 1, 'Delivered', '2022-06-18 19:16:34', 4, 'Nice book, but lacks interesting content', '2022-06-18 19:16:34');</v>
      </c>
    </row>
    <row r="141">
      <c r="F141" s="100" t="str">
        <f t="shared" si="5"/>
        <v>INSERT INTO ItemsInOrder([item-ID], [order-ID], [inventory-ID], [item-price], [item-qty], [status], [delivery-date], [rating], [comment], [date-time]) VALUES(6, 3, 5, 42, 3, 'Delivered', '2022-08-10 18:43:22', 5, 'Bought for my friend!', '2022-08-10 18:43:22');</v>
      </c>
      <c r="Q141" s="100" t="str">
        <f t="shared" si="6"/>
        <v>INSERT INTO ItemsInOrder([item-ID], [order-ID], [inventory-ID], [item-price], [item-qty], [status], [delivery-date], [rating], [comment], [date-time]) VALUES(46, 24, 1, 13.5, 1, 'Delivered', '2022-06-12 13:59:23', 5, 'Nice book!', '2022-06-12 13:59:23');</v>
      </c>
    </row>
    <row r="142">
      <c r="F142" s="100" t="str">
        <f t="shared" si="5"/>
        <v>INSERT INTO ItemsInOrder([item-ID], [order-ID], [inventory-ID], [item-price], [item-qty], [status], [delivery-date], [rating], [comment], [date-time]) VALUES(7, 18, 12, 25.4, 2, 'Being Processed', 'NULL', NULL, 'NULL', 'NULL');</v>
      </c>
      <c r="Q142" s="100" t="str">
        <f t="shared" si="6"/>
        <v>INSERT INTO ItemsInOrder([item-ID], [order-ID], [inventory-ID], [item-price], [item-qty], [status], [delivery-date], [rating], [comment], [date-time]) VALUES(47, 2, 11, 15, 1, 'Delivered', '2022-06-09 19:47:32', 4, 'Packaging abit bad', '2022-06-09 19:47:32');</v>
      </c>
    </row>
    <row r="143">
      <c r="F143" s="100" t="str">
        <f t="shared" si="5"/>
        <v>INSERT INTO ItemsInOrder([item-ID], [order-ID], [inventory-ID], [item-price], [item-qty], [status], [delivery-date], [rating], [comment], [date-time]) VALUES(8, 8, 4, 26, 2, 'Delivered', '2022-08-16 19:15:32', 5, 'Gift for friend!', '2022-08-16 19:15:32');</v>
      </c>
      <c r="Q143" s="100" t="str">
        <f t="shared" si="6"/>
        <v>INSERT INTO ItemsInOrder([item-ID], [order-ID], [inventory-ID], [item-price], [item-qty], [status], [delivery-date], [rating], [comment], [date-time]) VALUES(48, 26, 18, 58, 4, 'Delivered', '2022-06-23 12:32:59', 5, 'Great book', '2022-06-23 12:32:59');</v>
      </c>
    </row>
    <row r="144">
      <c r="D144" s="4" t="s">
        <v>8</v>
      </c>
      <c r="F144" s="100" t="str">
        <f t="shared" si="5"/>
        <v>INSERT INTO ItemsInOrder([item-ID], [order-ID], [inventory-ID], [item-price], [item-qty], [status], [delivery-date], [rating], [comment], [date-time]) VALUES(9, 21, 13, 26.4, 2, 'Delivered', '2022-07-12 16:48:23', 3, 'Bad packaging, slow delivery', '2022-07-12 16:48:23');</v>
      </c>
      <c r="Q144" s="100" t="str">
        <f t="shared" si="6"/>
        <v>INSERT INTO ItemsInOrder([item-ID], [order-ID], [inventory-ID], [item-price], [item-qty], [status], [delivery-date], [rating], [comment], [date-time]) VALUES(49, 10, 12, 25.4, 2, 'Delivered', '2022-08-25 07:04:20', 5, 'Nice courier service!', '2022-08-25 07:04:20');</v>
      </c>
    </row>
    <row r="145">
      <c r="D145" s="9">
        <v>10.0</v>
      </c>
      <c r="F145" s="100" t="str">
        <f t="shared" si="5"/>
        <v>INSERT INTO ItemsInOrder([item-ID], [order-ID], [inventory-ID], [item-price], [item-qty], [status], [delivery-date], [rating], [comment], [date-time]) VALUES(10, 10, 5, 42, 3, 'Delivered', '2022-08-25 16:15:01', 5, 'Nice delivery service!', '2022-08-25 23:15:01');</v>
      </c>
      <c r="Q145" s="100" t="str">
        <f t="shared" si="6"/>
        <v>INSERT INTO ItemsInOrder([item-ID], [order-ID], [inventory-ID], [item-price], [item-qty], [status], [delivery-date], [rating], [comment], [date-time]) VALUES(50, 29, 26, 74.9, 5, 'Delivered', '2022-08-16 18:23:25', 4, 'Nice packaging', '2022-08-16 18:23:25');</v>
      </c>
    </row>
    <row r="146">
      <c r="D146" s="19">
        <v>5.0</v>
      </c>
      <c r="F146" s="100" t="str">
        <f t="shared" si="5"/>
        <v>INSERT INTO ItemsInOrder([item-ID], [order-ID], [inventory-ID], [item-price], [item-qty], [status], [delivery-date], [rating], [comment], [date-time]) VALUES(11, 9, 17, 150, 10, 'Delivered', '2022-08-20 11:13:20', 5, 'Nice book!', '2022-08-20 11:13:20');</v>
      </c>
      <c r="Q146" s="100" t="str">
        <f t="shared" si="6"/>
        <v>INSERT INTO ItemsInOrder([item-ID], [order-ID], [inventory-ID], [item-price], [item-qty], [status], [delivery-date], [rating], [comment], [date-time]) VALUES(51, 35, 7, 20, 1, 'Delivered', '2022-09-12 10:23:22', 5, 'Thanks ', '2022-09-12 10:23:22');</v>
      </c>
    </row>
    <row r="147">
      <c r="D147" s="9">
        <v>6.0</v>
      </c>
      <c r="F147" s="100" t="str">
        <f t="shared" si="5"/>
        <v>INSERT INTO ItemsInOrder([item-ID], [order-ID], [inventory-ID], [item-price], [item-qty], [status], [delivery-date], [rating], [comment], [date-time]) VALUES(12, 21, 13, 13.2, 1, 'Being Processed', 'NULL', NULL, 'NULL', 'NULL');</v>
      </c>
      <c r="Q147" s="100" t="str">
        <f t="shared" si="6"/>
        <v>INSERT INTO ItemsInOrder([item-ID], [order-ID], [inventory-ID], [item-price], [item-qty], [status], [delivery-date], [rating], [comment], [date-time]) VALUES(52, 15, 12, 25.4, 2, 'Delivered', '2022-08-23 16:49:50', 5, 'NULL', '2022-08-23 16:49:50');</v>
      </c>
    </row>
    <row r="148">
      <c r="D148" s="19">
        <v>12.0</v>
      </c>
      <c r="F148" s="100" t="str">
        <f t="shared" si="5"/>
        <v>INSERT INTO ItemsInOrder([item-ID], [order-ID], [inventory-ID], [item-price], [item-qty], [status], [delivery-date], [rating], [comment], [date-time]) VALUES(13, 2, 18, 29, 2, 'Delivered', '2022-08-06 00:15:23', 5, 'Great book that I read', '2022-08-06 00:15:23');</v>
      </c>
      <c r="Q148" s="100" t="str">
        <f t="shared" si="6"/>
        <v>INSERT INTO ItemsInOrder([item-ID], [order-ID], [inventory-ID], [item-price], [item-qty], [status], [delivery-date], [rating], [comment], [date-time]) VALUES(53, 36, 14, 8, 1, 'Delivered', '2022-05-15 18:49:50', 4, 'NULL', '2022-05-15 18:49:50');</v>
      </c>
    </row>
    <row r="149">
      <c r="D149" s="9">
        <v>4.0</v>
      </c>
      <c r="F149" s="100" t="str">
        <f t="shared" si="5"/>
        <v>INSERT INTO ItemsInOrder([item-ID], [order-ID], [inventory-ID], [item-price], [item-qty], [status], [delivery-date], [rating], [comment], [date-time]) VALUES(14, 28, 38, 180, 15, 'Delivered', '2022-08-13 16:28:32', 4, 'Poor packaging but nice driver, keeps apologizing', '2022-08-13 16:28:32');</v>
      </c>
      <c r="Q149" s="100" t="str">
        <f t="shared" si="6"/>
        <v>INSERT INTO ItemsInOrder([item-ID], [order-ID], [inventory-ID], [item-price], [item-qty], [status], [delivery-date], [rating], [comment], [date-time]) VALUES(54, 32, 22, 13, 1, 'Delivered', '2022-06-03 18:49:23', 4, 'bad service', '2022-06-03 18:49:23');</v>
      </c>
    </row>
    <row r="150">
      <c r="D150" s="19">
        <v>5.0</v>
      </c>
      <c r="F150" s="100" t="str">
        <f t="shared" si="5"/>
        <v>INSERT INTO ItemsInOrder([item-ID], [order-ID], [inventory-ID], [item-price], [item-qty], [status], [delivery-date], [rating], [comment], [date-time]) VALUES(15, 1, 17, 30, 2, 'Delivered', '2022-08-02 18:22:30', 5, 'Nice book!', '2022-08-02 18:22:30');</v>
      </c>
      <c r="Q150" s="100" t="str">
        <f t="shared" si="6"/>
        <v>INSERT INTO ItemsInOrder([item-ID], [order-ID], [inventory-ID], [item-price], [item-qty], [status], [delivery-date], [rating], [comment], [date-time]) VALUES(55, 29, 27, 80, 5, 'Delivered', '2022-08-16 18:23:25', 5, 'Great book!', '2022-08-16 18:23:25');</v>
      </c>
    </row>
    <row r="151">
      <c r="D151" s="9">
        <v>12.0</v>
      </c>
      <c r="F151" s="100" t="str">
        <f t="shared" si="5"/>
        <v>INSERT INTO ItemsInOrder([item-ID], [order-ID], [inventory-ID], [item-price], [item-qty], [status], [delivery-date], [rating], [comment], [date-time]) VALUES(16, 28, 37, 195, 15, 'Delivered', '2022-08-15 17:23:54', 5, 'NULL', '2022-08-15 17:23:54');</v>
      </c>
      <c r="Q151" s="100" t="str">
        <f t="shared" si="6"/>
        <v>INSERT INTO ItemsInOrder([item-ID], [order-ID], [inventory-ID], [item-price], [item-qty], [status], [delivery-date], [rating], [comment], [date-time]) VALUES(56, 14, 12, 12.7, 1, 'Delivered', '2022-08-18 19:04:10', 5, 'Nice', '2022-08-18 19:04:10');</v>
      </c>
    </row>
    <row r="152">
      <c r="D152" s="19">
        <v>4.0</v>
      </c>
      <c r="F152" s="100" t="str">
        <f t="shared" si="5"/>
        <v>INSERT INTO ItemsInOrder([item-ID], [order-ID], [inventory-ID], [item-price], [item-qty], [status], [delivery-date], [rating], [comment], [date-time]) VALUES(17, 3, 20, 240, 20, 'Delivered', '2022-08-08 11:23:59', 5, 'NULL', '2022-08-08 11:23:59');</v>
      </c>
      <c r="Q152" s="100" t="str">
        <f t="shared" si="6"/>
        <v>INSERT INTO ItemsInOrder([item-ID], [order-ID], [inventory-ID], [item-price], [item-qty], [status], [delivery-date], [rating], [comment], [date-time]) VALUES(57, 34, 25, 16, 1, 'Being Processed', 'NULL', NULL, 'NULL', 'NULL');</v>
      </c>
    </row>
    <row r="153">
      <c r="D153" s="9">
        <v>13.0</v>
      </c>
      <c r="F153" s="100" t="str">
        <f t="shared" si="5"/>
        <v>INSERT INTO ItemsInOrder([item-ID], [order-ID], [inventory-ID], [item-price], [item-qty], [status], [delivery-date], [rating], [comment], [date-time]) VALUES(18, 22, 10, 14, 1, 'Shipped', 'NULL', NULL, 'NULL', 'NULL');</v>
      </c>
      <c r="Q153" s="100" t="str">
        <f t="shared" si="6"/>
        <v>INSERT INTO ItemsInOrder([item-ID], [order-ID], [inventory-ID], [item-price], [item-qty], [status], [delivery-date], [rating], [comment], [date-time]) VALUES(58, 26, 10, 14, 1, 'Delivered', '2022-06-29 12:58:32', 4, 'Thanks ', '2022-06-29 12:58:32');</v>
      </c>
    </row>
    <row r="154">
      <c r="D154" s="19">
        <v>5.0</v>
      </c>
      <c r="F154" s="100" t="str">
        <f t="shared" si="5"/>
        <v>INSERT INTO ItemsInOrder([item-ID], [order-ID], [inventory-ID], [item-price], [item-qty], [status], [delivery-date], [rating], [comment], [date-time]) VALUES(19, 22, 12, 12.7, 1, 'Shipped', 'NULL', NULL, 'NULL', 'NULL');</v>
      </c>
      <c r="Q154" s="100" t="str">
        <f t="shared" si="6"/>
        <v>INSERT INTO ItemsInOrder([item-ID], [order-ID], [inventory-ID], [item-price], [item-qty], [status], [delivery-date], [rating], [comment], [date-time]) VALUES(59, 14, 11, 15, 1, 'Delivered', '2022-08-21 09:20:21', 5, 'Great delivery', '2022-08-21 09:20:21');</v>
      </c>
    </row>
    <row r="155">
      <c r="D155" s="9">
        <v>17.0</v>
      </c>
      <c r="F155" s="100" t="str">
        <f t="shared" si="5"/>
        <v>INSERT INTO ItemsInOrder([item-ID], [order-ID], [inventory-ID], [item-price], [item-qty], [status], [delivery-date], [rating], [comment], [date-time]) VALUES(20, 3, 20, 240, 20, 'Delivered', '2022-08-11 01:32:33', 5, 'Great book!', '2022-08-11 01:32:33');</v>
      </c>
      <c r="Q155" s="100" t="str">
        <f t="shared" si="6"/>
        <v>INSERT INTO ItemsInOrder([item-ID], [order-ID], [inventory-ID], [item-price], [item-qty], [status], [delivery-date], [rating], [comment], [date-time]) VALUES(60, 36, 48, 20, 1, 'Delivered', '2022-05-16 10:23:48', 5, '', '2022-05-16 10:23:48');</v>
      </c>
    </row>
    <row r="156">
      <c r="D156" s="19">
        <v>13.0</v>
      </c>
      <c r="F156" s="100" t="str">
        <f t="shared" si="5"/>
        <v>INSERT INTO ItemsInOrder([item-ID], [order-ID], [inventory-ID], [item-price], [item-qty], [status], [delivery-date], [rating], [comment], [date-time]) VALUES(21, 22, 6, 57, 3, 'Being Processed', 'NULL', NULL, 'NULL', 'NULL');</v>
      </c>
      <c r="Q156" s="100" t="str">
        <f t="shared" si="6"/>
        <v>INSERT INTO ItemsInOrder([item-ID], [order-ID], [inventory-ID], [item-price], [item-qty], [status], [delivery-date], [rating], [comment], [date-time]) VALUES(61, 30, 28, 65, 5, 'Delivered', '2022-08-27 19:20:25', 5, '', '2022-08-27 19:20:25');</v>
      </c>
    </row>
    <row r="157">
      <c r="D157" s="9">
        <v>18.0</v>
      </c>
      <c r="F157" s="100" t="str">
        <f t="shared" si="5"/>
        <v>INSERT INTO ItemsInOrder([item-ID], [order-ID], [inventory-ID], [item-price], [item-qty], [status], [delivery-date], [rating], [comment], [date-time]) VALUES(22, 9, 3, 27, 2, 'Delivered', '2022-08-20 08:33:23', 5, 'Nice driver!', '2022-08-20 08:33:23');</v>
      </c>
      <c r="Q157" s="100" t="str">
        <f t="shared" si="6"/>
        <v>INSERT INTO ItemsInOrder([item-ID], [order-ID], [inventory-ID], [item-price], [item-qty], [status], [delivery-date], [rating], [comment], [date-time]) VALUES(62, 30, 26, 74.9, 5, 'Delivered', '2022-08-26 18:21:25', 4, 'Great book!', '2022-08-26 18:21:25');</v>
      </c>
    </row>
    <row r="158">
      <c r="D158" s="19">
        <v>38.0</v>
      </c>
      <c r="F158" s="100" t="str">
        <f t="shared" si="5"/>
        <v>INSERT INTO ItemsInOrder([item-ID], [order-ID], [inventory-ID], [item-price], [item-qty], [status], [delivery-date], [rating], [comment], [date-time]) VALUES(23, 4, 2, 70.5, 3, 'Delivered', '2022-08-07 01:23:20', 5, 'Fast Delivery!', '2022-08-07 01:23:20');</v>
      </c>
      <c r="Q158" s="100" t="str">
        <f t="shared" si="6"/>
        <v>INSERT INTO ItemsInOrder([item-ID], [order-ID], [inventory-ID], [item-price], [item-qty], [status], [delivery-date], [rating], [comment], [date-time]) VALUES(63, 16, 13, 26.4, 2, 'Delivered', '2022-08-14 11:54:32', 5, 'Great book!', '2022-08-14 11:54:32');</v>
      </c>
    </row>
    <row r="159">
      <c r="D159" s="9">
        <v>17.0</v>
      </c>
      <c r="F159" s="100" t="str">
        <f t="shared" si="5"/>
        <v>INSERT INTO ItemsInOrder([item-ID], [order-ID], [inventory-ID], [item-price], [item-qty], [status], [delivery-date], [rating], [comment], [date-time]) VALUES(24, 18, 4, 26, 2, 'Delivered', '2022-07-07 14:23:22', 3, 'Poor packaging!', '2022-07-07 14:23:22');</v>
      </c>
      <c r="Q159" s="100" t="str">
        <f t="shared" si="6"/>
        <v>INSERT INTO ItemsInOrder([item-ID], [order-ID], [inventory-ID], [item-price], [item-qty], [status], [delivery-date], [rating], [comment], [date-time]) VALUES(64, 31, 26, 74.9, 5, 'Delivered', '2022-08-15 12:58:32', 5, 'Recommended by friend! Superb!', '2022-08-15 12:58:32');</v>
      </c>
    </row>
    <row r="160">
      <c r="D160" s="19">
        <v>37.0</v>
      </c>
      <c r="F160" s="100" t="str">
        <f t="shared" si="5"/>
        <v>INSERT INTO ItemsInOrder([item-ID], [order-ID], [inventory-ID], [item-price], [item-qty], [status], [delivery-date], [rating], [comment], [date-time]) VALUES(25, 5, 17, 30, 2, 'Delivered', '2022-08-09 19:19:59', 5, 'Nice book!', '2022-08-09 19:19:59');</v>
      </c>
      <c r="Q160" s="100" t="str">
        <f t="shared" si="6"/>
        <v>INSERT INTO ItemsInOrder([item-ID], [order-ID], [inventory-ID], [item-price], [item-qty], [status], [delivery-date], [rating], [comment], [date-time]) VALUES(65, 32, 35, 7, 1, 'Delivered', '2022-06-04 19:30:23', 4, 'Nice magazine, poor packaging!', '2022-06-04 19:30:23');</v>
      </c>
    </row>
    <row r="161">
      <c r="D161" s="9">
        <v>20.0</v>
      </c>
      <c r="F161" s="100" t="str">
        <f t="shared" si="5"/>
        <v>INSERT INTO ItemsInOrder([item-ID], [order-ID], [inventory-ID], [item-price], [item-qty], [status], [delivery-date], [rating], [comment], [date-time]) VALUES(26, 11, 5, 28, 2, 'Delivered', '2022-08-29 10:32:13', 5, 'Thanks for the book!', '2022-08-29 10:32:13');</v>
      </c>
      <c r="Q161" s="100" t="str">
        <f t="shared" si="6"/>
        <v>INSERT INTO ItemsInOrder([item-ID], [order-ID], [inventory-ID], [item-price], [item-qty], [status], [delivery-date], [rating], [comment], [date-time]) VALUES(66, 33, 33, 7, 1, 'Shipped', 'NULL', NULL, 'NULL', 'NULL');</v>
      </c>
    </row>
    <row r="162">
      <c r="D162" s="86">
        <v>10.0</v>
      </c>
      <c r="F162" s="100" t="str">
        <f t="shared" si="5"/>
        <v>INSERT INTO ItemsInOrder([item-ID], [order-ID], [inventory-ID], [item-price], [item-qty], [status], [delivery-date], [rating], [comment], [date-time]) VALUES(27, 11, 20, 24, 2, 'Delivered', '2022-08-30 01:48:40', 5, 'Great book, will order again!', '2022-08-30 01:48:40');</v>
      </c>
      <c r="Q162" s="100" t="str">
        <f t="shared" si="6"/>
        <v>INSERT INTO ItemsInOrder([item-ID], [order-ID], [inventory-ID], [item-price], [item-qty], [status], [delivery-date], [rating], [comment], [date-time]) VALUES(67, 4, 10, 28, 2, 'Delivered', '2022-08-13 10:23:45', 5, 'Nice book', '2022-08-13 10:23:45');</v>
      </c>
    </row>
    <row r="163">
      <c r="D163" s="91">
        <v>12.0</v>
      </c>
      <c r="F163" s="100" t="str">
        <f t="shared" si="5"/>
        <v>INSERT INTO ItemsInOrder([item-ID], [order-ID], [inventory-ID], [item-price], [item-qty], [status], [delivery-date], [rating], [comment], [date-time]) VALUES(28, 8, 18, 43.5, 3, 'Delivered', '2022-08-18 15:49:50', 5, 'Nice book!', '2022-08-18 15:49:50');</v>
      </c>
      <c r="Q163" s="100" t="str">
        <f t="shared" si="6"/>
        <v>INSERT INTO ItemsInOrder([item-ID], [order-ID], [inventory-ID], [item-price], [item-qty], [status], [delivery-date], [rating], [comment], [date-time]) VALUES(68, 33, 41, 14, 1, 'Shipped', 'NULL', NULL, 'NULL', 'NULL');</v>
      </c>
    </row>
    <row r="164">
      <c r="D164" s="86">
        <v>20.0</v>
      </c>
      <c r="F164" s="100" t="str">
        <f t="shared" si="5"/>
        <v>INSERT INTO ItemsInOrder([item-ID], [order-ID], [inventory-ID], [item-price], [item-qty], [status], [delivery-date], [rating], [comment], [date-time]) VALUES(29, 21, 4, 39, 3, 'Delivered', '2022-07-14 13:58:29', 2, 'poor packaging and poor attitude of driver', '2022-07-14 13:58:29');</v>
      </c>
      <c r="Q164" s="100" t="str">
        <f t="shared" si="6"/>
        <v>INSERT INTO ItemsInOrder([item-ID], [order-ID], [inventory-ID], [item-price], [item-qty], [status], [delivery-date], [rating], [comment], [date-time]) VALUES(69, 31, 28, 65, 5, 'Delivered', '2022-08-14 19:23:53', 3, 'Poor packing on a such a great book', '2022-08-14 19:23:53');</v>
      </c>
    </row>
    <row r="165">
      <c r="D165" s="9">
        <v>6.0</v>
      </c>
      <c r="F165" s="100" t="str">
        <f t="shared" si="5"/>
        <v>INSERT INTO ItemsInOrder([item-ID], [order-ID], [inventory-ID], [item-price], [item-qty], [status], [delivery-date], [rating], [comment], [date-time]) VALUES(30, 18, 6, 38, 2, 'Delivered', '2022-07-09 13:29:30', 3, 'Poor driver attitude, slow delivery, won't buy again', '2022-07-09 13:29:30');</v>
      </c>
      <c r="Q165" s="100" t="str">
        <f t="shared" si="6"/>
        <v>INSERT INTO ItemsInOrder([item-ID], [order-ID], [inventory-ID], [item-price], [item-qty], [status], [delivery-date], [rating], [comment], [date-time]) VALUES(70, 13, 11, 30, 2, 'Delivered', '2022-08-27 14:25:47', 5, 'Great delivery service.', '2022-08-27 14:25:47');</v>
      </c>
    </row>
    <row r="166">
      <c r="D166" s="19">
        <v>3.0</v>
      </c>
      <c r="F166" s="100" t="str">
        <f t="shared" si="5"/>
        <v>INSERT INTO ItemsInOrder([item-ID], [order-ID], [inventory-ID], [item-price], [item-qty], [status], [delivery-date], [rating], [comment], [date-time]) VALUES(31, 12, 17, 30, 2, 'Delivered', '2022-08-31 12:43:09', 5, 'Great delivery', '2022-08-31 12:43:09');</v>
      </c>
      <c r="Q166" s="100" t="str">
        <f t="shared" si="6"/>
        <v>INSERT INTO ItemsInOrder([item-ID], [order-ID], [inventory-ID], [item-price], [item-qty], [status], [delivery-date], [rating], [comment], [date-time]) VALUES(71, 34, 44, 13, 1, 'Shipped', 'NULL', NULL, 'NULL', 'NULL');</v>
      </c>
    </row>
    <row r="167">
      <c r="D167" s="9">
        <v>2.0</v>
      </c>
      <c r="F167" s="100" t="str">
        <f t="shared" si="5"/>
        <v>INSERT INTO ItemsInOrder([item-ID], [order-ID], [inventory-ID], [item-price], [item-qty], [status], [delivery-date], [rating], [comment], [date-time]) VALUES(32, 10, 3, 40.5, 3, 'Delivered', '2022-08-22 19:59:02', 5, 'Nice packaging', '2022-08-22 19:59:02');</v>
      </c>
      <c r="Q167" s="100" t="str">
        <f t="shared" si="6"/>
        <v>INSERT INTO ItemsInOrder([item-ID], [order-ID], [inventory-ID], [item-price], [item-qty], [status], [delivery-date], [rating], [comment], [date-time]) VALUES(72, 7, 11, 30, 2, 'Delivered', '2022-08-04 10:20:43', 5, 'Nice service! Definitely will order again', '2022-08-04 10:20:43');</v>
      </c>
    </row>
    <row r="168">
      <c r="D168" s="19">
        <v>4.0</v>
      </c>
      <c r="F168" s="100" t="str">
        <f t="shared" si="5"/>
        <v>INSERT INTO ItemsInOrder([item-ID], [order-ID], [inventory-ID], [item-price], [item-qty], [status], [delivery-date], [rating], [comment], [date-time]) VALUES(33, 20, 19, 29.4, 2, 'Delivered', '2022-07-23 16:58:40', 4, 'Not so great book but bought for friends', '2022-07-23 16:58:40');</v>
      </c>
      <c r="Q168" s="100" t="str">
        <f t="shared" si="6"/>
        <v>INSERT INTO ItemsInOrder([item-ID], [order-ID], [inventory-ID], [item-price], [item-qty], [status], [delivery-date], [rating], [comment], [date-time]) VALUES(73, 35, 46, 14.5, 1, 'Delivered', '2022-09-13 14:23:59', 4, 'poor attitude of courier driver, nice magazine tho', '2022-09-13 14:23:59');</v>
      </c>
    </row>
    <row r="169">
      <c r="D169" s="9">
        <v>17.0</v>
      </c>
      <c r="F169" s="100" t="str">
        <f t="shared" si="5"/>
        <v>INSERT INTO ItemsInOrder([item-ID], [order-ID], [inventory-ID], [item-price], [item-qty], [status], [delivery-date], [rating], [comment], [date-time]) VALUES(34, 6, 20, 180, 15, 'Delivered', '2022-08-12 13:24:33', 5, 'Great delivery', '2022-08-12 13:24:33');</v>
      </c>
      <c r="Q169" s="100" t="str">
        <f t="shared" si="6"/>
        <v>INSERT INTO ItemsInOrder([item-ID], [order-ID], [inventory-ID], [item-price], [item-qty], [status], [delivery-date], [rating], [comment], [date-time]) VALUES(74, 12, 10, 14, 1, 'Delivered', '2022-08-29 11:23:50', 5, 'Received as per shown on website', '2022-08-29 11:23:50');</v>
      </c>
    </row>
    <row r="170">
      <c r="D170" s="19">
        <v>5.0</v>
      </c>
      <c r="F170" s="100" t="str">
        <f t="shared" si="5"/>
        <v>INSERT INTO ItemsInOrder([item-ID], [order-ID], [inventory-ID], [item-price], [item-qty], [status], [delivery-date], [rating], [comment], [date-time]) VALUES(35, 19, 18, 29, 2, 'Delivered', '2022-07-16 13:49:30', 5, 'Nice driver', '2022-07-16 13:49:30');</v>
      </c>
    </row>
    <row r="171">
      <c r="D171" s="9">
        <v>20.0</v>
      </c>
      <c r="F171" s="100" t="str">
        <f t="shared" si="5"/>
        <v>INSERT INTO ItemsInOrder([item-ID], [order-ID], [inventory-ID], [item-price], [item-qty], [status], [delivery-date], [rating], [comment], [date-time]) VALUES(36, 19, 17, 30, 2, 'Delivered', '2022-07-16 19:29:30', 5, 'Nice', '2022-07-16 19:29:30');</v>
      </c>
    </row>
    <row r="172">
      <c r="D172" s="19">
        <v>18.0</v>
      </c>
      <c r="F172" s="100" t="str">
        <f t="shared" si="5"/>
        <v>INSERT INTO ItemsInOrder([item-ID], [order-ID], [inventory-ID], [item-price], [item-qty], [status], [delivery-date], [rating], [comment], [date-time]) VALUES(37, 19, 19, 29.4, 2, 'Delivered', '2022-07-15 16:48:23', 4, 'Poor attitude of driver', '2022-07-15 16:48:23');</v>
      </c>
    </row>
    <row r="173">
      <c r="D173" s="9">
        <v>4.0</v>
      </c>
      <c r="F173" s="100" t="str">
        <f t="shared" si="5"/>
        <v>INSERT INTO ItemsInOrder([item-ID], [order-ID], [inventory-ID], [item-price], [item-qty], [status], [delivery-date], [rating], [comment], [date-time]) VALUES(38, 24, 10, 28, 2, 'Delivered', '2022-06-10 10:22:34', 3, 'Poor packaging and bad book', '2022-06-10 10:22:34');</v>
      </c>
    </row>
    <row r="174">
      <c r="D174" s="19">
        <v>6.0</v>
      </c>
      <c r="F174" s="100" t="str">
        <f t="shared" si="5"/>
        <v>INSERT INTO ItemsInOrder([item-ID], [order-ID], [inventory-ID], [item-price], [item-qty], [status], [delivery-date], [rating], [comment], [date-time]) VALUES(39, 27, 1, 13.5, 1, 'Delivered', '2022-06-16 18:20:23', 5, 'Nice book!', '2022-06-16 18:20:23');</v>
      </c>
    </row>
    <row r="175">
      <c r="D175" s="9">
        <v>17.0</v>
      </c>
      <c r="F175" s="100" t="str">
        <f t="shared" si="5"/>
        <v>INSERT INTO ItemsInOrder([item-ID], [order-ID], [inventory-ID], [item-price], [item-qty], [status], [delivery-date], [rating], [comment], [date-time]) VALUES(40, 26, 17, 75, 5, 'Delivered', '2022-06-23 19:20:32', 5, 'Will recommend!', '2022-06-23 19:20:32');</v>
      </c>
    </row>
    <row r="176">
      <c r="D176" s="19">
        <v>3.0</v>
      </c>
    </row>
    <row r="177">
      <c r="D177" s="9">
        <v>19.0</v>
      </c>
    </row>
    <row r="178">
      <c r="D178" s="19">
        <v>20.0</v>
      </c>
    </row>
    <row r="179">
      <c r="D179" s="9">
        <v>18.0</v>
      </c>
    </row>
    <row r="180">
      <c r="D180" s="19">
        <v>17.0</v>
      </c>
    </row>
    <row r="181">
      <c r="D181" s="9">
        <v>19.0</v>
      </c>
    </row>
    <row r="182">
      <c r="D182" s="86">
        <v>10.0</v>
      </c>
    </row>
    <row r="183">
      <c r="D183" s="91">
        <v>1.0</v>
      </c>
    </row>
    <row r="184">
      <c r="D184" s="86">
        <v>17.0</v>
      </c>
    </row>
  </sheetData>
  <conditionalFormatting sqref="X23:X26 W29:W72">
    <cfRule type="containsText" dxfId="0" priority="1" operator="containsText" text="Pending">
      <formula>NOT(ISERROR(SEARCH(("Pending"),(X23))))</formula>
    </cfRule>
  </conditionalFormatting>
  <conditionalFormatting sqref="X23:X26 W29:W72">
    <cfRule type="containsText" dxfId="1" priority="2" operator="containsText" text="Being Handled">
      <formula>NOT(ISERROR(SEARCH(("Being Handled"),(X23))))</formula>
    </cfRule>
  </conditionalFormatting>
  <conditionalFormatting sqref="X23:X26 W29:W72">
    <cfRule type="containsText" dxfId="2" priority="3" operator="containsText" text="Addressed">
      <formula>NOT(ISERROR(SEARCH(("Addressed"),(X23))))</formula>
    </cfRule>
  </conditionalFormatting>
  <conditionalFormatting sqref="V29">
    <cfRule type="colorScale" priority="4">
      <colorScale>
        <cfvo type="min"/>
        <cfvo type="max"/>
        <color rgb="FF57BB8A"/>
        <color rgb="FFFFFFFF"/>
      </colorScale>
    </cfRule>
  </conditionalFormatting>
  <drawing r:id="rId2"/>
  <legacyDrawing r:id="rId3"/>
</worksheet>
</file>