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Year 2\Year 2 S1\IT2356 - Business Analytics Project\Team2_FINAL\"/>
    </mc:Choice>
  </mc:AlternateContent>
  <xr:revisionPtr revIDLastSave="0" documentId="8_{6D93B504-AE0E-47AB-BE14-6843438A5E89}" xr6:coauthVersionLast="46" xr6:coauthVersionMax="46" xr10:uidLastSave="{00000000-0000-0000-0000-000000000000}"/>
  <bookViews>
    <workbookView xWindow="-108" yWindow="-108" windowWidth="23256" windowHeight="12576" firstSheet="2" activeTab="7" xr2:uid="{BB47B5BF-8FCE-4095-90D3-AA6DB35FFD62}"/>
  </bookViews>
  <sheets>
    <sheet name="1-Room Forecast" sheetId="3" r:id="rId1"/>
    <sheet name="2-Room Forecast" sheetId="4" r:id="rId2"/>
    <sheet name="3-Room Forecast" sheetId="5" r:id="rId3"/>
    <sheet name="4-Room Forecast" sheetId="6" r:id="rId4"/>
    <sheet name="5-Room Forecast" sheetId="7" r:id="rId5"/>
    <sheet name="Executive Forecast" sheetId="8" r:id="rId6"/>
    <sheet name="Flat Prices " sheetId="1" r:id="rId7"/>
    <sheet name="Predict Fert Rate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C22" i="8"/>
  <c r="C23" i="8"/>
  <c r="C24" i="8"/>
  <c r="C25" i="8"/>
  <c r="C26" i="8"/>
  <c r="C22" i="7"/>
  <c r="C26" i="7"/>
  <c r="C23" i="7"/>
  <c r="C24" i="7"/>
  <c r="C25" i="7"/>
  <c r="C22" i="6"/>
  <c r="C23" i="6"/>
  <c r="C24" i="6"/>
  <c r="C26" i="6"/>
  <c r="C25" i="6"/>
  <c r="C22" i="5"/>
  <c r="C23" i="5"/>
  <c r="C26" i="5"/>
  <c r="C24" i="5"/>
  <c r="C25" i="5"/>
  <c r="C22" i="4"/>
  <c r="C23" i="4"/>
  <c r="C24" i="4"/>
  <c r="C25" i="4"/>
  <c r="C26" i="4"/>
  <c r="E26" i="3"/>
  <c r="C22" i="3"/>
  <c r="C25" i="3"/>
  <c r="C23" i="3"/>
  <c r="C24" i="3"/>
  <c r="C26" i="3"/>
  <c r="D26" i="8"/>
  <c r="E24" i="8"/>
  <c r="E22" i="8"/>
  <c r="E26" i="8"/>
  <c r="D25" i="8"/>
  <c r="D23" i="8"/>
  <c r="E25" i="8"/>
  <c r="D24" i="8"/>
  <c r="E23" i="8"/>
  <c r="D22" i="8"/>
  <c r="E25" i="7"/>
  <c r="E26" i="7"/>
  <c r="E22" i="7"/>
  <c r="E24" i="7"/>
  <c r="E23" i="7"/>
  <c r="D22" i="7"/>
  <c r="D25" i="7"/>
  <c r="D24" i="7"/>
  <c r="D26" i="7"/>
  <c r="D23" i="7"/>
  <c r="D25" i="6"/>
  <c r="E24" i="6"/>
  <c r="E22" i="6"/>
  <c r="E25" i="6"/>
  <c r="D26" i="6"/>
  <c r="D23" i="6"/>
  <c r="D22" i="6"/>
  <c r="E26" i="6"/>
  <c r="D24" i="6"/>
  <c r="E23" i="6"/>
  <c r="E25" i="5"/>
  <c r="E23" i="5"/>
  <c r="D25" i="5"/>
  <c r="D23" i="5"/>
  <c r="E24" i="5"/>
  <c r="D26" i="5"/>
  <c r="E22" i="5"/>
  <c r="D24" i="5"/>
  <c r="E26" i="5"/>
  <c r="D22" i="5"/>
  <c r="E26" i="4"/>
  <c r="E25" i="4"/>
  <c r="D24" i="4"/>
  <c r="E22" i="4"/>
  <c r="D26" i="4"/>
  <c r="E23" i="4"/>
  <c r="E24" i="4"/>
  <c r="D25" i="4"/>
  <c r="D22" i="4"/>
  <c r="D23" i="4"/>
  <c r="E23" i="3"/>
  <c r="D26" i="3"/>
  <c r="D22" i="3"/>
  <c r="E24" i="3"/>
  <c r="D24" i="3"/>
  <c r="D23" i="3"/>
  <c r="E25" i="3"/>
  <c r="D25" i="3"/>
  <c r="E22" i="3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<sst xmlns="http://schemas.openxmlformats.org/spreadsheetml/2006/main" count="100" uniqueCount="64">
  <si>
    <t>1-Room</t>
  </si>
  <si>
    <t>2-Room</t>
  </si>
  <si>
    <t>3-Room</t>
  </si>
  <si>
    <t>4-Room</t>
  </si>
  <si>
    <t>5-Room</t>
  </si>
  <si>
    <t>Year_Predict</t>
  </si>
  <si>
    <t xml:space="preserve">Executive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</si>
  <si>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</si>
  <si>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</si>
  <si>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</si>
  <si>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</si>
  <si>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</si>
  <si>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</si>
  <si>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</si>
  <si>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</si>
  <si>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</si>
  <si>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</si>
  <si>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</si>
  <si>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</si>
  <si>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</si>
  <si>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</si>
  <si>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</si>
  <si>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</si>
  <si>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</si>
  <si>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</si>
  <si>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</si>
  <si>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</si>
  <si>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</si>
  <si>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</si>
  <si>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</si>
  <si>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</si>
  <si>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</si>
  <si>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</si>
  <si>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Total Fertility Rate</t>
  </si>
  <si>
    <t>Residuals</t>
  </si>
  <si>
    <t xml:space="preserve">  </t>
  </si>
  <si>
    <t>Forecast(1-Room)</t>
  </si>
  <si>
    <t>Lower Confidence Bound(1-Room)</t>
  </si>
  <si>
    <t>Upper Confidence Bound(1-Room)</t>
  </si>
  <si>
    <t>Forecast(2-Room)</t>
  </si>
  <si>
    <t>Lower Confidence Bound(2-Room)</t>
  </si>
  <si>
    <t>Upper Confidence Bound(2-Room)</t>
  </si>
  <si>
    <t>Forecast(3-Room)</t>
  </si>
  <si>
    <t>Lower Confidence Bound(3-Room)</t>
  </si>
  <si>
    <t>Upper Confidence Bound(3-Room)</t>
  </si>
  <si>
    <t>Forecast(4-Room)</t>
  </si>
  <si>
    <t>Lower Confidence Bound(4-Room)</t>
  </si>
  <si>
    <t>Upper Confidence Bound(4-Room)</t>
  </si>
  <si>
    <t>Forecast(5-Room)</t>
  </si>
  <si>
    <t>Lower Confidence Bound(5-Room)</t>
  </si>
  <si>
    <t>Upper Confidence Bound(5-Room)</t>
  </si>
  <si>
    <t>Forecast(Executive )</t>
  </si>
  <si>
    <t>Lower Confidence Bound(Executive )</t>
  </si>
  <si>
    <t>Upper Confidence Bound(Executive )</t>
  </si>
  <si>
    <t>Forecast 2-Room (2020-2024)</t>
  </si>
  <si>
    <t>Forecast 1-Room (2020-2024)</t>
  </si>
  <si>
    <t>Forecast 3-Room (2020-2024)</t>
  </si>
  <si>
    <t>Forecast 4-Room (2020-2024)</t>
  </si>
  <si>
    <t>Forecast 5-Room (2020-2024)</t>
  </si>
  <si>
    <t>Forecast Executive (2020-2024)</t>
  </si>
  <si>
    <t>Total Fertility Rate (2020-2024)</t>
  </si>
  <si>
    <t>Type of Data</t>
  </si>
  <si>
    <t>Actual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</si>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</sst>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0" fillId="0" borderId="0" xfId="0" applyNumberFormat="1"/>
    <xf numFmtId="0" fontId="0" fillId="0" borderId="0" xfId="1" applyNumberFormat="1" applyFont="1"/>
    <xf numFmtId="164" fontId="0" fillId="0" borderId="0" xfId="1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0" fillId="0" borderId="0" xfId="0"/>
    <xf numFmtId="164" fontId="0" fillId="0" borderId="0" xfId="0" applyNumberFormat="1"/>
    <xf numFmtId="8" fontId="0" fillId="0" borderId="0" xfId="0" applyNumberFormat="1"/>
  </cellXfs>
  <cellStyles count="2">
    <cellStyle name="Currency" xfId="1" builtinId="4"/>
    <cellStyle name="Normal" xfId="0" builtinId="0"/>
  </cellStyles>
  <dxfs count="18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'1-Room Forecast'!$B$1</c:f>
              <c:strCache>
                <c:ptCount val="1"/>
                <c:pt idx="0">
                  <c:v>1-Room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'1-Room Forecast'!$B$2:$B$26</c:f>
              <c:numCache>
                <c:formatCode>"$"#,##0.00</c:formatCode>
                <c:ptCount val="25"/>
                <c:pt idx="0">
                  <c:v>48500</c:v>
                </c:pt>
                <c:pt idx="1">
                  <c:v>40334.615380000003</c:v>
                </c:pt>
                <c:pt idx="2">
                  <c:v>44427.272729999997</c:v>
                </c:pt>
                <c:pt idx="3">
                  <c:v>54306.976739999998</c:v>
                </c:pt>
                <c:pt idx="4">
                  <c:v>65204.761899999998</c:v>
                </c:pt>
                <c:pt idx="5">
                  <c:v>72195.652170000001</c:v>
                </c:pt>
                <c:pt idx="6">
                  <c:v>82575</c:v>
                </c:pt>
                <c:pt idx="7">
                  <c:v>97550</c:v>
                </c:pt>
                <c:pt idx="8">
                  <c:v>122473.6842</c:v>
                </c:pt>
                <c:pt idx="9">
                  <c:v>153544.44440000001</c:v>
                </c:pt>
                <c:pt idx="10">
                  <c:v>188476.1905</c:v>
                </c:pt>
                <c:pt idx="11">
                  <c:v>213750</c:v>
                </c:pt>
                <c:pt idx="12">
                  <c:v>245000</c:v>
                </c:pt>
                <c:pt idx="13">
                  <c:v>240083.3333</c:v>
                </c:pt>
                <c:pt idx="14">
                  <c:v>222225</c:v>
                </c:pt>
                <c:pt idx="15">
                  <c:v>208111.11110000001</c:v>
                </c:pt>
                <c:pt idx="16">
                  <c:v>212600</c:v>
                </c:pt>
                <c:pt idx="17">
                  <c:v>200888.88889999999</c:v>
                </c:pt>
                <c:pt idx="18">
                  <c:v>184111.11110000001</c:v>
                </c:pt>
                <c:pt idx="19">
                  <c:v>175842.54550000001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5-4ED5-9C4F-7620D8E128F7}"/>
            </c:ext>
          </c:extLst>
        </c:ser>
        <c:ser>
          <c:idx val="1"/>
          <c:order val="1"/>
          <c:tx>
            <c:strRef>
              <c:f>'1-Room Forecast'!$C$1</c:f>
              <c:strCache>
                <c:ptCount val="1"/>
                <c:pt idx="0">
                  <c:v>Forecast(1-Room)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'1-Room Forecast'!$A$2:$A$26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'1-Room Forecast'!$C$2:$C$26</c:f>
              <c:numCache>
                <c:formatCode>General</c:formatCode>
                <c:ptCount val="25"/>
                <c:pt idx="19" formatCode="&quot;$&quot;#,##0.00">
                  <c:v>175842.54550000001</c:v>
                </c:pt>
                <c:pt idx="20" formatCode="&quot;$&quot;#,##0.00">
                  <c:v>251590.85532057984</c:v>
                </c:pt>
                <c:pt idx="21" formatCode="&quot;$&quot;#,##0.00">
                  <c:v>262276.14705223957</c:v>
                </c:pt>
                <c:pt idx="22" formatCode="&quot;$&quot;#,##0.00">
                  <c:v>272961.4387838993</c:v>
                </c:pt>
                <c:pt idx="23" formatCode="&quot;$&quot;#,##0.00">
                  <c:v>283646.73051555909</c:v>
                </c:pt>
                <c:pt idx="24" formatCode="&quot;$&quot;#,##0.00">
                  <c:v>294332.02224721882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5-4ED5-9C4F-7620D8E128F7}"/>
            </c:ext>
          </c:extLst>
        </c:ser>
        <c:ser>
          <c:idx val="2"/>
          <c:order val="2"/>
          <c:tx>
            <c:strRef>
              <c:f>'1-Room Forecast'!$D$1</c:f>
              <c:strCache>
                <c:ptCount val="1"/>
                <c:pt idx="0">
                  <c:v>Lower Confidence Bound(1-Room)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'1-Room Forecast'!$A$2:$A$26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'1-Room Forecast'!$D$2:$D$26</c:f>
              <c:numCache>
                <c:formatCode>General</c:formatCode>
                <c:ptCount val="25"/>
                <c:pt idx="19" formatCode="&quot;$&quot;#,##0.00">
                  <c:v>175842.54550000001</c:v>
                </c:pt>
                <c:pt idx="20" formatCode="&quot;$&quot;#,##0.00">
                  <c:v>179896.41950541578</c:v>
                </c:pt>
                <c:pt idx="21" formatCode="&quot;$&quot;#,##0.00">
                  <c:v>190005.84421097065</c:v>
                </c:pt>
                <c:pt idx="22" formatCode="&quot;$&quot;#,##0.00">
                  <c:v>200110.82490745274</c:v>
                </c:pt>
                <c:pt idx="23" formatCode="&quot;$&quot;#,##0.00">
                  <c:v>210211.39695426793</c:v>
                </c:pt>
                <c:pt idx="24" formatCode="&quot;$&quot;#,##0.00">
                  <c:v>220307.59538552712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5-4ED5-9C4F-7620D8E128F7}"/>
            </c:ext>
          </c:extLst>
        </c:ser>
        <c:ser>
          <c:idx val="3"/>
          <c:order val="3"/>
          <c:tx>
            <c:strRef>
              <c:f>'1-Room Forecast'!$E$1</c:f>
              <c:strCache>
                <c:ptCount val="1"/>
                <c:pt idx="0">
                  <c:v>Upper Confidence Bound(1-Room)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'1-Room Forecast'!$A$2:$A$26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'1-Room Forecast'!$E$2:$E$26</c:f>
              <c:numCache>
                <c:formatCode>General</c:formatCode>
                <c:ptCount val="25"/>
                <c:pt idx="19" formatCode="&quot;$&quot;#,##0.00">
                  <c:v>175842.54550000001</c:v>
                </c:pt>
                <c:pt idx="20" formatCode="&quot;$&quot;#,##0.00">
                  <c:v>323285.2911357439</c:v>
                </c:pt>
                <c:pt idx="21" formatCode="&quot;$&quot;#,##0.00">
                  <c:v>334546.44989350846</c:v>
                </c:pt>
                <c:pt idx="22" formatCode="&quot;$&quot;#,##0.00">
                  <c:v>345812.05266034586</c:v>
                </c:pt>
                <c:pt idx="23" formatCode="&quot;$&quot;#,##0.00">
                  <c:v>357082.06407685025</c:v>
                </c:pt>
                <c:pt idx="24" formatCode="&quot;$&quot;#,##0.00">
                  <c:v>368356.44910891051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85-4ED5-9C4F-7620D8E12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4560"/>
        <c:axId val="651869616"/>
      </c:lineChart>
      <c:catAx>
        <c:axId val="6379345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69616"/>
        <c:crosses val="autoZero"/>
        <c:auto val="1"/>
        <c:lblAlgn val="ctr"/>
        <c:lblOffset val="100"/>
        <c:noMultiLvlLbl val="0"/>
      </c:catAx>
      <c:valAx>
        <c:axId val="6518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45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'2-Room Forecast'!$B$1</c:f>
              <c:strCache>
                <c:ptCount val="1"/>
                <c:pt idx="0">
                  <c:v>2-Room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'2-Room Forecast'!$B$2:$B$26</c:f>
              <c:numCache>
                <c:formatCode>"$"#,##0.00</c:formatCode>
                <c:ptCount val="25"/>
                <c:pt idx="0">
                  <c:v>86397.661869999996</c:v>
                </c:pt>
                <c:pt idx="1">
                  <c:v>80914.537039999996</c:v>
                </c:pt>
                <c:pt idx="2">
                  <c:v>82158.203080000007</c:v>
                </c:pt>
                <c:pt idx="3">
                  <c:v>95792.875440000003</c:v>
                </c:pt>
                <c:pt idx="4">
                  <c:v>108307.4737</c:v>
                </c:pt>
                <c:pt idx="5">
                  <c:v>111717.4013</c:v>
                </c:pt>
                <c:pt idx="6">
                  <c:v>117662.31540000001</c:v>
                </c:pt>
                <c:pt idx="7">
                  <c:v>131988.50630000001</c:v>
                </c:pt>
                <c:pt idx="8">
                  <c:v>164125.77050000001</c:v>
                </c:pt>
                <c:pt idx="9">
                  <c:v>185225.64939999999</c:v>
                </c:pt>
                <c:pt idx="10">
                  <c:v>216972.55129999999</c:v>
                </c:pt>
                <c:pt idx="11">
                  <c:v>253864.1581</c:v>
                </c:pt>
                <c:pt idx="12">
                  <c:v>267559.25929999998</c:v>
                </c:pt>
                <c:pt idx="13">
                  <c:v>276696.89419999998</c:v>
                </c:pt>
                <c:pt idx="14">
                  <c:v>264179.462</c:v>
                </c:pt>
                <c:pt idx="15">
                  <c:v>248025.01370000001</c:v>
                </c:pt>
                <c:pt idx="16">
                  <c:v>245904.59409999999</c:v>
                </c:pt>
                <c:pt idx="17">
                  <c:v>240354.21919999999</c:v>
                </c:pt>
                <c:pt idx="18">
                  <c:v>235763.39859999999</c:v>
                </c:pt>
                <c:pt idx="19">
                  <c:v>228534.1256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D-4E58-9D37-CD34532FFF9E}"/>
            </c:ext>
          </c:extLst>
        </c:ser>
        <c:ser>
          <c:idx val="1"/>
          <c:order val="1"/>
          <c:tx>
            <c:strRef>
              <c:f>'2-Room Forecast'!$C$1</c:f>
              <c:strCache>
                <c:ptCount val="1"/>
                <c:pt idx="0">
                  <c:v>Forecast(2-Room)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'2-Room Forecast'!$A$2:$A$26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'2-Room Forecast'!$C$2:$C$26</c:f>
              <c:numCache>
                <c:formatCode>General</c:formatCode>
                <c:ptCount val="25"/>
                <c:pt idx="19" formatCode="&quot;$&quot;#,##0.00">
                  <c:v>228534.1256</c:v>
                </c:pt>
                <c:pt idx="20" formatCode="&quot;$&quot;#,##0.00">
                  <c:v>293555.63124619401</c:v>
                </c:pt>
                <c:pt idx="21" formatCode="&quot;$&quot;#,##0.00">
                  <c:v>304476.99557789351</c:v>
                </c:pt>
                <c:pt idx="22" formatCode="&quot;$&quot;#,##0.00">
                  <c:v>315398.35990959295</c:v>
                </c:pt>
                <c:pt idx="23" formatCode="&quot;$&quot;#,##0.00">
                  <c:v>326319.72424129245</c:v>
                </c:pt>
                <c:pt idx="24" formatCode="&quot;$&quot;#,##0.00">
                  <c:v>337241.08857299195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D-4E58-9D37-CD34532FFF9E}"/>
            </c:ext>
          </c:extLst>
        </c:ser>
        <c:ser>
          <c:idx val="2"/>
          <c:order val="2"/>
          <c:tx>
            <c:strRef>
              <c:f>'2-Room Forecast'!$D$1</c:f>
              <c:strCache>
                <c:ptCount val="1"/>
                <c:pt idx="0">
                  <c:v>Lower Confidence Bound(2-Room)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'2-Room Forecast'!$A$2:$A$26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'2-Room Forecast'!$D$2:$D$26</c:f>
              <c:numCache>
                <c:formatCode>General</c:formatCode>
                <c:ptCount val="25"/>
                <c:pt idx="19" formatCode="&quot;$&quot;#,##0.00">
                  <c:v>228534.1256</c:v>
                </c:pt>
                <c:pt idx="20" formatCode="&quot;$&quot;#,##0.00">
                  <c:v>230141.43200497201</c:v>
                </c:pt>
                <c:pt idx="21" formatCode="&quot;$&quot;#,##0.00">
                  <c:v>240553.43817080199</c:v>
                </c:pt>
                <c:pt idx="22" formatCode="&quot;$&quot;#,##0.00">
                  <c:v>250961.51358142658</c:v>
                </c:pt>
                <c:pt idx="23" formatCode="&quot;$&quot;#,##0.00">
                  <c:v>261365.6895124726</c:v>
                </c:pt>
                <c:pt idx="24" formatCode="&quot;$&quot;#,##0.00">
                  <c:v>271765.99695184117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D-4E58-9D37-CD34532FFF9E}"/>
            </c:ext>
          </c:extLst>
        </c:ser>
        <c:ser>
          <c:idx val="3"/>
          <c:order val="3"/>
          <c:tx>
            <c:strRef>
              <c:f>'2-Room Forecast'!$E$1</c:f>
              <c:strCache>
                <c:ptCount val="1"/>
                <c:pt idx="0">
                  <c:v>Upper Confidence Bound(2-Room)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'2-Room Forecast'!$A$2:$A$26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'2-Room Forecast'!$E$2:$E$26</c:f>
              <c:numCache>
                <c:formatCode>General</c:formatCode>
                <c:ptCount val="25"/>
                <c:pt idx="19" formatCode="&quot;$&quot;#,##0.00">
                  <c:v>228534.1256</c:v>
                </c:pt>
                <c:pt idx="20" formatCode="&quot;$&quot;#,##0.00">
                  <c:v>356969.83048741601</c:v>
                </c:pt>
                <c:pt idx="21" formatCode="&quot;$&quot;#,##0.00">
                  <c:v>368400.55298498506</c:v>
                </c:pt>
                <c:pt idx="22" formatCode="&quot;$&quot;#,##0.00">
                  <c:v>379835.20623775932</c:v>
                </c:pt>
                <c:pt idx="23" formatCode="&quot;$&quot;#,##0.00">
                  <c:v>391273.75897011231</c:v>
                </c:pt>
                <c:pt idx="24" formatCode="&quot;$&quot;#,##0.00">
                  <c:v>402716.18019414274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DD-4E58-9D37-CD34532FF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793568"/>
        <c:axId val="645794400"/>
      </c:lineChart>
      <c:catAx>
        <c:axId val="6457935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94400"/>
        <c:crosses val="autoZero"/>
        <c:auto val="1"/>
        <c:lblAlgn val="ctr"/>
        <c:lblOffset val="100"/>
        <c:noMultiLvlLbl val="0"/>
      </c:catAx>
      <c:valAx>
        <c:axId val="6457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9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'3-Room Forecast'!$B$1</c:f>
              <c:strCache>
                <c:ptCount val="1"/>
                <c:pt idx="0">
                  <c:v>3-Room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'3-Room Forecast'!$B$2:$B$26</c:f>
              <c:numCache>
                <c:formatCode>"$"#,##0.00</c:formatCode>
                <c:ptCount val="25"/>
                <c:pt idx="0">
                  <c:v>157649.63769999999</c:v>
                </c:pt>
                <c:pt idx="1">
                  <c:v>145396.3688</c:v>
                </c:pt>
                <c:pt idx="2">
                  <c:v>144188.71720000001</c:v>
                </c:pt>
                <c:pt idx="3">
                  <c:v>159651.30929999999</c:v>
                </c:pt>
                <c:pt idx="4">
                  <c:v>174476.09359999999</c:v>
                </c:pt>
                <c:pt idx="5">
                  <c:v>170399.56039999999</c:v>
                </c:pt>
                <c:pt idx="6">
                  <c:v>166727.1593</c:v>
                </c:pt>
                <c:pt idx="7">
                  <c:v>181501.87109999999</c:v>
                </c:pt>
                <c:pt idx="8">
                  <c:v>226442.69630000001</c:v>
                </c:pt>
                <c:pt idx="9">
                  <c:v>250124.07560000001</c:v>
                </c:pt>
                <c:pt idx="10">
                  <c:v>288078.74219999998</c:v>
                </c:pt>
                <c:pt idx="11">
                  <c:v>325340.49310000002</c:v>
                </c:pt>
                <c:pt idx="12">
                  <c:v>341757.5097</c:v>
                </c:pt>
                <c:pt idx="13">
                  <c:v>361935.96769999998</c:v>
                </c:pt>
                <c:pt idx="14">
                  <c:v>341007.56</c:v>
                </c:pt>
                <c:pt idx="15">
                  <c:v>324761.39850000001</c:v>
                </c:pt>
                <c:pt idx="16">
                  <c:v>322473.6532</c:v>
                </c:pt>
                <c:pt idx="17">
                  <c:v>317834.23619999998</c:v>
                </c:pt>
                <c:pt idx="18">
                  <c:v>306477.97989999998</c:v>
                </c:pt>
                <c:pt idx="19">
                  <c:v>299457.24190000002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E-4667-971D-79EE4984CDBA}"/>
            </c:ext>
          </c:extLst>
        </c:ser>
        <c:ser>
          <c:idx val="1"/>
          <c:order val="1"/>
          <c:tx>
            <c:strRef>
              <c:f>'3-Room Forecast'!$C$1</c:f>
              <c:strCache>
                <c:ptCount val="1"/>
                <c:pt idx="0">
                  <c:v>Forecast(3-Room)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'3-Room Forecast'!$A$2:$A$26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'3-Room Forecast'!$C$2:$C$26</c:f>
              <c:numCache>
                <c:formatCode>General</c:formatCode>
                <c:ptCount val="25"/>
                <c:pt idx="19" formatCode="&quot;$&quot;#,##0.00">
                  <c:v>299457.24190000002</c:v>
                </c:pt>
                <c:pt idx="20" formatCode="&quot;$&quot;#,##0.00">
                  <c:v>356509.25817411439</c:v>
                </c:pt>
                <c:pt idx="21" formatCode="&quot;$&quot;#,##0.00">
                  <c:v>368269.75856862403</c:v>
                </c:pt>
                <c:pt idx="22" formatCode="&quot;$&quot;#,##0.00">
                  <c:v>380030.25896313367</c:v>
                </c:pt>
                <c:pt idx="23" formatCode="&quot;$&quot;#,##0.00">
                  <c:v>391790.75935764331</c:v>
                </c:pt>
                <c:pt idx="24" formatCode="&quot;$&quot;#,##0.00">
                  <c:v>403551.25975215295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E-4667-971D-79EE4984CDBA}"/>
            </c:ext>
          </c:extLst>
        </c:ser>
        <c:ser>
          <c:idx val="2"/>
          <c:order val="2"/>
          <c:tx>
            <c:strRef>
              <c:f>'3-Room Forecast'!$D$1</c:f>
              <c:strCache>
                <c:ptCount val="1"/>
                <c:pt idx="0">
                  <c:v>Lower Confidence Bound(3-Room)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'3-Room Forecast'!$A$2:$A$26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'3-Room Forecast'!$D$2:$D$26</c:f>
              <c:numCache>
                <c:formatCode>General</c:formatCode>
                <c:ptCount val="25"/>
                <c:pt idx="19" formatCode="&quot;$&quot;#,##0.00">
                  <c:v>299457.24190000002</c:v>
                </c:pt>
                <c:pt idx="20" formatCode="&quot;$&quot;#,##0.00">
                  <c:v>286488.15193817188</c:v>
                </c:pt>
                <c:pt idx="21" formatCode="&quot;$&quot;#,##0.00">
                  <c:v>296076.6397377667</c:v>
                </c:pt>
                <c:pt idx="22" formatCode="&quot;$&quot;#,##0.00">
                  <c:v>305711.99955757009</c:v>
                </c:pt>
                <c:pt idx="23" formatCode="&quot;$&quot;#,##0.00">
                  <c:v>315390.25577255664</c:v>
                </c:pt>
                <c:pt idx="24" formatCode="&quot;$&quot;#,##0.00">
                  <c:v>325107.92980381689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8E-4667-971D-79EE4984CDBA}"/>
            </c:ext>
          </c:extLst>
        </c:ser>
        <c:ser>
          <c:idx val="3"/>
          <c:order val="3"/>
          <c:tx>
            <c:strRef>
              <c:f>'3-Room Forecast'!$E$1</c:f>
              <c:strCache>
                <c:ptCount val="1"/>
                <c:pt idx="0">
                  <c:v>Upper Confidence Bound(3-Room)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'3-Room Forecast'!$A$2:$A$26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'3-Room Forecast'!$E$2:$E$26</c:f>
              <c:numCache>
                <c:formatCode>General</c:formatCode>
                <c:ptCount val="25"/>
                <c:pt idx="19" formatCode="&quot;$&quot;#,##0.00">
                  <c:v>299457.24190000002</c:v>
                </c:pt>
                <c:pt idx="20" formatCode="&quot;$&quot;#,##0.00">
                  <c:v>426530.36441005691</c:v>
                </c:pt>
                <c:pt idx="21" formatCode="&quot;$&quot;#,##0.00">
                  <c:v>440462.87739948137</c:v>
                </c:pt>
                <c:pt idx="22" formatCode="&quot;$&quot;#,##0.00">
                  <c:v>454348.51836869726</c:v>
                </c:pt>
                <c:pt idx="23" formatCode="&quot;$&quot;#,##0.00">
                  <c:v>468191.26294272998</c:v>
                </c:pt>
                <c:pt idx="24" formatCode="&quot;$&quot;#,##0.00">
                  <c:v>481994.58970048901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8E-4667-971D-79EE4984C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244720"/>
        <c:axId val="659245136"/>
      </c:lineChart>
      <c:catAx>
        <c:axId val="6592447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45136"/>
        <c:crosses val="autoZero"/>
        <c:auto val="1"/>
        <c:lblAlgn val="ctr"/>
        <c:lblOffset val="100"/>
        <c:noMultiLvlLbl val="0"/>
      </c:catAx>
      <c:valAx>
        <c:axId val="6592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4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'4-Room Forecast'!$B$1</c:f>
              <c:strCache>
                <c:ptCount val="1"/>
                <c:pt idx="0">
                  <c:v>4-Room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'4-Room Forecast'!$B$2:$B$26</c:f>
              <c:numCache>
                <c:formatCode>"$"#,##0.00</c:formatCode>
                <c:ptCount val="25"/>
                <c:pt idx="0">
                  <c:v>256722.8455</c:v>
                </c:pt>
                <c:pt idx="1">
                  <c:v>233900.20060000001</c:v>
                </c:pt>
                <c:pt idx="2">
                  <c:v>224250.82920000001</c:v>
                </c:pt>
                <c:pt idx="3">
                  <c:v>230132.42180000001</c:v>
                </c:pt>
                <c:pt idx="4">
                  <c:v>237591.39840000001</c:v>
                </c:pt>
                <c:pt idx="5">
                  <c:v>234486.3253</c:v>
                </c:pt>
                <c:pt idx="6">
                  <c:v>235505.96609999999</c:v>
                </c:pt>
                <c:pt idx="7">
                  <c:v>254604.2929</c:v>
                </c:pt>
                <c:pt idx="8">
                  <c:v>308748.22210000001</c:v>
                </c:pt>
                <c:pt idx="9">
                  <c:v>331897.90240000002</c:v>
                </c:pt>
                <c:pt idx="10">
                  <c:v>372573.71010000003</c:v>
                </c:pt>
                <c:pt idx="11">
                  <c:v>422734.91509999998</c:v>
                </c:pt>
                <c:pt idx="12">
                  <c:v>443436.4803</c:v>
                </c:pt>
                <c:pt idx="13">
                  <c:v>479260.56349999999</c:v>
                </c:pt>
                <c:pt idx="14">
                  <c:v>444921.0246</c:v>
                </c:pt>
                <c:pt idx="15">
                  <c:v>433627.37689999997</c:v>
                </c:pt>
                <c:pt idx="16">
                  <c:v>434478.63199999998</c:v>
                </c:pt>
                <c:pt idx="17">
                  <c:v>437119.99530000001</c:v>
                </c:pt>
                <c:pt idx="18">
                  <c:v>431752.93530000001</c:v>
                </c:pt>
                <c:pt idx="19">
                  <c:v>429748.88020000001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9-4E6E-8C05-4CB5F326C535}"/>
            </c:ext>
          </c:extLst>
        </c:ser>
        <c:ser>
          <c:idx val="1"/>
          <c:order val="1"/>
          <c:tx>
            <c:strRef>
              <c:f>'4-Room Forecast'!$C$1</c:f>
              <c:strCache>
                <c:ptCount val="1"/>
                <c:pt idx="0">
                  <c:v>Forecast(4-Room)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'4-Room Forecast'!$A$2:$A$26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'4-Room Forecast'!$C$2:$C$26</c:f>
              <c:numCache>
                <c:formatCode>General</c:formatCode>
                <c:ptCount val="25"/>
                <c:pt idx="19" formatCode="&quot;$&quot;#,##0.00">
                  <c:v>429748.88020000001</c:v>
                </c:pt>
                <c:pt idx="20" formatCode="&quot;$&quot;#,##0.00">
                  <c:v>461235.66750445572</c:v>
                </c:pt>
                <c:pt idx="21" formatCode="&quot;$&quot;#,##0.00">
                  <c:v>475784.24628444691</c:v>
                </c:pt>
                <c:pt idx="22" formatCode="&quot;$&quot;#,##0.00">
                  <c:v>490332.82506443816</c:v>
                </c:pt>
                <c:pt idx="23" formatCode="&quot;$&quot;#,##0.00">
                  <c:v>504881.40384442935</c:v>
                </c:pt>
                <c:pt idx="24" formatCode="&quot;$&quot;#,##0.00">
                  <c:v>519429.98262442055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9-4E6E-8C05-4CB5F326C535}"/>
            </c:ext>
          </c:extLst>
        </c:ser>
        <c:ser>
          <c:idx val="2"/>
          <c:order val="2"/>
          <c:tx>
            <c:strRef>
              <c:f>'4-Room Forecast'!$D$1</c:f>
              <c:strCache>
                <c:ptCount val="1"/>
                <c:pt idx="0">
                  <c:v>Lower Confidence Bound(4-Room)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'4-Room Forecast'!$A$2:$A$26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'4-Room Forecast'!$D$2:$D$26</c:f>
              <c:numCache>
                <c:formatCode>General</c:formatCode>
                <c:ptCount val="25"/>
                <c:pt idx="19" formatCode="&quot;$&quot;#,##0.00">
                  <c:v>429748.88020000001</c:v>
                </c:pt>
                <c:pt idx="20" formatCode="&quot;$&quot;#,##0.00">
                  <c:v>395661.52159135998</c:v>
                </c:pt>
                <c:pt idx="21" formatCode="&quot;$&quot;#,##0.00">
                  <c:v>402440.77326965978</c:v>
                </c:pt>
                <c:pt idx="22" formatCode="&quot;$&quot;#,##0.00">
                  <c:v>409940.8209593799</c:v>
                </c:pt>
                <c:pt idx="23" formatCode="&quot;$&quot;#,##0.00">
                  <c:v>417986.03525300266</c:v>
                </c:pt>
                <c:pt idx="24" formatCode="&quot;$&quot;#,##0.00">
                  <c:v>426461.89181018132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9-4E6E-8C05-4CB5F326C535}"/>
            </c:ext>
          </c:extLst>
        </c:ser>
        <c:ser>
          <c:idx val="3"/>
          <c:order val="3"/>
          <c:tx>
            <c:strRef>
              <c:f>'4-Room Forecast'!$E$1</c:f>
              <c:strCache>
                <c:ptCount val="1"/>
                <c:pt idx="0">
                  <c:v>Upper Confidence Bound(4-Room)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'4-Room Forecast'!$A$2:$A$26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'4-Room Forecast'!$E$2:$E$26</c:f>
              <c:numCache>
                <c:formatCode>General</c:formatCode>
                <c:ptCount val="25"/>
                <c:pt idx="19" formatCode="&quot;$&quot;#,##0.00">
                  <c:v>429748.88020000001</c:v>
                </c:pt>
                <c:pt idx="20" formatCode="&quot;$&quot;#,##0.00">
                  <c:v>526809.81341755146</c:v>
                </c:pt>
                <c:pt idx="21" formatCode="&quot;$&quot;#,##0.00">
                  <c:v>549127.71929923398</c:v>
                </c:pt>
                <c:pt idx="22" formatCode="&quot;$&quot;#,##0.00">
                  <c:v>570724.82916949643</c:v>
                </c:pt>
                <c:pt idx="23" formatCode="&quot;$&quot;#,##0.00">
                  <c:v>591776.77243585605</c:v>
                </c:pt>
                <c:pt idx="24" formatCode="&quot;$&quot;#,##0.00">
                  <c:v>612398.07343865978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9-4E6E-8C05-4CB5F326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727328"/>
        <c:axId val="805725248"/>
      </c:lineChart>
      <c:catAx>
        <c:axId val="8057273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725248"/>
        <c:crosses val="autoZero"/>
        <c:auto val="1"/>
        <c:lblAlgn val="ctr"/>
        <c:lblOffset val="100"/>
        <c:noMultiLvlLbl val="0"/>
      </c:catAx>
      <c:valAx>
        <c:axId val="8057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7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'5-Room Forecast'!$B$1</c:f>
              <c:strCache>
                <c:ptCount val="1"/>
                <c:pt idx="0">
                  <c:v>5-Room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'5-Room Forecast'!$B$2:$B$26</c:f>
              <c:numCache>
                <c:formatCode>"$"#,##0.00</c:formatCode>
                <c:ptCount val="25"/>
                <c:pt idx="0">
                  <c:v>375507.4436</c:v>
                </c:pt>
                <c:pt idx="1">
                  <c:v>340183.62469999999</c:v>
                </c:pt>
                <c:pt idx="2">
                  <c:v>324427.59710000001</c:v>
                </c:pt>
                <c:pt idx="3">
                  <c:v>322053.60830000002</c:v>
                </c:pt>
                <c:pt idx="4">
                  <c:v>315056.06790000002</c:v>
                </c:pt>
                <c:pt idx="5">
                  <c:v>303455.67180000001</c:v>
                </c:pt>
                <c:pt idx="6">
                  <c:v>303186.08470000001</c:v>
                </c:pt>
                <c:pt idx="7">
                  <c:v>327557.09879999998</c:v>
                </c:pt>
                <c:pt idx="8">
                  <c:v>389542.39740000002</c:v>
                </c:pt>
                <c:pt idx="9">
                  <c:v>403023.47450000001</c:v>
                </c:pt>
                <c:pt idx="10">
                  <c:v>454303.96029999998</c:v>
                </c:pt>
                <c:pt idx="11">
                  <c:v>501825.95779999997</c:v>
                </c:pt>
                <c:pt idx="12">
                  <c:v>524027.0355</c:v>
                </c:pt>
                <c:pt idx="13">
                  <c:v>568800.3149</c:v>
                </c:pt>
                <c:pt idx="14">
                  <c:v>536064.54330000002</c:v>
                </c:pt>
                <c:pt idx="15">
                  <c:v>515018.27679999999</c:v>
                </c:pt>
                <c:pt idx="16">
                  <c:v>522708.49979999999</c:v>
                </c:pt>
                <c:pt idx="17">
                  <c:v>532276.72320000001</c:v>
                </c:pt>
                <c:pt idx="18">
                  <c:v>527634.50989999995</c:v>
                </c:pt>
                <c:pt idx="19">
                  <c:v>526811.62589999998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5-4D3E-9B88-230347BC69C1}"/>
            </c:ext>
          </c:extLst>
        </c:ser>
        <c:ser>
          <c:idx val="1"/>
          <c:order val="1"/>
          <c:tx>
            <c:strRef>
              <c:f>'5-Room Forecast'!$C$1</c:f>
              <c:strCache>
                <c:ptCount val="1"/>
                <c:pt idx="0">
                  <c:v>Forecast(5-Room)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'5-Room Forecast'!$A$2:$A$26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'5-Room Forecast'!$C$2:$C$26</c:f>
              <c:numCache>
                <c:formatCode>General</c:formatCode>
                <c:ptCount val="25"/>
                <c:pt idx="19" formatCode="&quot;$&quot;#,##0.00">
                  <c:v>526811.62589999998</c:v>
                </c:pt>
                <c:pt idx="20" formatCode="&quot;$&quot;#,##0.00">
                  <c:v>546312.30232541147</c:v>
                </c:pt>
                <c:pt idx="21" formatCode="&quot;$&quot;#,##0.00">
                  <c:v>560674.90348754555</c:v>
                </c:pt>
                <c:pt idx="22" formatCode="&quot;$&quot;#,##0.00">
                  <c:v>575037.50464967964</c:v>
                </c:pt>
                <c:pt idx="23" formatCode="&quot;$&quot;#,##0.00">
                  <c:v>589400.10581181373</c:v>
                </c:pt>
                <c:pt idx="24" formatCode="&quot;$&quot;#,##0.00">
                  <c:v>603762.70697394782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5-4D3E-9B88-230347BC69C1}"/>
            </c:ext>
          </c:extLst>
        </c:ser>
        <c:ser>
          <c:idx val="2"/>
          <c:order val="2"/>
          <c:tx>
            <c:strRef>
              <c:f>'5-Room Forecast'!$D$1</c:f>
              <c:strCache>
                <c:ptCount val="1"/>
                <c:pt idx="0">
                  <c:v>Lower Confidence Bound(5-Room)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'5-Room Forecast'!$A$2:$A$26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'5-Room Forecast'!$D$2:$D$26</c:f>
              <c:numCache>
                <c:formatCode>General</c:formatCode>
                <c:ptCount val="25"/>
                <c:pt idx="19" formatCode="&quot;$&quot;#,##0.00">
                  <c:v>526811.62589999998</c:v>
                </c:pt>
                <c:pt idx="20" formatCode="&quot;$&quot;#,##0.00">
                  <c:v>484636.94562299567</c:v>
                </c:pt>
                <c:pt idx="21" formatCode="&quot;$&quot;#,##0.00">
                  <c:v>483543.68661418965</c:v>
                </c:pt>
                <c:pt idx="22" formatCode="&quot;$&quot;#,##0.00">
                  <c:v>485035.74469830689</c:v>
                </c:pt>
                <c:pt idx="23" formatCode="&quot;$&quot;#,##0.00">
                  <c:v>488122.59712400555</c:v>
                </c:pt>
                <c:pt idx="24" formatCode="&quot;$&quot;#,##0.00">
                  <c:v>492319.07485861552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5-4D3E-9B88-230347BC69C1}"/>
            </c:ext>
          </c:extLst>
        </c:ser>
        <c:ser>
          <c:idx val="3"/>
          <c:order val="3"/>
          <c:tx>
            <c:strRef>
              <c:f>'5-Room Forecast'!$E$1</c:f>
              <c:strCache>
                <c:ptCount val="1"/>
                <c:pt idx="0">
                  <c:v>Upper Confidence Bound(5-Room)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'5-Room Forecast'!$A$2:$A$26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'5-Room Forecast'!$E$2:$E$26</c:f>
              <c:numCache>
                <c:formatCode>General</c:formatCode>
                <c:ptCount val="25"/>
                <c:pt idx="19" formatCode="&quot;$&quot;#,##0.00">
                  <c:v>526811.62589999998</c:v>
                </c:pt>
                <c:pt idx="20" formatCode="&quot;$&quot;#,##0.00">
                  <c:v>607987.65902782732</c:v>
                </c:pt>
                <c:pt idx="21" formatCode="&quot;$&quot;#,##0.00">
                  <c:v>637806.12036090146</c:v>
                </c:pt>
                <c:pt idx="22" formatCode="&quot;$&quot;#,##0.00">
                  <c:v>665039.26460105239</c:v>
                </c:pt>
                <c:pt idx="23" formatCode="&quot;$&quot;#,##0.00">
                  <c:v>690677.61449962191</c:v>
                </c:pt>
                <c:pt idx="24" formatCode="&quot;$&quot;#,##0.00">
                  <c:v>715206.33908928011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5-4D3E-9B88-230347BC6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002608"/>
        <c:axId val="714003440"/>
      </c:lineChart>
      <c:catAx>
        <c:axId val="7140026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03440"/>
        <c:crosses val="autoZero"/>
        <c:auto val="1"/>
        <c:lblAlgn val="ctr"/>
        <c:lblOffset val="100"/>
        <c:noMultiLvlLbl val="0"/>
      </c:catAx>
      <c:valAx>
        <c:axId val="7140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0843318498231"/>
          <c:y val="2.3777141493676927E-2"/>
          <c:w val="0.85216527281915844"/>
          <c:h val="0.64446466918907863"/>
        </c:manualLayout>
      </c:layout>
      <c:lineChart>
        <c:grouping val="standard"/>
        <c:varyColors val="0"/>
        <c:ser>
          <c:idx val="0"/>
          <c:order val="0"/>
          <c:tx>
            <c:strRef>
              <c:f>'Executive Forecast'!$B$1</c:f>
              <c:strCache>
                <c:ptCount val="1"/>
                <c:pt idx="0">
                  <c:v>Executive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'Executive Forecast'!$B$2:$B$26</c:f>
              <c:numCache>
                <c:formatCode>"$"#,##0.00</c:formatCode>
                <c:ptCount val="25"/>
                <c:pt idx="0">
                  <c:v>479088.62969999999</c:v>
                </c:pt>
                <c:pt idx="1">
                  <c:v>445524.24119999999</c:v>
                </c:pt>
                <c:pt idx="2">
                  <c:v>422225.57740000001</c:v>
                </c:pt>
                <c:pt idx="3">
                  <c:v>408602.88150000002</c:v>
                </c:pt>
                <c:pt idx="4">
                  <c:v>386484.34230000002</c:v>
                </c:pt>
                <c:pt idx="5">
                  <c:v>361812.15330000001</c:v>
                </c:pt>
                <c:pt idx="6">
                  <c:v>357635.27529999998</c:v>
                </c:pt>
                <c:pt idx="7">
                  <c:v>384763.41759999999</c:v>
                </c:pt>
                <c:pt idx="8">
                  <c:v>458551.15879999998</c:v>
                </c:pt>
                <c:pt idx="9">
                  <c:v>471082.14490000001</c:v>
                </c:pt>
                <c:pt idx="10">
                  <c:v>522055.91200000001</c:v>
                </c:pt>
                <c:pt idx="11">
                  <c:v>577825.99890000001</c:v>
                </c:pt>
                <c:pt idx="12">
                  <c:v>614856.72030000004</c:v>
                </c:pt>
                <c:pt idx="13">
                  <c:v>661299.88650000002</c:v>
                </c:pt>
                <c:pt idx="14">
                  <c:v>639124.451</c:v>
                </c:pt>
                <c:pt idx="15">
                  <c:v>620677.2169</c:v>
                </c:pt>
                <c:pt idx="16">
                  <c:v>624047.554</c:v>
                </c:pt>
                <c:pt idx="17">
                  <c:v>627211.26540000003</c:v>
                </c:pt>
                <c:pt idx="18">
                  <c:v>630780.13370000001</c:v>
                </c:pt>
                <c:pt idx="19">
                  <c:v>617561.22939999995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D-4097-9CE1-74D951F54B80}"/>
            </c:ext>
          </c:extLst>
        </c:ser>
        <c:ser>
          <c:idx val="1"/>
          <c:order val="1"/>
          <c:tx>
            <c:strRef>
              <c:f>'Executive Forecast'!$C$1</c:f>
              <c:strCache>
                <c:ptCount val="1"/>
                <c:pt idx="0">
                  <c:v>Forecast(Executive 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'Executive Forecast'!$A$2:$A$26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'Executive Forecast'!$C$2:$C$26</c:f>
              <c:numCache>
                <c:formatCode>General</c:formatCode>
                <c:ptCount val="25"/>
                <c:pt idx="19" formatCode="&quot;$&quot;#,##0.00">
                  <c:v>617561.22939999995</c:v>
                </c:pt>
                <c:pt idx="20" formatCode="&quot;$&quot;#,##0.00">
                  <c:v>635718.20629082201</c:v>
                </c:pt>
                <c:pt idx="21" formatCode="&quot;$&quot;#,##0.00">
                  <c:v>650901.75393784046</c:v>
                </c:pt>
                <c:pt idx="22" formatCode="&quot;$&quot;#,##0.00">
                  <c:v>666085.30158485903</c:v>
                </c:pt>
                <c:pt idx="23" formatCode="&quot;$&quot;#,##0.00">
                  <c:v>681268.8492318776</c:v>
                </c:pt>
                <c:pt idx="24" formatCode="&quot;$&quot;#,##0.00">
                  <c:v>696452.39687889605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D-4097-9CE1-74D951F54B80}"/>
            </c:ext>
          </c:extLst>
        </c:ser>
        <c:ser>
          <c:idx val="2"/>
          <c:order val="2"/>
          <c:tx>
            <c:strRef>
              <c:f>'Executive Forecast'!$D$1</c:f>
              <c:strCache>
                <c:ptCount val="1"/>
                <c:pt idx="0">
                  <c:v>Lower Confidence Bound(Executive 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'Executive Forecast'!$A$2:$A$26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'Executive Forecast'!$D$2:$D$26</c:f>
              <c:numCache>
                <c:formatCode>General</c:formatCode>
                <c:ptCount val="25"/>
                <c:pt idx="19" formatCode="&quot;$&quot;#,##0.00">
                  <c:v>617561.22939999995</c:v>
                </c:pt>
                <c:pt idx="20" formatCode="&quot;$&quot;#,##0.00">
                  <c:v>570272.08550384501</c:v>
                </c:pt>
                <c:pt idx="21" formatCode="&quot;$&quot;#,##0.00">
                  <c:v>562809.20891911187</c:v>
                </c:pt>
                <c:pt idx="22" formatCode="&quot;$&quot;#,##0.00">
                  <c:v>560042.28743597248</c:v>
                </c:pt>
                <c:pt idx="23" formatCode="&quot;$&quot;#,##0.00">
                  <c:v>559870.01736696321</c:v>
                </c:pt>
                <c:pt idx="24" formatCode="&quot;$&quot;#,##0.00">
                  <c:v>561404.36231555813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1D-4097-9CE1-74D951F54B80}"/>
            </c:ext>
          </c:extLst>
        </c:ser>
        <c:ser>
          <c:idx val="3"/>
          <c:order val="3"/>
          <c:tx>
            <c:strRef>
              <c:f>'Executive Forecast'!$E$1</c:f>
              <c:strCache>
                <c:ptCount val="1"/>
                <c:pt idx="0">
                  <c:v>Upper Confidence Bound(Executive 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'Executive Forecast'!$A$2:$A$26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'Executive Forecast'!$E$2:$E$26</c:f>
              <c:numCache>
                <c:formatCode>General</c:formatCode>
                <c:ptCount val="25"/>
                <c:pt idx="19" formatCode="&quot;$&quot;#,##0.00">
                  <c:v>617561.22939999995</c:v>
                </c:pt>
                <c:pt idx="20" formatCode="&quot;$&quot;#,##0.00">
                  <c:v>701164.32707779901</c:v>
                </c:pt>
                <c:pt idx="21" formatCode="&quot;$&quot;#,##0.00">
                  <c:v>738994.29895656905</c:v>
                </c:pt>
                <c:pt idx="22" formatCode="&quot;$&quot;#,##0.00">
                  <c:v>772128.31573374558</c:v>
                </c:pt>
                <c:pt idx="23" formatCode="&quot;$&quot;#,##0.00">
                  <c:v>802667.68109679199</c:v>
                </c:pt>
                <c:pt idx="24" formatCode="&quot;$&quot;#,##0.00">
                  <c:v>831500.43144223397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1D-4097-9CE1-74D951F54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553648"/>
        <c:axId val="555541168"/>
      </c:lineChart>
      <c:catAx>
        <c:axId val="5555536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41168"/>
        <c:crosses val="autoZero"/>
        <c:auto val="1"/>
        <c:lblAlgn val="ctr"/>
        <c:lblOffset val="100"/>
        <c:noMultiLvlLbl val="0"/>
      </c:catAx>
      <c:valAx>
        <c:axId val="5555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114300</xdr:rowOff>
    </xdr:from>
    <xdr:to>
      <xdr:col>6</xdr:col>
      <xdr:colOff>22860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33A98-5DEF-4C95-8765-D0FAED4B2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1</xdr:row>
      <xdr:rowOff>45720</xdr:rowOff>
    </xdr:from>
    <xdr:to>
      <xdr:col>5</xdr:col>
      <xdr:colOff>556260</xdr:colOff>
      <xdr:row>17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60C1B-42CC-4C84-8378-B2A02827F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45720</xdr:rowOff>
    </xdr:from>
    <xdr:to>
      <xdr:col>5</xdr:col>
      <xdr:colOff>518160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AD91A-1315-4CEF-97AD-7FAB48D1A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1</xdr:row>
      <xdr:rowOff>106680</xdr:rowOff>
    </xdr:from>
    <xdr:to>
      <xdr:col>5</xdr:col>
      <xdr:colOff>579120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9FB02-F111-40B5-A85A-E6A4E7ABF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106680</xdr:rowOff>
    </xdr:from>
    <xdr:to>
      <xdr:col>5</xdr:col>
      <xdr:colOff>586740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AFBF39-578E-40A3-8602-6FA3C5830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1</xdr:row>
      <xdr:rowOff>83820</xdr:rowOff>
    </xdr:from>
    <xdr:to>
      <xdr:col>5</xdr:col>
      <xdr:colOff>480060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62CD9-7DFC-47C6-B069-688EA066E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DECEFD-FF20-44D7-B7AE-1218D0A03EEA}" name="Table1" displayName="Table1" ref="A1:E26" totalsRowShown="0">
  <autoFilter ref="A1:E26" xr:uid="{67C3443F-82F3-43D9-95BB-54A0D9E17425}"/>
  <tableColumns count="5">
    <tableColumn id="1" xr3:uid="{329906D8-9D0C-4FFA-AADA-3E3876009876}" name="Year_Predict"/>
    <tableColumn id="2" xr3:uid="{48FC6563-0EC9-4391-B211-10A2F3812B43}" name="1-Room"/>
    <tableColumn id="3" xr3:uid="{6DB44211-7612-48DB-81D3-1CF966DF0DED}" name="Forecast(1-Room)" dataDxfId="17">
      <calculatedColumnFormula>_xlfn.FORECAST.ETS(A2,$B$2:$B$21,$A$2:$A$21,1,1)</calculatedColumnFormula>
    </tableColumn>
    <tableColumn id="4" xr3:uid="{EB2E082B-C646-40E9-9F16-D386FB76EE86}" name="Lower Confidence Bound(1-Room)" dataDxfId="16">
      <calculatedColumnFormula>C2-_xlfn.FORECAST.ETS.CONFINT(A2,$B$2:$B$21,$A$2:$A$21,0.95,1,1)</calculatedColumnFormula>
    </tableColumn>
    <tableColumn id="5" xr3:uid="{0F0E50A7-67B5-4948-8677-A753EBB22D02}" name="Upper Confidence Bound(1-Room)" dataDxfId="15">
      <calculatedColumnFormula>C2+_xlfn.FORECAST.ETS.CONFINT(A2,$B$2:$B$21,$A$2:$A$21,0.95,1,1)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D03617-DC00-4E77-BDFD-38014497EEA9}" name="Table2" displayName="Table2" ref="A1:E26" totalsRowShown="0">
  <autoFilter ref="A1:E26" xr:uid="{0310C09E-BB85-4C74-9ADE-7D2661EB6990}"/>
  <tableColumns count="5">
    <tableColumn id="1" xr3:uid="{246AFE8E-AE33-4A55-B273-C972D661008E}" name="Year_Predict"/>
    <tableColumn id="2" xr3:uid="{29C153E3-B648-4CB1-ADE4-D0D891A0600D}" name="2-Room"/>
    <tableColumn id="3" xr3:uid="{4767D5D8-59DD-45A3-9663-AE91E6271D15}" name="Forecast(2-Room)" dataDxfId="14">
      <calculatedColumnFormula>_xlfn.FORECAST.ETS(A2,$B$2:$B$21,$A$2:$A$21,1,1)</calculatedColumnFormula>
    </tableColumn>
    <tableColumn id="4" xr3:uid="{F61CEB1C-B9F2-4AD9-9793-59D390CF40E7}" name="Lower Confidence Bound(2-Room)" dataDxfId="13">
      <calculatedColumnFormula>C2-_xlfn.FORECAST.ETS.CONFINT(A2,$B$2:$B$21,$A$2:$A$21,0.95,1,1)</calculatedColumnFormula>
    </tableColumn>
    <tableColumn id="5" xr3:uid="{FA7198C0-80BC-4F5D-BB5A-19CC8EC798AB}" name="Upper Confidence Bound(2-Room)" dataDxfId="12">
      <calculatedColumnFormula>C2+_xlfn.FORECAST.ETS.CONFINT(A2,$B$2:$B$21,$A$2:$A$21,0.95,1,1)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E0A276-F71D-4BFD-B221-BD64B9F5151A}" name="Table3" displayName="Table3" ref="A1:E26" totalsRowShown="0">
  <autoFilter ref="A1:E26" xr:uid="{24FC418A-8CEA-4C55-A278-3BBCBFF9FD09}"/>
  <tableColumns count="5">
    <tableColumn id="1" xr3:uid="{BAB8C0AB-B408-4FEF-86C5-F98CFB51DA61}" name="Year_Predict"/>
    <tableColumn id="2" xr3:uid="{938663A3-FCFE-4813-90DD-F2128B4CF126}" name="3-Room"/>
    <tableColumn id="3" xr3:uid="{1BDBD508-C596-41F9-B663-8BA05B36941F}" name="Forecast(3-Room)" dataDxfId="11">
      <calculatedColumnFormula>_xlfn.FORECAST.ETS(A2,$B$2:$B$21,$A$2:$A$21,1,1)</calculatedColumnFormula>
    </tableColumn>
    <tableColumn id="4" xr3:uid="{E04ECD77-1F41-4394-BBE0-FBD7349F3E22}" name="Lower Confidence Bound(3-Room)" dataDxfId="10">
      <calculatedColumnFormula>C2-_xlfn.FORECAST.ETS.CONFINT(A2,$B$2:$B$21,$A$2:$A$21,0.95,1,1)</calculatedColumnFormula>
    </tableColumn>
    <tableColumn id="5" xr3:uid="{B6C97B4A-3A27-4544-A9BF-611F36807801}" name="Upper Confidence Bound(3-Room)" dataDxfId="9">
      <calculatedColumnFormula>C2+_xlfn.FORECAST.ETS.CONFINT(A2,$B$2:$B$21,$A$2:$A$21,0.95,1,1)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3B1692-9C8D-4FA2-B1CC-831D88579026}" name="Table4" displayName="Table4" ref="A1:E26" totalsRowShown="0">
  <autoFilter ref="A1:E26" xr:uid="{578A7D72-C34D-4274-9BD0-186EC52745D0}"/>
  <tableColumns count="5">
    <tableColumn id="1" xr3:uid="{C6AC7688-D241-419B-8EED-653125010BC9}" name="Year_Predict"/>
    <tableColumn id="2" xr3:uid="{F6224B08-874B-4E22-BC07-DB2A2CD40336}" name="4-Room"/>
    <tableColumn id="3" xr3:uid="{089A8B9D-5670-4031-A33F-534AF71BD52D}" name="Forecast(4-Room)" dataDxfId="8">
      <calculatedColumnFormula>_xlfn.FORECAST.ETS(A2,$B$2:$B$21,$A$2:$A$21,1,1)</calculatedColumnFormula>
    </tableColumn>
    <tableColumn id="4" xr3:uid="{0361C542-B81E-4763-852C-0F2514F3A0C8}" name="Lower Confidence Bound(4-Room)" dataDxfId="7">
      <calculatedColumnFormula>C2-_xlfn.FORECAST.ETS.CONFINT(A2,$B$2:$B$21,$A$2:$A$21,0.95,1,1)</calculatedColumnFormula>
    </tableColumn>
    <tableColumn id="5" xr3:uid="{899E7815-5EBD-4020-87C8-182BEBD3A489}" name="Upper Confidence Bound(4-Room)" dataDxfId="6">
      <calculatedColumnFormula>C2+_xlfn.FORECAST.ETS.CONFINT(A2,$B$2:$B$21,$A$2:$A$21,0.95,1,1)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93C295-A272-4086-9D08-B3A69836B6B3}" name="Table5" displayName="Table5" ref="A1:E26" totalsRowShown="0">
  <autoFilter ref="A1:E26" xr:uid="{E0322DE0-F826-4E53-8BDA-5CB761E0F3CF}"/>
  <tableColumns count="5">
    <tableColumn id="1" xr3:uid="{995404E8-4C5A-444A-908B-4E2E8FB9809A}" name="Year_Predict"/>
    <tableColumn id="2" xr3:uid="{6838A07A-59AF-442A-B97F-2DBB9658328D}" name="5-Room"/>
    <tableColumn id="3" xr3:uid="{0A36918F-D044-4359-B74B-F3E021F46A71}" name="Forecast(5-Room)" dataDxfId="5">
      <calculatedColumnFormula>_xlfn.FORECAST.ETS(A2,$B$2:$B$21,$A$2:$A$21,1,1)</calculatedColumnFormula>
    </tableColumn>
    <tableColumn id="4" xr3:uid="{2685977D-20F8-402F-9C7A-44DA4F390BBC}" name="Lower Confidence Bound(5-Room)" dataDxfId="4">
      <calculatedColumnFormula>C2-_xlfn.FORECAST.ETS.CONFINT(A2,$B$2:$B$21,$A$2:$A$21,0.95,1,1)</calculatedColumnFormula>
    </tableColumn>
    <tableColumn id="5" xr3:uid="{4DB8A162-0437-4A57-8CB0-3983CCD651E1}" name="Upper Confidence Bound(5-Room)" dataDxfId="3">
      <calculatedColumnFormula>C2+_xlfn.FORECAST.ETS.CONFINT(A2,$B$2:$B$21,$A$2:$A$21,0.95,1,1)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4E76115-9FDC-475E-9771-FF639D36C50B}" name="Table6" displayName="Table6" ref="A1:E26" totalsRowShown="0">
  <autoFilter ref="A1:E26" xr:uid="{FB3161DB-A3EA-4781-AB7B-D40C3686B591}"/>
  <tableColumns count="5">
    <tableColumn id="1" xr3:uid="{A357960E-1FE9-42CE-8B1F-BBAF47450EE9}" name="Year_Predict"/>
    <tableColumn id="2" xr3:uid="{132CC915-C450-461B-B023-B1EE083C29BF}" name="Executive "/>
    <tableColumn id="3" xr3:uid="{B2A61F44-D600-480E-A075-EF0717910C28}" name="Forecast(Executive )" dataDxfId="2">
      <calculatedColumnFormula>_xlfn.FORECAST.ETS(A2,$B$2:$B$21,$A$2:$A$21,1,1)</calculatedColumnFormula>
    </tableColumn>
    <tableColumn id="4" xr3:uid="{E417A73D-FD30-4B23-ADDE-A89EC51808B6}" name="Lower Confidence Bound(Executive )" dataDxfId="1">
      <calculatedColumnFormula>C2-_xlfn.FORECAST.ETS.CONFINT(A2,$B$2:$B$21,$A$2:$A$21,0.95,1,1)</calculatedColumnFormula>
    </tableColumn>
    <tableColumn id="5" xr3:uid="{4F5F78F5-DBF6-4D1F-9A42-1474CBEC7795}" name="Upper Confidence Bound(Executive )" dataDxfId="0">
      <calculatedColumnFormula>C2+_xlfn.FORECAST.ETS.CONFINT(A2,$B$2:$B$21,$A$2:$A$21,0.95,1,1)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E710-245B-4E87-961D-412C03083B76}">
  <dimension ref="A1:E26"/>
  <sheetViews>
    <sheetView topLeftCell="B1" workbookViewId="0">
      <selection activeCell="D22" sqref="D22:D26"/>
    </sheetView>
  </sheetViews>
  <sheetFormatPr defaultRowHeight="14.4" x14ac:dyDescent="0.3"/>
  <cols>
    <col min="1" max="1" width="13.44140625" customWidth="1"/>
    <col min="2" max="2" width="11" bestFit="1" customWidth="1"/>
    <col min="3" max="3" width="17.88671875" customWidth="1"/>
    <col min="4" max="4" width="32" customWidth="1"/>
    <col min="5" max="5" width="32.109375" customWidth="1"/>
  </cols>
  <sheetData>
    <row r="1" spans="1:5" x14ac:dyDescent="0.3">
      <c r="A1" t="s">
        <v>5</v>
      </c>
      <c r="B1" t="s">
        <v>0</v>
      </c>
      <c r="C1" t="s">
        <v>36</v>
      </c>
      <c r="D1" t="s">
        <v>37</v>
      </c>
      <c r="E1" t="s">
        <v>38</v>
      </c>
    </row>
    <row r="2" spans="1:5" x14ac:dyDescent="0.3">
      <c r="A2" s="10">
        <v>2000</v>
      </c>
      <c r="B2" s="11">
        <v>48500</v>
      </c>
    </row>
    <row r="3" spans="1:5" x14ac:dyDescent="0.3">
      <c r="A3" s="10">
        <v>2001</v>
      </c>
      <c r="B3" s="11">
        <v>40334.615380000003</v>
      </c>
    </row>
    <row r="4" spans="1:5" x14ac:dyDescent="0.3">
      <c r="A4" s="10">
        <v>2002</v>
      </c>
      <c r="B4" s="11">
        <v>44427.272729999997</v>
      </c>
    </row>
    <row r="5" spans="1:5" x14ac:dyDescent="0.3">
      <c r="A5" s="10">
        <v>2003</v>
      </c>
      <c r="B5" s="11">
        <v>54306.976739999998</v>
      </c>
    </row>
    <row r="6" spans="1:5" x14ac:dyDescent="0.3">
      <c r="A6" s="10">
        <v>2004</v>
      </c>
      <c r="B6" s="11">
        <v>65204.761899999998</v>
      </c>
    </row>
    <row r="7" spans="1:5" x14ac:dyDescent="0.3">
      <c r="A7" s="10">
        <v>2005</v>
      </c>
      <c r="B7" s="11">
        <v>72195.652170000001</v>
      </c>
    </row>
    <row r="8" spans="1:5" x14ac:dyDescent="0.3">
      <c r="A8" s="10">
        <v>2006</v>
      </c>
      <c r="B8" s="11">
        <v>82575</v>
      </c>
    </row>
    <row r="9" spans="1:5" x14ac:dyDescent="0.3">
      <c r="A9" s="10">
        <v>2007</v>
      </c>
      <c r="B9" s="11">
        <v>97550</v>
      </c>
    </row>
    <row r="10" spans="1:5" x14ac:dyDescent="0.3">
      <c r="A10" s="10">
        <v>2008</v>
      </c>
      <c r="B10" s="11">
        <v>122473.6842</v>
      </c>
    </row>
    <row r="11" spans="1:5" x14ac:dyDescent="0.3">
      <c r="A11" s="10">
        <v>2009</v>
      </c>
      <c r="B11" s="11">
        <v>153544.44440000001</v>
      </c>
    </row>
    <row r="12" spans="1:5" x14ac:dyDescent="0.3">
      <c r="A12" s="10">
        <v>2010</v>
      </c>
      <c r="B12" s="11">
        <v>188476.1905</v>
      </c>
    </row>
    <row r="13" spans="1:5" x14ac:dyDescent="0.3">
      <c r="A13" s="10">
        <v>2011</v>
      </c>
      <c r="B13" s="11">
        <v>213750</v>
      </c>
    </row>
    <row r="14" spans="1:5" x14ac:dyDescent="0.3">
      <c r="A14" s="10">
        <v>2012</v>
      </c>
      <c r="B14" s="11">
        <v>245000</v>
      </c>
    </row>
    <row r="15" spans="1:5" x14ac:dyDescent="0.3">
      <c r="A15" s="10">
        <v>2013</v>
      </c>
      <c r="B15" s="11">
        <v>240083.3333</v>
      </c>
    </row>
    <row r="16" spans="1:5" x14ac:dyDescent="0.3">
      <c r="A16" s="10">
        <v>2014</v>
      </c>
      <c r="B16" s="11">
        <v>222225</v>
      </c>
    </row>
    <row r="17" spans="1:5" x14ac:dyDescent="0.3">
      <c r="A17" s="10">
        <v>2015</v>
      </c>
      <c r="B17" s="11">
        <v>208111.11110000001</v>
      </c>
    </row>
    <row r="18" spans="1:5" x14ac:dyDescent="0.3">
      <c r="A18" s="10">
        <v>2016</v>
      </c>
      <c r="B18" s="11">
        <v>212600</v>
      </c>
    </row>
    <row r="19" spans="1:5" x14ac:dyDescent="0.3">
      <c r="A19" s="10">
        <v>2017</v>
      </c>
      <c r="B19" s="11">
        <v>200888.88889999999</v>
      </c>
    </row>
    <row r="20" spans="1:5" x14ac:dyDescent="0.3">
      <c r="A20" s="10">
        <v>2018</v>
      </c>
      <c r="B20" s="11">
        <v>184111.11110000001</v>
      </c>
    </row>
    <row r="21" spans="1:5" x14ac:dyDescent="0.3">
      <c r="A21" s="10">
        <v>2019</v>
      </c>
      <c r="B21" s="11">
        <v>175842.54550000001</v>
      </c>
      <c r="C21" s="11">
        <v>175842.54550000001</v>
      </c>
      <c r="D21" s="11">
        <v>175842.54550000001</v>
      </c>
      <c r="E21" s="11">
        <v>175842.54550000001</v>
      </c>
    </row>
    <row r="22" spans="1:5" x14ac:dyDescent="0.3">
      <c r="A22" s="10">
        <v>2020</v>
      </c>
      <c r="C22" s="11">
        <f>_xlfn.FORECAST.ETS(A22,$B$2:$B$21,$A$2:$A$21,1,1)</f>
        <v>251590.85532057984</v>
      </c>
      <c r="D22" s="11">
        <f>C22-_xlfn.FORECAST.ETS.CONFINT(A22,$B$2:$B$21,$A$2:$A$21,0.95,1,1)</f>
        <v>179896.41950541578</v>
      </c>
      <c r="E22" s="11">
        <f>C22+_xlfn.FORECAST.ETS.CONFINT(A22,$B$2:$B$21,$A$2:$A$21,0.95,1,1)</f>
        <v>323285.2911357439</v>
      </c>
    </row>
    <row r="23" spans="1:5" x14ac:dyDescent="0.3">
      <c r="A23" s="10">
        <v>2021</v>
      </c>
      <c r="C23" s="11">
        <f>_xlfn.FORECAST.ETS(A23,$B$2:$B$21,$A$2:$A$21,1,1)</f>
        <v>262276.14705223957</v>
      </c>
      <c r="D23" s="11">
        <f>C23-_xlfn.FORECAST.ETS.CONFINT(A23,$B$2:$B$21,$A$2:$A$21,0.95,1,1)</f>
        <v>190005.84421097065</v>
      </c>
      <c r="E23" s="11">
        <f>C23+_xlfn.FORECAST.ETS.CONFINT(A23,$B$2:$B$21,$A$2:$A$21,0.95,1,1)</f>
        <v>334546.44989350846</v>
      </c>
    </row>
    <row r="24" spans="1:5" x14ac:dyDescent="0.3">
      <c r="A24" s="10">
        <v>2022</v>
      </c>
      <c r="C24" s="11">
        <f>_xlfn.FORECAST.ETS(A24,$B$2:$B$21,$A$2:$A$21,1,1)</f>
        <v>272961.4387838993</v>
      </c>
      <c r="D24" s="11">
        <f>C24-_xlfn.FORECAST.ETS.CONFINT(A24,$B$2:$B$21,$A$2:$A$21,0.95,1,1)</f>
        <v>200110.82490745274</v>
      </c>
      <c r="E24" s="11">
        <f>C24+_xlfn.FORECAST.ETS.CONFINT(A24,$B$2:$B$21,$A$2:$A$21,0.95,1,1)</f>
        <v>345812.05266034586</v>
      </c>
    </row>
    <row r="25" spans="1:5" x14ac:dyDescent="0.3">
      <c r="A25" s="10">
        <v>2023</v>
      </c>
      <c r="C25" s="11">
        <f>_xlfn.FORECAST.ETS(A25,$B$2:$B$21,$A$2:$A$21,1,1)</f>
        <v>283646.73051555909</v>
      </c>
      <c r="D25" s="11">
        <f>C25-_xlfn.FORECAST.ETS.CONFINT(A25,$B$2:$B$21,$A$2:$A$21,0.95,1,1)</f>
        <v>210211.39695426793</v>
      </c>
      <c r="E25" s="11">
        <f>C25+_xlfn.FORECAST.ETS.CONFINT(A25,$B$2:$B$21,$A$2:$A$21,0.95,1,1)</f>
        <v>357082.06407685025</v>
      </c>
    </row>
    <row r="26" spans="1:5" x14ac:dyDescent="0.3">
      <c r="A26" s="10">
        <v>2024</v>
      </c>
      <c r="C26" s="11">
        <f>_xlfn.FORECAST.ETS(A26,$B$2:$B$21,$A$2:$A$21,1,1)</f>
        <v>294332.02224721882</v>
      </c>
      <c r="D26" s="11">
        <f>C26-_xlfn.FORECAST.ETS.CONFINT(A26,$B$2:$B$21,$A$2:$A$21,0.95,1,1)</f>
        <v>220307.59538552712</v>
      </c>
      <c r="E26" s="11">
        <f>C26+_xlfn.FORECAST.ETS.CONFINT(A26,$B$2:$B$21,$A$2:$A$21,0.95,1,1)</f>
        <v>368356.44910891051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DE69-1D39-42A2-B465-874C5B4C02B8}">
  <dimension ref="A1:E26"/>
  <sheetViews>
    <sheetView workbookViewId="0">
      <selection activeCell="D22" sqref="D22:D26"/>
    </sheetView>
  </sheetViews>
  <sheetFormatPr defaultRowHeight="14.4" x14ac:dyDescent="0.3"/>
  <cols>
    <col min="1" max="1" width="13.44140625" customWidth="1"/>
    <col min="2" max="2" width="11" bestFit="1" customWidth="1"/>
    <col min="3" max="3" width="17.88671875" customWidth="1"/>
    <col min="4" max="4" width="32" customWidth="1"/>
    <col min="5" max="5" width="32.109375" customWidth="1"/>
  </cols>
  <sheetData>
    <row r="1" spans="1:5" x14ac:dyDescent="0.3">
      <c r="A1" t="s">
        <v>5</v>
      </c>
      <c r="B1" t="s">
        <v>1</v>
      </c>
      <c r="C1" t="s">
        <v>39</v>
      </c>
      <c r="D1" t="s">
        <v>40</v>
      </c>
      <c r="E1" t="s">
        <v>41</v>
      </c>
    </row>
    <row r="2" spans="1:5" x14ac:dyDescent="0.3">
      <c r="A2" s="10">
        <v>2000</v>
      </c>
      <c r="B2" s="11">
        <v>86397.661869999996</v>
      </c>
    </row>
    <row r="3" spans="1:5" x14ac:dyDescent="0.3">
      <c r="A3" s="10">
        <v>2001</v>
      </c>
      <c r="B3" s="11">
        <v>80914.537039999996</v>
      </c>
    </row>
    <row r="4" spans="1:5" x14ac:dyDescent="0.3">
      <c r="A4" s="10">
        <v>2002</v>
      </c>
      <c r="B4" s="11">
        <v>82158.203080000007</v>
      </c>
    </row>
    <row r="5" spans="1:5" x14ac:dyDescent="0.3">
      <c r="A5" s="10">
        <v>2003</v>
      </c>
      <c r="B5" s="11">
        <v>95792.875440000003</v>
      </c>
    </row>
    <row r="6" spans="1:5" x14ac:dyDescent="0.3">
      <c r="A6" s="10">
        <v>2004</v>
      </c>
      <c r="B6" s="11">
        <v>108307.4737</v>
      </c>
    </row>
    <row r="7" spans="1:5" x14ac:dyDescent="0.3">
      <c r="A7" s="10">
        <v>2005</v>
      </c>
      <c r="B7" s="11">
        <v>111717.4013</v>
      </c>
    </row>
    <row r="8" spans="1:5" x14ac:dyDescent="0.3">
      <c r="A8" s="10">
        <v>2006</v>
      </c>
      <c r="B8" s="11">
        <v>117662.31540000001</v>
      </c>
    </row>
    <row r="9" spans="1:5" x14ac:dyDescent="0.3">
      <c r="A9" s="10">
        <v>2007</v>
      </c>
      <c r="B9" s="11">
        <v>131988.50630000001</v>
      </c>
    </row>
    <row r="10" spans="1:5" x14ac:dyDescent="0.3">
      <c r="A10" s="10">
        <v>2008</v>
      </c>
      <c r="B10" s="11">
        <v>164125.77050000001</v>
      </c>
    </row>
    <row r="11" spans="1:5" x14ac:dyDescent="0.3">
      <c r="A11" s="10">
        <v>2009</v>
      </c>
      <c r="B11" s="11">
        <v>185225.64939999999</v>
      </c>
    </row>
    <row r="12" spans="1:5" x14ac:dyDescent="0.3">
      <c r="A12" s="10">
        <v>2010</v>
      </c>
      <c r="B12" s="11">
        <v>216972.55129999999</v>
      </c>
    </row>
    <row r="13" spans="1:5" x14ac:dyDescent="0.3">
      <c r="A13" s="10">
        <v>2011</v>
      </c>
      <c r="B13" s="11">
        <v>253864.1581</v>
      </c>
    </row>
    <row r="14" spans="1:5" x14ac:dyDescent="0.3">
      <c r="A14" s="10">
        <v>2012</v>
      </c>
      <c r="B14" s="11">
        <v>267559.25929999998</v>
      </c>
    </row>
    <row r="15" spans="1:5" x14ac:dyDescent="0.3">
      <c r="A15" s="10">
        <v>2013</v>
      </c>
      <c r="B15" s="11">
        <v>276696.89419999998</v>
      </c>
    </row>
    <row r="16" spans="1:5" x14ac:dyDescent="0.3">
      <c r="A16" s="10">
        <v>2014</v>
      </c>
      <c r="B16" s="11">
        <v>264179.462</v>
      </c>
    </row>
    <row r="17" spans="1:5" x14ac:dyDescent="0.3">
      <c r="A17" s="10">
        <v>2015</v>
      </c>
      <c r="B17" s="11">
        <v>248025.01370000001</v>
      </c>
    </row>
    <row r="18" spans="1:5" x14ac:dyDescent="0.3">
      <c r="A18" s="10">
        <v>2016</v>
      </c>
      <c r="B18" s="11">
        <v>245904.59409999999</v>
      </c>
    </row>
    <row r="19" spans="1:5" x14ac:dyDescent="0.3">
      <c r="A19" s="10">
        <v>2017</v>
      </c>
      <c r="B19" s="11">
        <v>240354.21919999999</v>
      </c>
    </row>
    <row r="20" spans="1:5" x14ac:dyDescent="0.3">
      <c r="A20" s="10">
        <v>2018</v>
      </c>
      <c r="B20" s="11">
        <v>235763.39859999999</v>
      </c>
    </row>
    <row r="21" spans="1:5" x14ac:dyDescent="0.3">
      <c r="A21" s="10">
        <v>2019</v>
      </c>
      <c r="B21" s="11">
        <v>228534.1256</v>
      </c>
      <c r="C21" s="11">
        <v>228534.1256</v>
      </c>
      <c r="D21" s="11">
        <v>228534.1256</v>
      </c>
      <c r="E21" s="11">
        <v>228534.1256</v>
      </c>
    </row>
    <row r="22" spans="1:5" x14ac:dyDescent="0.3">
      <c r="A22" s="10">
        <v>2020</v>
      </c>
      <c r="C22" s="11">
        <f>_xlfn.FORECAST.ETS(A22,$B$2:$B$21,$A$2:$A$21,1,1)</f>
        <v>293555.63124619401</v>
      </c>
      <c r="D22" s="11">
        <f>C22-_xlfn.FORECAST.ETS.CONFINT(A22,$B$2:$B$21,$A$2:$A$21,0.95,1,1)</f>
        <v>230141.43200497201</v>
      </c>
      <c r="E22" s="11">
        <f>C22+_xlfn.FORECAST.ETS.CONFINT(A22,$B$2:$B$21,$A$2:$A$21,0.95,1,1)</f>
        <v>356969.83048741601</v>
      </c>
    </row>
    <row r="23" spans="1:5" x14ac:dyDescent="0.3">
      <c r="A23" s="10">
        <v>2021</v>
      </c>
      <c r="C23" s="11">
        <f>_xlfn.FORECAST.ETS(A23,$B$2:$B$21,$A$2:$A$21,1,1)</f>
        <v>304476.99557789351</v>
      </c>
      <c r="D23" s="11">
        <f>C23-_xlfn.FORECAST.ETS.CONFINT(A23,$B$2:$B$21,$A$2:$A$21,0.95,1,1)</f>
        <v>240553.43817080199</v>
      </c>
      <c r="E23" s="11">
        <f>C23+_xlfn.FORECAST.ETS.CONFINT(A23,$B$2:$B$21,$A$2:$A$21,0.95,1,1)</f>
        <v>368400.55298498506</v>
      </c>
    </row>
    <row r="24" spans="1:5" x14ac:dyDescent="0.3">
      <c r="A24" s="10">
        <v>2022</v>
      </c>
      <c r="C24" s="11">
        <f>_xlfn.FORECAST.ETS(A24,$B$2:$B$21,$A$2:$A$21,1,1)</f>
        <v>315398.35990959295</v>
      </c>
      <c r="D24" s="11">
        <f>C24-_xlfn.FORECAST.ETS.CONFINT(A24,$B$2:$B$21,$A$2:$A$21,0.95,1,1)</f>
        <v>250961.51358142658</v>
      </c>
      <c r="E24" s="11">
        <f>C24+_xlfn.FORECAST.ETS.CONFINT(A24,$B$2:$B$21,$A$2:$A$21,0.95,1,1)</f>
        <v>379835.20623775932</v>
      </c>
    </row>
    <row r="25" spans="1:5" x14ac:dyDescent="0.3">
      <c r="A25" s="10">
        <v>2023</v>
      </c>
      <c r="C25" s="11">
        <f>_xlfn.FORECAST.ETS(A25,$B$2:$B$21,$A$2:$A$21,1,1)</f>
        <v>326319.72424129245</v>
      </c>
      <c r="D25" s="11">
        <f>C25-_xlfn.FORECAST.ETS.CONFINT(A25,$B$2:$B$21,$A$2:$A$21,0.95,1,1)</f>
        <v>261365.6895124726</v>
      </c>
      <c r="E25" s="11">
        <f>C25+_xlfn.FORECAST.ETS.CONFINT(A25,$B$2:$B$21,$A$2:$A$21,0.95,1,1)</f>
        <v>391273.75897011231</v>
      </c>
    </row>
    <row r="26" spans="1:5" x14ac:dyDescent="0.3">
      <c r="A26" s="10">
        <v>2024</v>
      </c>
      <c r="C26" s="11">
        <f>_xlfn.FORECAST.ETS(A26,$B$2:$B$21,$A$2:$A$21,1,1)</f>
        <v>337241.08857299195</v>
      </c>
      <c r="D26" s="11">
        <f>C26-_xlfn.FORECAST.ETS.CONFINT(A26,$B$2:$B$21,$A$2:$A$21,0.95,1,1)</f>
        <v>271765.99695184117</v>
      </c>
      <c r="E26" s="11">
        <f>C26+_xlfn.FORECAST.ETS.CONFINT(A26,$B$2:$B$21,$A$2:$A$21,0.95,1,1)</f>
        <v>402716.18019414274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7894-2311-4D70-97EA-2400D6F085A4}">
  <dimension ref="A1:E26"/>
  <sheetViews>
    <sheetView workbookViewId="0">
      <selection activeCell="D22" sqref="D22:D26"/>
    </sheetView>
  </sheetViews>
  <sheetFormatPr defaultRowHeight="14.4" x14ac:dyDescent="0.3"/>
  <cols>
    <col min="1" max="1" width="13.44140625" customWidth="1"/>
    <col min="2" max="2" width="11" bestFit="1" customWidth="1"/>
    <col min="3" max="3" width="17.88671875" customWidth="1"/>
    <col min="4" max="4" width="32" customWidth="1"/>
    <col min="5" max="5" width="32.109375" customWidth="1"/>
  </cols>
  <sheetData>
    <row r="1" spans="1:5" x14ac:dyDescent="0.3">
      <c r="A1" t="s">
        <v>5</v>
      </c>
      <c r="B1" t="s">
        <v>2</v>
      </c>
      <c r="C1" t="s">
        <v>42</v>
      </c>
      <c r="D1" t="s">
        <v>43</v>
      </c>
      <c r="E1" t="s">
        <v>44</v>
      </c>
    </row>
    <row r="2" spans="1:5" x14ac:dyDescent="0.3">
      <c r="A2" s="10">
        <v>2000</v>
      </c>
      <c r="B2" s="11">
        <v>157649.63769999999</v>
      </c>
    </row>
    <row r="3" spans="1:5" x14ac:dyDescent="0.3">
      <c r="A3" s="10">
        <v>2001</v>
      </c>
      <c r="B3" s="11">
        <v>145396.3688</v>
      </c>
    </row>
    <row r="4" spans="1:5" x14ac:dyDescent="0.3">
      <c r="A4" s="10">
        <v>2002</v>
      </c>
      <c r="B4" s="11">
        <v>144188.71720000001</v>
      </c>
    </row>
    <row r="5" spans="1:5" x14ac:dyDescent="0.3">
      <c r="A5" s="10">
        <v>2003</v>
      </c>
      <c r="B5" s="11">
        <v>159651.30929999999</v>
      </c>
    </row>
    <row r="6" spans="1:5" x14ac:dyDescent="0.3">
      <c r="A6" s="10">
        <v>2004</v>
      </c>
      <c r="B6" s="11">
        <v>174476.09359999999</v>
      </c>
    </row>
    <row r="7" spans="1:5" x14ac:dyDescent="0.3">
      <c r="A7" s="10">
        <v>2005</v>
      </c>
      <c r="B7" s="11">
        <v>170399.56039999999</v>
      </c>
    </row>
    <row r="8" spans="1:5" x14ac:dyDescent="0.3">
      <c r="A8" s="10">
        <v>2006</v>
      </c>
      <c r="B8" s="11">
        <v>166727.1593</v>
      </c>
    </row>
    <row r="9" spans="1:5" x14ac:dyDescent="0.3">
      <c r="A9" s="10">
        <v>2007</v>
      </c>
      <c r="B9" s="11">
        <v>181501.87109999999</v>
      </c>
    </row>
    <row r="10" spans="1:5" x14ac:dyDescent="0.3">
      <c r="A10" s="10">
        <v>2008</v>
      </c>
      <c r="B10" s="11">
        <v>226442.69630000001</v>
      </c>
    </row>
    <row r="11" spans="1:5" x14ac:dyDescent="0.3">
      <c r="A11" s="10">
        <v>2009</v>
      </c>
      <c r="B11" s="11">
        <v>250124.07560000001</v>
      </c>
    </row>
    <row r="12" spans="1:5" x14ac:dyDescent="0.3">
      <c r="A12" s="10">
        <v>2010</v>
      </c>
      <c r="B12" s="11">
        <v>288078.74219999998</v>
      </c>
    </row>
    <row r="13" spans="1:5" x14ac:dyDescent="0.3">
      <c r="A13" s="10">
        <v>2011</v>
      </c>
      <c r="B13" s="11">
        <v>325340.49310000002</v>
      </c>
    </row>
    <row r="14" spans="1:5" x14ac:dyDescent="0.3">
      <c r="A14" s="10">
        <v>2012</v>
      </c>
      <c r="B14" s="11">
        <v>341757.5097</v>
      </c>
    </row>
    <row r="15" spans="1:5" x14ac:dyDescent="0.3">
      <c r="A15" s="10">
        <v>2013</v>
      </c>
      <c r="B15" s="11">
        <v>361935.96769999998</v>
      </c>
    </row>
    <row r="16" spans="1:5" x14ac:dyDescent="0.3">
      <c r="A16" s="10">
        <v>2014</v>
      </c>
      <c r="B16" s="11">
        <v>341007.56</v>
      </c>
    </row>
    <row r="17" spans="1:5" x14ac:dyDescent="0.3">
      <c r="A17" s="10">
        <v>2015</v>
      </c>
      <c r="B17" s="11">
        <v>324761.39850000001</v>
      </c>
    </row>
    <row r="18" spans="1:5" x14ac:dyDescent="0.3">
      <c r="A18" s="10">
        <v>2016</v>
      </c>
      <c r="B18" s="11">
        <v>322473.6532</v>
      </c>
    </row>
    <row r="19" spans="1:5" x14ac:dyDescent="0.3">
      <c r="A19" s="10">
        <v>2017</v>
      </c>
      <c r="B19" s="11">
        <v>317834.23619999998</v>
      </c>
    </row>
    <row r="20" spans="1:5" x14ac:dyDescent="0.3">
      <c r="A20" s="10">
        <v>2018</v>
      </c>
      <c r="B20" s="11">
        <v>306477.97989999998</v>
      </c>
    </row>
    <row r="21" spans="1:5" x14ac:dyDescent="0.3">
      <c r="A21" s="10">
        <v>2019</v>
      </c>
      <c r="B21" s="11">
        <v>299457.24190000002</v>
      </c>
      <c r="C21" s="11">
        <v>299457.24190000002</v>
      </c>
      <c r="D21" s="11">
        <v>299457.24190000002</v>
      </c>
      <c r="E21" s="11">
        <v>299457.24190000002</v>
      </c>
    </row>
    <row r="22" spans="1:5" x14ac:dyDescent="0.3">
      <c r="A22" s="10">
        <v>2020</v>
      </c>
      <c r="C22" s="11">
        <f>_xlfn.FORECAST.ETS(A22,$B$2:$B$21,$A$2:$A$21,1,1)</f>
        <v>356509.25817411439</v>
      </c>
      <c r="D22" s="11">
        <f>C22-_xlfn.FORECAST.ETS.CONFINT(A22,$B$2:$B$21,$A$2:$A$21,0.95,1,1)</f>
        <v>286488.15193817188</v>
      </c>
      <c r="E22" s="11">
        <f>C22+_xlfn.FORECAST.ETS.CONFINT(A22,$B$2:$B$21,$A$2:$A$21,0.95,1,1)</f>
        <v>426530.36441005691</v>
      </c>
    </row>
    <row r="23" spans="1:5" x14ac:dyDescent="0.3">
      <c r="A23" s="10">
        <v>2021</v>
      </c>
      <c r="C23" s="11">
        <f>_xlfn.FORECAST.ETS(A23,$B$2:$B$21,$A$2:$A$21,1,1)</f>
        <v>368269.75856862403</v>
      </c>
      <c r="D23" s="11">
        <f>C23-_xlfn.FORECAST.ETS.CONFINT(A23,$B$2:$B$21,$A$2:$A$21,0.95,1,1)</f>
        <v>296076.6397377667</v>
      </c>
      <c r="E23" s="11">
        <f>C23+_xlfn.FORECAST.ETS.CONFINT(A23,$B$2:$B$21,$A$2:$A$21,0.95,1,1)</f>
        <v>440462.87739948137</v>
      </c>
    </row>
    <row r="24" spans="1:5" x14ac:dyDescent="0.3">
      <c r="A24" s="10">
        <v>2022</v>
      </c>
      <c r="C24" s="11">
        <f>_xlfn.FORECAST.ETS(A24,$B$2:$B$21,$A$2:$A$21,1,1)</f>
        <v>380030.25896313367</v>
      </c>
      <c r="D24" s="11">
        <f>C24-_xlfn.FORECAST.ETS.CONFINT(A24,$B$2:$B$21,$A$2:$A$21,0.95,1,1)</f>
        <v>305711.99955757009</v>
      </c>
      <c r="E24" s="11">
        <f>C24+_xlfn.FORECAST.ETS.CONFINT(A24,$B$2:$B$21,$A$2:$A$21,0.95,1,1)</f>
        <v>454348.51836869726</v>
      </c>
    </row>
    <row r="25" spans="1:5" x14ac:dyDescent="0.3">
      <c r="A25" s="10">
        <v>2023</v>
      </c>
      <c r="C25" s="11">
        <f>_xlfn.FORECAST.ETS(A25,$B$2:$B$21,$A$2:$A$21,1,1)</f>
        <v>391790.75935764331</v>
      </c>
      <c r="D25" s="11">
        <f>C25-_xlfn.FORECAST.ETS.CONFINT(A25,$B$2:$B$21,$A$2:$A$21,0.95,1,1)</f>
        <v>315390.25577255664</v>
      </c>
      <c r="E25" s="11">
        <f>C25+_xlfn.FORECAST.ETS.CONFINT(A25,$B$2:$B$21,$A$2:$A$21,0.95,1,1)</f>
        <v>468191.26294272998</v>
      </c>
    </row>
    <row r="26" spans="1:5" x14ac:dyDescent="0.3">
      <c r="A26" s="10">
        <v>2024</v>
      </c>
      <c r="C26" s="11">
        <f>_xlfn.FORECAST.ETS(A26,$B$2:$B$21,$A$2:$A$21,1,1)</f>
        <v>403551.25975215295</v>
      </c>
      <c r="D26" s="11">
        <f>C26-_xlfn.FORECAST.ETS.CONFINT(A26,$B$2:$B$21,$A$2:$A$21,0.95,1,1)</f>
        <v>325107.92980381689</v>
      </c>
      <c r="E26" s="11">
        <f>C26+_xlfn.FORECAST.ETS.CONFINT(A26,$B$2:$B$21,$A$2:$A$21,0.95,1,1)</f>
        <v>481994.58970048901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4C38-F928-436C-AA44-69E45389276B}">
  <dimension ref="A1:E26"/>
  <sheetViews>
    <sheetView topLeftCell="B1" workbookViewId="0">
      <selection activeCell="F29" sqref="F29"/>
    </sheetView>
  </sheetViews>
  <sheetFormatPr defaultRowHeight="14.4" x14ac:dyDescent="0.3"/>
  <cols>
    <col min="1" max="1" width="13.44140625" customWidth="1"/>
    <col min="2" max="2" width="11" bestFit="1" customWidth="1"/>
    <col min="3" max="3" width="17.88671875" customWidth="1"/>
    <col min="4" max="4" width="32" customWidth="1"/>
    <col min="5" max="5" width="32.109375" customWidth="1"/>
  </cols>
  <sheetData>
    <row r="1" spans="1:5" x14ac:dyDescent="0.3">
      <c r="A1" t="s">
        <v>5</v>
      </c>
      <c r="B1" t="s">
        <v>3</v>
      </c>
      <c r="C1" t="s">
        <v>45</v>
      </c>
      <c r="D1" t="s">
        <v>46</v>
      </c>
      <c r="E1" t="s">
        <v>47</v>
      </c>
    </row>
    <row r="2" spans="1:5" x14ac:dyDescent="0.3">
      <c r="A2" s="10">
        <v>2000</v>
      </c>
      <c r="B2" s="11">
        <v>256722.8455</v>
      </c>
    </row>
    <row r="3" spans="1:5" x14ac:dyDescent="0.3">
      <c r="A3" s="10">
        <v>2001</v>
      </c>
      <c r="B3" s="11">
        <v>233900.20060000001</v>
      </c>
    </row>
    <row r="4" spans="1:5" x14ac:dyDescent="0.3">
      <c r="A4" s="10">
        <v>2002</v>
      </c>
      <c r="B4" s="11">
        <v>224250.82920000001</v>
      </c>
    </row>
    <row r="5" spans="1:5" x14ac:dyDescent="0.3">
      <c r="A5" s="10">
        <v>2003</v>
      </c>
      <c r="B5" s="11">
        <v>230132.42180000001</v>
      </c>
    </row>
    <row r="6" spans="1:5" x14ac:dyDescent="0.3">
      <c r="A6" s="10">
        <v>2004</v>
      </c>
      <c r="B6" s="11">
        <v>237591.39840000001</v>
      </c>
    </row>
    <row r="7" spans="1:5" x14ac:dyDescent="0.3">
      <c r="A7" s="10">
        <v>2005</v>
      </c>
      <c r="B7" s="11">
        <v>234486.3253</v>
      </c>
    </row>
    <row r="8" spans="1:5" x14ac:dyDescent="0.3">
      <c r="A8" s="10">
        <v>2006</v>
      </c>
      <c r="B8" s="11">
        <v>235505.96609999999</v>
      </c>
    </row>
    <row r="9" spans="1:5" x14ac:dyDescent="0.3">
      <c r="A9" s="10">
        <v>2007</v>
      </c>
      <c r="B9" s="11">
        <v>254604.2929</v>
      </c>
    </row>
    <row r="10" spans="1:5" x14ac:dyDescent="0.3">
      <c r="A10" s="10">
        <v>2008</v>
      </c>
      <c r="B10" s="11">
        <v>308748.22210000001</v>
      </c>
    </row>
    <row r="11" spans="1:5" x14ac:dyDescent="0.3">
      <c r="A11" s="10">
        <v>2009</v>
      </c>
      <c r="B11" s="11">
        <v>331897.90240000002</v>
      </c>
    </row>
    <row r="12" spans="1:5" x14ac:dyDescent="0.3">
      <c r="A12" s="10">
        <v>2010</v>
      </c>
      <c r="B12" s="11">
        <v>372573.71010000003</v>
      </c>
    </row>
    <row r="13" spans="1:5" x14ac:dyDescent="0.3">
      <c r="A13" s="10">
        <v>2011</v>
      </c>
      <c r="B13" s="11">
        <v>422734.91509999998</v>
      </c>
    </row>
    <row r="14" spans="1:5" x14ac:dyDescent="0.3">
      <c r="A14" s="10">
        <v>2012</v>
      </c>
      <c r="B14" s="11">
        <v>443436.4803</v>
      </c>
    </row>
    <row r="15" spans="1:5" x14ac:dyDescent="0.3">
      <c r="A15" s="10">
        <v>2013</v>
      </c>
      <c r="B15" s="11">
        <v>479260.56349999999</v>
      </c>
    </row>
    <row r="16" spans="1:5" x14ac:dyDescent="0.3">
      <c r="A16" s="10">
        <v>2014</v>
      </c>
      <c r="B16" s="11">
        <v>444921.0246</v>
      </c>
    </row>
    <row r="17" spans="1:5" x14ac:dyDescent="0.3">
      <c r="A17" s="10">
        <v>2015</v>
      </c>
      <c r="B17" s="11">
        <v>433627.37689999997</v>
      </c>
    </row>
    <row r="18" spans="1:5" x14ac:dyDescent="0.3">
      <c r="A18" s="10">
        <v>2016</v>
      </c>
      <c r="B18" s="11">
        <v>434478.63199999998</v>
      </c>
    </row>
    <row r="19" spans="1:5" x14ac:dyDescent="0.3">
      <c r="A19" s="10">
        <v>2017</v>
      </c>
      <c r="B19" s="11">
        <v>437119.99530000001</v>
      </c>
    </row>
    <row r="20" spans="1:5" x14ac:dyDescent="0.3">
      <c r="A20" s="10">
        <v>2018</v>
      </c>
      <c r="B20" s="11">
        <v>431752.93530000001</v>
      </c>
    </row>
    <row r="21" spans="1:5" x14ac:dyDescent="0.3">
      <c r="A21" s="10">
        <v>2019</v>
      </c>
      <c r="B21" s="11">
        <v>429748.88020000001</v>
      </c>
      <c r="C21" s="11">
        <v>429748.88020000001</v>
      </c>
      <c r="D21" s="11">
        <v>429748.88020000001</v>
      </c>
      <c r="E21" s="11">
        <v>429748.88020000001</v>
      </c>
    </row>
    <row r="22" spans="1:5" x14ac:dyDescent="0.3">
      <c r="A22" s="10">
        <v>2020</v>
      </c>
      <c r="C22" s="11">
        <f>_xlfn.FORECAST.ETS(A22,$B$2:$B$21,$A$2:$A$21,1,1)</f>
        <v>461235.66750445572</v>
      </c>
      <c r="D22" s="11">
        <f>C22-_xlfn.FORECAST.ETS.CONFINT(A22,$B$2:$B$21,$A$2:$A$21,0.95,1,1)</f>
        <v>395661.52159135998</v>
      </c>
      <c r="E22" s="11">
        <f>C22+_xlfn.FORECAST.ETS.CONFINT(A22,$B$2:$B$21,$A$2:$A$21,0.95,1,1)</f>
        <v>526809.81341755146</v>
      </c>
    </row>
    <row r="23" spans="1:5" x14ac:dyDescent="0.3">
      <c r="A23" s="10">
        <v>2021</v>
      </c>
      <c r="C23" s="11">
        <f>_xlfn.FORECAST.ETS(A23,$B$2:$B$21,$A$2:$A$21,1,1)</f>
        <v>475784.24628444691</v>
      </c>
      <c r="D23" s="11">
        <f>C23-_xlfn.FORECAST.ETS.CONFINT(A23,$B$2:$B$21,$A$2:$A$21,0.95,1,1)</f>
        <v>402440.77326965978</v>
      </c>
      <c r="E23" s="11">
        <f>C23+_xlfn.FORECAST.ETS.CONFINT(A23,$B$2:$B$21,$A$2:$A$21,0.95,1,1)</f>
        <v>549127.71929923398</v>
      </c>
    </row>
    <row r="24" spans="1:5" x14ac:dyDescent="0.3">
      <c r="A24" s="10">
        <v>2022</v>
      </c>
      <c r="C24" s="11">
        <f>_xlfn.FORECAST.ETS(A24,$B$2:$B$21,$A$2:$A$21,1,1)</f>
        <v>490332.82506443816</v>
      </c>
      <c r="D24" s="11">
        <f>C24-_xlfn.FORECAST.ETS.CONFINT(A24,$B$2:$B$21,$A$2:$A$21,0.95,1,1)</f>
        <v>409940.8209593799</v>
      </c>
      <c r="E24" s="11">
        <f>C24+_xlfn.FORECAST.ETS.CONFINT(A24,$B$2:$B$21,$A$2:$A$21,0.95,1,1)</f>
        <v>570724.82916949643</v>
      </c>
    </row>
    <row r="25" spans="1:5" x14ac:dyDescent="0.3">
      <c r="A25" s="10">
        <v>2023</v>
      </c>
      <c r="C25" s="11">
        <f>_xlfn.FORECAST.ETS(A25,$B$2:$B$21,$A$2:$A$21,1,1)</f>
        <v>504881.40384442935</v>
      </c>
      <c r="D25" s="11">
        <f>C25-_xlfn.FORECAST.ETS.CONFINT(A25,$B$2:$B$21,$A$2:$A$21,0.95,1,1)</f>
        <v>417986.03525300266</v>
      </c>
      <c r="E25" s="11">
        <f>C25+_xlfn.FORECAST.ETS.CONFINT(A25,$B$2:$B$21,$A$2:$A$21,0.95,1,1)</f>
        <v>591776.77243585605</v>
      </c>
    </row>
    <row r="26" spans="1:5" x14ac:dyDescent="0.3">
      <c r="A26" s="10">
        <v>2024</v>
      </c>
      <c r="C26" s="11">
        <f>_xlfn.FORECAST.ETS(A26,$B$2:$B$21,$A$2:$A$21,1,1)</f>
        <v>519429.98262442055</v>
      </c>
      <c r="D26" s="11">
        <f>C26-_xlfn.FORECAST.ETS.CONFINT(A26,$B$2:$B$21,$A$2:$A$21,0.95,1,1)</f>
        <v>426461.89181018132</v>
      </c>
      <c r="E26" s="11">
        <f>C26+_xlfn.FORECAST.ETS.CONFINT(A26,$B$2:$B$21,$A$2:$A$21,0.95,1,1)</f>
        <v>612398.07343865978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546A9-665E-45B3-A8F7-5822351586E7}">
  <dimension ref="A1:E26"/>
  <sheetViews>
    <sheetView workbookViewId="0">
      <selection activeCell="C22" sqref="C22:C26"/>
    </sheetView>
  </sheetViews>
  <sheetFormatPr defaultRowHeight="14.4" x14ac:dyDescent="0.3"/>
  <cols>
    <col min="1" max="1" width="13.44140625" customWidth="1"/>
    <col min="2" max="2" width="11" bestFit="1" customWidth="1"/>
    <col min="3" max="3" width="17.88671875" customWidth="1"/>
    <col min="4" max="4" width="32" customWidth="1"/>
    <col min="5" max="5" width="32.109375" customWidth="1"/>
  </cols>
  <sheetData>
    <row r="1" spans="1:5" x14ac:dyDescent="0.3">
      <c r="A1" t="s">
        <v>5</v>
      </c>
      <c r="B1" t="s">
        <v>4</v>
      </c>
      <c r="C1" t="s">
        <v>48</v>
      </c>
      <c r="D1" t="s">
        <v>49</v>
      </c>
      <c r="E1" t="s">
        <v>50</v>
      </c>
    </row>
    <row r="2" spans="1:5" x14ac:dyDescent="0.3">
      <c r="A2" s="10">
        <v>2000</v>
      </c>
      <c r="B2" s="11">
        <v>375507.4436</v>
      </c>
    </row>
    <row r="3" spans="1:5" x14ac:dyDescent="0.3">
      <c r="A3" s="10">
        <v>2001</v>
      </c>
      <c r="B3" s="11">
        <v>340183.62469999999</v>
      </c>
    </row>
    <row r="4" spans="1:5" x14ac:dyDescent="0.3">
      <c r="A4" s="10">
        <v>2002</v>
      </c>
      <c r="B4" s="11">
        <v>324427.59710000001</v>
      </c>
    </row>
    <row r="5" spans="1:5" x14ac:dyDescent="0.3">
      <c r="A5" s="10">
        <v>2003</v>
      </c>
      <c r="B5" s="11">
        <v>322053.60830000002</v>
      </c>
    </row>
    <row r="6" spans="1:5" x14ac:dyDescent="0.3">
      <c r="A6" s="10">
        <v>2004</v>
      </c>
      <c r="B6" s="11">
        <v>315056.06790000002</v>
      </c>
    </row>
    <row r="7" spans="1:5" x14ac:dyDescent="0.3">
      <c r="A7" s="10">
        <v>2005</v>
      </c>
      <c r="B7" s="11">
        <v>303455.67180000001</v>
      </c>
    </row>
    <row r="8" spans="1:5" x14ac:dyDescent="0.3">
      <c r="A8" s="10">
        <v>2006</v>
      </c>
      <c r="B8" s="11">
        <v>303186.08470000001</v>
      </c>
    </row>
    <row r="9" spans="1:5" x14ac:dyDescent="0.3">
      <c r="A9" s="10">
        <v>2007</v>
      </c>
      <c r="B9" s="11">
        <v>327557.09879999998</v>
      </c>
    </row>
    <row r="10" spans="1:5" x14ac:dyDescent="0.3">
      <c r="A10" s="10">
        <v>2008</v>
      </c>
      <c r="B10" s="11">
        <v>389542.39740000002</v>
      </c>
    </row>
    <row r="11" spans="1:5" x14ac:dyDescent="0.3">
      <c r="A11" s="10">
        <v>2009</v>
      </c>
      <c r="B11" s="11">
        <v>403023.47450000001</v>
      </c>
    </row>
    <row r="12" spans="1:5" x14ac:dyDescent="0.3">
      <c r="A12" s="10">
        <v>2010</v>
      </c>
      <c r="B12" s="11">
        <v>454303.96029999998</v>
      </c>
    </row>
    <row r="13" spans="1:5" x14ac:dyDescent="0.3">
      <c r="A13" s="10">
        <v>2011</v>
      </c>
      <c r="B13" s="11">
        <v>501825.95779999997</v>
      </c>
    </row>
    <row r="14" spans="1:5" x14ac:dyDescent="0.3">
      <c r="A14" s="10">
        <v>2012</v>
      </c>
      <c r="B14" s="11">
        <v>524027.0355</v>
      </c>
    </row>
    <row r="15" spans="1:5" x14ac:dyDescent="0.3">
      <c r="A15" s="10">
        <v>2013</v>
      </c>
      <c r="B15" s="11">
        <v>568800.3149</v>
      </c>
    </row>
    <row r="16" spans="1:5" x14ac:dyDescent="0.3">
      <c r="A16" s="10">
        <v>2014</v>
      </c>
      <c r="B16" s="11">
        <v>536064.54330000002</v>
      </c>
    </row>
    <row r="17" spans="1:5" x14ac:dyDescent="0.3">
      <c r="A17" s="10">
        <v>2015</v>
      </c>
      <c r="B17" s="11">
        <v>515018.27679999999</v>
      </c>
    </row>
    <row r="18" spans="1:5" x14ac:dyDescent="0.3">
      <c r="A18" s="10">
        <v>2016</v>
      </c>
      <c r="B18" s="11">
        <v>522708.49979999999</v>
      </c>
    </row>
    <row r="19" spans="1:5" x14ac:dyDescent="0.3">
      <c r="A19" s="10">
        <v>2017</v>
      </c>
      <c r="B19" s="11">
        <v>532276.72320000001</v>
      </c>
    </row>
    <row r="20" spans="1:5" x14ac:dyDescent="0.3">
      <c r="A20" s="10">
        <v>2018</v>
      </c>
      <c r="B20" s="11">
        <v>527634.50989999995</v>
      </c>
    </row>
    <row r="21" spans="1:5" x14ac:dyDescent="0.3">
      <c r="A21" s="10">
        <v>2019</v>
      </c>
      <c r="B21" s="11">
        <v>526811.62589999998</v>
      </c>
      <c r="C21" s="11">
        <v>526811.62589999998</v>
      </c>
      <c r="D21" s="11">
        <v>526811.62589999998</v>
      </c>
      <c r="E21" s="11">
        <v>526811.62589999998</v>
      </c>
    </row>
    <row r="22" spans="1:5" x14ac:dyDescent="0.3">
      <c r="A22" s="10">
        <v>2020</v>
      </c>
      <c r="C22" s="11">
        <f>_xlfn.FORECAST.ETS(A22,$B$2:$B$21,$A$2:$A$21,1,1)</f>
        <v>546312.30232541147</v>
      </c>
      <c r="D22" s="11">
        <f>C22-_xlfn.FORECAST.ETS.CONFINT(A22,$B$2:$B$21,$A$2:$A$21,0.95,1,1)</f>
        <v>484636.94562299567</v>
      </c>
      <c r="E22" s="11">
        <f>C22+_xlfn.FORECAST.ETS.CONFINT(A22,$B$2:$B$21,$A$2:$A$21,0.95,1,1)</f>
        <v>607987.65902782732</v>
      </c>
    </row>
    <row r="23" spans="1:5" x14ac:dyDescent="0.3">
      <c r="A23" s="10">
        <v>2021</v>
      </c>
      <c r="C23" s="11">
        <f>_xlfn.FORECAST.ETS(A23,$B$2:$B$21,$A$2:$A$21,1,1)</f>
        <v>560674.90348754555</v>
      </c>
      <c r="D23" s="11">
        <f>C23-_xlfn.FORECAST.ETS.CONFINT(A23,$B$2:$B$21,$A$2:$A$21,0.95,1,1)</f>
        <v>483543.68661418965</v>
      </c>
      <c r="E23" s="11">
        <f>C23+_xlfn.FORECAST.ETS.CONFINT(A23,$B$2:$B$21,$A$2:$A$21,0.95,1,1)</f>
        <v>637806.12036090146</v>
      </c>
    </row>
    <row r="24" spans="1:5" x14ac:dyDescent="0.3">
      <c r="A24" s="10">
        <v>2022</v>
      </c>
      <c r="C24" s="11">
        <f>_xlfn.FORECAST.ETS(A24,$B$2:$B$21,$A$2:$A$21,1,1)</f>
        <v>575037.50464967964</v>
      </c>
      <c r="D24" s="11">
        <f>C24-_xlfn.FORECAST.ETS.CONFINT(A24,$B$2:$B$21,$A$2:$A$21,0.95,1,1)</f>
        <v>485035.74469830689</v>
      </c>
      <c r="E24" s="11">
        <f>C24+_xlfn.FORECAST.ETS.CONFINT(A24,$B$2:$B$21,$A$2:$A$21,0.95,1,1)</f>
        <v>665039.26460105239</v>
      </c>
    </row>
    <row r="25" spans="1:5" x14ac:dyDescent="0.3">
      <c r="A25" s="10">
        <v>2023</v>
      </c>
      <c r="C25" s="11">
        <f>_xlfn.FORECAST.ETS(A25,$B$2:$B$21,$A$2:$A$21,1,1)</f>
        <v>589400.10581181373</v>
      </c>
      <c r="D25" s="11">
        <f>C25-_xlfn.FORECAST.ETS.CONFINT(A25,$B$2:$B$21,$A$2:$A$21,0.95,1,1)</f>
        <v>488122.59712400555</v>
      </c>
      <c r="E25" s="11">
        <f>C25+_xlfn.FORECAST.ETS.CONFINT(A25,$B$2:$B$21,$A$2:$A$21,0.95,1,1)</f>
        <v>690677.61449962191</v>
      </c>
    </row>
    <row r="26" spans="1:5" x14ac:dyDescent="0.3">
      <c r="A26" s="10">
        <v>2024</v>
      </c>
      <c r="C26" s="11">
        <f>_xlfn.FORECAST.ETS(A26,$B$2:$B$21,$A$2:$A$21,1,1)</f>
        <v>603762.70697394782</v>
      </c>
      <c r="D26" s="11">
        <f>C26-_xlfn.FORECAST.ETS.CONFINT(A26,$B$2:$B$21,$A$2:$A$21,0.95,1,1)</f>
        <v>492319.07485861552</v>
      </c>
      <c r="E26" s="11">
        <f>C26+_xlfn.FORECAST.ETS.CONFINT(A26,$B$2:$B$21,$A$2:$A$21,0.95,1,1)</f>
        <v>715206.33908928011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3708-87AB-433A-8823-D61FF1C8E72A}">
  <dimension ref="A1:E26"/>
  <sheetViews>
    <sheetView topLeftCell="C1" workbookViewId="0">
      <selection activeCell="C22" sqref="C22:C26"/>
    </sheetView>
  </sheetViews>
  <sheetFormatPr defaultRowHeight="14.4" x14ac:dyDescent="0.3"/>
  <cols>
    <col min="1" max="1" width="13.44140625" customWidth="1"/>
    <col min="2" max="2" width="11.33203125" customWidth="1"/>
    <col min="3" max="3" width="19.6640625" customWidth="1"/>
    <col min="4" max="4" width="33.77734375" customWidth="1"/>
    <col min="5" max="5" width="33.88671875" customWidth="1"/>
  </cols>
  <sheetData>
    <row r="1" spans="1:5" x14ac:dyDescent="0.3">
      <c r="A1" t="s">
        <v>5</v>
      </c>
      <c r="B1" t="s">
        <v>6</v>
      </c>
      <c r="C1" t="s">
        <v>51</v>
      </c>
      <c r="D1" t="s">
        <v>52</v>
      </c>
      <c r="E1" t="s">
        <v>53</v>
      </c>
    </row>
    <row r="2" spans="1:5" x14ac:dyDescent="0.3">
      <c r="A2" s="10">
        <v>2000</v>
      </c>
      <c r="B2" s="11">
        <v>479088.62969999999</v>
      </c>
    </row>
    <row r="3" spans="1:5" x14ac:dyDescent="0.3">
      <c r="A3" s="10">
        <v>2001</v>
      </c>
      <c r="B3" s="11">
        <v>445524.24119999999</v>
      </c>
    </row>
    <row r="4" spans="1:5" x14ac:dyDescent="0.3">
      <c r="A4" s="10">
        <v>2002</v>
      </c>
      <c r="B4" s="11">
        <v>422225.57740000001</v>
      </c>
    </row>
    <row r="5" spans="1:5" x14ac:dyDescent="0.3">
      <c r="A5" s="10">
        <v>2003</v>
      </c>
      <c r="B5" s="11">
        <v>408602.88150000002</v>
      </c>
    </row>
    <row r="6" spans="1:5" x14ac:dyDescent="0.3">
      <c r="A6" s="10">
        <v>2004</v>
      </c>
      <c r="B6" s="11">
        <v>386484.34230000002</v>
      </c>
    </row>
    <row r="7" spans="1:5" x14ac:dyDescent="0.3">
      <c r="A7" s="10">
        <v>2005</v>
      </c>
      <c r="B7" s="11">
        <v>361812.15330000001</v>
      </c>
    </row>
    <row r="8" spans="1:5" x14ac:dyDescent="0.3">
      <c r="A8" s="10">
        <v>2006</v>
      </c>
      <c r="B8" s="11">
        <v>357635.27529999998</v>
      </c>
    </row>
    <row r="9" spans="1:5" x14ac:dyDescent="0.3">
      <c r="A9" s="10">
        <v>2007</v>
      </c>
      <c r="B9" s="11">
        <v>384763.41759999999</v>
      </c>
    </row>
    <row r="10" spans="1:5" x14ac:dyDescent="0.3">
      <c r="A10" s="10">
        <v>2008</v>
      </c>
      <c r="B10" s="11">
        <v>458551.15879999998</v>
      </c>
    </row>
    <row r="11" spans="1:5" x14ac:dyDescent="0.3">
      <c r="A11" s="10">
        <v>2009</v>
      </c>
      <c r="B11" s="11">
        <v>471082.14490000001</v>
      </c>
    </row>
    <row r="12" spans="1:5" x14ac:dyDescent="0.3">
      <c r="A12" s="10">
        <v>2010</v>
      </c>
      <c r="B12" s="11">
        <v>522055.91200000001</v>
      </c>
    </row>
    <row r="13" spans="1:5" x14ac:dyDescent="0.3">
      <c r="A13" s="10">
        <v>2011</v>
      </c>
      <c r="B13" s="11">
        <v>577825.99890000001</v>
      </c>
    </row>
    <row r="14" spans="1:5" x14ac:dyDescent="0.3">
      <c r="A14" s="10">
        <v>2012</v>
      </c>
      <c r="B14" s="11">
        <v>614856.72030000004</v>
      </c>
    </row>
    <row r="15" spans="1:5" x14ac:dyDescent="0.3">
      <c r="A15" s="10">
        <v>2013</v>
      </c>
      <c r="B15" s="11">
        <v>661299.88650000002</v>
      </c>
    </row>
    <row r="16" spans="1:5" x14ac:dyDescent="0.3">
      <c r="A16" s="10">
        <v>2014</v>
      </c>
      <c r="B16" s="11">
        <v>639124.451</v>
      </c>
    </row>
    <row r="17" spans="1:5" x14ac:dyDescent="0.3">
      <c r="A17" s="10">
        <v>2015</v>
      </c>
      <c r="B17" s="11">
        <v>620677.2169</v>
      </c>
    </row>
    <row r="18" spans="1:5" x14ac:dyDescent="0.3">
      <c r="A18" s="10">
        <v>2016</v>
      </c>
      <c r="B18" s="11">
        <v>624047.554</v>
      </c>
    </row>
    <row r="19" spans="1:5" x14ac:dyDescent="0.3">
      <c r="A19" s="10">
        <v>2017</v>
      </c>
      <c r="B19" s="11">
        <v>627211.26540000003</v>
      </c>
    </row>
    <row r="20" spans="1:5" x14ac:dyDescent="0.3">
      <c r="A20" s="10">
        <v>2018</v>
      </c>
      <c r="B20" s="11">
        <v>630780.13370000001</v>
      </c>
    </row>
    <row r="21" spans="1:5" x14ac:dyDescent="0.3">
      <c r="A21" s="10">
        <v>2019</v>
      </c>
      <c r="B21" s="11">
        <v>617561.22939999995</v>
      </c>
      <c r="C21" s="11">
        <v>617561.22939999995</v>
      </c>
      <c r="D21" s="11">
        <v>617561.22939999995</v>
      </c>
      <c r="E21" s="11">
        <v>617561.22939999995</v>
      </c>
    </row>
    <row r="22" spans="1:5" x14ac:dyDescent="0.3">
      <c r="A22" s="10">
        <v>2020</v>
      </c>
      <c r="C22" s="11">
        <f>_xlfn.FORECAST.ETS(A22,$B$2:$B$21,$A$2:$A$21,1,1)</f>
        <v>635718.20629082201</v>
      </c>
      <c r="D22" s="11">
        <f>C22-_xlfn.FORECAST.ETS.CONFINT(A22,$B$2:$B$21,$A$2:$A$21,0.95,1,1)</f>
        <v>570272.08550384501</v>
      </c>
      <c r="E22" s="11">
        <f>C22+_xlfn.FORECAST.ETS.CONFINT(A22,$B$2:$B$21,$A$2:$A$21,0.95,1,1)</f>
        <v>701164.32707779901</v>
      </c>
    </row>
    <row r="23" spans="1:5" x14ac:dyDescent="0.3">
      <c r="A23" s="10">
        <v>2021</v>
      </c>
      <c r="C23" s="11">
        <f>_xlfn.FORECAST.ETS(A23,$B$2:$B$21,$A$2:$A$21,1,1)</f>
        <v>650901.75393784046</v>
      </c>
      <c r="D23" s="11">
        <f>C23-_xlfn.FORECAST.ETS.CONFINT(A23,$B$2:$B$21,$A$2:$A$21,0.95,1,1)</f>
        <v>562809.20891911187</v>
      </c>
      <c r="E23" s="11">
        <f>C23+_xlfn.FORECAST.ETS.CONFINT(A23,$B$2:$B$21,$A$2:$A$21,0.95,1,1)</f>
        <v>738994.29895656905</v>
      </c>
    </row>
    <row r="24" spans="1:5" x14ac:dyDescent="0.3">
      <c r="A24" s="10">
        <v>2022</v>
      </c>
      <c r="C24" s="11">
        <f>_xlfn.FORECAST.ETS(A24,$B$2:$B$21,$A$2:$A$21,1,1)</f>
        <v>666085.30158485903</v>
      </c>
      <c r="D24" s="11">
        <f>C24-_xlfn.FORECAST.ETS.CONFINT(A24,$B$2:$B$21,$A$2:$A$21,0.95,1,1)</f>
        <v>560042.28743597248</v>
      </c>
      <c r="E24" s="11">
        <f>C24+_xlfn.FORECAST.ETS.CONFINT(A24,$B$2:$B$21,$A$2:$A$21,0.95,1,1)</f>
        <v>772128.31573374558</v>
      </c>
    </row>
    <row r="25" spans="1:5" x14ac:dyDescent="0.3">
      <c r="A25" s="10">
        <v>2023</v>
      </c>
      <c r="C25" s="11">
        <f>_xlfn.FORECAST.ETS(A25,$B$2:$B$21,$A$2:$A$21,1,1)</f>
        <v>681268.8492318776</v>
      </c>
      <c r="D25" s="11">
        <f>C25-_xlfn.FORECAST.ETS.CONFINT(A25,$B$2:$B$21,$A$2:$A$21,0.95,1,1)</f>
        <v>559870.01736696321</v>
      </c>
      <c r="E25" s="11">
        <f>C25+_xlfn.FORECAST.ETS.CONFINT(A25,$B$2:$B$21,$A$2:$A$21,0.95,1,1)</f>
        <v>802667.68109679199</v>
      </c>
    </row>
    <row r="26" spans="1:5" x14ac:dyDescent="0.3">
      <c r="A26" s="10">
        <v>2024</v>
      </c>
      <c r="C26" s="11">
        <f>_xlfn.FORECAST.ETS(A26,$B$2:$B$21,$A$2:$A$21,1,1)</f>
        <v>696452.39687889605</v>
      </c>
      <c r="D26" s="11">
        <f>C26-_xlfn.FORECAST.ETS.CONFINT(A26,$B$2:$B$21,$A$2:$A$21,0.95,1,1)</f>
        <v>561404.36231555813</v>
      </c>
      <c r="E26" s="11">
        <f>C26+_xlfn.FORECAST.ETS.CONFINT(A26,$B$2:$B$21,$A$2:$A$21,0.95,1,1)</f>
        <v>831500.43144223397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0DEB-AA2C-4B2A-A3AC-26E0720DC28B}">
  <dimension ref="A1:O121"/>
  <sheetViews>
    <sheetView topLeftCell="C1" workbookViewId="0">
      <selection activeCell="J21" sqref="J21"/>
    </sheetView>
  </sheetViews>
  <sheetFormatPr defaultRowHeight="14.4" x14ac:dyDescent="0.3"/>
  <cols>
    <col min="1" max="1" width="11.33203125" bestFit="1" customWidth="1"/>
    <col min="2" max="3" width="25.6640625" bestFit="1" customWidth="1"/>
    <col min="4" max="4" width="25.6640625" style="2" bestFit="1" customWidth="1"/>
    <col min="5" max="6" width="25.6640625" bestFit="1" customWidth="1"/>
    <col min="7" max="7" width="26.88671875" bestFit="1" customWidth="1"/>
    <col min="8" max="8" width="26.6640625" bestFit="1" customWidth="1"/>
    <col min="9" max="13" width="25.6640625" bestFit="1" customWidth="1"/>
    <col min="14" max="14" width="26.88671875" bestFit="1" customWidth="1"/>
    <col min="15" max="15" width="15.6640625" bestFit="1" customWidth="1"/>
  </cols>
  <sheetData>
    <row r="1" spans="1:15" x14ac:dyDescent="0.3">
      <c r="A1" s="2" t="s">
        <v>5</v>
      </c>
      <c r="B1" s="2" t="s">
        <v>55</v>
      </c>
      <c r="C1" s="2" t="s">
        <v>54</v>
      </c>
      <c r="D1" s="2" t="s">
        <v>56</v>
      </c>
      <c r="E1" s="2" t="s">
        <v>57</v>
      </c>
      <c r="F1" s="2" t="s">
        <v>58</v>
      </c>
      <c r="G1" s="2" t="s">
        <v>59</v>
      </c>
      <c r="H1" t="s">
        <v>60</v>
      </c>
      <c r="I1" s="2" t="s">
        <v>61</v>
      </c>
      <c r="J1" s="2"/>
      <c r="K1" s="2"/>
      <c r="L1" s="2"/>
      <c r="M1" s="2"/>
      <c r="N1" s="2"/>
      <c r="O1" s="2"/>
    </row>
    <row r="2" spans="1:15" x14ac:dyDescent="0.3">
      <c r="A2" s="3">
        <v>2000</v>
      </c>
      <c r="B2" s="4">
        <v>48500</v>
      </c>
      <c r="C2" s="4">
        <v>86397.661869999996</v>
      </c>
      <c r="D2" s="4">
        <v>157649.63769999999</v>
      </c>
      <c r="E2" s="4">
        <v>256722.8455</v>
      </c>
      <c r="F2" s="4">
        <v>375507.4436</v>
      </c>
      <c r="G2" s="4">
        <v>479088.62969999999</v>
      </c>
      <c r="H2">
        <v>1.6</v>
      </c>
      <c r="I2" s="4" t="s">
        <v>62</v>
      </c>
      <c r="J2" s="4"/>
      <c r="K2" s="4"/>
      <c r="L2" s="4"/>
      <c r="M2" s="4"/>
      <c r="N2" s="4"/>
    </row>
    <row r="3" spans="1:15" x14ac:dyDescent="0.3">
      <c r="A3" s="3">
        <v>2001</v>
      </c>
      <c r="B3" s="4">
        <v>40334.615380000003</v>
      </c>
      <c r="C3" s="4">
        <v>80914.537039999996</v>
      </c>
      <c r="D3" s="4">
        <v>145396.3688</v>
      </c>
      <c r="E3" s="4">
        <v>233900.20060000001</v>
      </c>
      <c r="F3" s="4">
        <v>340183.62469999999</v>
      </c>
      <c r="G3" s="4">
        <v>445524.24119999999</v>
      </c>
      <c r="H3">
        <v>1.41</v>
      </c>
      <c r="I3" s="4" t="s">
        <v>62</v>
      </c>
      <c r="J3" s="4"/>
      <c r="K3" s="4"/>
      <c r="L3" s="4"/>
      <c r="M3" s="4"/>
      <c r="N3" s="4"/>
    </row>
    <row r="4" spans="1:15" x14ac:dyDescent="0.3">
      <c r="A4" s="3">
        <v>2002</v>
      </c>
      <c r="B4" s="4">
        <v>44427.272729999997</v>
      </c>
      <c r="C4" s="4">
        <v>82158.203080000007</v>
      </c>
      <c r="D4" s="4">
        <v>144188.71720000001</v>
      </c>
      <c r="E4" s="4">
        <v>224250.82920000001</v>
      </c>
      <c r="F4" s="4">
        <v>324427.59710000001</v>
      </c>
      <c r="G4" s="4">
        <v>422225.57740000001</v>
      </c>
      <c r="H4">
        <v>1.37</v>
      </c>
      <c r="I4" s="4" t="s">
        <v>62</v>
      </c>
      <c r="J4" s="4"/>
      <c r="K4" s="4"/>
      <c r="L4" s="4"/>
      <c r="M4" s="4"/>
      <c r="N4" s="4"/>
    </row>
    <row r="5" spans="1:15" x14ac:dyDescent="0.3">
      <c r="A5" s="3">
        <f>A4+1</f>
        <v>2003</v>
      </c>
      <c r="B5" s="4">
        <v>54306.976739999998</v>
      </c>
      <c r="C5" s="4">
        <v>95792.875440000003</v>
      </c>
      <c r="D5" s="4">
        <v>159651.30929999999</v>
      </c>
      <c r="E5" s="4">
        <v>230132.42180000001</v>
      </c>
      <c r="F5" s="4">
        <v>322053.60830000002</v>
      </c>
      <c r="G5" s="4">
        <v>408602.88150000002</v>
      </c>
      <c r="H5">
        <v>1.27</v>
      </c>
      <c r="I5" s="4" t="s">
        <v>62</v>
      </c>
      <c r="J5" s="4"/>
      <c r="K5" s="4"/>
      <c r="L5" s="4"/>
      <c r="M5" s="4"/>
      <c r="N5" s="4"/>
    </row>
    <row r="6" spans="1:15" x14ac:dyDescent="0.3">
      <c r="A6" s="3">
        <f t="shared" ref="A6:A21" si="0">A5+1</f>
        <v>2004</v>
      </c>
      <c r="B6" s="4">
        <v>65204.761899999998</v>
      </c>
      <c r="C6" s="4">
        <v>108307.4737</v>
      </c>
      <c r="D6" s="4">
        <v>174476.09359999999</v>
      </c>
      <c r="E6" s="4">
        <v>237591.39840000001</v>
      </c>
      <c r="F6" s="4">
        <v>315056.06790000002</v>
      </c>
      <c r="G6" s="4">
        <v>386484.34230000002</v>
      </c>
      <c r="H6">
        <v>1.26</v>
      </c>
      <c r="I6" s="4" t="s">
        <v>62</v>
      </c>
      <c r="J6" s="4"/>
      <c r="K6" s="4"/>
      <c r="L6" s="4"/>
      <c r="M6" s="4"/>
      <c r="N6" s="4"/>
    </row>
    <row r="7" spans="1:15" x14ac:dyDescent="0.3">
      <c r="A7" s="3">
        <f t="shared" si="0"/>
        <v>2005</v>
      </c>
      <c r="B7" s="4">
        <v>72195.652170000001</v>
      </c>
      <c r="C7" s="4">
        <v>111717.4013</v>
      </c>
      <c r="D7" s="4">
        <v>170399.56039999999</v>
      </c>
      <c r="E7" s="4">
        <v>234486.3253</v>
      </c>
      <c r="F7" s="4">
        <v>303455.67180000001</v>
      </c>
      <c r="G7" s="4">
        <v>361812.15330000001</v>
      </c>
      <c r="H7">
        <v>1.26</v>
      </c>
      <c r="I7" s="4" t="s">
        <v>62</v>
      </c>
      <c r="J7" s="4"/>
      <c r="K7" s="4"/>
      <c r="L7" s="4"/>
      <c r="M7" s="4"/>
      <c r="N7" s="4"/>
    </row>
    <row r="8" spans="1:15" x14ac:dyDescent="0.3">
      <c r="A8" s="3">
        <f t="shared" si="0"/>
        <v>2006</v>
      </c>
      <c r="B8" s="4">
        <v>82575</v>
      </c>
      <c r="C8" s="4">
        <v>117662.31540000001</v>
      </c>
      <c r="D8" s="4">
        <v>166727.1593</v>
      </c>
      <c r="E8" s="4">
        <v>235505.96609999999</v>
      </c>
      <c r="F8" s="4">
        <v>303186.08470000001</v>
      </c>
      <c r="G8" s="4">
        <v>357635.27529999998</v>
      </c>
      <c r="H8">
        <v>1.28</v>
      </c>
      <c r="I8" s="4" t="s">
        <v>62</v>
      </c>
      <c r="J8" s="4"/>
      <c r="K8" s="4"/>
      <c r="L8" s="4"/>
      <c r="M8" s="4"/>
      <c r="N8" s="4"/>
    </row>
    <row r="9" spans="1:15" x14ac:dyDescent="0.3">
      <c r="A9" s="3">
        <f t="shared" si="0"/>
        <v>2007</v>
      </c>
      <c r="B9" s="4">
        <v>97550</v>
      </c>
      <c r="C9" s="4">
        <v>131988.50630000001</v>
      </c>
      <c r="D9" s="4">
        <v>181501.87109999999</v>
      </c>
      <c r="E9" s="4">
        <v>254604.2929</v>
      </c>
      <c r="F9" s="4">
        <v>327557.09879999998</v>
      </c>
      <c r="G9" s="4">
        <v>384763.41759999999</v>
      </c>
      <c r="H9">
        <v>1.29</v>
      </c>
      <c r="I9" s="4" t="s">
        <v>62</v>
      </c>
      <c r="J9" s="4"/>
      <c r="K9" s="4"/>
      <c r="L9" s="4"/>
      <c r="M9" s="4"/>
      <c r="N9" s="4"/>
    </row>
    <row r="10" spans="1:15" x14ac:dyDescent="0.3">
      <c r="A10" s="3">
        <f t="shared" si="0"/>
        <v>2008</v>
      </c>
      <c r="B10" s="4">
        <v>122473.6842</v>
      </c>
      <c r="C10" s="4">
        <v>164125.77050000001</v>
      </c>
      <c r="D10" s="4">
        <v>226442.69630000001</v>
      </c>
      <c r="E10" s="4">
        <v>308748.22210000001</v>
      </c>
      <c r="F10" s="4">
        <v>389542.39740000002</v>
      </c>
      <c r="G10" s="4">
        <v>458551.15879999998</v>
      </c>
      <c r="H10">
        <v>1.28</v>
      </c>
      <c r="I10" s="4" t="s">
        <v>62</v>
      </c>
      <c r="J10" s="4"/>
      <c r="K10" s="4"/>
      <c r="L10" s="4"/>
      <c r="M10" s="4"/>
      <c r="N10" s="4"/>
    </row>
    <row r="11" spans="1:15" x14ac:dyDescent="0.3">
      <c r="A11" s="3">
        <f t="shared" si="0"/>
        <v>2009</v>
      </c>
      <c r="B11" s="4">
        <v>153544.44440000001</v>
      </c>
      <c r="C11" s="4">
        <v>185225.64939999999</v>
      </c>
      <c r="D11" s="4">
        <v>250124.07560000001</v>
      </c>
      <c r="E11" s="4">
        <v>331897.90240000002</v>
      </c>
      <c r="F11" s="4">
        <v>403023.47450000001</v>
      </c>
      <c r="G11" s="4">
        <v>471082.14490000001</v>
      </c>
      <c r="H11">
        <v>1.22</v>
      </c>
      <c r="I11" s="4" t="s">
        <v>62</v>
      </c>
      <c r="J11" s="4"/>
      <c r="K11" s="4"/>
      <c r="L11" s="4"/>
      <c r="M11" s="4"/>
      <c r="N11" s="4"/>
    </row>
    <row r="12" spans="1:15" x14ac:dyDescent="0.3">
      <c r="A12" s="3">
        <f t="shared" si="0"/>
        <v>2010</v>
      </c>
      <c r="B12" s="4">
        <v>188476.1905</v>
      </c>
      <c r="C12" s="4">
        <v>216972.55129999999</v>
      </c>
      <c r="D12" s="4">
        <v>288078.74219999998</v>
      </c>
      <c r="E12" s="4">
        <v>372573.71010000003</v>
      </c>
      <c r="F12" s="4">
        <v>454303.96029999998</v>
      </c>
      <c r="G12" s="4">
        <v>522055.91200000001</v>
      </c>
      <c r="H12">
        <v>1.1499999999999999</v>
      </c>
      <c r="I12" s="4" t="s">
        <v>62</v>
      </c>
      <c r="J12" s="4"/>
      <c r="K12" s="4"/>
      <c r="L12" s="4"/>
      <c r="M12" s="4"/>
      <c r="N12" s="4"/>
    </row>
    <row r="13" spans="1:15" x14ac:dyDescent="0.3">
      <c r="A13" s="3">
        <f t="shared" si="0"/>
        <v>2011</v>
      </c>
      <c r="B13" s="4">
        <v>213750</v>
      </c>
      <c r="C13" s="4">
        <v>253864.1581</v>
      </c>
      <c r="D13" s="4">
        <v>325340.49310000002</v>
      </c>
      <c r="E13" s="4">
        <v>422734.91509999998</v>
      </c>
      <c r="F13" s="4">
        <v>501825.95779999997</v>
      </c>
      <c r="G13" s="4">
        <v>577825.99890000001</v>
      </c>
      <c r="H13">
        <v>1.2</v>
      </c>
      <c r="I13" s="4" t="s">
        <v>62</v>
      </c>
      <c r="J13" s="4"/>
      <c r="K13" s="4"/>
      <c r="L13" s="4"/>
      <c r="M13" s="4"/>
      <c r="N13" s="4"/>
    </row>
    <row r="14" spans="1:15" x14ac:dyDescent="0.3">
      <c r="A14" s="3">
        <f t="shared" si="0"/>
        <v>2012</v>
      </c>
      <c r="B14" s="4">
        <v>245000</v>
      </c>
      <c r="C14" s="4">
        <v>267559.25929999998</v>
      </c>
      <c r="D14" s="4">
        <v>341757.5097</v>
      </c>
      <c r="E14" s="4">
        <v>443436.4803</v>
      </c>
      <c r="F14" s="4">
        <v>524027.0355</v>
      </c>
      <c r="G14" s="4">
        <v>614856.72030000004</v>
      </c>
      <c r="H14">
        <v>1.29</v>
      </c>
      <c r="I14" s="4" t="s">
        <v>62</v>
      </c>
      <c r="J14" s="4"/>
      <c r="K14" s="4"/>
      <c r="L14" s="4"/>
      <c r="M14" s="4"/>
      <c r="N14" s="4"/>
    </row>
    <row r="15" spans="1:15" x14ac:dyDescent="0.3">
      <c r="A15" s="3">
        <f t="shared" si="0"/>
        <v>2013</v>
      </c>
      <c r="B15" s="4">
        <v>240083.3333</v>
      </c>
      <c r="C15" s="4">
        <v>276696.89419999998</v>
      </c>
      <c r="D15" s="4">
        <v>361935.96769999998</v>
      </c>
      <c r="E15" s="4">
        <v>479260.56349999999</v>
      </c>
      <c r="F15" s="4">
        <v>568800.3149</v>
      </c>
      <c r="G15" s="4">
        <v>661299.88650000002</v>
      </c>
      <c r="H15">
        <v>1.19</v>
      </c>
      <c r="I15" s="4" t="s">
        <v>62</v>
      </c>
      <c r="J15" s="4"/>
      <c r="K15" s="4"/>
      <c r="L15" s="4"/>
      <c r="M15" s="4"/>
      <c r="N15" s="4"/>
    </row>
    <row r="16" spans="1:15" x14ac:dyDescent="0.3">
      <c r="A16" s="3">
        <f t="shared" si="0"/>
        <v>2014</v>
      </c>
      <c r="B16" s="4">
        <v>222225</v>
      </c>
      <c r="C16" s="4">
        <v>264179.462</v>
      </c>
      <c r="D16" s="4">
        <v>341007.56</v>
      </c>
      <c r="E16" s="4">
        <v>444921.0246</v>
      </c>
      <c r="F16" s="4">
        <v>536064.54330000002</v>
      </c>
      <c r="G16" s="4">
        <v>639124.451</v>
      </c>
      <c r="H16">
        <v>1.25</v>
      </c>
      <c r="I16" s="4" t="s">
        <v>62</v>
      </c>
      <c r="J16" s="4"/>
      <c r="K16" s="4"/>
      <c r="L16" s="4"/>
      <c r="M16" s="4"/>
      <c r="N16" s="4"/>
    </row>
    <row r="17" spans="1:14" x14ac:dyDescent="0.3">
      <c r="A17" s="3">
        <f t="shared" si="0"/>
        <v>2015</v>
      </c>
      <c r="B17" s="4">
        <v>208111.11110000001</v>
      </c>
      <c r="C17" s="4">
        <v>248025.01370000001</v>
      </c>
      <c r="D17" s="4">
        <v>324761.39850000001</v>
      </c>
      <c r="E17" s="4">
        <v>433627.37689999997</v>
      </c>
      <c r="F17" s="4">
        <v>515018.27679999999</v>
      </c>
      <c r="G17" s="4">
        <v>620677.2169</v>
      </c>
      <c r="H17">
        <v>1.24</v>
      </c>
      <c r="I17" s="4" t="s">
        <v>62</v>
      </c>
      <c r="J17" s="4"/>
      <c r="K17" s="4"/>
      <c r="L17" s="4"/>
      <c r="M17" s="4"/>
      <c r="N17" s="4"/>
    </row>
    <row r="18" spans="1:14" x14ac:dyDescent="0.3">
      <c r="A18" s="3">
        <f t="shared" si="0"/>
        <v>2016</v>
      </c>
      <c r="B18" s="4">
        <v>212600</v>
      </c>
      <c r="C18" s="4">
        <v>245904.59409999999</v>
      </c>
      <c r="D18" s="4">
        <v>322473.6532</v>
      </c>
      <c r="E18" s="4">
        <v>434478.63199999998</v>
      </c>
      <c r="F18" s="4">
        <v>522708.49979999999</v>
      </c>
      <c r="G18" s="4">
        <v>624047.554</v>
      </c>
      <c r="H18">
        <v>1.2</v>
      </c>
      <c r="I18" s="4" t="s">
        <v>62</v>
      </c>
      <c r="J18" s="4"/>
      <c r="K18" s="4"/>
      <c r="L18" s="4"/>
      <c r="M18" s="4"/>
      <c r="N18" s="4"/>
    </row>
    <row r="19" spans="1:14" x14ac:dyDescent="0.3">
      <c r="A19" s="3">
        <f t="shared" si="0"/>
        <v>2017</v>
      </c>
      <c r="B19" s="4">
        <v>200888.88889999999</v>
      </c>
      <c r="C19" s="4">
        <v>240354.21919999999</v>
      </c>
      <c r="D19" s="4">
        <v>317834.23619999998</v>
      </c>
      <c r="E19" s="4">
        <v>437119.99530000001</v>
      </c>
      <c r="F19" s="4">
        <v>532276.72320000001</v>
      </c>
      <c r="G19" s="4">
        <v>627211.26540000003</v>
      </c>
      <c r="H19">
        <v>1.1599999999999999</v>
      </c>
      <c r="I19" s="4" t="s">
        <v>62</v>
      </c>
      <c r="J19" s="4"/>
      <c r="K19" s="4"/>
      <c r="L19" s="4"/>
      <c r="M19" s="4"/>
      <c r="N19" s="4"/>
    </row>
    <row r="20" spans="1:14" x14ac:dyDescent="0.3">
      <c r="A20" s="3">
        <f t="shared" si="0"/>
        <v>2018</v>
      </c>
      <c r="B20" s="4">
        <v>184111.11110000001</v>
      </c>
      <c r="C20" s="4">
        <v>235763.39859999999</v>
      </c>
      <c r="D20" s="4">
        <v>306477.97989999998</v>
      </c>
      <c r="E20" s="4">
        <v>431752.93530000001</v>
      </c>
      <c r="F20" s="4">
        <v>527634.50989999995</v>
      </c>
      <c r="G20" s="4">
        <v>630780.13370000001</v>
      </c>
      <c r="H20">
        <v>1.1399999999999999</v>
      </c>
      <c r="I20" s="4" t="s">
        <v>62</v>
      </c>
      <c r="J20" s="4"/>
      <c r="K20" s="4"/>
      <c r="L20" s="4"/>
      <c r="M20" s="4"/>
      <c r="N20" s="4"/>
    </row>
    <row r="21" spans="1:14" x14ac:dyDescent="0.3">
      <c r="A21" s="3">
        <f t="shared" si="0"/>
        <v>2019</v>
      </c>
      <c r="B21" s="4">
        <v>175842.54550000001</v>
      </c>
      <c r="C21" s="4">
        <v>228534.1256</v>
      </c>
      <c r="D21" s="4">
        <v>299457.24190000002</v>
      </c>
      <c r="E21" s="4">
        <v>429748.88020000001</v>
      </c>
      <c r="F21" s="4">
        <v>526811.62589999998</v>
      </c>
      <c r="G21" s="4">
        <v>617561.22939999995</v>
      </c>
      <c r="H21">
        <v>1.1399999999999999</v>
      </c>
      <c r="I21" s="4" t="s">
        <v>62</v>
      </c>
      <c r="J21" s="4"/>
      <c r="K21" s="4"/>
      <c r="L21" s="4"/>
      <c r="M21" s="4"/>
      <c r="N21" s="4"/>
    </row>
    <row r="22" spans="1:14" x14ac:dyDescent="0.3">
      <c r="A22" s="3">
        <v>2020</v>
      </c>
      <c r="B22" s="12">
        <v>251590.86</v>
      </c>
      <c r="C22" s="12">
        <v>293555.63</v>
      </c>
      <c r="D22" s="12">
        <v>356509.26</v>
      </c>
      <c r="E22" s="12">
        <v>461235.67</v>
      </c>
      <c r="F22" s="12">
        <v>546312.30000000005</v>
      </c>
      <c r="G22" s="12">
        <v>635718.21</v>
      </c>
      <c r="H22">
        <f>ROUNDUP(1.157091214,2)</f>
        <v>1.1599999999999999</v>
      </c>
      <c r="I22" s="12" t="s">
        <v>63</v>
      </c>
      <c r="J22" s="12"/>
      <c r="K22" s="12"/>
      <c r="L22" s="12"/>
      <c r="M22" s="12"/>
      <c r="N22" s="12"/>
    </row>
    <row r="23" spans="1:14" x14ac:dyDescent="0.3">
      <c r="A23" s="3">
        <v>2021</v>
      </c>
      <c r="B23" s="12">
        <v>262276.15000000002</v>
      </c>
      <c r="C23" s="12">
        <v>304477</v>
      </c>
      <c r="D23" s="12">
        <v>368269.76</v>
      </c>
      <c r="E23" s="12">
        <v>475784.25</v>
      </c>
      <c r="F23" s="12">
        <v>560674.9</v>
      </c>
      <c r="G23" s="12">
        <v>650901.75</v>
      </c>
      <c r="H23">
        <f>ROUNDUP(1.144807412,2)</f>
        <v>1.1499999999999999</v>
      </c>
      <c r="I23" s="12" t="s">
        <v>63</v>
      </c>
      <c r="J23" s="12"/>
      <c r="K23" s="12"/>
      <c r="L23" s="12"/>
      <c r="M23" s="12"/>
      <c r="N23" s="12"/>
    </row>
    <row r="24" spans="1:14" x14ac:dyDescent="0.3">
      <c r="A24" s="3">
        <v>2022</v>
      </c>
      <c r="B24" s="12">
        <v>272961.44</v>
      </c>
      <c r="C24" s="12">
        <v>315398.36</v>
      </c>
      <c r="D24" s="12">
        <v>380030.26</v>
      </c>
      <c r="E24" s="12">
        <v>490332.83</v>
      </c>
      <c r="F24" s="12">
        <v>575037.5</v>
      </c>
      <c r="G24" s="12">
        <v>666085.30000000005</v>
      </c>
      <c r="H24">
        <f>ROUNDUP(1.132523675,2)</f>
        <v>1.1399999999999999</v>
      </c>
      <c r="I24" s="12" t="s">
        <v>63</v>
      </c>
      <c r="J24" s="12"/>
      <c r="K24" s="12"/>
      <c r="L24" s="12"/>
      <c r="M24" s="12"/>
      <c r="N24" s="12"/>
    </row>
    <row r="25" spans="1:14" x14ac:dyDescent="0.3">
      <c r="A25" s="3">
        <v>2023</v>
      </c>
      <c r="B25" s="12">
        <v>283646.73</v>
      </c>
      <c r="C25" s="12">
        <v>326319.71999999997</v>
      </c>
      <c r="D25" s="12">
        <v>391790.76</v>
      </c>
      <c r="E25" s="12">
        <v>504881.4</v>
      </c>
      <c r="F25" s="12">
        <v>589400.11</v>
      </c>
      <c r="G25" s="12">
        <v>681268.85</v>
      </c>
      <c r="H25">
        <f>ROUNDUP(1.120240006,2)</f>
        <v>1.1300000000000001</v>
      </c>
      <c r="I25" s="12" t="s">
        <v>63</v>
      </c>
      <c r="J25" s="12"/>
      <c r="K25" s="12"/>
      <c r="L25" s="12"/>
      <c r="M25" s="12"/>
      <c r="N25" s="12"/>
    </row>
    <row r="26" spans="1:14" x14ac:dyDescent="0.3">
      <c r="A26" s="3">
        <v>2024</v>
      </c>
      <c r="B26" s="12">
        <v>294332.02</v>
      </c>
      <c r="C26" s="12">
        <v>337241.09</v>
      </c>
      <c r="D26" s="12">
        <v>403551.26</v>
      </c>
      <c r="E26" s="12">
        <v>519429.98</v>
      </c>
      <c r="F26" s="12">
        <v>603762.71</v>
      </c>
      <c r="G26" s="12">
        <v>696452.4</v>
      </c>
      <c r="H26">
        <f>ROUNDUP(1.107956219,2)</f>
        <v>1.1100000000000001</v>
      </c>
      <c r="I26" s="12" t="s">
        <v>63</v>
      </c>
      <c r="J26" s="12"/>
      <c r="K26" s="12"/>
      <c r="L26" s="12"/>
      <c r="M26" s="12"/>
      <c r="N26" s="12"/>
    </row>
    <row r="27" spans="1:14" x14ac:dyDescent="0.3">
      <c r="C27" s="1"/>
      <c r="I27" s="12"/>
    </row>
    <row r="28" spans="1:14" x14ac:dyDescent="0.3">
      <c r="C28" s="1"/>
      <c r="I28" s="12"/>
    </row>
    <row r="29" spans="1:14" x14ac:dyDescent="0.3">
      <c r="C29" s="1"/>
      <c r="I29" s="12"/>
    </row>
    <row r="30" spans="1:14" x14ac:dyDescent="0.3">
      <c r="C30" s="1"/>
      <c r="I30" s="12"/>
    </row>
    <row r="31" spans="1:14" x14ac:dyDescent="0.3">
      <c r="C31" s="1"/>
      <c r="I31" s="12"/>
    </row>
    <row r="32" spans="1:14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9FF9-2026-4BD0-A846-E9FBD1FBAB61}">
  <dimension ref="A1:I49"/>
  <sheetViews>
    <sheetView tabSelected="1" workbookViewId="0">
      <selection activeCell="F26" sqref="F26"/>
    </sheetView>
  </sheetViews>
  <sheetFormatPr defaultRowHeight="14.4" x14ac:dyDescent="0.3"/>
  <cols>
    <col min="2" max="2" width="24.88671875" bestFit="1" customWidth="1"/>
  </cols>
  <sheetData>
    <row r="1" spans="1:9" x14ac:dyDescent="0.3">
      <c r="A1" t="s">
        <v>7</v>
      </c>
    </row>
    <row r="2" spans="1:9" ht="15" thickBot="1" x14ac:dyDescent="0.35"/>
    <row r="3" spans="1:9" x14ac:dyDescent="0.3">
      <c r="A3" s="8" t="s">
        <v>8</v>
      </c>
      <c r="B3" s="8"/>
    </row>
    <row r="4" spans="1:9" x14ac:dyDescent="0.3">
      <c r="A4" s="5" t="s">
        <v>9</v>
      </c>
      <c r="B4" s="5">
        <v>0.85720791060516155</v>
      </c>
    </row>
    <row r="5" spans="1:9" x14ac:dyDescent="0.3">
      <c r="A5" s="5" t="s">
        <v>10</v>
      </c>
      <c r="B5" s="5">
        <v>0.73480540200406663</v>
      </c>
    </row>
    <row r="6" spans="1:9" x14ac:dyDescent="0.3">
      <c r="A6" s="5" t="s">
        <v>11</v>
      </c>
      <c r="B6" s="5">
        <v>0.61240789523671268</v>
      </c>
    </row>
    <row r="7" spans="1:9" x14ac:dyDescent="0.3">
      <c r="A7" s="5" t="s">
        <v>12</v>
      </c>
      <c r="B7" s="5">
        <v>6.6686650932155783E-2</v>
      </c>
    </row>
    <row r="8" spans="1:9" ht="15" thickBot="1" x14ac:dyDescent="0.35">
      <c r="A8" s="6" t="s">
        <v>13</v>
      </c>
      <c r="B8" s="6">
        <v>20</v>
      </c>
    </row>
    <row r="10" spans="1:9" ht="15" thickBot="1" x14ac:dyDescent="0.35">
      <c r="A10" t="s">
        <v>14</v>
      </c>
    </row>
    <row r="11" spans="1:9" x14ac:dyDescent="0.3">
      <c r="A11" s="7"/>
      <c r="B11" s="7" t="s">
        <v>19</v>
      </c>
      <c r="C11" s="7" t="s">
        <v>20</v>
      </c>
      <c r="D11" s="7" t="s">
        <v>21</v>
      </c>
      <c r="E11" s="7" t="s">
        <v>22</v>
      </c>
      <c r="F11" s="7" t="s">
        <v>23</v>
      </c>
    </row>
    <row r="12" spans="1:9" x14ac:dyDescent="0.3">
      <c r="A12" s="5" t="s">
        <v>15</v>
      </c>
      <c r="B12" s="5">
        <v>6</v>
      </c>
      <c r="C12" s="5">
        <v>0.16018757763688668</v>
      </c>
      <c r="D12" s="5">
        <v>2.669792960614778E-2</v>
      </c>
      <c r="E12" s="5">
        <v>6.0034343951200118</v>
      </c>
      <c r="F12" s="5">
        <v>3.3922451990266835E-3</v>
      </c>
    </row>
    <row r="13" spans="1:9" x14ac:dyDescent="0.3">
      <c r="A13" s="5" t="s">
        <v>16</v>
      </c>
      <c r="B13" s="5">
        <v>13</v>
      </c>
      <c r="C13" s="5">
        <v>5.7812422363113528E-2</v>
      </c>
      <c r="D13" s="5">
        <v>4.4471094125471946E-3</v>
      </c>
      <c r="E13" s="5"/>
      <c r="F13" s="5"/>
    </row>
    <row r="14" spans="1:9" ht="15" thickBot="1" x14ac:dyDescent="0.35">
      <c r="A14" s="6" t="s">
        <v>17</v>
      </c>
      <c r="B14" s="6">
        <v>19</v>
      </c>
      <c r="C14" s="6">
        <v>0.21800000000000019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24</v>
      </c>
      <c r="C16" s="7" t="s">
        <v>12</v>
      </c>
      <c r="D16" s="7" t="s">
        <v>25</v>
      </c>
      <c r="E16" s="7" t="s">
        <v>26</v>
      </c>
      <c r="F16" s="7" t="s">
        <v>27</v>
      </c>
      <c r="G16" s="7" t="s">
        <v>28</v>
      </c>
      <c r="H16" s="7" t="s">
        <v>29</v>
      </c>
      <c r="I16" s="7" t="s">
        <v>30</v>
      </c>
    </row>
    <row r="17" spans="1:9" x14ac:dyDescent="0.3">
      <c r="A17" s="5" t="s">
        <v>18</v>
      </c>
      <c r="B17" s="5">
        <v>1.3451625468798432</v>
      </c>
      <c r="C17" s="5">
        <v>0.1871237412583156</v>
      </c>
      <c r="D17" s="5">
        <v>7.1886257608696962</v>
      </c>
      <c r="E17" s="5">
        <v>7.0648238426441436E-6</v>
      </c>
      <c r="F17" s="5">
        <v>0.94090628138532462</v>
      </c>
      <c r="G17" s="5">
        <v>1.7494188123743617</v>
      </c>
      <c r="H17" s="5">
        <v>0.94090628138532462</v>
      </c>
      <c r="I17" s="5">
        <v>1.7494188123743617</v>
      </c>
    </row>
    <row r="18" spans="1:9" x14ac:dyDescent="0.3">
      <c r="A18" s="5" t="s">
        <v>0</v>
      </c>
      <c r="B18" s="5">
        <v>5.7773506696939695E-6</v>
      </c>
      <c r="C18" s="5">
        <v>2.7280986181900234E-6</v>
      </c>
      <c r="D18" s="5">
        <v>2.1177206099415109</v>
      </c>
      <c r="E18" s="5">
        <v>5.4044139460736829E-2</v>
      </c>
      <c r="F18" s="5">
        <v>-1.1634807678321279E-7</v>
      </c>
      <c r="G18" s="5">
        <v>1.1671049416171151E-5</v>
      </c>
      <c r="H18" s="5">
        <v>-1.1634807678321279E-7</v>
      </c>
      <c r="I18" s="5">
        <v>1.1671049416171151E-5</v>
      </c>
    </row>
    <row r="19" spans="1:9" x14ac:dyDescent="0.3">
      <c r="A19" s="5" t="s">
        <v>1</v>
      </c>
      <c r="B19" s="5">
        <v>-4.9886904900392873E-6</v>
      </c>
      <c r="C19" s="5">
        <v>5.7411668792089427E-6</v>
      </c>
      <c r="D19" s="5">
        <v>-0.86893319685677961</v>
      </c>
      <c r="E19" s="5">
        <v>0.40064194707211642</v>
      </c>
      <c r="F19" s="5">
        <v>-1.7391727467404593E-5</v>
      </c>
      <c r="G19" s="5">
        <v>7.4143464873260197E-6</v>
      </c>
      <c r="H19" s="5">
        <v>-1.7391727467404593E-5</v>
      </c>
      <c r="I19" s="5">
        <v>7.4143464873260197E-6</v>
      </c>
    </row>
    <row r="20" spans="1:9" x14ac:dyDescent="0.3">
      <c r="A20" s="5" t="s">
        <v>2</v>
      </c>
      <c r="B20" s="5">
        <v>-8.2666689078550026E-7</v>
      </c>
      <c r="C20" s="5">
        <v>3.9211566778341294E-6</v>
      </c>
      <c r="D20" s="5">
        <v>-0.21082220342241306</v>
      </c>
      <c r="E20" s="5">
        <v>0.83629469735902229</v>
      </c>
      <c r="F20" s="5">
        <v>-9.2978108746581255E-6</v>
      </c>
      <c r="G20" s="5">
        <v>7.6444770930871267E-6</v>
      </c>
      <c r="H20" s="5">
        <v>-9.2978108746581255E-6</v>
      </c>
      <c r="I20" s="5">
        <v>7.6444770930871267E-6</v>
      </c>
    </row>
    <row r="21" spans="1:9" x14ac:dyDescent="0.3">
      <c r="A21" s="5" t="s">
        <v>3</v>
      </c>
      <c r="B21" s="5">
        <v>-4.4288749741639713E-6</v>
      </c>
      <c r="C21" s="5">
        <v>5.7542318425043353E-6</v>
      </c>
      <c r="D21" s="5">
        <v>-0.76967266793971456</v>
      </c>
      <c r="E21" s="5">
        <v>0.45525269096388077</v>
      </c>
      <c r="F21" s="5">
        <v>-1.6860137088730482E-5</v>
      </c>
      <c r="G21" s="5">
        <v>8.002387140402539E-6</v>
      </c>
      <c r="H21" s="5">
        <v>-1.6860137088730482E-5</v>
      </c>
      <c r="I21" s="5">
        <v>8.002387140402539E-6</v>
      </c>
    </row>
    <row r="22" spans="1:9" x14ac:dyDescent="0.3">
      <c r="A22" s="5" t="s">
        <v>4</v>
      </c>
      <c r="B22" s="5">
        <v>2.3015925638069487E-6</v>
      </c>
      <c r="C22" s="5">
        <v>4.7097636333934687E-6</v>
      </c>
      <c r="D22" s="5">
        <v>0.48868536575552313</v>
      </c>
      <c r="E22" s="5">
        <v>0.63320487455841579</v>
      </c>
      <c r="F22" s="5">
        <v>-7.8732331691246187E-6</v>
      </c>
      <c r="G22" s="5">
        <v>1.2476418296738517E-5</v>
      </c>
      <c r="H22" s="5">
        <v>-7.8732331691246187E-6</v>
      </c>
      <c r="I22" s="5">
        <v>1.2476418296738517E-5</v>
      </c>
    </row>
    <row r="23" spans="1:9" ht="15" thickBot="1" x14ac:dyDescent="0.35">
      <c r="A23" s="6" t="s">
        <v>6</v>
      </c>
      <c r="B23" s="6">
        <v>1.4203453653349042E-6</v>
      </c>
      <c r="C23" s="6">
        <v>1.9510982932591412E-6</v>
      </c>
      <c r="D23" s="6">
        <v>0.72797222479362633</v>
      </c>
      <c r="E23" s="6">
        <v>0.47953818533854542</v>
      </c>
      <c r="F23" s="6">
        <v>-2.7947462331001947E-6</v>
      </c>
      <c r="G23" s="6">
        <v>5.6354369637700027E-6</v>
      </c>
      <c r="H23" s="6">
        <v>-2.7947462331001947E-6</v>
      </c>
      <c r="I23" s="6">
        <v>5.6354369637700027E-6</v>
      </c>
    </row>
    <row r="27" spans="1:9" x14ac:dyDescent="0.3">
      <c r="A27" t="s">
        <v>31</v>
      </c>
    </row>
    <row r="28" spans="1:9" ht="15" thickBot="1" x14ac:dyDescent="0.35"/>
    <row r="29" spans="1:9" x14ac:dyDescent="0.3">
      <c r="A29" s="7" t="s">
        <v>32</v>
      </c>
      <c r="B29" s="7" t="s">
        <v>33</v>
      </c>
      <c r="C29" s="7" t="s">
        <v>34</v>
      </c>
      <c r="F29" s="9" t="s">
        <v>35</v>
      </c>
    </row>
    <row r="30" spans="1:9" x14ac:dyDescent="0.3">
      <c r="A30" s="5">
        <v>1</v>
      </c>
      <c r="B30" s="5">
        <v>1.4717721932884309</v>
      </c>
      <c r="C30" s="5">
        <v>0.12822780671156919</v>
      </c>
    </row>
    <row r="31" spans="1:9" x14ac:dyDescent="0.3">
      <c r="A31" s="5">
        <v>2</v>
      </c>
      <c r="B31" s="5">
        <v>1.4341854656744686</v>
      </c>
      <c r="C31" s="5">
        <v>-2.4185465674468665E-2</v>
      </c>
    </row>
    <row r="32" spans="1:9" x14ac:dyDescent="0.3">
      <c r="A32" s="5">
        <v>3</v>
      </c>
      <c r="B32" s="5">
        <v>1.4260039974068606</v>
      </c>
      <c r="C32" s="5">
        <v>-5.6003997406860462E-2</v>
      </c>
    </row>
    <row r="33" spans="1:3" x14ac:dyDescent="0.3">
      <c r="A33" s="5">
        <v>4</v>
      </c>
      <c r="B33" s="5">
        <v>1.3514192124855469</v>
      </c>
      <c r="C33" s="5">
        <v>-8.1419212485546844E-2</v>
      </c>
    </row>
    <row r="34" spans="1:3" x14ac:dyDescent="0.3">
      <c r="A34" s="5">
        <v>5</v>
      </c>
      <c r="B34" s="5">
        <v>1.2591365968207908</v>
      </c>
      <c r="C34" s="5">
        <v>8.6340317920918785E-4</v>
      </c>
    </row>
    <row r="35" spans="1:3" x14ac:dyDescent="0.3">
      <c r="A35" s="5">
        <v>6</v>
      </c>
      <c r="B35" s="5">
        <v>1.2378938488854656</v>
      </c>
      <c r="C35" s="5">
        <v>2.21061511145344E-2</v>
      </c>
    </row>
    <row r="36" spans="1:3" x14ac:dyDescent="0.3">
      <c r="A36" s="5">
        <v>7</v>
      </c>
      <c r="B36" s="5">
        <v>1.2601685463911021</v>
      </c>
      <c r="C36" s="5">
        <v>1.9831453608897931E-2</v>
      </c>
    </row>
    <row r="37" spans="1:3" x14ac:dyDescent="0.3">
      <c r="A37" s="5">
        <v>8</v>
      </c>
      <c r="B37" s="5">
        <v>1.273041049700514</v>
      </c>
      <c r="C37" s="5">
        <v>1.695895029948602E-2</v>
      </c>
    </row>
    <row r="38" spans="1:3" x14ac:dyDescent="0.3">
      <c r="A38" s="5">
        <v>9</v>
      </c>
      <c r="B38" s="5">
        <v>1.2272322422950652</v>
      </c>
      <c r="C38" s="5">
        <v>5.2767757704934803E-2</v>
      </c>
    </row>
    <row r="39" spans="1:3" x14ac:dyDescent="0.3">
      <c r="A39" s="5">
        <v>10</v>
      </c>
      <c r="B39" s="5">
        <v>1.228200777234695</v>
      </c>
      <c r="C39" s="5">
        <v>-8.2007772346950336E-3</v>
      </c>
    </row>
    <row r="40" spans="1:3" x14ac:dyDescent="0.3">
      <c r="A40" s="5">
        <v>11</v>
      </c>
      <c r="B40" s="5">
        <v>1.2505414619967443</v>
      </c>
      <c r="C40" s="5">
        <v>-0.10054146199674441</v>
      </c>
    </row>
    <row r="41" spans="1:3" x14ac:dyDescent="0.3">
      <c r="A41" s="5">
        <v>12</v>
      </c>
      <c r="B41" s="5">
        <v>1.148144613487716</v>
      </c>
      <c r="C41" s="5">
        <v>5.1855386512283941E-2</v>
      </c>
    </row>
    <row r="42" spans="1:3" x14ac:dyDescent="0.3">
      <c r="A42" s="5">
        <v>13</v>
      </c>
      <c r="B42" s="5">
        <v>1.2588044015484052</v>
      </c>
      <c r="C42" s="5">
        <v>3.1195598451594808E-2</v>
      </c>
    </row>
    <row r="43" spans="1:3" x14ac:dyDescent="0.3">
      <c r="A43" s="5">
        <v>14</v>
      </c>
      <c r="B43" s="5">
        <v>1.178488195664803</v>
      </c>
      <c r="C43" s="5">
        <v>1.151180433519694E-2</v>
      </c>
    </row>
    <row r="44" spans="1:3" x14ac:dyDescent="0.3">
      <c r="A44" s="5">
        <v>15</v>
      </c>
      <c r="B44" s="5">
        <v>1.2003050974495206</v>
      </c>
      <c r="C44" s="5">
        <v>4.969490255047937E-2</v>
      </c>
    </row>
    <row r="45" spans="1:3" x14ac:dyDescent="0.3">
      <c r="A45" s="5">
        <v>16</v>
      </c>
      <c r="B45" s="5">
        <v>1.1881606981176371</v>
      </c>
      <c r="C45" s="5">
        <v>5.1839301882362854E-2</v>
      </c>
    </row>
    <row r="46" spans="1:3" x14ac:dyDescent="0.3">
      <c r="A46" s="5">
        <v>17</v>
      </c>
      <c r="B46" s="5">
        <v>1.2452806041391058</v>
      </c>
      <c r="C46" s="5">
        <v>-4.528060413910584E-2</v>
      </c>
    </row>
    <row r="47" spans="1:3" x14ac:dyDescent="0.3">
      <c r="A47" s="5">
        <v>18</v>
      </c>
      <c r="B47" s="5">
        <v>1.2239632103223763</v>
      </c>
      <c r="C47" s="5">
        <v>-6.3963210322376396E-2</v>
      </c>
    </row>
    <row r="48" spans="1:3" x14ac:dyDescent="0.3">
      <c r="A48" s="5">
        <v>19</v>
      </c>
      <c r="B48" s="5">
        <v>1.1774767083260969</v>
      </c>
      <c r="C48" s="5">
        <v>-3.7476708326096952E-2</v>
      </c>
    </row>
    <row r="49" spans="1:3" ht="15" thickBot="1" x14ac:dyDescent="0.35">
      <c r="A49" s="6">
        <v>20</v>
      </c>
      <c r="B49" s="6">
        <v>1.159781078764655</v>
      </c>
      <c r="C49" s="6">
        <v>-1.9781078764655069E-2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1-Room Forecast</vt:lpstr>
      <vt:lpstr>2-Room Forecast</vt:lpstr>
      <vt:lpstr>3-Room Forecast</vt:lpstr>
      <vt:lpstr>4-Room Forecast</vt:lpstr>
      <vt:lpstr>5-Room Forecast</vt:lpstr>
      <vt:lpstr>Executive Forecast</vt:lpstr>
      <vt:lpstr>Flat Prices </vt:lpstr>
      <vt:lpstr>Predict Fert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2021-07-21T12:45:55Z</dcterms:created>
  <dcterms:modified xsi:type="dcterms:W3CDTF">2021-08-17T01:54:31Z</dcterms:modified>
</cp:coreProperties>
</file>