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project_pokemon\trunk\Desginer\Plan\10数据表\"/>
    </mc:Choice>
  </mc:AlternateContent>
  <bookViews>
    <workbookView xWindow="0" yWindow="0" windowWidth="28695" windowHeight="13200" activeTab="2"/>
  </bookViews>
  <sheets>
    <sheet name="testfight" sheetId="3" r:id="rId1"/>
    <sheet name="testfight1" sheetId="6" r:id="rId2"/>
    <sheet name="skill" sheetId="1" r:id="rId3"/>
    <sheet name="buff" sheetId="10" r:id="rId4"/>
    <sheet name="buffstrength" sheetId="11" r:id="rId5"/>
    <sheet name="effect" sheetId="2" r:id="rId6"/>
    <sheet name="camera" sheetId="4" r:id="rId7"/>
    <sheet name="property" sheetId="7" r:id="rId8"/>
    <sheet name="propertyratio" sheetId="8" r:id="rId9"/>
  </sheets>
  <externalReferences>
    <externalReference r:id="rId10"/>
  </externalReferences>
  <definedNames>
    <definedName name="_xlnm._FilterDatabase" localSheetId="5" hidden="1">effect!$A$4:$T$172</definedName>
    <definedName name="_xlnm._FilterDatabase" localSheetId="2" hidden="1">skill!$A$4:$O$307</definedName>
  </definedNames>
  <calcPr calcId="152511" fullPrecision="0"/>
</workbook>
</file>

<file path=xl/calcChain.xml><?xml version="1.0" encoding="utf-8"?>
<calcChain xmlns="http://schemas.openxmlformats.org/spreadsheetml/2006/main">
  <c r="C212" i="2" l="1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C328" i="8"/>
  <c r="B328" i="8"/>
  <c r="C327" i="8"/>
  <c r="B327" i="8"/>
  <c r="D327" i="8" s="1"/>
  <c r="C326" i="8"/>
  <c r="B326" i="8"/>
  <c r="C325" i="8"/>
  <c r="B325" i="8"/>
  <c r="D325" i="8" s="1"/>
  <c r="C324" i="8"/>
  <c r="B324" i="8"/>
  <c r="C323" i="8"/>
  <c r="B323" i="8"/>
  <c r="C322" i="8"/>
  <c r="B322" i="8"/>
  <c r="C321" i="8"/>
  <c r="B321" i="8"/>
  <c r="D321" i="8" s="1"/>
  <c r="C320" i="8"/>
  <c r="B320" i="8"/>
  <c r="C319" i="8"/>
  <c r="B319" i="8"/>
  <c r="D319" i="8" s="1"/>
  <c r="D318" i="8"/>
  <c r="C318" i="8"/>
  <c r="B318" i="8"/>
  <c r="C317" i="8"/>
  <c r="B317" i="8"/>
  <c r="D317" i="8" s="1"/>
  <c r="C316" i="8"/>
  <c r="B316" i="8"/>
  <c r="C315" i="8"/>
  <c r="B315" i="8"/>
  <c r="C314" i="8"/>
  <c r="B314" i="8"/>
  <c r="C313" i="8"/>
  <c r="B313" i="8"/>
  <c r="D313" i="8" s="1"/>
  <c r="C312" i="8"/>
  <c r="B312" i="8"/>
  <c r="C311" i="8"/>
  <c r="B311" i="8"/>
  <c r="D311" i="8" s="1"/>
  <c r="C310" i="8"/>
  <c r="B310" i="8"/>
  <c r="D310" i="8" s="1"/>
  <c r="C309" i="8"/>
  <c r="B309" i="8"/>
  <c r="C308" i="8"/>
  <c r="B308" i="8"/>
  <c r="D308" i="8" s="1"/>
  <c r="C307" i="8"/>
  <c r="B307" i="8"/>
  <c r="C306" i="8"/>
  <c r="B306" i="8"/>
  <c r="D306" i="8" s="1"/>
  <c r="C305" i="8"/>
  <c r="B305" i="8"/>
  <c r="C304" i="8"/>
  <c r="B304" i="8"/>
  <c r="D304" i="8" s="1"/>
  <c r="C303" i="8"/>
  <c r="B303" i="8"/>
  <c r="C302" i="8"/>
  <c r="B302" i="8"/>
  <c r="D302" i="8" s="1"/>
  <c r="C301" i="8"/>
  <c r="B301" i="8"/>
  <c r="C300" i="8"/>
  <c r="B300" i="8"/>
  <c r="D300" i="8" s="1"/>
  <c r="C299" i="8"/>
  <c r="D299" i="8" s="1"/>
  <c r="B299" i="8"/>
  <c r="C298" i="8"/>
  <c r="B298" i="8"/>
  <c r="D298" i="8" s="1"/>
  <c r="C297" i="8"/>
  <c r="B297" i="8"/>
  <c r="C296" i="8"/>
  <c r="B296" i="8"/>
  <c r="D296" i="8" s="1"/>
  <c r="C295" i="8"/>
  <c r="B295" i="8"/>
  <c r="C294" i="8"/>
  <c r="D294" i="8" s="1"/>
  <c r="B294" i="8"/>
  <c r="C293" i="8"/>
  <c r="B293" i="8"/>
  <c r="D293" i="8" s="1"/>
  <c r="C292" i="8"/>
  <c r="B292" i="8"/>
  <c r="C291" i="8"/>
  <c r="B291" i="8"/>
  <c r="D291" i="8" s="1"/>
  <c r="C290" i="8"/>
  <c r="B290" i="8"/>
  <c r="C289" i="8"/>
  <c r="B289" i="8"/>
  <c r="D289" i="8" s="1"/>
  <c r="C288" i="8"/>
  <c r="B288" i="8"/>
  <c r="C287" i="8"/>
  <c r="B287" i="8"/>
  <c r="D287" i="8" s="1"/>
  <c r="D286" i="8"/>
  <c r="C286" i="8"/>
  <c r="B286" i="8"/>
  <c r="C285" i="8"/>
  <c r="B285" i="8"/>
  <c r="D285" i="8" s="1"/>
  <c r="C284" i="8"/>
  <c r="B284" i="8"/>
  <c r="C283" i="8"/>
  <c r="B283" i="8"/>
  <c r="D283" i="8" s="1"/>
  <c r="C282" i="8"/>
  <c r="B282" i="8"/>
  <c r="C281" i="8"/>
  <c r="B281" i="8"/>
  <c r="D281" i="8" s="1"/>
  <c r="C280" i="8"/>
  <c r="B280" i="8"/>
  <c r="C279" i="8"/>
  <c r="B279" i="8"/>
  <c r="D279" i="8" s="1"/>
  <c r="C278" i="8"/>
  <c r="B278" i="8"/>
  <c r="D278" i="8" s="1"/>
  <c r="C277" i="8"/>
  <c r="B277" i="8"/>
  <c r="C276" i="8"/>
  <c r="B276" i="8"/>
  <c r="D276" i="8" s="1"/>
  <c r="C275" i="8"/>
  <c r="B275" i="8"/>
  <c r="C274" i="8"/>
  <c r="B274" i="8"/>
  <c r="D274" i="8" s="1"/>
  <c r="C273" i="8"/>
  <c r="B273" i="8"/>
  <c r="C272" i="8"/>
  <c r="B272" i="8"/>
  <c r="D272" i="8" s="1"/>
  <c r="C271" i="8"/>
  <c r="B271" i="8"/>
  <c r="C270" i="8"/>
  <c r="B270" i="8"/>
  <c r="D270" i="8" s="1"/>
  <c r="C269" i="8"/>
  <c r="B269" i="8"/>
  <c r="C268" i="8"/>
  <c r="B268" i="8"/>
  <c r="D268" i="8" s="1"/>
  <c r="C267" i="8"/>
  <c r="B267" i="8"/>
  <c r="C266" i="8"/>
  <c r="B266" i="8"/>
  <c r="D266" i="8" s="1"/>
  <c r="C265" i="8"/>
  <c r="B265" i="8"/>
  <c r="C264" i="8"/>
  <c r="B264" i="8"/>
  <c r="D264" i="8" s="1"/>
  <c r="C263" i="8"/>
  <c r="B263" i="8"/>
  <c r="C262" i="8"/>
  <c r="D262" i="8" s="1"/>
  <c r="B262" i="8"/>
  <c r="C261" i="8"/>
  <c r="B261" i="8"/>
  <c r="D261" i="8" s="1"/>
  <c r="C260" i="8"/>
  <c r="B260" i="8"/>
  <c r="C259" i="8"/>
  <c r="B259" i="8"/>
  <c r="D259" i="8" s="1"/>
  <c r="C258" i="8"/>
  <c r="B258" i="8"/>
  <c r="C257" i="8"/>
  <c r="B257" i="8"/>
  <c r="D257" i="8" s="1"/>
  <c r="C256" i="8"/>
  <c r="B256" i="8"/>
  <c r="C255" i="8"/>
  <c r="B255" i="8"/>
  <c r="D255" i="8" s="1"/>
  <c r="D254" i="8"/>
  <c r="C254" i="8"/>
  <c r="B254" i="8"/>
  <c r="C253" i="8"/>
  <c r="B253" i="8"/>
  <c r="D253" i="8" s="1"/>
  <c r="C252" i="8"/>
  <c r="B252" i="8"/>
  <c r="C251" i="8"/>
  <c r="B251" i="8"/>
  <c r="D251" i="8" s="1"/>
  <c r="C250" i="8"/>
  <c r="B250" i="8"/>
  <c r="C249" i="8"/>
  <c r="B249" i="8"/>
  <c r="D249" i="8" s="1"/>
  <c r="C248" i="8"/>
  <c r="B248" i="8"/>
  <c r="C247" i="8"/>
  <c r="B247" i="8"/>
  <c r="D247" i="8" s="1"/>
  <c r="C246" i="8"/>
  <c r="B246" i="8"/>
  <c r="D246" i="8" s="1"/>
  <c r="C245" i="8"/>
  <c r="B245" i="8"/>
  <c r="C244" i="8"/>
  <c r="B244" i="8"/>
  <c r="D244" i="8" s="1"/>
  <c r="C243" i="8"/>
  <c r="B243" i="8"/>
  <c r="C242" i="8"/>
  <c r="B242" i="8"/>
  <c r="D242" i="8" s="1"/>
  <c r="C241" i="8"/>
  <c r="B241" i="8"/>
  <c r="C240" i="8"/>
  <c r="B240" i="8"/>
  <c r="D240" i="8" s="1"/>
  <c r="C239" i="8"/>
  <c r="B239" i="8"/>
  <c r="C238" i="8"/>
  <c r="B238" i="8"/>
  <c r="D238" i="8" s="1"/>
  <c r="C237" i="8"/>
  <c r="B237" i="8"/>
  <c r="C236" i="8"/>
  <c r="B236" i="8"/>
  <c r="D236" i="8" s="1"/>
  <c r="C235" i="8"/>
  <c r="B235" i="8"/>
  <c r="C234" i="8"/>
  <c r="B234" i="8"/>
  <c r="D234" i="8" s="1"/>
  <c r="C233" i="8"/>
  <c r="B233" i="8"/>
  <c r="C232" i="8"/>
  <c r="B232" i="8"/>
  <c r="D232" i="8" s="1"/>
  <c r="C231" i="8"/>
  <c r="B231" i="8"/>
  <c r="C230" i="8"/>
  <c r="D230" i="8" s="1"/>
  <c r="B230" i="8"/>
  <c r="C229" i="8"/>
  <c r="B229" i="8"/>
  <c r="D229" i="8" s="1"/>
  <c r="C228" i="8"/>
  <c r="B228" i="8"/>
  <c r="C227" i="8"/>
  <c r="B227" i="8"/>
  <c r="D227" i="8" s="1"/>
  <c r="C226" i="8"/>
  <c r="B226" i="8"/>
  <c r="C225" i="8"/>
  <c r="B225" i="8"/>
  <c r="D225" i="8" s="1"/>
  <c r="C224" i="8"/>
  <c r="B224" i="8"/>
  <c r="C223" i="8"/>
  <c r="B223" i="8"/>
  <c r="D223" i="8" s="1"/>
  <c r="D222" i="8"/>
  <c r="C222" i="8"/>
  <c r="B222" i="8"/>
  <c r="C221" i="8"/>
  <c r="B221" i="8"/>
  <c r="D221" i="8" s="1"/>
  <c r="C220" i="8"/>
  <c r="B220" i="8"/>
  <c r="C219" i="8"/>
  <c r="B219" i="8"/>
  <c r="D219" i="8" s="1"/>
  <c r="C218" i="8"/>
  <c r="B218" i="8"/>
  <c r="C217" i="8"/>
  <c r="B217" i="8"/>
  <c r="D217" i="8" s="1"/>
  <c r="C216" i="8"/>
  <c r="B216" i="8"/>
  <c r="C215" i="8"/>
  <c r="B215" i="8"/>
  <c r="D215" i="8" s="1"/>
  <c r="C214" i="8"/>
  <c r="B214" i="8"/>
  <c r="D214" i="8" s="1"/>
  <c r="C213" i="8"/>
  <c r="B213" i="8"/>
  <c r="C212" i="8"/>
  <c r="B212" i="8"/>
  <c r="D212" i="8" s="1"/>
  <c r="C211" i="8"/>
  <c r="B211" i="8"/>
  <c r="C210" i="8"/>
  <c r="B210" i="8"/>
  <c r="D210" i="8" s="1"/>
  <c r="C209" i="8"/>
  <c r="B209" i="8"/>
  <c r="C208" i="8"/>
  <c r="B208" i="8"/>
  <c r="D208" i="8" s="1"/>
  <c r="C207" i="8"/>
  <c r="B207" i="8"/>
  <c r="C206" i="8"/>
  <c r="B206" i="8"/>
  <c r="D206" i="8" s="1"/>
  <c r="C205" i="8"/>
  <c r="B205" i="8"/>
  <c r="C204" i="8"/>
  <c r="B204" i="8"/>
  <c r="D204" i="8" s="1"/>
  <c r="C203" i="8"/>
  <c r="B203" i="8"/>
  <c r="C202" i="8"/>
  <c r="B202" i="8"/>
  <c r="D202" i="8" s="1"/>
  <c r="C201" i="8"/>
  <c r="B201" i="8"/>
  <c r="C200" i="8"/>
  <c r="B200" i="8"/>
  <c r="D200" i="8" s="1"/>
  <c r="C199" i="8"/>
  <c r="B199" i="8"/>
  <c r="C198" i="8"/>
  <c r="D198" i="8" s="1"/>
  <c r="B198" i="8"/>
  <c r="C197" i="8"/>
  <c r="B197" i="8"/>
  <c r="D197" i="8" s="1"/>
  <c r="C196" i="8"/>
  <c r="B196" i="8"/>
  <c r="C195" i="8"/>
  <c r="B195" i="8"/>
  <c r="D195" i="8" s="1"/>
  <c r="C194" i="8"/>
  <c r="B194" i="8"/>
  <c r="C193" i="8"/>
  <c r="B193" i="8"/>
  <c r="D193" i="8" s="1"/>
  <c r="C192" i="8"/>
  <c r="B192" i="8"/>
  <c r="C191" i="8"/>
  <c r="B191" i="8"/>
  <c r="D191" i="8" s="1"/>
  <c r="D190" i="8"/>
  <c r="C190" i="8"/>
  <c r="B190" i="8"/>
  <c r="C189" i="8"/>
  <c r="B189" i="8"/>
  <c r="D189" i="8" s="1"/>
  <c r="C188" i="8"/>
  <c r="B188" i="8"/>
  <c r="C187" i="8"/>
  <c r="B187" i="8"/>
  <c r="D187" i="8" s="1"/>
  <c r="C186" i="8"/>
  <c r="B186" i="8"/>
  <c r="C185" i="8"/>
  <c r="B185" i="8"/>
  <c r="D185" i="8" s="1"/>
  <c r="C184" i="8"/>
  <c r="B184" i="8"/>
  <c r="C183" i="8"/>
  <c r="B183" i="8"/>
  <c r="D183" i="8" s="1"/>
  <c r="C182" i="8"/>
  <c r="B182" i="8"/>
  <c r="D182" i="8" s="1"/>
  <c r="C181" i="8"/>
  <c r="B181" i="8"/>
  <c r="C180" i="8"/>
  <c r="B180" i="8"/>
  <c r="D180" i="8" s="1"/>
  <c r="C179" i="8"/>
  <c r="B179" i="8"/>
  <c r="C178" i="8"/>
  <c r="B178" i="8"/>
  <c r="D178" i="8" s="1"/>
  <c r="C177" i="8"/>
  <c r="B177" i="8"/>
  <c r="C176" i="8"/>
  <c r="B176" i="8"/>
  <c r="D176" i="8" s="1"/>
  <c r="C175" i="8"/>
  <c r="B175" i="8"/>
  <c r="C174" i="8"/>
  <c r="B174" i="8"/>
  <c r="D174" i="8" s="1"/>
  <c r="C173" i="8"/>
  <c r="B173" i="8"/>
  <c r="C172" i="8"/>
  <c r="B172" i="8"/>
  <c r="D172" i="8" s="1"/>
  <c r="C171" i="8"/>
  <c r="B171" i="8"/>
  <c r="C170" i="8"/>
  <c r="B170" i="8"/>
  <c r="D170" i="8" s="1"/>
  <c r="C169" i="8"/>
  <c r="B169" i="8"/>
  <c r="C168" i="8"/>
  <c r="B168" i="8"/>
  <c r="D168" i="8" s="1"/>
  <c r="C167" i="8"/>
  <c r="B167" i="8"/>
  <c r="C166" i="8"/>
  <c r="D166" i="8" s="1"/>
  <c r="B166" i="8"/>
  <c r="C165" i="8"/>
  <c r="B165" i="8"/>
  <c r="D165" i="8" s="1"/>
  <c r="C164" i="8"/>
  <c r="B164" i="8"/>
  <c r="C163" i="8"/>
  <c r="B163" i="8"/>
  <c r="D163" i="8" s="1"/>
  <c r="C162" i="8"/>
  <c r="B162" i="8"/>
  <c r="C161" i="8"/>
  <c r="B161" i="8"/>
  <c r="D161" i="8" s="1"/>
  <c r="C160" i="8"/>
  <c r="B160" i="8"/>
  <c r="C159" i="8"/>
  <c r="B159" i="8"/>
  <c r="D159" i="8" s="1"/>
  <c r="D158" i="8"/>
  <c r="C158" i="8"/>
  <c r="B158" i="8"/>
  <c r="C157" i="8"/>
  <c r="B157" i="8"/>
  <c r="D157" i="8" s="1"/>
  <c r="C156" i="8"/>
  <c r="B156" i="8"/>
  <c r="C155" i="8"/>
  <c r="B155" i="8"/>
  <c r="D155" i="8" s="1"/>
  <c r="C154" i="8"/>
  <c r="B154" i="8"/>
  <c r="C153" i="8"/>
  <c r="B153" i="8"/>
  <c r="D153" i="8" s="1"/>
  <c r="C152" i="8"/>
  <c r="B152" i="8"/>
  <c r="C151" i="8"/>
  <c r="B151" i="8"/>
  <c r="D151" i="8" s="1"/>
  <c r="C150" i="8"/>
  <c r="B150" i="8"/>
  <c r="D150" i="8" s="1"/>
  <c r="C149" i="8"/>
  <c r="B149" i="8"/>
  <c r="C148" i="8"/>
  <c r="B148" i="8"/>
  <c r="D148" i="8" s="1"/>
  <c r="C147" i="8"/>
  <c r="B147" i="8"/>
  <c r="C146" i="8"/>
  <c r="B146" i="8"/>
  <c r="D146" i="8" s="1"/>
  <c r="C145" i="8"/>
  <c r="B145" i="8"/>
  <c r="C144" i="8"/>
  <c r="B144" i="8"/>
  <c r="D144" i="8" s="1"/>
  <c r="C143" i="8"/>
  <c r="B143" i="8"/>
  <c r="C142" i="8"/>
  <c r="B142" i="8"/>
  <c r="D142" i="8" s="1"/>
  <c r="C141" i="8"/>
  <c r="B141" i="8"/>
  <c r="C140" i="8"/>
  <c r="B140" i="8"/>
  <c r="D140" i="8" s="1"/>
  <c r="C139" i="8"/>
  <c r="B139" i="8"/>
  <c r="C138" i="8"/>
  <c r="B138" i="8"/>
  <c r="D138" i="8" s="1"/>
  <c r="C137" i="8"/>
  <c r="B137" i="8"/>
  <c r="C136" i="8"/>
  <c r="B136" i="8"/>
  <c r="D136" i="8" s="1"/>
  <c r="C135" i="8"/>
  <c r="B135" i="8"/>
  <c r="C134" i="8"/>
  <c r="D134" i="8" s="1"/>
  <c r="B134" i="8"/>
  <c r="C133" i="8"/>
  <c r="B133" i="8"/>
  <c r="D133" i="8" s="1"/>
  <c r="C132" i="8"/>
  <c r="B132" i="8"/>
  <c r="C131" i="8"/>
  <c r="B131" i="8"/>
  <c r="D131" i="8" s="1"/>
  <c r="C130" i="8"/>
  <c r="B130" i="8"/>
  <c r="C129" i="8"/>
  <c r="B129" i="8"/>
  <c r="D129" i="8" s="1"/>
  <c r="C128" i="8"/>
  <c r="B128" i="8"/>
  <c r="C127" i="8"/>
  <c r="B127" i="8"/>
  <c r="D127" i="8" s="1"/>
  <c r="D126" i="8"/>
  <c r="C126" i="8"/>
  <c r="B126" i="8"/>
  <c r="C125" i="8"/>
  <c r="B125" i="8"/>
  <c r="D125" i="8" s="1"/>
  <c r="C124" i="8"/>
  <c r="B124" i="8"/>
  <c r="C123" i="8"/>
  <c r="B123" i="8"/>
  <c r="D123" i="8" s="1"/>
  <c r="C122" i="8"/>
  <c r="B122" i="8"/>
  <c r="C121" i="8"/>
  <c r="B121" i="8"/>
  <c r="D121" i="8" s="1"/>
  <c r="C120" i="8"/>
  <c r="B120" i="8"/>
  <c r="C119" i="8"/>
  <c r="B119" i="8"/>
  <c r="D119" i="8" s="1"/>
  <c r="C118" i="8"/>
  <c r="B118" i="8"/>
  <c r="D118" i="8" s="1"/>
  <c r="C117" i="8"/>
  <c r="B117" i="8"/>
  <c r="C116" i="8"/>
  <c r="B116" i="8"/>
  <c r="D116" i="8" s="1"/>
  <c r="C115" i="8"/>
  <c r="B115" i="8"/>
  <c r="C114" i="8"/>
  <c r="B114" i="8"/>
  <c r="D114" i="8" s="1"/>
  <c r="C113" i="8"/>
  <c r="B113" i="8"/>
  <c r="C112" i="8"/>
  <c r="B112" i="8"/>
  <c r="D112" i="8" s="1"/>
  <c r="C111" i="8"/>
  <c r="B111" i="8"/>
  <c r="C110" i="8"/>
  <c r="B110" i="8"/>
  <c r="D110" i="8" s="1"/>
  <c r="C109" i="8"/>
  <c r="B109" i="8"/>
  <c r="C108" i="8"/>
  <c r="B108" i="8"/>
  <c r="D108" i="8" s="1"/>
  <c r="C107" i="8"/>
  <c r="B107" i="8"/>
  <c r="C106" i="8"/>
  <c r="B106" i="8"/>
  <c r="D106" i="8" s="1"/>
  <c r="C105" i="8"/>
  <c r="B105" i="8"/>
  <c r="C104" i="8"/>
  <c r="B104" i="8"/>
  <c r="D104" i="8" s="1"/>
  <c r="C103" i="8"/>
  <c r="B103" i="8"/>
  <c r="C102" i="8"/>
  <c r="B102" i="8"/>
  <c r="D102" i="8" s="1"/>
  <c r="C101" i="8"/>
  <c r="B101" i="8"/>
  <c r="C100" i="8"/>
  <c r="B100" i="8"/>
  <c r="D100" i="8" s="1"/>
  <c r="C99" i="8"/>
  <c r="B99" i="8"/>
  <c r="C98" i="8"/>
  <c r="D98" i="8" s="1"/>
  <c r="B98" i="8"/>
  <c r="C97" i="8"/>
  <c r="B97" i="8"/>
  <c r="D97" i="8" s="1"/>
  <c r="C96" i="8"/>
  <c r="B96" i="8"/>
  <c r="C95" i="8"/>
  <c r="B95" i="8"/>
  <c r="D95" i="8" s="1"/>
  <c r="C94" i="8"/>
  <c r="B94" i="8"/>
  <c r="C93" i="8"/>
  <c r="B93" i="8"/>
  <c r="D93" i="8" s="1"/>
  <c r="C92" i="8"/>
  <c r="B92" i="8"/>
  <c r="C91" i="8"/>
  <c r="B91" i="8"/>
  <c r="D91" i="8" s="1"/>
  <c r="D90" i="8"/>
  <c r="C90" i="8"/>
  <c r="B90" i="8"/>
  <c r="C89" i="8"/>
  <c r="B89" i="8"/>
  <c r="D89" i="8" s="1"/>
  <c r="C88" i="8"/>
  <c r="B88" i="8"/>
  <c r="C87" i="8"/>
  <c r="B87" i="8"/>
  <c r="D87" i="8" s="1"/>
  <c r="C86" i="8"/>
  <c r="B86" i="8"/>
  <c r="C85" i="8"/>
  <c r="B85" i="8"/>
  <c r="D85" i="8" s="1"/>
  <c r="C84" i="8"/>
  <c r="B84" i="8"/>
  <c r="C83" i="8"/>
  <c r="B83" i="8"/>
  <c r="D83" i="8" s="1"/>
  <c r="C82" i="8"/>
  <c r="B82" i="8"/>
  <c r="D82" i="8" s="1"/>
  <c r="C81" i="8"/>
  <c r="B81" i="8"/>
  <c r="C80" i="8"/>
  <c r="B80" i="8"/>
  <c r="D80" i="8" s="1"/>
  <c r="C79" i="8"/>
  <c r="D79" i="8" s="1"/>
  <c r="B79" i="8"/>
  <c r="C78" i="8"/>
  <c r="B78" i="8"/>
  <c r="D78" i="8" s="1"/>
  <c r="C77" i="8"/>
  <c r="B77" i="8"/>
  <c r="C76" i="8"/>
  <c r="B76" i="8"/>
  <c r="D76" i="8" s="1"/>
  <c r="C75" i="8"/>
  <c r="B75" i="8"/>
  <c r="C74" i="8"/>
  <c r="B74" i="8"/>
  <c r="D74" i="8" s="1"/>
  <c r="C73" i="8"/>
  <c r="B73" i="8"/>
  <c r="C72" i="8"/>
  <c r="B72" i="8"/>
  <c r="D72" i="8" s="1"/>
  <c r="C71" i="8"/>
  <c r="D71" i="8" s="1"/>
  <c r="B71" i="8"/>
  <c r="C70" i="8"/>
  <c r="B70" i="8"/>
  <c r="D70" i="8" s="1"/>
  <c r="C69" i="8"/>
  <c r="B69" i="8"/>
  <c r="C68" i="8"/>
  <c r="B68" i="8"/>
  <c r="D68" i="8" s="1"/>
  <c r="C67" i="8"/>
  <c r="B67" i="8"/>
  <c r="C66" i="8"/>
  <c r="D66" i="8" s="1"/>
  <c r="B66" i="8"/>
  <c r="C65" i="8"/>
  <c r="B65" i="8"/>
  <c r="D65" i="8" s="1"/>
  <c r="C64" i="8"/>
  <c r="B64" i="8"/>
  <c r="C63" i="8"/>
  <c r="B63" i="8"/>
  <c r="C62" i="8"/>
  <c r="B62" i="8"/>
  <c r="C61" i="8"/>
  <c r="B61" i="8"/>
  <c r="D61" i="8" s="1"/>
  <c r="C60" i="8"/>
  <c r="B60" i="8"/>
  <c r="C59" i="8"/>
  <c r="B59" i="8"/>
  <c r="D59" i="8" s="1"/>
  <c r="D58" i="8"/>
  <c r="C58" i="8"/>
  <c r="B58" i="8"/>
  <c r="C57" i="8"/>
  <c r="B57" i="8"/>
  <c r="D57" i="8" s="1"/>
  <c r="C56" i="8"/>
  <c r="B56" i="8"/>
  <c r="C55" i="8"/>
  <c r="B55" i="8"/>
  <c r="C54" i="8"/>
  <c r="B54" i="8"/>
  <c r="C53" i="8"/>
  <c r="B53" i="8"/>
  <c r="D53" i="8" s="1"/>
  <c r="C52" i="8"/>
  <c r="B52" i="8"/>
  <c r="C51" i="8"/>
  <c r="B51" i="8"/>
  <c r="D51" i="8" s="1"/>
  <c r="C50" i="8"/>
  <c r="B50" i="8"/>
  <c r="D50" i="8" s="1"/>
  <c r="C49" i="8"/>
  <c r="B49" i="8"/>
  <c r="C48" i="8"/>
  <c r="B48" i="8"/>
  <c r="D48" i="8" s="1"/>
  <c r="C47" i="8"/>
  <c r="D47" i="8" s="1"/>
  <c r="B47" i="8"/>
  <c r="C46" i="8"/>
  <c r="B46" i="8"/>
  <c r="D46" i="8" s="1"/>
  <c r="C45" i="8"/>
  <c r="B45" i="8"/>
  <c r="C44" i="8"/>
  <c r="B44" i="8"/>
  <c r="D44" i="8" s="1"/>
  <c r="C43" i="8"/>
  <c r="B43" i="8"/>
  <c r="C42" i="8"/>
  <c r="B42" i="8"/>
  <c r="D42" i="8" s="1"/>
  <c r="C41" i="8"/>
  <c r="B41" i="8"/>
  <c r="C40" i="8"/>
  <c r="B40" i="8"/>
  <c r="D40" i="8" s="1"/>
  <c r="C39" i="8"/>
  <c r="D39" i="8" s="1"/>
  <c r="B39" i="8"/>
  <c r="C38" i="8"/>
  <c r="B38" i="8"/>
  <c r="D38" i="8" s="1"/>
  <c r="C37" i="8"/>
  <c r="B37" i="8"/>
  <c r="C36" i="8"/>
  <c r="B36" i="8"/>
  <c r="D36" i="8" s="1"/>
  <c r="C35" i="8"/>
  <c r="B35" i="8"/>
  <c r="C34" i="8"/>
  <c r="D34" i="8" s="1"/>
  <c r="B34" i="8"/>
  <c r="C33" i="8"/>
  <c r="B33" i="8"/>
  <c r="D33" i="8" s="1"/>
  <c r="C32" i="8"/>
  <c r="B32" i="8"/>
  <c r="C31" i="8"/>
  <c r="B31" i="8"/>
  <c r="C30" i="8"/>
  <c r="B30" i="8"/>
  <c r="C29" i="8"/>
  <c r="B29" i="8"/>
  <c r="D29" i="8" s="1"/>
  <c r="C28" i="8"/>
  <c r="B28" i="8"/>
  <c r="C27" i="8"/>
  <c r="B27" i="8"/>
  <c r="D27" i="8" s="1"/>
  <c r="D26" i="8"/>
  <c r="C26" i="8"/>
  <c r="B26" i="8"/>
  <c r="C25" i="8"/>
  <c r="B25" i="8"/>
  <c r="D25" i="8" s="1"/>
  <c r="C24" i="8"/>
  <c r="B24" i="8"/>
  <c r="C23" i="8"/>
  <c r="B23" i="8"/>
  <c r="C22" i="8"/>
  <c r="B22" i="8"/>
  <c r="C21" i="8"/>
  <c r="B21" i="8"/>
  <c r="D21" i="8" s="1"/>
  <c r="C20" i="8"/>
  <c r="B20" i="8"/>
  <c r="C19" i="8"/>
  <c r="B19" i="8"/>
  <c r="D19" i="8" s="1"/>
  <c r="C18" i="8"/>
  <c r="B18" i="8"/>
  <c r="D18" i="8" s="1"/>
  <c r="C17" i="8"/>
  <c r="B17" i="8"/>
  <c r="C16" i="8"/>
  <c r="B16" i="8"/>
  <c r="D16" i="8" s="1"/>
  <c r="C15" i="8"/>
  <c r="D15" i="8" s="1"/>
  <c r="B15" i="8"/>
  <c r="C14" i="8"/>
  <c r="B14" i="8"/>
  <c r="D14" i="8" s="1"/>
  <c r="C13" i="8"/>
  <c r="B13" i="8"/>
  <c r="C12" i="8"/>
  <c r="B12" i="8"/>
  <c r="D12" i="8" s="1"/>
  <c r="C11" i="8"/>
  <c r="B11" i="8"/>
  <c r="C10" i="8"/>
  <c r="B10" i="8"/>
  <c r="D10" i="8" s="1"/>
  <c r="C9" i="8"/>
  <c r="B9" i="8"/>
  <c r="C8" i="8"/>
  <c r="B8" i="8"/>
  <c r="D8" i="8" s="1"/>
  <c r="C7" i="8"/>
  <c r="D7" i="8" s="1"/>
  <c r="B7" i="8"/>
  <c r="C6" i="8"/>
  <c r="B6" i="8"/>
  <c r="D6" i="8" s="1"/>
  <c r="C5" i="8"/>
  <c r="B5" i="8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T141" i="2"/>
  <c r="S141" i="2"/>
  <c r="R141" i="2"/>
  <c r="Q141" i="2"/>
  <c r="P141" i="2"/>
  <c r="O141" i="2"/>
  <c r="N141" i="2"/>
  <c r="M141" i="2"/>
  <c r="L141" i="2"/>
  <c r="K141" i="2"/>
  <c r="J141" i="2"/>
  <c r="I141" i="2"/>
  <c r="H141" i="2"/>
  <c r="G141" i="2"/>
  <c r="F141" i="2"/>
  <c r="E141" i="2"/>
  <c r="D141" i="2"/>
  <c r="C141" i="2"/>
  <c r="T140" i="2"/>
  <c r="S140" i="2"/>
  <c r="R140" i="2"/>
  <c r="Q140" i="2"/>
  <c r="P140" i="2"/>
  <c r="O140" i="2"/>
  <c r="N140" i="2"/>
  <c r="M140" i="2"/>
  <c r="L140" i="2"/>
  <c r="K140" i="2"/>
  <c r="J140" i="2"/>
  <c r="I140" i="2"/>
  <c r="H140" i="2"/>
  <c r="G140" i="2"/>
  <c r="F140" i="2"/>
  <c r="E140" i="2"/>
  <c r="D140" i="2"/>
  <c r="C140" i="2"/>
  <c r="T139" i="2"/>
  <c r="S139" i="2"/>
  <c r="R139" i="2"/>
  <c r="Q139" i="2"/>
  <c r="P139" i="2"/>
  <c r="O139" i="2"/>
  <c r="N139" i="2"/>
  <c r="M139" i="2"/>
  <c r="L139" i="2"/>
  <c r="K139" i="2"/>
  <c r="J139" i="2"/>
  <c r="I139" i="2"/>
  <c r="H139" i="2"/>
  <c r="G139" i="2"/>
  <c r="F139" i="2"/>
  <c r="E139" i="2"/>
  <c r="D139" i="2"/>
  <c r="C139" i="2"/>
  <c r="T138" i="2"/>
  <c r="S138" i="2"/>
  <c r="R138" i="2"/>
  <c r="Q138" i="2"/>
  <c r="P138" i="2"/>
  <c r="O138" i="2"/>
  <c r="N138" i="2"/>
  <c r="M138" i="2"/>
  <c r="L138" i="2"/>
  <c r="K138" i="2"/>
  <c r="J138" i="2"/>
  <c r="I138" i="2"/>
  <c r="H138" i="2"/>
  <c r="G138" i="2"/>
  <c r="F138" i="2"/>
  <c r="E138" i="2"/>
  <c r="D138" i="2"/>
  <c r="C138" i="2"/>
  <c r="T137" i="2"/>
  <c r="S137" i="2"/>
  <c r="R137" i="2"/>
  <c r="Q137" i="2"/>
  <c r="P137" i="2"/>
  <c r="O137" i="2"/>
  <c r="N137" i="2"/>
  <c r="M137" i="2"/>
  <c r="L137" i="2"/>
  <c r="K137" i="2"/>
  <c r="J137" i="2"/>
  <c r="I137" i="2"/>
  <c r="H137" i="2"/>
  <c r="G137" i="2"/>
  <c r="F137" i="2"/>
  <c r="E137" i="2"/>
  <c r="D137" i="2"/>
  <c r="C137" i="2"/>
  <c r="T136" i="2"/>
  <c r="S136" i="2"/>
  <c r="R136" i="2"/>
  <c r="Q136" i="2"/>
  <c r="P136" i="2"/>
  <c r="O136" i="2"/>
  <c r="N136" i="2"/>
  <c r="M136" i="2"/>
  <c r="L136" i="2"/>
  <c r="K136" i="2"/>
  <c r="J136" i="2"/>
  <c r="I136" i="2"/>
  <c r="H136" i="2"/>
  <c r="G136" i="2"/>
  <c r="F136" i="2"/>
  <c r="E136" i="2"/>
  <c r="D136" i="2"/>
  <c r="C136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C135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C134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C133" i="2"/>
  <c r="T132" i="2"/>
  <c r="S132" i="2"/>
  <c r="R132" i="2"/>
  <c r="Q132" i="2"/>
  <c r="P132" i="2"/>
  <c r="O132" i="2"/>
  <c r="N132" i="2"/>
  <c r="M132" i="2"/>
  <c r="L132" i="2"/>
  <c r="K132" i="2"/>
  <c r="J132" i="2"/>
  <c r="I132" i="2"/>
  <c r="H132" i="2"/>
  <c r="G132" i="2"/>
  <c r="F132" i="2"/>
  <c r="E132" i="2"/>
  <c r="D132" i="2"/>
  <c r="C132" i="2"/>
  <c r="T131" i="2"/>
  <c r="S131" i="2"/>
  <c r="R131" i="2"/>
  <c r="Q131" i="2"/>
  <c r="P131" i="2"/>
  <c r="O131" i="2"/>
  <c r="N131" i="2"/>
  <c r="M131" i="2"/>
  <c r="L131" i="2"/>
  <c r="K131" i="2"/>
  <c r="J131" i="2"/>
  <c r="I131" i="2"/>
  <c r="H131" i="2"/>
  <c r="G131" i="2"/>
  <c r="F131" i="2"/>
  <c r="E131" i="2"/>
  <c r="D131" i="2"/>
  <c r="C131" i="2"/>
  <c r="T130" i="2"/>
  <c r="S130" i="2"/>
  <c r="R130" i="2"/>
  <c r="Q130" i="2"/>
  <c r="P130" i="2"/>
  <c r="O130" i="2"/>
  <c r="N130" i="2"/>
  <c r="M130" i="2"/>
  <c r="L130" i="2"/>
  <c r="K130" i="2"/>
  <c r="J130" i="2"/>
  <c r="I130" i="2"/>
  <c r="H130" i="2"/>
  <c r="G130" i="2"/>
  <c r="F130" i="2"/>
  <c r="E130" i="2"/>
  <c r="D130" i="2"/>
  <c r="C130" i="2"/>
  <c r="T129" i="2"/>
  <c r="S129" i="2"/>
  <c r="R129" i="2"/>
  <c r="Q129" i="2"/>
  <c r="P129" i="2"/>
  <c r="O129" i="2"/>
  <c r="N129" i="2"/>
  <c r="M129" i="2"/>
  <c r="L129" i="2"/>
  <c r="K129" i="2"/>
  <c r="J129" i="2"/>
  <c r="I129" i="2"/>
  <c r="H129" i="2"/>
  <c r="G129" i="2"/>
  <c r="F129" i="2"/>
  <c r="E129" i="2"/>
  <c r="D129" i="2"/>
  <c r="C129" i="2"/>
  <c r="T128" i="2"/>
  <c r="S128" i="2"/>
  <c r="R128" i="2"/>
  <c r="Q128" i="2"/>
  <c r="P128" i="2"/>
  <c r="O128" i="2"/>
  <c r="N128" i="2"/>
  <c r="M128" i="2"/>
  <c r="L128" i="2"/>
  <c r="K128" i="2"/>
  <c r="J128" i="2"/>
  <c r="I128" i="2"/>
  <c r="H128" i="2"/>
  <c r="G128" i="2"/>
  <c r="F128" i="2"/>
  <c r="E128" i="2"/>
  <c r="D128" i="2"/>
  <c r="C128" i="2"/>
  <c r="T127" i="2"/>
  <c r="S127" i="2"/>
  <c r="R127" i="2"/>
  <c r="Q127" i="2"/>
  <c r="P127" i="2"/>
  <c r="O127" i="2"/>
  <c r="N127" i="2"/>
  <c r="M127" i="2"/>
  <c r="L127" i="2"/>
  <c r="K127" i="2"/>
  <c r="J127" i="2"/>
  <c r="I127" i="2"/>
  <c r="H127" i="2"/>
  <c r="G127" i="2"/>
  <c r="F127" i="2"/>
  <c r="E127" i="2"/>
  <c r="D127" i="2"/>
  <c r="C127" i="2"/>
  <c r="T126" i="2"/>
  <c r="S126" i="2"/>
  <c r="R126" i="2"/>
  <c r="Q126" i="2"/>
  <c r="P126" i="2"/>
  <c r="O126" i="2"/>
  <c r="N126" i="2"/>
  <c r="M126" i="2"/>
  <c r="L126" i="2"/>
  <c r="K126" i="2"/>
  <c r="J126" i="2"/>
  <c r="I126" i="2"/>
  <c r="H126" i="2"/>
  <c r="G126" i="2"/>
  <c r="F126" i="2"/>
  <c r="E126" i="2"/>
  <c r="D126" i="2"/>
  <c r="C126" i="2"/>
  <c r="T125" i="2"/>
  <c r="S125" i="2"/>
  <c r="R125" i="2"/>
  <c r="Q125" i="2"/>
  <c r="P125" i="2"/>
  <c r="O125" i="2"/>
  <c r="N125" i="2"/>
  <c r="M125" i="2"/>
  <c r="L125" i="2"/>
  <c r="K125" i="2"/>
  <c r="J125" i="2"/>
  <c r="I125" i="2"/>
  <c r="H125" i="2"/>
  <c r="G125" i="2"/>
  <c r="F125" i="2"/>
  <c r="E125" i="2"/>
  <c r="D125" i="2"/>
  <c r="C125" i="2"/>
  <c r="T124" i="2"/>
  <c r="S124" i="2"/>
  <c r="R124" i="2"/>
  <c r="Q124" i="2"/>
  <c r="P124" i="2"/>
  <c r="O124" i="2"/>
  <c r="N124" i="2"/>
  <c r="M124" i="2"/>
  <c r="L124" i="2"/>
  <c r="K124" i="2"/>
  <c r="J124" i="2"/>
  <c r="I124" i="2"/>
  <c r="H124" i="2"/>
  <c r="G124" i="2"/>
  <c r="F124" i="2"/>
  <c r="E124" i="2"/>
  <c r="D124" i="2"/>
  <c r="C124" i="2"/>
  <c r="T123" i="2"/>
  <c r="S123" i="2"/>
  <c r="R123" i="2"/>
  <c r="Q123" i="2"/>
  <c r="P123" i="2"/>
  <c r="O123" i="2"/>
  <c r="N123" i="2"/>
  <c r="M123" i="2"/>
  <c r="L123" i="2"/>
  <c r="K123" i="2"/>
  <c r="J123" i="2"/>
  <c r="I123" i="2"/>
  <c r="H123" i="2"/>
  <c r="G123" i="2"/>
  <c r="F123" i="2"/>
  <c r="E123" i="2"/>
  <c r="D123" i="2"/>
  <c r="C123" i="2"/>
  <c r="T122" i="2"/>
  <c r="S122" i="2"/>
  <c r="R122" i="2"/>
  <c r="Q122" i="2"/>
  <c r="P122" i="2"/>
  <c r="O122" i="2"/>
  <c r="N122" i="2"/>
  <c r="M122" i="2"/>
  <c r="L122" i="2"/>
  <c r="K122" i="2"/>
  <c r="J122" i="2"/>
  <c r="I122" i="2"/>
  <c r="H122" i="2"/>
  <c r="G122" i="2"/>
  <c r="F122" i="2"/>
  <c r="E122" i="2"/>
  <c r="D122" i="2"/>
  <c r="C122" i="2"/>
  <c r="T121" i="2"/>
  <c r="S121" i="2"/>
  <c r="R121" i="2"/>
  <c r="Q121" i="2"/>
  <c r="P121" i="2"/>
  <c r="O121" i="2"/>
  <c r="N121" i="2"/>
  <c r="M121" i="2"/>
  <c r="L121" i="2"/>
  <c r="K121" i="2"/>
  <c r="J121" i="2"/>
  <c r="I121" i="2"/>
  <c r="H121" i="2"/>
  <c r="G121" i="2"/>
  <c r="F121" i="2"/>
  <c r="E121" i="2"/>
  <c r="D121" i="2"/>
  <c r="C121" i="2"/>
  <c r="T120" i="2"/>
  <c r="S120" i="2"/>
  <c r="R120" i="2"/>
  <c r="Q120" i="2"/>
  <c r="P120" i="2"/>
  <c r="O120" i="2"/>
  <c r="N120" i="2"/>
  <c r="M120" i="2"/>
  <c r="L120" i="2"/>
  <c r="K120" i="2"/>
  <c r="J120" i="2"/>
  <c r="I120" i="2"/>
  <c r="H120" i="2"/>
  <c r="G120" i="2"/>
  <c r="F120" i="2"/>
  <c r="E120" i="2"/>
  <c r="D120" i="2"/>
  <c r="C120" i="2"/>
  <c r="T119" i="2"/>
  <c r="S119" i="2"/>
  <c r="R119" i="2"/>
  <c r="Q119" i="2"/>
  <c r="P119" i="2"/>
  <c r="O119" i="2"/>
  <c r="N119" i="2"/>
  <c r="M119" i="2"/>
  <c r="L119" i="2"/>
  <c r="K119" i="2"/>
  <c r="J119" i="2"/>
  <c r="I119" i="2"/>
  <c r="H119" i="2"/>
  <c r="G119" i="2"/>
  <c r="F119" i="2"/>
  <c r="E119" i="2"/>
  <c r="D119" i="2"/>
  <c r="C119" i="2"/>
  <c r="T118" i="2"/>
  <c r="S118" i="2"/>
  <c r="R118" i="2"/>
  <c r="Q118" i="2"/>
  <c r="P118" i="2"/>
  <c r="O118" i="2"/>
  <c r="N118" i="2"/>
  <c r="M118" i="2"/>
  <c r="L118" i="2"/>
  <c r="K118" i="2"/>
  <c r="J118" i="2"/>
  <c r="I118" i="2"/>
  <c r="H118" i="2"/>
  <c r="G118" i="2"/>
  <c r="F118" i="2"/>
  <c r="E118" i="2"/>
  <c r="D118" i="2"/>
  <c r="C118" i="2"/>
  <c r="T117" i="2"/>
  <c r="S117" i="2"/>
  <c r="R117" i="2"/>
  <c r="Q117" i="2"/>
  <c r="P117" i="2"/>
  <c r="O117" i="2"/>
  <c r="N117" i="2"/>
  <c r="M117" i="2"/>
  <c r="L117" i="2"/>
  <c r="K117" i="2"/>
  <c r="J117" i="2"/>
  <c r="I117" i="2"/>
  <c r="H117" i="2"/>
  <c r="G117" i="2"/>
  <c r="F117" i="2"/>
  <c r="E117" i="2"/>
  <c r="D117" i="2"/>
  <c r="C117" i="2"/>
  <c r="T116" i="2"/>
  <c r="S116" i="2"/>
  <c r="R116" i="2"/>
  <c r="Q116" i="2"/>
  <c r="P116" i="2"/>
  <c r="O116" i="2"/>
  <c r="N116" i="2"/>
  <c r="M116" i="2"/>
  <c r="L116" i="2"/>
  <c r="K116" i="2"/>
  <c r="J116" i="2"/>
  <c r="I116" i="2"/>
  <c r="H116" i="2"/>
  <c r="G116" i="2"/>
  <c r="F116" i="2"/>
  <c r="E116" i="2"/>
  <c r="D116" i="2"/>
  <c r="C116" i="2"/>
  <c r="T115" i="2"/>
  <c r="S115" i="2"/>
  <c r="R115" i="2"/>
  <c r="Q115" i="2"/>
  <c r="P115" i="2"/>
  <c r="O115" i="2"/>
  <c r="N115" i="2"/>
  <c r="M115" i="2"/>
  <c r="L115" i="2"/>
  <c r="K115" i="2"/>
  <c r="J115" i="2"/>
  <c r="I115" i="2"/>
  <c r="H115" i="2"/>
  <c r="G115" i="2"/>
  <c r="F115" i="2"/>
  <c r="E115" i="2"/>
  <c r="D115" i="2"/>
  <c r="C115" i="2"/>
  <c r="T114" i="2"/>
  <c r="S114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F114" i="2"/>
  <c r="E114" i="2"/>
  <c r="D114" i="2"/>
  <c r="C114" i="2"/>
  <c r="T113" i="2"/>
  <c r="S113" i="2"/>
  <c r="R113" i="2"/>
  <c r="Q113" i="2"/>
  <c r="P113" i="2"/>
  <c r="O113" i="2"/>
  <c r="N113" i="2"/>
  <c r="M113" i="2"/>
  <c r="L113" i="2"/>
  <c r="K113" i="2"/>
  <c r="J113" i="2"/>
  <c r="I113" i="2"/>
  <c r="H113" i="2"/>
  <c r="G113" i="2"/>
  <c r="F113" i="2"/>
  <c r="E113" i="2"/>
  <c r="D113" i="2"/>
  <c r="C113" i="2"/>
  <c r="T112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/>
  <c r="D112" i="2"/>
  <c r="C112" i="2"/>
  <c r="T111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E111" i="2"/>
  <c r="D111" i="2"/>
  <c r="C111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C110" i="2"/>
  <c r="T109" i="2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E109" i="2"/>
  <c r="D109" i="2"/>
  <c r="C109" i="2"/>
  <c r="T108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E108" i="2"/>
  <c r="D108" i="2"/>
  <c r="C108" i="2"/>
  <c r="T107" i="2"/>
  <c r="S107" i="2"/>
  <c r="R107" i="2"/>
  <c r="Q107" i="2"/>
  <c r="P107" i="2"/>
  <c r="O107" i="2"/>
  <c r="N107" i="2"/>
  <c r="M107" i="2"/>
  <c r="L107" i="2"/>
  <c r="K107" i="2"/>
  <c r="J107" i="2"/>
  <c r="I107" i="2"/>
  <c r="H107" i="2"/>
  <c r="G107" i="2"/>
  <c r="F107" i="2"/>
  <c r="E107" i="2"/>
  <c r="D107" i="2"/>
  <c r="C107" i="2"/>
  <c r="T106" i="2"/>
  <c r="S106" i="2"/>
  <c r="R106" i="2"/>
  <c r="Q106" i="2"/>
  <c r="P106" i="2"/>
  <c r="O106" i="2"/>
  <c r="N106" i="2"/>
  <c r="M106" i="2"/>
  <c r="L106" i="2"/>
  <c r="K106" i="2"/>
  <c r="J106" i="2"/>
  <c r="I106" i="2"/>
  <c r="H106" i="2"/>
  <c r="G106" i="2"/>
  <c r="F106" i="2"/>
  <c r="E106" i="2"/>
  <c r="D106" i="2"/>
  <c r="C106" i="2"/>
  <c r="T105" i="2"/>
  <c r="S105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E105" i="2"/>
  <c r="D105" i="2"/>
  <c r="C105" i="2"/>
  <c r="T104" i="2"/>
  <c r="S104" i="2"/>
  <c r="R104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E104" i="2"/>
  <c r="D104" i="2"/>
  <c r="C104" i="2"/>
  <c r="T103" i="2"/>
  <c r="S103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E103" i="2"/>
  <c r="D103" i="2"/>
  <c r="C103" i="2"/>
  <c r="T102" i="2"/>
  <c r="S102" i="2"/>
  <c r="R102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E102" i="2"/>
  <c r="D102" i="2"/>
  <c r="C102" i="2"/>
  <c r="T101" i="2"/>
  <c r="S101" i="2"/>
  <c r="R101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E101" i="2"/>
  <c r="D101" i="2"/>
  <c r="C101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C100" i="2"/>
  <c r="T99" i="2"/>
  <c r="S99" i="2"/>
  <c r="R99" i="2"/>
  <c r="Q99" i="2"/>
  <c r="P99" i="2"/>
  <c r="O99" i="2"/>
  <c r="N99" i="2"/>
  <c r="M99" i="2"/>
  <c r="L99" i="2"/>
  <c r="K99" i="2"/>
  <c r="J99" i="2"/>
  <c r="I99" i="2"/>
  <c r="H99" i="2"/>
  <c r="G99" i="2"/>
  <c r="F99" i="2"/>
  <c r="E99" i="2"/>
  <c r="D99" i="2"/>
  <c r="C99" i="2"/>
  <c r="T98" i="2"/>
  <c r="S98" i="2"/>
  <c r="R98" i="2"/>
  <c r="Q98" i="2"/>
  <c r="P98" i="2"/>
  <c r="O98" i="2"/>
  <c r="N98" i="2"/>
  <c r="M98" i="2"/>
  <c r="L98" i="2"/>
  <c r="K98" i="2"/>
  <c r="J98" i="2"/>
  <c r="I98" i="2"/>
  <c r="H98" i="2"/>
  <c r="G98" i="2"/>
  <c r="F98" i="2"/>
  <c r="E98" i="2"/>
  <c r="D98" i="2"/>
  <c r="C98" i="2"/>
  <c r="T97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/>
  <c r="D97" i="2"/>
  <c r="C97" i="2"/>
  <c r="T96" i="2"/>
  <c r="S96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E96" i="2"/>
  <c r="D96" i="2"/>
  <c r="C96" i="2"/>
  <c r="T95" i="2"/>
  <c r="S95" i="2"/>
  <c r="R95" i="2"/>
  <c r="Q95" i="2"/>
  <c r="P95" i="2"/>
  <c r="O95" i="2"/>
  <c r="N95" i="2"/>
  <c r="M95" i="2"/>
  <c r="L95" i="2"/>
  <c r="K95" i="2"/>
  <c r="J95" i="2"/>
  <c r="I95" i="2"/>
  <c r="H95" i="2"/>
  <c r="G95" i="2"/>
  <c r="F95" i="2"/>
  <c r="E95" i="2"/>
  <c r="D95" i="2"/>
  <c r="C95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C94" i="2"/>
  <c r="T93" i="2"/>
  <c r="S93" i="2"/>
  <c r="R93" i="2"/>
  <c r="Q93" i="2"/>
  <c r="P93" i="2"/>
  <c r="O93" i="2"/>
  <c r="N93" i="2"/>
  <c r="M93" i="2"/>
  <c r="L93" i="2"/>
  <c r="K93" i="2"/>
  <c r="J93" i="2"/>
  <c r="I93" i="2"/>
  <c r="H93" i="2"/>
  <c r="G93" i="2"/>
  <c r="F93" i="2"/>
  <c r="E93" i="2"/>
  <c r="D93" i="2"/>
  <c r="C93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C92" i="2"/>
  <c r="T91" i="2"/>
  <c r="S91" i="2"/>
  <c r="R91" i="2"/>
  <c r="Q91" i="2"/>
  <c r="P91" i="2"/>
  <c r="O91" i="2"/>
  <c r="N91" i="2"/>
  <c r="M91" i="2"/>
  <c r="L91" i="2"/>
  <c r="K91" i="2"/>
  <c r="J91" i="2"/>
  <c r="I91" i="2"/>
  <c r="H91" i="2"/>
  <c r="G91" i="2"/>
  <c r="F91" i="2"/>
  <c r="E91" i="2"/>
  <c r="D91" i="2"/>
  <c r="C91" i="2"/>
  <c r="T90" i="2"/>
  <c r="S90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E90" i="2"/>
  <c r="D90" i="2"/>
  <c r="C90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/>
  <c r="D89" i="2"/>
  <c r="C89" i="2"/>
  <c r="T88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/>
  <c r="D88" i="2"/>
  <c r="C88" i="2"/>
  <c r="T87" i="2"/>
  <c r="S87" i="2"/>
  <c r="R87" i="2"/>
  <c r="Q87" i="2"/>
  <c r="P87" i="2"/>
  <c r="O87" i="2"/>
  <c r="N87" i="2"/>
  <c r="M87" i="2"/>
  <c r="L87" i="2"/>
  <c r="K87" i="2"/>
  <c r="J87" i="2"/>
  <c r="I87" i="2"/>
  <c r="H87" i="2"/>
  <c r="G87" i="2"/>
  <c r="F87" i="2"/>
  <c r="E87" i="2"/>
  <c r="D87" i="2"/>
  <c r="C87" i="2"/>
  <c r="T86" i="2"/>
  <c r="S86" i="2"/>
  <c r="R86" i="2"/>
  <c r="Q86" i="2"/>
  <c r="P86" i="2"/>
  <c r="O86" i="2"/>
  <c r="N86" i="2"/>
  <c r="M86" i="2"/>
  <c r="L86" i="2"/>
  <c r="K86" i="2"/>
  <c r="J86" i="2"/>
  <c r="I86" i="2"/>
  <c r="H86" i="2"/>
  <c r="G86" i="2"/>
  <c r="F86" i="2"/>
  <c r="E86" i="2"/>
  <c r="D86" i="2"/>
  <c r="C86" i="2"/>
  <c r="T85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F85" i="2"/>
  <c r="E85" i="2"/>
  <c r="D85" i="2"/>
  <c r="C85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C84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C82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1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/>
  <c r="D80" i="2"/>
  <c r="C80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C79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C78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C77" i="2"/>
  <c r="T76" i="2"/>
  <c r="S76" i="2"/>
  <c r="R76" i="2"/>
  <c r="Q76" i="2"/>
  <c r="P76" i="2"/>
  <c r="O76" i="2"/>
  <c r="N76" i="2"/>
  <c r="M76" i="2"/>
  <c r="L76" i="2"/>
  <c r="K76" i="2"/>
  <c r="J76" i="2"/>
  <c r="I76" i="2"/>
  <c r="H76" i="2"/>
  <c r="G76" i="2"/>
  <c r="F76" i="2"/>
  <c r="E76" i="2"/>
  <c r="D76" i="2"/>
  <c r="C76" i="2"/>
  <c r="T75" i="2"/>
  <c r="S75" i="2"/>
  <c r="R75" i="2"/>
  <c r="Q75" i="2"/>
  <c r="P75" i="2"/>
  <c r="O75" i="2"/>
  <c r="N75" i="2"/>
  <c r="M75" i="2"/>
  <c r="L75" i="2"/>
  <c r="K75" i="2"/>
  <c r="J75" i="2"/>
  <c r="I75" i="2"/>
  <c r="H75" i="2"/>
  <c r="G75" i="2"/>
  <c r="F75" i="2"/>
  <c r="E75" i="2"/>
  <c r="D75" i="2"/>
  <c r="C75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E74" i="2"/>
  <c r="D74" i="2"/>
  <c r="C74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/>
  <c r="D73" i="2"/>
  <c r="C73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C72" i="2"/>
  <c r="T71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T67" i="2"/>
  <c r="S67" i="2"/>
  <c r="R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T56" i="2"/>
  <c r="S56" i="2"/>
  <c r="R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T43" i="2"/>
  <c r="S43" i="2"/>
  <c r="R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T37" i="2"/>
  <c r="S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D23" i="8" l="1"/>
  <c r="D55" i="8"/>
  <c r="D315" i="8"/>
  <c r="D5" i="8"/>
  <c r="D9" i="8"/>
  <c r="D20" i="8"/>
  <c r="D22" i="8"/>
  <c r="D24" i="8"/>
  <c r="D31" i="8"/>
  <c r="D35" i="8"/>
  <c r="D37" i="8"/>
  <c r="D41" i="8"/>
  <c r="D52" i="8"/>
  <c r="D54" i="8"/>
  <c r="D56" i="8"/>
  <c r="D63" i="8"/>
  <c r="D67" i="8"/>
  <c r="D69" i="8"/>
  <c r="D73" i="8"/>
  <c r="D84" i="8"/>
  <c r="D86" i="8"/>
  <c r="D88" i="8"/>
  <c r="D99" i="8"/>
  <c r="D101" i="8"/>
  <c r="D103" i="8"/>
  <c r="D105" i="8"/>
  <c r="D107" i="8"/>
  <c r="D109" i="8"/>
  <c r="D120" i="8"/>
  <c r="D122" i="8"/>
  <c r="D124" i="8"/>
  <c r="D135" i="8"/>
  <c r="D137" i="8"/>
  <c r="D139" i="8"/>
  <c r="D141" i="8"/>
  <c r="D152" i="8"/>
  <c r="D154" i="8"/>
  <c r="D156" i="8"/>
  <c r="D167" i="8"/>
  <c r="D169" i="8"/>
  <c r="D171" i="8"/>
  <c r="D173" i="8"/>
  <c r="D184" i="8"/>
  <c r="D186" i="8"/>
  <c r="D188" i="8"/>
  <c r="D199" i="8"/>
  <c r="D201" i="8"/>
  <c r="D203" i="8"/>
  <c r="D205" i="8"/>
  <c r="D216" i="8"/>
  <c r="D218" i="8"/>
  <c r="D220" i="8"/>
  <c r="D231" i="8"/>
  <c r="D233" i="8"/>
  <c r="D235" i="8"/>
  <c r="D237" i="8"/>
  <c r="D248" i="8"/>
  <c r="D250" i="8"/>
  <c r="D252" i="8"/>
  <c r="D263" i="8"/>
  <c r="D265" i="8"/>
  <c r="D267" i="8"/>
  <c r="D269" i="8"/>
  <c r="D280" i="8"/>
  <c r="D282" i="8"/>
  <c r="D284" i="8"/>
  <c r="D295" i="8"/>
  <c r="D297" i="8"/>
  <c r="D301" i="8"/>
  <c r="D312" i="8"/>
  <c r="D314" i="8"/>
  <c r="D316" i="8"/>
  <c r="D323" i="8"/>
  <c r="D11" i="8"/>
  <c r="D13" i="8"/>
  <c r="D17" i="8"/>
  <c r="D28" i="8"/>
  <c r="D30" i="8"/>
  <c r="D32" i="8"/>
  <c r="D43" i="8"/>
  <c r="D45" i="8"/>
  <c r="D49" i="8"/>
  <c r="D60" i="8"/>
  <c r="D62" i="8"/>
  <c r="D64" i="8"/>
  <c r="D75" i="8"/>
  <c r="D77" i="8"/>
  <c r="D81" i="8"/>
  <c r="D92" i="8"/>
  <c r="D94" i="8"/>
  <c r="D96" i="8"/>
  <c r="D111" i="8"/>
  <c r="D113" i="8"/>
  <c r="D115" i="8"/>
  <c r="D117" i="8"/>
  <c r="D128" i="8"/>
  <c r="D130" i="8"/>
  <c r="D132" i="8"/>
  <c r="D143" i="8"/>
  <c r="D145" i="8"/>
  <c r="D147" i="8"/>
  <c r="D149" i="8"/>
  <c r="D160" i="8"/>
  <c r="D162" i="8"/>
  <c r="D164" i="8"/>
  <c r="D175" i="8"/>
  <c r="D177" i="8"/>
  <c r="D179" i="8"/>
  <c r="D181" i="8"/>
  <c r="D192" i="8"/>
  <c r="D194" i="8"/>
  <c r="D196" i="8"/>
  <c r="D207" i="8"/>
  <c r="D209" i="8"/>
  <c r="D211" i="8"/>
  <c r="D213" i="8"/>
  <c r="D224" i="8"/>
  <c r="D226" i="8"/>
  <c r="D228" i="8"/>
  <c r="D239" i="8"/>
  <c r="D241" i="8"/>
  <c r="D243" i="8"/>
  <c r="D245" i="8"/>
  <c r="D256" i="8"/>
  <c r="D258" i="8"/>
  <c r="D260" i="8"/>
  <c r="D271" i="8"/>
  <c r="D273" i="8"/>
  <c r="D275" i="8"/>
  <c r="D277" i="8"/>
  <c r="D288" i="8"/>
  <c r="D290" i="8"/>
  <c r="D292" i="8"/>
  <c r="D303" i="8"/>
  <c r="D305" i="8"/>
  <c r="D307" i="8"/>
  <c r="D309" i="8"/>
  <c r="D320" i="8"/>
  <c r="D322" i="8"/>
  <c r="D324" i="8"/>
  <c r="D326" i="8"/>
  <c r="D328" i="8"/>
</calcChain>
</file>

<file path=xl/sharedStrings.xml><?xml version="1.0" encoding="utf-8"?>
<sst xmlns="http://schemas.openxmlformats.org/spreadsheetml/2006/main" count="2301" uniqueCount="567">
  <si>
    <t>pos</t>
  </si>
  <si>
    <t>id</t>
  </si>
  <si>
    <t>role</t>
  </si>
  <si>
    <t>skill1</t>
  </si>
  <si>
    <t>skill2</t>
  </si>
  <si>
    <t>skill3</t>
  </si>
  <si>
    <t>skill4</t>
  </si>
  <si>
    <t>角色资源</t>
  </si>
  <si>
    <t>int</t>
  </si>
  <si>
    <t>string</t>
  </si>
  <si>
    <t>cw_002</t>
  </si>
  <si>
    <t>cw_005</t>
  </si>
  <si>
    <t>cw_008</t>
  </si>
  <si>
    <t>cw_025</t>
  </si>
  <si>
    <t>cw_249</t>
  </si>
  <si>
    <t>js_001</t>
  </si>
  <si>
    <t>cw_167</t>
  </si>
  <si>
    <t>cw_111</t>
  </si>
  <si>
    <t>cw_037</t>
  </si>
  <si>
    <t>cw_487</t>
  </si>
  <si>
    <t>cw_017</t>
  </si>
  <si>
    <t>js_003</t>
  </si>
  <si>
    <t>name</t>
  </si>
  <si>
    <t>icon</t>
  </si>
  <si>
    <t>tree</t>
  </si>
  <si>
    <t>property</t>
  </si>
  <si>
    <t>type</t>
  </si>
  <si>
    <t>cooldown</t>
  </si>
  <si>
    <t>cost</t>
  </si>
  <si>
    <t>atkani</t>
  </si>
  <si>
    <t>effect</t>
  </si>
  <si>
    <t>atkcameraani</t>
  </si>
  <si>
    <t>defcameraani</t>
  </si>
  <si>
    <t>名字</t>
  </si>
  <si>
    <t>技能图标</t>
  </si>
  <si>
    <t>回合行动技能树</t>
  </si>
  <si>
    <t>技能属性</t>
  </si>
  <si>
    <t>冷却回合数</t>
  </si>
  <si>
    <t>消耗怒气</t>
  </si>
  <si>
    <t>攻击动作</t>
  </si>
  <si>
    <t>特效</t>
  </si>
  <si>
    <t>镜头动画</t>
  </si>
  <si>
    <t>[]int</t>
  </si>
  <si>
    <t>吐丝</t>
  </si>
  <si>
    <t>petskill1020</t>
  </si>
  <si>
    <t>OneAttack</t>
  </si>
  <si>
    <t>atk2</t>
  </si>
  <si>
    <t>毒击</t>
  </si>
  <si>
    <t>起风</t>
  </si>
  <si>
    <t>AllAttack</t>
  </si>
  <si>
    <t>atk1</t>
  </si>
  <si>
    <t>龙卷风</t>
  </si>
  <si>
    <t>抓</t>
  </si>
  <si>
    <t>羽毛舞</t>
  </si>
  <si>
    <t>撞击</t>
  </si>
  <si>
    <t>电光一闪</t>
  </si>
  <si>
    <t>空气斩</t>
  </si>
  <si>
    <t>鬼面</t>
  </si>
  <si>
    <t>超音波</t>
  </si>
  <si>
    <t>奇异之光</t>
  </si>
  <si>
    <t>电球</t>
  </si>
  <si>
    <t>出奇一击</t>
  </si>
  <si>
    <t>聚宝功</t>
  </si>
  <si>
    <t>劈开</t>
  </si>
  <si>
    <t>角撞</t>
  </si>
  <si>
    <t>踩踏</t>
  </si>
  <si>
    <t>重踏</t>
  </si>
  <si>
    <t>直冲钻</t>
  </si>
  <si>
    <t>猛撞</t>
  </si>
  <si>
    <t>地震</t>
  </si>
  <si>
    <t>金属爪</t>
  </si>
  <si>
    <t>聚气</t>
  </si>
  <si>
    <t>电磁波</t>
  </si>
  <si>
    <t>电击</t>
  </si>
  <si>
    <t>加农光炮</t>
  </si>
  <si>
    <t>细雪</t>
  </si>
  <si>
    <t>冰冻之风</t>
  </si>
  <si>
    <t>嬉闹</t>
  </si>
  <si>
    <t>近身战</t>
  </si>
  <si>
    <t>木角</t>
  </si>
  <si>
    <t>暗影爪</t>
  </si>
  <si>
    <t>缩入壳中</t>
  </si>
  <si>
    <t>十字剪</t>
  </si>
  <si>
    <t>藤鞭</t>
  </si>
  <si>
    <t>飞叶快刀</t>
  </si>
  <si>
    <t>咬住</t>
  </si>
  <si>
    <t>自我激励</t>
  </si>
  <si>
    <t>终极冲击</t>
  </si>
  <si>
    <t>火花</t>
  </si>
  <si>
    <t>吼叫</t>
  </si>
  <si>
    <t>喷射火焰</t>
  </si>
  <si>
    <t>水枪</t>
  </si>
  <si>
    <t>唱歌</t>
  </si>
  <si>
    <t>水之波动</t>
  </si>
  <si>
    <t>冰冻光束</t>
  </si>
  <si>
    <t>吸取</t>
  </si>
  <si>
    <t>种子炸弹</t>
  </si>
  <si>
    <t>月亮之力</t>
  </si>
  <si>
    <t>生长</t>
  </si>
  <si>
    <t>日光束</t>
  </si>
  <si>
    <t>龙爪</t>
  </si>
  <si>
    <t>烈焰喷射</t>
  </si>
  <si>
    <t>飞翔</t>
  </si>
  <si>
    <t>炼狱</t>
  </si>
  <si>
    <t>水流尾</t>
  </si>
  <si>
    <t>铁壁</t>
  </si>
  <si>
    <t>水炮</t>
  </si>
  <si>
    <t>电光</t>
  </si>
  <si>
    <t>放电</t>
  </si>
  <si>
    <t>铁尾</t>
  </si>
  <si>
    <t>十万伏特</t>
  </si>
  <si>
    <t>剑舞</t>
  </si>
  <si>
    <t>暗袭要害</t>
  </si>
  <si>
    <t>旋风刀</t>
  </si>
  <si>
    <t>舌舔</t>
  </si>
  <si>
    <t>催眠术</t>
  </si>
  <si>
    <t>暗影拳</t>
  </si>
  <si>
    <t>恶之波动</t>
  </si>
  <si>
    <t>黑夜魔影</t>
  </si>
  <si>
    <t>神秘守护</t>
  </si>
  <si>
    <t>魔法闪耀</t>
  </si>
  <si>
    <t>拍击</t>
  </si>
  <si>
    <t>炸蛋</t>
  </si>
  <si>
    <t>治愈波动</t>
  </si>
  <si>
    <t>原始之力</t>
  </si>
  <si>
    <t>极光束</t>
  </si>
  <si>
    <t>暴风雪</t>
  </si>
  <si>
    <t>念力</t>
  </si>
  <si>
    <t>魅惑之声</t>
  </si>
  <si>
    <t>吸取之吻</t>
  </si>
  <si>
    <t>封印</t>
  </si>
  <si>
    <t>精神强念</t>
  </si>
  <si>
    <t>食梦</t>
  </si>
  <si>
    <t>龙尾</t>
  </si>
  <si>
    <t>破坏光线</t>
  </si>
  <si>
    <t>龙之舞</t>
  </si>
  <si>
    <t>变身</t>
  </si>
  <si>
    <t>大声咆哮</t>
  </si>
  <si>
    <t>沙暴</t>
  </si>
  <si>
    <t>二连击</t>
  </si>
  <si>
    <t>泡沫光线</t>
  </si>
  <si>
    <t>圣剑</t>
  </si>
  <si>
    <t>增强拳</t>
  </si>
  <si>
    <t>龙之波动</t>
  </si>
  <si>
    <t>波导弹</t>
  </si>
  <si>
    <t>彗星拳</t>
  </si>
  <si>
    <t>打雷</t>
  </si>
  <si>
    <t>大字爆炎</t>
  </si>
  <si>
    <t>神圣之火</t>
  </si>
  <si>
    <t>冥想</t>
  </si>
  <si>
    <t>精神波</t>
  </si>
  <si>
    <t>精神利刃</t>
  </si>
  <si>
    <t>自我再生</t>
  </si>
  <si>
    <t>精神击破</t>
  </si>
  <si>
    <t>气旋攻击</t>
  </si>
  <si>
    <t>神鸟猛击</t>
  </si>
  <si>
    <t>浊流</t>
  </si>
  <si>
    <t>根源波动</t>
  </si>
  <si>
    <t>喷烟</t>
  </si>
  <si>
    <t>断崖之剑</t>
  </si>
  <si>
    <t>画龙点睛</t>
  </si>
  <si>
    <t>金属爆炸</t>
  </si>
  <si>
    <t>时光咆哮</t>
  </si>
  <si>
    <t>亚空间斩</t>
  </si>
  <si>
    <t>暗影潜袭</t>
  </si>
  <si>
    <t>制裁光砾</t>
  </si>
  <si>
    <t>大地之力</t>
  </si>
  <si>
    <t>污泥炸弹</t>
  </si>
  <si>
    <t>毒粉</t>
  </si>
  <si>
    <t>暴风</t>
  </si>
  <si>
    <t>吸血</t>
  </si>
  <si>
    <t>龙息</t>
  </si>
  <si>
    <t>钢翼</t>
  </si>
  <si>
    <t>冰冻牙</t>
  </si>
  <si>
    <t>火焰牙</t>
  </si>
  <si>
    <t>终极吸取</t>
  </si>
  <si>
    <t>反射壁</t>
  </si>
  <si>
    <t>巨声</t>
  </si>
  <si>
    <t>男主攻击</t>
  </si>
  <si>
    <t>女主攻击</t>
  </si>
  <si>
    <t>烈焰溅射</t>
  </si>
  <si>
    <t>atkeff1</t>
  </si>
  <si>
    <t>atk1time</t>
  </si>
  <si>
    <t>atkpoint</t>
  </si>
  <si>
    <t>atk1follow</t>
  </si>
  <si>
    <t>atkeff2</t>
  </si>
  <si>
    <t>atk2time</t>
  </si>
  <si>
    <t>bulleteff</t>
  </si>
  <si>
    <t>bulletdelay</t>
  </si>
  <si>
    <t>bullettype</t>
  </si>
  <si>
    <t>bulletheight</t>
  </si>
  <si>
    <t>bullettime</t>
  </si>
  <si>
    <t>bulletstaytime</t>
  </si>
  <si>
    <t>screeneff</t>
  </si>
  <si>
    <t>defeff</t>
  </si>
  <si>
    <t>standtype</t>
  </si>
  <si>
    <t>dis</t>
  </si>
  <si>
    <t>damagenum</t>
  </si>
  <si>
    <t>damagets</t>
  </si>
  <si>
    <t>攻击特效
（以自己为基准播放）</t>
  </si>
  <si>
    <t>播放时间</t>
  </si>
  <si>
    <t>挂点
(foot、head、atkp、defp)</t>
  </si>
  <si>
    <t>攻击特效1跟随挂点方式
0=跟随位置和方向
1=初始化位置和方向
2=初始化位置，固定方向</t>
  </si>
  <si>
    <t>攻击特效
（以敌人方向为准）</t>
  </si>
  <si>
    <t>子弹特效</t>
  </si>
  <si>
    <t>子弹延迟</t>
  </si>
  <si>
    <t>0=默认飞一个
1=分段飞多个
2=锁链
3=一发就是群体
4=群体多段</t>
  </si>
  <si>
    <t>子弹高度</t>
  </si>
  <si>
    <t>子弹飞行时间</t>
  </si>
  <si>
    <t>子弹滞留时间</t>
  </si>
  <si>
    <t>半场特效</t>
  </si>
  <si>
    <t>受击特效</t>
  </si>
  <si>
    <t>攻击站位模式
1=近战攻击
2=原地攻击
3=中场攻击
4=中场群体
5=跳过去攻击
6=原地攻击带瞬移
7=原地攻击缓动至中场</t>
  </si>
  <si>
    <t>近战攻击距离</t>
  </si>
  <si>
    <t>伤害N段</t>
  </si>
  <si>
    <t>伤害每段间隔</t>
  </si>
  <si>
    <t>[]string</t>
  </si>
  <si>
    <t>[]double</t>
  </si>
  <si>
    <t>double</t>
  </si>
  <si>
    <t>043_hit01</t>
  </si>
  <si>
    <t xml:space="preserve"> 污泥炸弹</t>
  </si>
  <si>
    <t>intime</t>
  </si>
  <si>
    <t>outtime</t>
  </si>
  <si>
    <t>beginani</t>
  </si>
  <si>
    <t>beginfw</t>
  </si>
  <si>
    <t>atkfw</t>
  </si>
  <si>
    <t>hitani</t>
  </si>
  <si>
    <t>hitfw</t>
  </si>
  <si>
    <t>atkovani</t>
  </si>
  <si>
    <t>atkovfw</t>
  </si>
  <si>
    <t>进入缓动</t>
  </si>
  <si>
    <t>退出缓动</t>
  </si>
  <si>
    <t>动画名
开始行动</t>
  </si>
  <si>
    <t>跟随模式
开始行动</t>
  </si>
  <si>
    <t>动画名
开始攻击</t>
  </si>
  <si>
    <t>跟随模式
开始攻击</t>
  </si>
  <si>
    <t>动画名
开始受击</t>
  </si>
  <si>
    <t>跟随模式
开始受击</t>
  </si>
  <si>
    <t>动画名
攻击动画结束</t>
  </si>
  <si>
    <t>跟随模式
攻击动画结束</t>
  </si>
  <si>
    <t>单体近战攻击</t>
  </si>
  <si>
    <t>kanpigu</t>
  </si>
  <si>
    <t>pos_501_401</t>
  </si>
  <si>
    <t>POS编号说明</t>
  </si>
  <si>
    <t>0=中心点</t>
  </si>
  <si>
    <t>201=行动者站位</t>
  </si>
  <si>
    <t>301=主目标站位</t>
  </si>
  <si>
    <t>401=所有目标站位中心</t>
  </si>
  <si>
    <t>近程大招</t>
  </si>
  <si>
    <t>dazhaotest</t>
  </si>
  <si>
    <t>pos_202_301</t>
  </si>
  <si>
    <t>1-5=攻击方人物</t>
  </si>
  <si>
    <t>202=行动者脚底</t>
  </si>
  <si>
    <t>302=主目标脚底</t>
  </si>
  <si>
    <t>402=所有己方相关站位中心</t>
  </si>
  <si>
    <t>全体远程</t>
  </si>
  <si>
    <t>quantidazhao</t>
  </si>
  <si>
    <t>pos_0_301</t>
  </si>
  <si>
    <t>6-10=攻击方宠物</t>
  </si>
  <si>
    <t>203=行动者站位正对面</t>
  </si>
  <si>
    <t>303=行动者站位正对面</t>
  </si>
  <si>
    <t>403=所有敌方相关站位中心</t>
  </si>
  <si>
    <t>单对单atk</t>
  </si>
  <si>
    <t>Battletoskill_single_teamA</t>
  </si>
  <si>
    <t>pos_201_301</t>
  </si>
  <si>
    <t>101-105=防御方人物</t>
  </si>
  <si>
    <t>单对单hurt</t>
  </si>
  <si>
    <t>Battletoskill_hurt_teamA</t>
  </si>
  <si>
    <t>pos_301_201</t>
  </si>
  <si>
    <t>106-110=防御方宠物</t>
  </si>
  <si>
    <t>单对多atk</t>
  </si>
  <si>
    <t>Battletoskill_teamA</t>
  </si>
  <si>
    <t>pos_201_101</t>
  </si>
  <si>
    <t>501=201和301中的战场攻击方</t>
  </si>
  <si>
    <t>601=201和301中的战场防御方</t>
  </si>
  <si>
    <t>单对多hurt</t>
  </si>
  <si>
    <t>pos_1_201</t>
  </si>
  <si>
    <t>502=202和302中的战场攻击方</t>
  </si>
  <si>
    <t>602=202和302中的战场防御方</t>
  </si>
  <si>
    <t>Buff技能</t>
  </si>
  <si>
    <t>Buffcam</t>
  </si>
  <si>
    <t>503=203和303中的战场攻击方</t>
  </si>
  <si>
    <t>603=203和303中的战场防御方</t>
  </si>
  <si>
    <t>中点atk</t>
  </si>
  <si>
    <t>Centeratk_teamA</t>
  </si>
  <si>
    <t>pos_0_101</t>
  </si>
  <si>
    <t>中点hurt</t>
  </si>
  <si>
    <t>Centerhurt_teamA</t>
  </si>
  <si>
    <t>pos_1_0</t>
  </si>
  <si>
    <t>Singletosingle45</t>
  </si>
  <si>
    <t>701-705=行动方人物站位</t>
  </si>
  <si>
    <t>706-710=行动方宠物站位</t>
  </si>
  <si>
    <t>Singletogroup45</t>
  </si>
  <si>
    <t>801-805=行动对方人物站位</t>
  </si>
  <si>
    <t>Grouphurt45</t>
  </si>
  <si>
    <t>806-810=行动对方宠物站位</t>
  </si>
  <si>
    <t>Centeratk45</t>
  </si>
  <si>
    <t>Centerhurt45</t>
  </si>
  <si>
    <t>跟随模式</t>
  </si>
  <si>
    <t>pos_POSX_POSY</t>
  </si>
  <si>
    <t>定位在POSX，看向POSY的位置</t>
  </si>
  <si>
    <t>center</t>
  </si>
  <si>
    <t>默认表演镜头位置</t>
  </si>
  <si>
    <t>abbreviation</t>
  </si>
  <si>
    <t>desc</t>
  </si>
  <si>
    <t>ultimateeff</t>
  </si>
  <si>
    <t>group</t>
  </si>
  <si>
    <t>属性名</t>
  </si>
  <si>
    <t>缩写</t>
  </si>
  <si>
    <t>属性描述</t>
  </si>
  <si>
    <t>爆气特效</t>
  </si>
  <si>
    <t>归类分组</t>
  </si>
  <si>
    <t>普通</t>
  </si>
  <si>
    <t>普</t>
  </si>
  <si>
    <t>baoqi06</t>
  </si>
  <si>
    <t>火</t>
  </si>
  <si>
    <t>baoqi05</t>
  </si>
  <si>
    <t>水</t>
  </si>
  <si>
    <t>baoqi02</t>
  </si>
  <si>
    <t>草</t>
  </si>
  <si>
    <t>baoqi03</t>
  </si>
  <si>
    <t>电</t>
  </si>
  <si>
    <t>baoqi04</t>
  </si>
  <si>
    <t>冰</t>
  </si>
  <si>
    <t>斗</t>
  </si>
  <si>
    <t>毒</t>
  </si>
  <si>
    <t>baoqi07</t>
  </si>
  <si>
    <t>地面</t>
  </si>
  <si>
    <t>地</t>
  </si>
  <si>
    <t>baoqi08</t>
  </si>
  <si>
    <t>飞行</t>
  </si>
  <si>
    <t>飞</t>
  </si>
  <si>
    <t>超能力</t>
  </si>
  <si>
    <t>超</t>
  </si>
  <si>
    <t>baoqi01</t>
  </si>
  <si>
    <t>虫</t>
  </si>
  <si>
    <t>岩石</t>
  </si>
  <si>
    <t>石</t>
  </si>
  <si>
    <t>幽灵</t>
  </si>
  <si>
    <t>幽</t>
  </si>
  <si>
    <t>龙</t>
  </si>
  <si>
    <t>恶</t>
  </si>
  <si>
    <t>钢</t>
  </si>
  <si>
    <t>妖精</t>
  </si>
  <si>
    <t>妖</t>
  </si>
  <si>
    <t>atk|def</t>
  </si>
  <si>
    <t>def|ratio</t>
  </si>
  <si>
    <t>atk|ratio</t>
  </si>
  <si>
    <t>atk</t>
  </si>
  <si>
    <t>def</t>
  </si>
  <si>
    <t>ratio</t>
  </si>
  <si>
    <t>攻击属性</t>
  </si>
  <si>
    <t>防御属性</t>
  </si>
  <si>
    <t>克制比例</t>
  </si>
  <si>
    <t>系数</t>
  </si>
  <si>
    <t>岩</t>
  </si>
  <si>
    <t>鬼</t>
  </si>
  <si>
    <t>△</t>
  </si>
  <si>
    <t>×</t>
  </si>
  <si>
    <t>◎</t>
  </si>
  <si>
    <t>id</t>
    <phoneticPr fontId="3" type="noConversion"/>
  </si>
  <si>
    <t>int</t>
    <phoneticPr fontId="3" type="noConversion"/>
  </si>
  <si>
    <t>图标</t>
    <phoneticPr fontId="3" type="noConversion"/>
  </si>
  <si>
    <t>group</t>
    <phoneticPr fontId="3" type="noConversion"/>
  </si>
  <si>
    <t>time</t>
    <phoneticPr fontId="3" type="noConversion"/>
  </si>
  <si>
    <t>执行时机
1=回合开始时
2=角色即将行动时
3=造成伤害时
4=受到伤害时
5=行动结束时
6=回合结束时</t>
    <phoneticPr fontId="3" type="noConversion"/>
  </si>
  <si>
    <t>tree</t>
    <phoneticPr fontId="3" type="noConversion"/>
  </si>
  <si>
    <t>string</t>
    <phoneticPr fontId="3" type="noConversion"/>
  </si>
  <si>
    <t>param</t>
    <phoneticPr fontId="3" type="noConversion"/>
  </si>
  <si>
    <t>[]double</t>
    <phoneticPr fontId="3" type="noConversion"/>
  </si>
  <si>
    <t>levelup</t>
    <phoneticPr fontId="3" type="noConversion"/>
  </si>
  <si>
    <t>树</t>
    <phoneticPr fontId="3" type="noConversion"/>
  </si>
  <si>
    <t>树的参数</t>
    <phoneticPr fontId="3" type="noConversion"/>
  </si>
  <si>
    <t>树的参数等差升级</t>
    <phoneticPr fontId="3" type="noConversion"/>
  </si>
  <si>
    <t>strength</t>
    <phoneticPr fontId="3" type="noConversion"/>
  </si>
  <si>
    <t>效果强度组id</t>
    <phoneticPr fontId="3" type="noConversion"/>
  </si>
  <si>
    <t>1=增益
2=减益
3=中性</t>
    <phoneticPr fontId="3" type="noConversion"/>
  </si>
  <si>
    <t>buffType</t>
    <phoneticPr fontId="3" type="noConversion"/>
  </si>
  <si>
    <t>maxCount</t>
    <phoneticPr fontId="3" type="noConversion"/>
  </si>
  <si>
    <t>最大叠加层数</t>
    <phoneticPr fontId="3" type="noConversion"/>
  </si>
  <si>
    <t>持续回合数</t>
    <phoneticPr fontId="3" type="noConversion"/>
  </si>
  <si>
    <t>round</t>
    <phoneticPr fontId="3" type="noConversion"/>
  </si>
  <si>
    <t>描述</t>
    <phoneticPr fontId="3" type="noConversion"/>
  </si>
  <si>
    <t>desc</t>
    <phoneticPr fontId="3" type="noConversion"/>
  </si>
  <si>
    <t>从1000001开始</t>
    <phoneticPr fontId="3" type="noConversion"/>
  </si>
  <si>
    <t>无节操</t>
    <phoneticPr fontId="3" type="noConversion"/>
  </si>
  <si>
    <t>petskill1020</t>
    <phoneticPr fontId="3" type="noConversion"/>
  </si>
  <si>
    <t>开场做一盆毛血旺</t>
    <phoneticPr fontId="3" type="noConversion"/>
  </si>
  <si>
    <t>testbuff1</t>
    <phoneticPr fontId="3" type="noConversion"/>
  </si>
  <si>
    <t>testbuff2</t>
  </si>
  <si>
    <t>testbuff3</t>
  </si>
  <si>
    <t>1|1|1</t>
    <phoneticPr fontId="3" type="noConversion"/>
  </si>
  <si>
    <t>2|2|2</t>
    <phoneticPr fontId="3" type="noConversion"/>
  </si>
  <si>
    <t>3|3|3</t>
    <phoneticPr fontId="3" type="noConversion"/>
  </si>
  <si>
    <t>日光束</t>
    <phoneticPr fontId="3" type="noConversion"/>
  </si>
  <si>
    <t>飞叶快刀</t>
    <phoneticPr fontId="3" type="noConversion"/>
  </si>
  <si>
    <t>生长</t>
    <phoneticPr fontId="3" type="noConversion"/>
  </si>
  <si>
    <t>猛撞</t>
    <phoneticPr fontId="3" type="noConversion"/>
  </si>
  <si>
    <t>1=大招
0=小招</t>
    <phoneticPr fontId="3" type="noConversion"/>
  </si>
  <si>
    <t>OneAttack</t>
    <phoneticPr fontId="3" type="noConversion"/>
  </si>
  <si>
    <r>
      <t>d</t>
    </r>
    <r>
      <rPr>
        <sz val="11"/>
        <color theme="1"/>
        <rFont val="宋体"/>
        <family val="3"/>
        <charset val="134"/>
        <scheme val="minor"/>
      </rPr>
      <t>es</t>
    </r>
    <phoneticPr fontId="3" type="noConversion"/>
  </si>
  <si>
    <t>技能描述</t>
    <phoneticPr fontId="3" type="noConversion"/>
  </si>
  <si>
    <t>撞击</t>
    <phoneticPr fontId="3" type="noConversion"/>
  </si>
  <si>
    <t>用整个身体撞向对手进行攻击。</t>
    <phoneticPr fontId="3" type="noConversion"/>
  </si>
  <si>
    <t>种子炸弹</t>
    <phoneticPr fontId="3" type="noConversion"/>
  </si>
  <si>
    <t>将外壳坚硬的大种子，从上方砸下攻击对手。</t>
    <phoneticPr fontId="3" type="noConversion"/>
  </si>
  <si>
    <t>烈焰溅射</t>
    <phoneticPr fontId="3" type="noConversion"/>
  </si>
  <si>
    <t>封印</t>
    <phoneticPr fontId="3" type="noConversion"/>
  </si>
  <si>
    <t>挖洞</t>
    <phoneticPr fontId="3" type="noConversion"/>
  </si>
  <si>
    <t>petskill1020</t>
    <phoneticPr fontId="3" type="noConversion"/>
  </si>
  <si>
    <t>OneAttack</t>
    <phoneticPr fontId="3" type="noConversion"/>
  </si>
  <si>
    <t>skill1</t>
    <phoneticPr fontId="3" type="noConversion"/>
  </si>
  <si>
    <t>啄</t>
  </si>
  <si>
    <t>啄</t>
    <phoneticPr fontId="3" type="noConversion"/>
  </si>
  <si>
    <t>atk1</t>
    <phoneticPr fontId="3" type="noConversion"/>
  </si>
  <si>
    <t>抓住瞬间的空隙切斩对手。容易击中要害。</t>
    <phoneticPr fontId="3" type="noConversion"/>
  </si>
  <si>
    <t>第１回合消失踪影，第２回合攻击对手。即使对手正受保护，也能击中。</t>
    <phoneticPr fontId="3" type="noConversion"/>
  </si>
  <si>
    <t>使出混影之拳。攻击必定会命中。</t>
    <phoneticPr fontId="3" type="noConversion"/>
  </si>
  <si>
    <t>以影子做成的锐爪，劈开对手。容易击中要害。</t>
    <phoneticPr fontId="3" type="noConversion"/>
  </si>
  <si>
    <t>用强烈的风席卷对手进行攻击。有时会使对手混乱。</t>
    <phoneticPr fontId="3" type="noConversion"/>
  </si>
  <si>
    <t>将猛烈的暴风雪刮向对手进行攻击。有时会让对手陷入冰冻状态。</t>
    <phoneticPr fontId="3" type="noConversion"/>
  </si>
  <si>
    <t>变身成对手宝可梦的样子，能够使用和对手完全相同的招式。</t>
    <phoneticPr fontId="3" type="noConversion"/>
  </si>
  <si>
    <t>向对手发射冰冻光束进行攻击。有时会让对手陷入冰冻状态。</t>
    <phoneticPr fontId="3" type="noConversion"/>
  </si>
  <si>
    <t>用藏有冷气的牙齿咬住对手。有时会使对手畏缩或陷入冰冻状态。</t>
    <phoneticPr fontId="3" type="noConversion"/>
  </si>
  <si>
    <t>将结冰的冷气吹向对手进行攻击。会降低对手的速度。</t>
    <phoneticPr fontId="3" type="noConversion"/>
  </si>
  <si>
    <t>从体内产生出波导之力，然后向对手发出。攻击必定会命中。</t>
    <phoneticPr fontId="3" type="noConversion"/>
  </si>
  <si>
    <t>用大脚踩踏对手进行攻击。有时会使对手畏缩。</t>
    <phoneticPr fontId="3" type="noConversion"/>
  </si>
  <si>
    <t>让对手听舒适、美妙的歌声，从而陷入睡眠状态。</t>
    <phoneticPr fontId="3" type="noConversion"/>
  </si>
  <si>
    <t>从身体发出特殊的音波，从而使对手混乱。</t>
    <phoneticPr fontId="3" type="noConversion"/>
  </si>
  <si>
    <t>悄悄地靠近对手，趁其不备进行殴打。攻击必定会命中。</t>
    <phoneticPr fontId="3" type="noConversion"/>
  </si>
  <si>
    <t>施以诱导睡意的暗示，让对手陷入睡眠状态。</t>
    <phoneticPr fontId="3" type="noConversion"/>
  </si>
  <si>
    <t>向对手劈下暴雷进行攻击。有时会让对手陷入麻痹状态。</t>
    <phoneticPr fontId="3" type="noConversion"/>
  </si>
  <si>
    <t>向对手脚下释放出大地之力。有时会降低对手的特防。</t>
    <phoneticPr fontId="3" type="noConversion"/>
  </si>
  <si>
    <t>没完没了地大声斥责，从而降低对手的特攻。</t>
    <phoneticPr fontId="3" type="noConversion"/>
  </si>
  <si>
    <t>用大字形状的火焰烧尽对手。有时会让对手陷入灼伤状态。</t>
    <phoneticPr fontId="3" type="noConversion"/>
  </si>
  <si>
    <t>向对手发出微弱的电击，从而让对手陷入麻痹状态。</t>
    <phoneticPr fontId="3" type="noConversion"/>
  </si>
  <si>
    <t>利用地震的冲击，攻击自己周围所有的宝可梦。</t>
    <phoneticPr fontId="3" type="noConversion"/>
  </si>
  <si>
    <t>让电流覆盖全身，猛撞向对手进行攻击。有时会让对手陷入麻痹状态。</t>
    <phoneticPr fontId="3" type="noConversion"/>
  </si>
  <si>
    <t>发出电流刺激对手进行攻击。有时会让对手陷入麻痹状态。</t>
    <phoneticPr fontId="3" type="noConversion"/>
  </si>
  <si>
    <t>用电气团撞向对手。自己比对手速度越快，威力越大。</t>
    <phoneticPr fontId="3" type="noConversion"/>
  </si>
  <si>
    <t>以迅雷不及掩耳之势扑向对手。必定能够先制攻击。</t>
    <phoneticPr fontId="3" type="noConversion"/>
  </si>
  <si>
    <t>撒出毒粉，从而让对手陷入中毒状态。</t>
    <phoneticPr fontId="3" type="noConversion"/>
  </si>
  <si>
    <t>用带毒的触手或手臂刺入对手。有时会让对手陷入中毒状态。</t>
    <phoneticPr fontId="3" type="noConversion"/>
  </si>
  <si>
    <t>从体内发出充满恶意的恐怖气场。有时会使对手畏缩。</t>
    <phoneticPr fontId="3" type="noConversion"/>
  </si>
  <si>
    <t>将大地的力量变化为利刃攻击对手。</t>
    <phoneticPr fontId="3" type="noConversion"/>
  </si>
  <si>
    <t>飞出叶片，切斩对手进行攻击。容易击中要害。</t>
    <phoneticPr fontId="3" type="noConversion"/>
  </si>
  <si>
    <t>第１回合飞上天空，第２回合攻击对手。</t>
    <phoneticPr fontId="3" type="noConversion"/>
  </si>
  <si>
    <t>用耀眼的电击攻击自己周围所有的宝可梦。有时会陷入麻痹状态。</t>
    <phoneticPr fontId="3" type="noConversion"/>
  </si>
  <si>
    <t>使用尾巴等拍打对手进行攻击。连续２次给予伤害。</t>
    <phoneticPr fontId="3" type="noConversion"/>
  </si>
  <si>
    <t>在５回合内使用神奇的墙，减弱从对手那受到的物理攻击的伤害。</t>
    <phoneticPr fontId="3" type="noConversion"/>
  </si>
  <si>
    <t>用恐怖的脸瞪着对手，使其害怕，从而大幅降低对手的速度。</t>
    <phoneticPr fontId="3" type="noConversion"/>
  </si>
  <si>
    <t>用坚硬的翅膀敲打对手进行攻击。有时会提高自己的防御。</t>
    <phoneticPr fontId="3" type="noConversion"/>
  </si>
  <si>
    <t>如果对手有和自己相同的招式，那么只有对手无法使用该招式。</t>
    <phoneticPr fontId="3" type="noConversion"/>
  </si>
  <si>
    <t>用无数青白色且闪耀的光线攻击对手。</t>
    <phoneticPr fontId="3" type="noConversion"/>
  </si>
  <si>
    <t>向对手发射小型火焰进行攻击。有时会让对手陷入灼伤状态。</t>
    <phoneticPr fontId="3" type="noConversion"/>
  </si>
  <si>
    <t>显示恐怖幻影，只给予对手和自己等级相同的伤害。</t>
    <phoneticPr fontId="3" type="noConversion"/>
  </si>
  <si>
    <t>让对手听可爱的叫声，引开注意力使其疏忽，从而降低对手的攻击。</t>
    <phoneticPr fontId="3" type="noConversion"/>
  </si>
  <si>
    <t>使出彗星般的拳头攻击对手。有时会提高自己的攻击。</t>
    <phoneticPr fontId="3" type="noConversion"/>
  </si>
  <si>
    <t>从天空中急速下降攻击对手。自己的防御和特防会降低。</t>
    <phoneticPr fontId="3" type="noConversion"/>
  </si>
  <si>
    <t>将身体的光芒聚集在一点释放出去。有时会降低对手的特防。</t>
    <phoneticPr fontId="3" type="noConversion"/>
  </si>
  <si>
    <t>用覆盖着火焰的牙齿咬住对手。有时会使对手畏缩或陷入灼伤状态。</t>
    <phoneticPr fontId="3" type="noConversion"/>
  </si>
  <si>
    <t>激烈地跳起战舞提高气势。大幅提高自己的攻击。</t>
    <phoneticPr fontId="3" type="noConversion"/>
  </si>
  <si>
    <t>向对手发射虹色光束进行攻击。有时会降低对手的攻击。</t>
    <phoneticPr fontId="3" type="noConversion"/>
  </si>
  <si>
    <t>用尖锐的角攻击对手。</t>
    <phoneticPr fontId="3" type="noConversion"/>
  </si>
  <si>
    <t>用钢铁之爪劈开对手进行攻击。有时会提高自己的攻击。</t>
    <phoneticPr fontId="3" type="noConversion"/>
  </si>
  <si>
    <t>放弃守护，向对手的怀里突击。自己的防御和特防会降低。</t>
    <phoneticPr fontId="3" type="noConversion"/>
  </si>
  <si>
    <t>使出招式前，将最后受到的招式的伤害大力返还给对手。</t>
    <phoneticPr fontId="3" type="noConversion"/>
  </si>
  <si>
    <t>向对手发射神奇的念波进行攻击。每次使用，伤害都会改变。</t>
    <phoneticPr fontId="3" type="noConversion"/>
  </si>
  <si>
    <t>向对手发送强大的念力进行攻击。有时会降低对手的特防。</t>
    <phoneticPr fontId="3" type="noConversion"/>
  </si>
  <si>
    <t>用实体化的心之利刃劈开对手。容易击中要害。</t>
    <phoneticPr fontId="3" type="noConversion"/>
  </si>
  <si>
    <t>给予对手又吵又响的巨大震动进行攻击。</t>
    <phoneticPr fontId="3" type="noConversion"/>
  </si>
  <si>
    <t>用烈焰包裹住对手进行攻击。让对手陷入灼伤状态。</t>
    <phoneticPr fontId="3" type="noConversion"/>
  </si>
  <si>
    <t>如果击中，爆裂的火焰会攻击到对手。爆裂出的火焰还会飞溅到旁边的对手。</t>
    <phoneticPr fontId="3" type="noConversion"/>
  </si>
  <si>
    <t>将强烈的气息吹向对手进行攻击。有时会让对手陷入麻痹状态。</t>
    <phoneticPr fontId="3" type="noConversion"/>
  </si>
  <si>
    <t>从大大的口中掀起冲击波攻击对手。</t>
    <phoneticPr fontId="3" type="noConversion"/>
  </si>
  <si>
    <t>发出魅惑的叫声，给予对手精神上的伤害。攻击必定会命中。</t>
    <phoneticPr fontId="3" type="noConversion"/>
  </si>
  <si>
    <t>静心凝神，从而提高自己的特攻和特防。</t>
    <phoneticPr fontId="3" type="noConversion"/>
  </si>
  <si>
    <t>以惊人的气势撞向对手进行攻击。自己也会受到少许伤害。</t>
    <phoneticPr fontId="3" type="noConversion"/>
  </si>
  <si>
    <t>将角刺入，吸取对手的养分。可以回复给予对手伤害的一半ＨＰ。</t>
    <phoneticPr fontId="3" type="noConversion"/>
  </si>
  <si>
    <t>向对手发送微弱的念力进行攻击。有时会使对手混乱。</t>
    <phoneticPr fontId="3" type="noConversion"/>
  </si>
  <si>
    <t>使用长长的尾巴或手等拍打对手进行攻击。</t>
    <phoneticPr fontId="3" type="noConversion"/>
  </si>
  <si>
    <t>向对手发射烈焰进行攻击。有时会让对手陷入灼伤状态。</t>
    <phoneticPr fontId="3" type="noConversion"/>
  </si>
  <si>
    <t>向对手发射强烈的光线进行攻击。下一回合自己将无法动弹。</t>
    <phoneticPr fontId="3" type="noConversion"/>
  </si>
  <si>
    <t>显示奇怪的光，扰乱对手。使对手混乱。</t>
    <phoneticPr fontId="3" type="noConversion"/>
  </si>
  <si>
    <t>向对手猛烈地喷射泡沫进行攻击。有时会降低对手的速度。</t>
    <phoneticPr fontId="3" type="noConversion"/>
  </si>
  <si>
    <t xml:space="preserve">用熊熊烈火攻击自己周围所有的宝可梦。有时会陷入灼伤状态。 </t>
    <phoneticPr fontId="3" type="noConversion"/>
  </si>
  <si>
    <t>用爪子或镰刀等劈开对手进行攻击。容易击中要害。</t>
    <phoneticPr fontId="3" type="noConversion"/>
  </si>
  <si>
    <t>啄</t>
    <phoneticPr fontId="3" type="noConversion"/>
  </si>
  <si>
    <t>以惊人的气势撞向对手进行攻击。自己也会受到少许伤害。</t>
    <phoneticPr fontId="3" type="noConversion"/>
  </si>
  <si>
    <t>从大大的口中掀起冲击波攻击对手。</t>
    <phoneticPr fontId="3" type="noConversion"/>
  </si>
  <si>
    <t>用尖锐的巨爪劈开对手进行攻击。</t>
    <phoneticPr fontId="3" type="noConversion"/>
  </si>
  <si>
    <t>兴起龙卷风，将对手卷入进行攻击。有时会使对手畏缩。</t>
    <phoneticPr fontId="3" type="noConversion"/>
  </si>
  <si>
    <t>弹飞对手，强制拉后备宝可梦上场。如果对手为野生宝可梦，战斗将直接结束。</t>
    <phoneticPr fontId="3" type="noConversion"/>
  </si>
  <si>
    <t>激烈地跳起神秘且强有力的舞蹈。从而提高自己的攻击和速度。</t>
    <phoneticPr fontId="3" type="noConversion"/>
  </si>
  <si>
    <t>如果击中，爆裂的火焰会攻击到对手。爆裂出的火焰还会飞溅到旁边的对手。</t>
    <phoneticPr fontId="3" type="noConversion"/>
  </si>
  <si>
    <t>用烈焰包裹住对手进行攻击。让对手陷入灼伤状态。</t>
    <phoneticPr fontId="3" type="noConversion"/>
  </si>
  <si>
    <t>用连天空也能劈开的空气之刃进行攻击。有时会使对手畏缩。</t>
    <phoneticPr fontId="3" type="noConversion"/>
  </si>
  <si>
    <t>深深地吸口气，集中精神。自己的攻击会变得容易击中要害。</t>
    <phoneticPr fontId="3" type="noConversion"/>
  </si>
  <si>
    <t>向对手的身体投掷小金币进行攻击。战斗后可以拿到钱。</t>
    <phoneticPr fontId="3" type="noConversion"/>
  </si>
  <si>
    <t>用实体化的心之利刃劈开对手。容易击中要害。</t>
    <phoneticPr fontId="3" type="noConversion"/>
  </si>
  <si>
    <t>向对手发射神奇的念波进行攻击。每次使用，伤害都会改变。</t>
    <phoneticPr fontId="3" type="noConversion"/>
  </si>
  <si>
    <t>向对手发送强大的念力进行攻击。有时会降低对手的特防。</t>
    <phoneticPr fontId="3" type="noConversion"/>
  </si>
  <si>
    <t>将神奇的念波实体化攻击对手。给予物理伤害。</t>
    <phoneticPr fontId="3" type="noConversion"/>
  </si>
  <si>
    <t>向对手发射强光，并给予伤害。</t>
    <phoneticPr fontId="3" type="noConversion"/>
  </si>
  <si>
    <t>使用长长的尾巴或手等拍打对手进行攻击。</t>
    <phoneticPr fontId="3" type="noConversion"/>
  </si>
  <si>
    <t>用翅膀将刮起的狂风袭向对手进行攻击。</t>
    <phoneticPr fontId="3" type="noConversion"/>
  </si>
  <si>
    <t>发射空气旋涡进行攻击。容易击中要害。</t>
    <phoneticPr fontId="3" type="noConversion"/>
  </si>
  <si>
    <t>第１回合收集满满的日光，第２回合发射光束进行攻击。</t>
    <phoneticPr fontId="3" type="noConversion"/>
  </si>
  <si>
    <t>在５回合内被神奇的力量守护，从而不会陷入异常状态。</t>
    <phoneticPr fontId="3" type="noConversion"/>
  </si>
  <si>
    <t>用长长的舌头，舔遍对手进行攻击。有时会让对手陷入麻痹状态。</t>
    <phoneticPr fontId="3" type="noConversion"/>
  </si>
  <si>
    <t>在５回合内扬起沙暴，除岩石、地面和钢属性以外的宝可梦，都会受到伤害。岩石属性的特防还会提高。</t>
    <phoneticPr fontId="3" type="noConversion"/>
  </si>
  <si>
    <t>让身体一下子长大，从而提高攻击和特攻。</t>
    <phoneticPr fontId="3" type="noConversion"/>
  </si>
  <si>
    <t>向对手发出强力电击进行攻击。有时会让对手陷入麻痹状态。</t>
    <phoneticPr fontId="3" type="noConversion"/>
  </si>
  <si>
    <t>将镰刀或爪子像剪刀般地交叉，顺势劈开对手。</t>
    <phoneticPr fontId="3" type="noConversion"/>
  </si>
  <si>
    <t>用神秘的火焰烧尽对手进行攻击。有时会让对手陷入灼伤状态。</t>
    <phoneticPr fontId="3" type="noConversion"/>
  </si>
  <si>
    <t>第２回合攻击对手。偶尔使对手畏缩。也容易击中要害。</t>
    <phoneticPr fontId="3" type="noConversion"/>
  </si>
  <si>
    <t>释放出扭曲时间般的强大力量攻击对手。下一回合自己将无法动弹。</t>
    <phoneticPr fontId="3" type="noConversion"/>
  </si>
  <si>
    <t>用长角切斩对手进行攻击。无视对手的能力变化，直接给予伤害。</t>
    <phoneticPr fontId="3" type="noConversion"/>
  </si>
  <si>
    <t>用水的震动攻击对手。有时会使对手混乱。</t>
    <phoneticPr fontId="3" type="noConversion"/>
  </si>
  <si>
    <t>向对手猛烈地喷射水流进行攻击。</t>
    <phoneticPr fontId="3" type="noConversion"/>
  </si>
  <si>
    <t>向对手猛烈地喷射大量水流进行攻击。</t>
    <phoneticPr fontId="3" type="noConversion"/>
  </si>
  <si>
    <t>如惊涛骇浪般挥动大尾巴攻击对手。</t>
    <phoneticPr fontId="3" type="noConversion"/>
  </si>
  <si>
    <t>缩入壳里保护身体，从而提高自己的防御。</t>
    <phoneticPr fontId="3" type="noConversion"/>
  </si>
  <si>
    <t>吃掉正在睡觉的对手的梦进行攻击。回复对手所受到伤害的一半ＨＰ。</t>
    <phoneticPr fontId="3" type="noConversion"/>
  </si>
  <si>
    <t>用如同鞭子般弯曲而细长的藤蔓摔打对手进行攻击。</t>
    <phoneticPr fontId="3" type="noConversion"/>
  </si>
  <si>
    <t>使用坚硬的尾巴摔打对手进行攻击。有时会降低对手的防御。</t>
    <phoneticPr fontId="3" type="noConversion"/>
  </si>
  <si>
    <t>将皮肤变得坚硬如铁，从而大幅提高自己的防御。</t>
    <phoneticPr fontId="3" type="noConversion"/>
  </si>
  <si>
    <t>用污泥投掷对手进行攻击。有时会让对手陷入中毒状态。</t>
    <phoneticPr fontId="3" type="noConversion"/>
  </si>
  <si>
    <t>用口中吐出的丝缠绕对手，从而大幅降低对手的速度。</t>
    <phoneticPr fontId="3" type="noConversion"/>
  </si>
  <si>
    <t>第１回合钻入，第２回合攻击对手。</t>
    <phoneticPr fontId="3" type="noConversion"/>
  </si>
  <si>
    <t>吸取血液攻击对手。可以回复给予对手伤害的一半ＨＰ。</t>
    <phoneticPr fontId="3" type="noConversion"/>
  </si>
  <si>
    <t>吸取对手的养分进行攻击。可以回复给予对手伤害的一半ＨＰ。</t>
    <phoneticPr fontId="3" type="noConversion"/>
  </si>
  <si>
    <t>将冰冷的细雪吹向对手进行攻击。有时会让对手陷入冰冻状态。</t>
    <phoneticPr fontId="3" type="noConversion"/>
  </si>
  <si>
    <t>用一个吻吸取对手的ＨＰ。回复给予对手伤害的一半以上的ＨＰ。</t>
    <phoneticPr fontId="3" type="noConversion"/>
  </si>
  <si>
    <t>制造风之刃，于第２回合攻击对手。容易击中要害。</t>
    <phoneticPr fontId="3" type="noConversion"/>
  </si>
  <si>
    <t>与对手嬉闹并攻击。有时会降低对手的攻击。</t>
    <phoneticPr fontId="3" type="noConversion"/>
  </si>
  <si>
    <t>用尖锐的牙咬住对手进行攻击。有时会使对手畏缩。</t>
    <phoneticPr fontId="3" type="noConversion"/>
  </si>
  <si>
    <t>用原始之力进行攻击。有时会提高自己所有的能力。</t>
    <phoneticPr fontId="3" type="noConversion"/>
  </si>
  <si>
    <t>借用月亮的力量攻击对手。有时会降低对手的特攻。</t>
    <phoneticPr fontId="3" type="noConversion"/>
  </si>
  <si>
    <t>撒出羽毛，笼罩在对手的周围。大幅降低对手的攻击。</t>
    <phoneticPr fontId="3" type="noConversion"/>
  </si>
  <si>
    <t>通过反复击打对手，使自己的拳头慢慢变硬。打中对手攻击就会提高。</t>
    <phoneticPr fontId="3" type="noConversion"/>
  </si>
  <si>
    <t>将对手连同周围的空间一起撕裂并给予伤害。容易击中要害。</t>
    <phoneticPr fontId="3" type="noConversion"/>
  </si>
  <si>
    <t>像钢钻一样，一边旋转身体一边撞击对手。容易击中要害。</t>
    <phoneticPr fontId="3" type="noConversion"/>
  </si>
  <si>
    <t>放出治愈波动，从而回复对手最大ＨＰ的一半。</t>
    <phoneticPr fontId="3" type="noConversion"/>
  </si>
  <si>
    <t>使出自己浑身力量突击对手。下一回合自己将无法动弹。</t>
    <phoneticPr fontId="3" type="noConversion"/>
  </si>
  <si>
    <t>向对手用力投掷大大的蛋进行攻击。</t>
    <phoneticPr fontId="3" type="noConversion"/>
  </si>
  <si>
    <t>用坚硬且无比锋利的爪子抓对手进行攻击。</t>
    <phoneticPr fontId="3" type="noConversion"/>
  </si>
  <si>
    <t>用尖锐的喙或角刺向对手进行攻击。</t>
    <phoneticPr fontId="3" type="noConversion"/>
  </si>
  <si>
    <t>用力踩踏地面并攻击自己周围所有的宝可梦。降低对方的速度。</t>
    <phoneticPr fontId="3" type="noConversion"/>
  </si>
  <si>
    <t>让全身的细胞获得再生，回复一半HP。</t>
    <phoneticPr fontId="3" type="noConversion"/>
  </si>
  <si>
    <t>激励自己，从而提高攻击和特攻。</t>
    <phoneticPr fontId="3" type="noConversion"/>
  </si>
  <si>
    <t>向对手喷射浑浊的水进行攻击。有时会降低对手的命中率。</t>
    <phoneticPr fontId="3" type="noConversion"/>
  </si>
  <si>
    <t>向对手放出无数的光弹。属性会根据自己携带的石板不同而改变。</t>
    <phoneticPr fontId="3" type="noConversion"/>
  </si>
  <si>
    <t>铁尾</t>
    <phoneticPr fontId="3" type="noConversion"/>
  </si>
  <si>
    <t>挖洞</t>
    <phoneticPr fontId="3" type="noConversion"/>
  </si>
  <si>
    <t>[]double</t>
    <phoneticPr fontId="3" type="noConversion"/>
  </si>
  <si>
    <t>技能树参数
A|B|C</t>
    <phoneticPr fontId="3" type="noConversion"/>
  </si>
  <si>
    <t>paramsAdd</t>
    <phoneticPr fontId="3" type="noConversion"/>
  </si>
  <si>
    <r>
      <t>技能树参数升级
(用于设定群攻技能选目标数</t>
    </r>
    <r>
      <rPr>
        <sz val="11"/>
        <color theme="1"/>
        <rFont val="宋体"/>
        <family val="3"/>
        <charset val="134"/>
        <scheme val="minor"/>
      </rPr>
      <t>)</t>
    </r>
    <r>
      <rPr>
        <sz val="11"/>
        <color theme="1"/>
        <rFont val="宋体"/>
        <charset val="134"/>
        <scheme val="minor"/>
      </rPr>
      <t xml:space="preserve">
AS|AA|BS|BA|CS|CA</t>
    </r>
    <phoneticPr fontId="3" type="noConversion"/>
  </si>
  <si>
    <t>20|0.05|0|0|0|0|0|0|0|0</t>
    <phoneticPr fontId="3" type="noConversion"/>
  </si>
  <si>
    <t>藤鞭</t>
    <phoneticPr fontId="3" type="noConversion"/>
  </si>
  <si>
    <t>毒粉</t>
    <phoneticPr fontId="3" type="noConversion"/>
  </si>
  <si>
    <t>OneAttack</t>
    <phoneticPr fontId="3" type="noConversion"/>
  </si>
  <si>
    <t>AllAttack</t>
    <phoneticPr fontId="3" type="noConversion"/>
  </si>
  <si>
    <t>params</t>
    <phoneticPr fontId="3" type="noConversion"/>
  </si>
  <si>
    <t>0|1|1.1|30|10</t>
    <phoneticPr fontId="3" type="noConversion"/>
  </si>
  <si>
    <t>2|2|1.1|30|10|0.09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</si>
</sst>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2" fillId="0" borderId="0"/>
    <xf numFmtId="0" fontId="5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8" borderId="0" xfId="0" applyFill="1">
      <alignment vertical="center"/>
    </xf>
  </cellXfs>
  <cellStyles count="5">
    <cellStyle name="常规" xfId="0" builtinId="0"/>
    <cellStyle name="常规 2" xfId="1"/>
    <cellStyle name="常规 3" xfId="2"/>
    <cellStyle name="常规 4" xfId="3"/>
    <cellStyle name="超链接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ttleEff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ttleEff"/>
    </sheetNames>
    <sheetDataSet>
      <sheetData sheetId="0">
        <row r="1">
          <cell r="A1">
            <v>1</v>
          </cell>
          <cell r="B1" t="str">
            <v>001_sta01</v>
          </cell>
          <cell r="C1">
            <v>0</v>
          </cell>
          <cell r="D1" t="str">
            <v>atkp</v>
          </cell>
          <cell r="E1">
            <v>0</v>
          </cell>
          <cell r="H1" t="str">
            <v>001_fly01</v>
          </cell>
          <cell r="I1">
            <v>0</v>
          </cell>
          <cell r="J1">
            <v>0</v>
          </cell>
          <cell r="K1">
            <v>0.3</v>
          </cell>
          <cell r="L1">
            <v>1</v>
          </cell>
          <cell r="O1">
            <v>2</v>
          </cell>
          <cell r="Q1">
            <v>1</v>
          </cell>
          <cell r="R1">
            <v>0</v>
          </cell>
          <cell r="S1">
            <v>0</v>
          </cell>
        </row>
        <row r="2">
          <cell r="A2">
            <v>2</v>
          </cell>
          <cell r="B2" t="str">
            <v>002_sta01</v>
          </cell>
          <cell r="C2">
            <v>0.2</v>
          </cell>
          <cell r="D2" t="str">
            <v>atkp</v>
          </cell>
          <cell r="E2">
            <v>2</v>
          </cell>
          <cell r="H2" t="str">
            <v>002_fly01</v>
          </cell>
          <cell r="I2">
            <v>0</v>
          </cell>
          <cell r="J2">
            <v>0</v>
          </cell>
          <cell r="K2">
            <v>0.4</v>
          </cell>
          <cell r="L2">
            <v>0</v>
          </cell>
          <cell r="N2" t="str">
            <v>002_hit01</v>
          </cell>
          <cell r="O2">
            <v>2</v>
          </cell>
          <cell r="Q2">
            <v>1</v>
          </cell>
          <cell r="R2">
            <v>0</v>
          </cell>
          <cell r="S2">
            <v>0</v>
          </cell>
        </row>
        <row r="3">
          <cell r="A3">
            <v>4</v>
          </cell>
          <cell r="B3" t="str">
            <v>004_sta01</v>
          </cell>
          <cell r="C3">
            <v>0</v>
          </cell>
          <cell r="D3" t="str">
            <v>foot</v>
          </cell>
          <cell r="E3">
            <v>2</v>
          </cell>
          <cell r="H3" t="str">
            <v>004_hit01</v>
          </cell>
          <cell r="I3">
            <v>3</v>
          </cell>
          <cell r="J3">
            <v>0</v>
          </cell>
          <cell r="K3">
            <v>0.4</v>
          </cell>
          <cell r="L3">
            <v>1</v>
          </cell>
          <cell r="O3">
            <v>2</v>
          </cell>
          <cell r="Q3">
            <v>3</v>
          </cell>
          <cell r="R3">
            <v>0.2</v>
          </cell>
          <cell r="S3">
            <v>0</v>
          </cell>
        </row>
        <row r="4">
          <cell r="A4">
            <v>5</v>
          </cell>
          <cell r="B4" t="str">
            <v>005_atk01</v>
          </cell>
          <cell r="C4">
            <v>0.5</v>
          </cell>
          <cell r="D4" t="str">
            <v>atkp</v>
          </cell>
          <cell r="E4">
            <v>2</v>
          </cell>
          <cell r="N4" t="str">
            <v>005_hit01</v>
          </cell>
          <cell r="O4">
            <v>1</v>
          </cell>
          <cell r="P4">
            <v>2</v>
          </cell>
          <cell r="Q4">
            <v>1</v>
          </cell>
          <cell r="R4">
            <v>0</v>
          </cell>
        </row>
        <row r="5">
          <cell r="A5">
            <v>6</v>
          </cell>
          <cell r="B5" t="str">
            <v>006_sta01|006_atk01</v>
          </cell>
          <cell r="C5" t="str">
            <v>0|1</v>
          </cell>
          <cell r="D5" t="str">
            <v>defp|defp</v>
          </cell>
          <cell r="E5" t="str">
            <v>0|2</v>
          </cell>
          <cell r="N5" t="str">
            <v>006_hit01</v>
          </cell>
          <cell r="O5">
            <v>2</v>
          </cell>
          <cell r="Q5">
            <v>1</v>
          </cell>
          <cell r="R5">
            <v>0</v>
          </cell>
        </row>
        <row r="6">
          <cell r="A6">
            <v>18</v>
          </cell>
          <cell r="B6" t="str">
            <v>018_atk01</v>
          </cell>
          <cell r="C6">
            <v>0.4</v>
          </cell>
          <cell r="D6" t="str">
            <v>atkp</v>
          </cell>
          <cell r="E6">
            <v>2</v>
          </cell>
          <cell r="N6" t="str">
            <v>022_hit01</v>
          </cell>
          <cell r="O6">
            <v>1</v>
          </cell>
          <cell r="P6">
            <v>2</v>
          </cell>
          <cell r="Q6">
            <v>1</v>
          </cell>
          <cell r="R6">
            <v>0</v>
          </cell>
        </row>
        <row r="7">
          <cell r="A7">
            <v>19</v>
          </cell>
          <cell r="B7" t="str">
            <v>019_atk01</v>
          </cell>
          <cell r="C7">
            <v>1</v>
          </cell>
          <cell r="D7" t="str">
            <v>foot</v>
          </cell>
          <cell r="E7">
            <v>2</v>
          </cell>
          <cell r="O7">
            <v>1</v>
          </cell>
          <cell r="P7">
            <v>2</v>
          </cell>
          <cell r="Q7">
            <v>1</v>
          </cell>
          <cell r="R7">
            <v>0</v>
          </cell>
        </row>
        <row r="8">
          <cell r="A8">
            <v>20</v>
          </cell>
          <cell r="B8" t="str">
            <v>020_atk01</v>
          </cell>
          <cell r="C8">
            <v>0</v>
          </cell>
          <cell r="D8" t="str">
            <v>foot</v>
          </cell>
          <cell r="E8">
            <v>2</v>
          </cell>
          <cell r="O8">
            <v>3</v>
          </cell>
          <cell r="Q8">
            <v>1</v>
          </cell>
          <cell r="R8">
            <v>0</v>
          </cell>
        </row>
        <row r="9">
          <cell r="A9">
            <v>21</v>
          </cell>
          <cell r="B9" t="str">
            <v>021_atk01</v>
          </cell>
          <cell r="C9">
            <v>0</v>
          </cell>
          <cell r="D9" t="str">
            <v>atkp</v>
          </cell>
          <cell r="E9">
            <v>2</v>
          </cell>
          <cell r="H9" t="str">
            <v>021_fly01</v>
          </cell>
          <cell r="I9">
            <v>0</v>
          </cell>
          <cell r="J9">
            <v>0</v>
          </cell>
          <cell r="K9">
            <v>0.3</v>
          </cell>
          <cell r="L9">
            <v>0</v>
          </cell>
          <cell r="N9" t="str">
            <v>021_hit01</v>
          </cell>
          <cell r="O9">
            <v>2</v>
          </cell>
          <cell r="Q9">
            <v>1</v>
          </cell>
          <cell r="R9">
            <v>0</v>
          </cell>
          <cell r="S9">
            <v>0</v>
          </cell>
        </row>
        <row r="10">
          <cell r="A10">
            <v>27</v>
          </cell>
          <cell r="B10" t="str">
            <v>027_sta01</v>
          </cell>
          <cell r="C10">
            <v>0.4</v>
          </cell>
          <cell r="D10" t="str">
            <v>defp</v>
          </cell>
          <cell r="E10">
            <v>0</v>
          </cell>
          <cell r="N10" t="str">
            <v>027_hit01</v>
          </cell>
          <cell r="O10">
            <v>1</v>
          </cell>
          <cell r="P10">
            <v>2</v>
          </cell>
          <cell r="Q10">
            <v>1</v>
          </cell>
          <cell r="R10">
            <v>0</v>
          </cell>
        </row>
        <row r="11">
          <cell r="A11">
            <v>30</v>
          </cell>
          <cell r="B11" t="str">
            <v>030_atk02</v>
          </cell>
          <cell r="C11">
            <v>0</v>
          </cell>
          <cell r="D11" t="str">
            <v>foot</v>
          </cell>
          <cell r="E11">
            <v>2</v>
          </cell>
          <cell r="M11" t="str">
            <v>030_atk01</v>
          </cell>
          <cell r="N11" t="str">
            <v>030_hit01</v>
          </cell>
          <cell r="O11">
            <v>2</v>
          </cell>
          <cell r="Q11">
            <v>3</v>
          </cell>
          <cell r="R11">
            <v>0.2</v>
          </cell>
        </row>
        <row r="12">
          <cell r="A12">
            <v>38</v>
          </cell>
          <cell r="N12" t="str">
            <v>038_hit01</v>
          </cell>
          <cell r="O12">
            <v>1</v>
          </cell>
          <cell r="P12">
            <v>2</v>
          </cell>
          <cell r="Q12">
            <v>1</v>
          </cell>
          <cell r="R12">
            <v>0</v>
          </cell>
        </row>
        <row r="13">
          <cell r="A13">
            <v>42</v>
          </cell>
          <cell r="N13" t="str">
            <v>042_atk01</v>
          </cell>
          <cell r="O13">
            <v>1</v>
          </cell>
          <cell r="P13">
            <v>2</v>
          </cell>
          <cell r="Q13">
            <v>1</v>
          </cell>
          <cell r="R13">
            <v>0</v>
          </cell>
        </row>
        <row r="14">
          <cell r="A14">
            <v>47</v>
          </cell>
          <cell r="B14" t="str">
            <v>047_sta01|047_atk01</v>
          </cell>
          <cell r="C14" t="str">
            <v>0|0.8</v>
          </cell>
          <cell r="D14" t="str">
            <v>atkp|atkp</v>
          </cell>
          <cell r="E14" t="str">
            <v>0|2</v>
          </cell>
          <cell r="N14" t="str">
            <v>047_hit01</v>
          </cell>
          <cell r="O14">
            <v>3</v>
          </cell>
          <cell r="Q14">
            <v>3</v>
          </cell>
          <cell r="R14">
            <v>0.15</v>
          </cell>
        </row>
        <row r="15">
          <cell r="A15">
            <v>50</v>
          </cell>
          <cell r="B15" t="str">
            <v>050_sta01</v>
          </cell>
          <cell r="C15">
            <v>0.7</v>
          </cell>
          <cell r="D15" t="str">
            <v>atkp</v>
          </cell>
          <cell r="E15">
            <v>2</v>
          </cell>
          <cell r="N15" t="str">
            <v>061_hit01</v>
          </cell>
          <cell r="O15">
            <v>1</v>
          </cell>
          <cell r="P15">
            <v>4</v>
          </cell>
          <cell r="Q15">
            <v>3</v>
          </cell>
          <cell r="R15">
            <v>0.2</v>
          </cell>
        </row>
        <row r="16">
          <cell r="A16">
            <v>56</v>
          </cell>
          <cell r="B16" t="str">
            <v>056_sta01</v>
          </cell>
          <cell r="C16">
            <v>0</v>
          </cell>
          <cell r="D16" t="str">
            <v>foot</v>
          </cell>
          <cell r="E16">
            <v>1</v>
          </cell>
          <cell r="M16" t="str">
            <v>056_hit01</v>
          </cell>
          <cell r="N16" t="str">
            <v>056_hit02</v>
          </cell>
          <cell r="O16">
            <v>3</v>
          </cell>
          <cell r="Q16">
            <v>4</v>
          </cell>
          <cell r="R16">
            <v>0.2</v>
          </cell>
        </row>
        <row r="17">
          <cell r="A17">
            <v>57</v>
          </cell>
          <cell r="B17" t="str">
            <v>057_atk01</v>
          </cell>
          <cell r="C17">
            <v>0.4</v>
          </cell>
          <cell r="D17" t="str">
            <v>foot</v>
          </cell>
          <cell r="E17">
            <v>1</v>
          </cell>
          <cell r="N17" t="str">
            <v>057_hit01</v>
          </cell>
          <cell r="O17">
            <v>1</v>
          </cell>
          <cell r="P17">
            <v>2</v>
          </cell>
          <cell r="Q17">
            <v>2</v>
          </cell>
          <cell r="R17">
            <v>0.2</v>
          </cell>
        </row>
        <row r="18">
          <cell r="A18">
            <v>58</v>
          </cell>
          <cell r="B18" t="str">
            <v>058_sta01</v>
          </cell>
          <cell r="C18">
            <v>0</v>
          </cell>
          <cell r="D18" t="str">
            <v>atkp</v>
          </cell>
          <cell r="E18">
            <v>2</v>
          </cell>
          <cell r="H18" t="str">
            <v>058_fly01</v>
          </cell>
          <cell r="I18">
            <v>0</v>
          </cell>
          <cell r="J18">
            <v>0</v>
          </cell>
          <cell r="K18">
            <v>0.4</v>
          </cell>
          <cell r="L18">
            <v>0</v>
          </cell>
          <cell r="N18" t="str">
            <v>058_hit01</v>
          </cell>
          <cell r="O18">
            <v>2</v>
          </cell>
          <cell r="Q18">
            <v>1</v>
          </cell>
          <cell r="R18">
            <v>0</v>
          </cell>
          <cell r="S18">
            <v>0</v>
          </cell>
        </row>
        <row r="19">
          <cell r="A19">
            <v>61</v>
          </cell>
          <cell r="B19" t="str">
            <v>061_sta01</v>
          </cell>
          <cell r="C19">
            <v>0.6</v>
          </cell>
          <cell r="D19" t="str">
            <v>foot</v>
          </cell>
          <cell r="E19">
            <v>1</v>
          </cell>
          <cell r="H19" t="str">
            <v>061_fly01</v>
          </cell>
          <cell r="I19">
            <v>0</v>
          </cell>
          <cell r="J19">
            <v>0</v>
          </cell>
          <cell r="K19">
            <v>0.5</v>
          </cell>
          <cell r="L19">
            <v>0</v>
          </cell>
          <cell r="N19" t="str">
            <v>061_hit01</v>
          </cell>
          <cell r="O19">
            <v>2</v>
          </cell>
          <cell r="Q19">
            <v>1</v>
          </cell>
          <cell r="R19">
            <v>0.15</v>
          </cell>
        </row>
        <row r="20">
          <cell r="A20">
            <v>63</v>
          </cell>
          <cell r="B20" t="str">
            <v>063_sta01</v>
          </cell>
          <cell r="C20">
            <v>0.7</v>
          </cell>
          <cell r="D20" t="str">
            <v>atkp</v>
          </cell>
          <cell r="E20">
            <v>2</v>
          </cell>
          <cell r="N20" t="str">
            <v>063_hit01</v>
          </cell>
          <cell r="O20">
            <v>3</v>
          </cell>
          <cell r="Q20">
            <v>3</v>
          </cell>
          <cell r="R20">
            <v>0.2</v>
          </cell>
        </row>
        <row r="21">
          <cell r="A21">
            <v>64</v>
          </cell>
          <cell r="B21" t="str">
            <v>064_atk01</v>
          </cell>
          <cell r="C21">
            <v>0</v>
          </cell>
          <cell r="D21" t="str">
            <v>atkp</v>
          </cell>
          <cell r="N21" t="str">
            <v>027_hit01</v>
          </cell>
          <cell r="O21">
            <v>1</v>
          </cell>
          <cell r="P21">
            <v>2</v>
          </cell>
          <cell r="Q21">
            <v>1</v>
          </cell>
          <cell r="R21">
            <v>0</v>
          </cell>
        </row>
        <row r="22">
          <cell r="A22">
            <v>66</v>
          </cell>
          <cell r="B22" t="str">
            <v>066_atk01</v>
          </cell>
          <cell r="C22">
            <v>0.7</v>
          </cell>
          <cell r="D22" t="str">
            <v>defp</v>
          </cell>
          <cell r="E22">
            <v>1</v>
          </cell>
          <cell r="N22" t="str">
            <v>066_hit01</v>
          </cell>
          <cell r="O22">
            <v>1</v>
          </cell>
          <cell r="P22">
            <v>2</v>
          </cell>
          <cell r="Q22">
            <v>1</v>
          </cell>
          <cell r="R22">
            <v>0</v>
          </cell>
        </row>
        <row r="23">
          <cell r="A23">
            <v>67</v>
          </cell>
          <cell r="B23" t="str">
            <v>067_atk01</v>
          </cell>
          <cell r="C23">
            <v>0.9</v>
          </cell>
          <cell r="D23" t="str">
            <v>atkp</v>
          </cell>
          <cell r="E23">
            <v>1</v>
          </cell>
          <cell r="N23" t="str">
            <v>067_hit01</v>
          </cell>
          <cell r="O23">
            <v>3</v>
          </cell>
          <cell r="Q23">
            <v>2</v>
          </cell>
          <cell r="R23">
            <v>0.15</v>
          </cell>
        </row>
        <row r="24">
          <cell r="A24">
            <v>76</v>
          </cell>
          <cell r="B24" t="str">
            <v>076_sta01</v>
          </cell>
          <cell r="C24">
            <v>0</v>
          </cell>
          <cell r="D24" t="str">
            <v>defp</v>
          </cell>
          <cell r="E24">
            <v>0</v>
          </cell>
          <cell r="M24" t="str">
            <v>076_atk01</v>
          </cell>
          <cell r="O24">
            <v>2</v>
          </cell>
          <cell r="Q24">
            <v>1</v>
          </cell>
          <cell r="R24">
            <v>0</v>
          </cell>
        </row>
        <row r="25">
          <cell r="A25">
            <v>77</v>
          </cell>
          <cell r="B25" t="str">
            <v>077_atk02</v>
          </cell>
          <cell r="C25">
            <v>0</v>
          </cell>
          <cell r="D25" t="str">
            <v>foot</v>
          </cell>
          <cell r="E25">
            <v>2</v>
          </cell>
          <cell r="M25" t="str">
            <v>077_atk01</v>
          </cell>
          <cell r="N25" t="str">
            <v>077_hit01</v>
          </cell>
          <cell r="O25">
            <v>2</v>
          </cell>
          <cell r="Q25">
            <v>3</v>
          </cell>
          <cell r="R25">
            <v>0.2</v>
          </cell>
        </row>
        <row r="26">
          <cell r="A26">
            <v>102</v>
          </cell>
          <cell r="B26" t="str">
            <v>102_sta01</v>
          </cell>
          <cell r="C26">
            <v>0</v>
          </cell>
          <cell r="D26" t="str">
            <v>atkp</v>
          </cell>
          <cell r="E26">
            <v>0</v>
          </cell>
          <cell r="H26" t="str">
            <v>102_fly01</v>
          </cell>
          <cell r="I26">
            <v>0</v>
          </cell>
          <cell r="J26">
            <v>0</v>
          </cell>
          <cell r="K26">
            <v>0.3</v>
          </cell>
          <cell r="L26">
            <v>0</v>
          </cell>
          <cell r="N26" t="str">
            <v>102_hit01</v>
          </cell>
          <cell r="O26">
            <v>2</v>
          </cell>
          <cell r="Q26">
            <v>1</v>
          </cell>
          <cell r="R26">
            <v>0</v>
          </cell>
          <cell r="S26">
            <v>0</v>
          </cell>
        </row>
        <row r="27">
          <cell r="A27">
            <v>109</v>
          </cell>
          <cell r="B27" t="str">
            <v>109_sta01</v>
          </cell>
          <cell r="C27">
            <v>0</v>
          </cell>
          <cell r="D27" t="str">
            <v>atkp</v>
          </cell>
          <cell r="E27">
            <v>2</v>
          </cell>
          <cell r="N27" t="str">
            <v>109_hit01</v>
          </cell>
          <cell r="O27">
            <v>1</v>
          </cell>
          <cell r="P27">
            <v>5</v>
          </cell>
          <cell r="Q27">
            <v>3</v>
          </cell>
          <cell r="R27">
            <v>0.2</v>
          </cell>
        </row>
        <row r="28">
          <cell r="A28">
            <v>113</v>
          </cell>
          <cell r="B28" t="str">
            <v>113_sta01</v>
          </cell>
          <cell r="C28">
            <v>0</v>
          </cell>
          <cell r="D28" t="str">
            <v>atkp</v>
          </cell>
          <cell r="E28">
            <v>1</v>
          </cell>
          <cell r="N28" t="str">
            <v>113_hit01</v>
          </cell>
          <cell r="O28">
            <v>3</v>
          </cell>
          <cell r="Q28">
            <v>3</v>
          </cell>
          <cell r="R28">
            <v>0.2</v>
          </cell>
        </row>
        <row r="29">
          <cell r="A29">
            <v>125</v>
          </cell>
          <cell r="B29" t="str">
            <v>125_sta01</v>
          </cell>
          <cell r="C29">
            <v>0</v>
          </cell>
          <cell r="D29" t="str">
            <v>foot</v>
          </cell>
          <cell r="E29">
            <v>2</v>
          </cell>
          <cell r="N29" t="str">
            <v>125_hit01</v>
          </cell>
          <cell r="O29">
            <v>2</v>
          </cell>
          <cell r="Q29">
            <v>2</v>
          </cell>
          <cell r="R29">
            <v>0.2</v>
          </cell>
        </row>
        <row r="30">
          <cell r="A30">
            <v>127</v>
          </cell>
          <cell r="B30" t="str">
            <v>127_atk01</v>
          </cell>
          <cell r="C30">
            <v>0.5</v>
          </cell>
          <cell r="D30" t="str">
            <v>foot</v>
          </cell>
          <cell r="E30">
            <v>1</v>
          </cell>
          <cell r="N30" t="str">
            <v>127_hit01</v>
          </cell>
          <cell r="O30">
            <v>2</v>
          </cell>
          <cell r="Q30">
            <v>1</v>
          </cell>
          <cell r="R30">
            <v>0</v>
          </cell>
        </row>
        <row r="31">
          <cell r="A31">
            <v>130</v>
          </cell>
          <cell r="B31" t="str">
            <v>130_sta01</v>
          </cell>
          <cell r="C31">
            <v>0.2</v>
          </cell>
          <cell r="D31" t="str">
            <v>defp</v>
          </cell>
          <cell r="E31">
            <v>0</v>
          </cell>
          <cell r="N31" t="str">
            <v>130_hit01</v>
          </cell>
          <cell r="O31">
            <v>2</v>
          </cell>
          <cell r="Q31">
            <v>1</v>
          </cell>
          <cell r="R31">
            <v>0</v>
          </cell>
          <cell r="S31">
            <v>0</v>
          </cell>
        </row>
        <row r="32">
          <cell r="A32">
            <v>132</v>
          </cell>
          <cell r="B32" t="str">
            <v>132_sta01|132_atk01</v>
          </cell>
          <cell r="C32" t="str">
            <v>0|0.7</v>
          </cell>
          <cell r="D32" t="str">
            <v>atkp|atkp</v>
          </cell>
          <cell r="E32" t="str">
            <v>2|2</v>
          </cell>
          <cell r="N32" t="str">
            <v>132_hit01</v>
          </cell>
          <cell r="O32">
            <v>1</v>
          </cell>
          <cell r="P32">
            <v>5</v>
          </cell>
          <cell r="Q32">
            <v>3</v>
          </cell>
          <cell r="R32">
            <v>0.2</v>
          </cell>
        </row>
        <row r="33">
          <cell r="A33">
            <v>133</v>
          </cell>
          <cell r="B33" t="str">
            <v>133_sta01</v>
          </cell>
          <cell r="C33">
            <v>0.5</v>
          </cell>
          <cell r="D33" t="str">
            <v>atkp</v>
          </cell>
          <cell r="E33">
            <v>1</v>
          </cell>
          <cell r="H33" t="str">
            <v>133_fly01</v>
          </cell>
          <cell r="I33">
            <v>0</v>
          </cell>
          <cell r="J33">
            <v>0</v>
          </cell>
          <cell r="K33">
            <v>0.4</v>
          </cell>
          <cell r="L33">
            <v>0</v>
          </cell>
          <cell r="N33" t="str">
            <v>113_hit01</v>
          </cell>
          <cell r="O33">
            <v>2</v>
          </cell>
          <cell r="Q33">
            <v>1</v>
          </cell>
          <cell r="R33">
            <v>0</v>
          </cell>
        </row>
        <row r="34">
          <cell r="A34">
            <v>200</v>
          </cell>
          <cell r="B34" t="str">
            <v>200_atk01</v>
          </cell>
          <cell r="C34">
            <v>0.35</v>
          </cell>
          <cell r="D34" t="str">
            <v>atkp</v>
          </cell>
          <cell r="E34">
            <v>1</v>
          </cell>
          <cell r="N34" t="str">
            <v>200_hit01</v>
          </cell>
          <cell r="O34">
            <v>1</v>
          </cell>
          <cell r="P34">
            <v>2</v>
          </cell>
          <cell r="Q34">
            <v>1</v>
          </cell>
          <cell r="R34">
            <v>0</v>
          </cell>
        </row>
        <row r="35">
          <cell r="A35">
            <v>201</v>
          </cell>
          <cell r="B35" t="str">
            <v>201_atk01</v>
          </cell>
          <cell r="C35">
            <v>0.35</v>
          </cell>
          <cell r="D35" t="str">
            <v>defp</v>
          </cell>
          <cell r="E35">
            <v>2</v>
          </cell>
          <cell r="N35" t="str">
            <v>201_hit01</v>
          </cell>
          <cell r="O35">
            <v>1</v>
          </cell>
          <cell r="P35">
            <v>2</v>
          </cell>
          <cell r="Q35">
            <v>1</v>
          </cell>
          <cell r="R35">
            <v>0</v>
          </cell>
        </row>
        <row r="36">
          <cell r="A36">
            <v>7</v>
          </cell>
          <cell r="B36" t="str">
            <v>007_atk01</v>
          </cell>
          <cell r="C36">
            <v>0.4</v>
          </cell>
          <cell r="D36" t="str">
            <v>defp</v>
          </cell>
          <cell r="E36">
            <v>2</v>
          </cell>
          <cell r="N36" t="str">
            <v>007_hit01</v>
          </cell>
          <cell r="O36">
            <v>1</v>
          </cell>
          <cell r="P36">
            <v>2</v>
          </cell>
          <cell r="Q36">
            <v>1</v>
          </cell>
          <cell r="R36">
            <v>0</v>
          </cell>
        </row>
        <row r="37">
          <cell r="A37">
            <v>129</v>
          </cell>
          <cell r="B37" t="str">
            <v>129_sta01</v>
          </cell>
          <cell r="C37">
            <v>0.5</v>
          </cell>
          <cell r="D37" t="str">
            <v>defp</v>
          </cell>
          <cell r="E37">
            <v>2</v>
          </cell>
          <cell r="H37" t="str">
            <v>129_fly01</v>
          </cell>
          <cell r="I37">
            <v>0</v>
          </cell>
          <cell r="J37">
            <v>2</v>
          </cell>
          <cell r="K37">
            <v>0.3</v>
          </cell>
          <cell r="L37">
            <v>0</v>
          </cell>
          <cell r="N37" t="str">
            <v>129_hit01</v>
          </cell>
          <cell r="O37">
            <v>2</v>
          </cell>
          <cell r="Q37">
            <v>1</v>
          </cell>
          <cell r="R37">
            <v>0</v>
          </cell>
          <cell r="S37">
            <v>0</v>
          </cell>
        </row>
        <row r="38">
          <cell r="A38">
            <v>39</v>
          </cell>
          <cell r="B38" t="str">
            <v>039_atk01</v>
          </cell>
          <cell r="C38">
            <v>0</v>
          </cell>
          <cell r="D38" t="str">
            <v>defp</v>
          </cell>
          <cell r="E38">
            <v>2</v>
          </cell>
          <cell r="N38" t="str">
            <v>039_hit01</v>
          </cell>
          <cell r="O38">
            <v>1</v>
          </cell>
          <cell r="P38">
            <v>3</v>
          </cell>
          <cell r="Q38">
            <v>1</v>
          </cell>
          <cell r="R38">
            <v>0</v>
          </cell>
        </row>
        <row r="39">
          <cell r="A39">
            <v>53</v>
          </cell>
          <cell r="B39" t="str">
            <v>053_sta01</v>
          </cell>
          <cell r="C39">
            <v>1</v>
          </cell>
          <cell r="D39" t="str">
            <v>foot</v>
          </cell>
          <cell r="E39">
            <v>2</v>
          </cell>
          <cell r="O39">
            <v>4</v>
          </cell>
          <cell r="Q39">
            <v>3</v>
          </cell>
          <cell r="R39">
            <v>0.3</v>
          </cell>
        </row>
        <row r="40">
          <cell r="A40">
            <v>46</v>
          </cell>
          <cell r="B40" t="str">
            <v>046_sta01|046_atk01</v>
          </cell>
          <cell r="C40" t="str">
            <v>0|0.7</v>
          </cell>
          <cell r="D40" t="str">
            <v>foot|atkp</v>
          </cell>
          <cell r="E40" t="str">
            <v>2|2</v>
          </cell>
          <cell r="O40">
            <v>1</v>
          </cell>
          <cell r="P40">
            <v>4</v>
          </cell>
          <cell r="Q40">
            <v>3</v>
          </cell>
          <cell r="R40">
            <v>0.2</v>
          </cell>
        </row>
        <row r="41">
          <cell r="A41">
            <v>11</v>
          </cell>
          <cell r="B41" t="str">
            <v>011_atk01</v>
          </cell>
          <cell r="C41">
            <v>0.1</v>
          </cell>
          <cell r="D41" t="str">
            <v>defp</v>
          </cell>
          <cell r="E41">
            <v>2</v>
          </cell>
          <cell r="N41" t="str">
            <v>011_hit01</v>
          </cell>
          <cell r="O41">
            <v>2</v>
          </cell>
          <cell r="Q41">
            <v>2</v>
          </cell>
          <cell r="R41">
            <v>0.15</v>
          </cell>
        </row>
        <row r="42">
          <cell r="A42">
            <v>98</v>
          </cell>
          <cell r="B42" t="str">
            <v>098_sta01</v>
          </cell>
          <cell r="C42">
            <v>0.7</v>
          </cell>
          <cell r="D42" t="str">
            <v>atkp</v>
          </cell>
          <cell r="E42">
            <v>2</v>
          </cell>
          <cell r="N42" t="str">
            <v>098_hit01</v>
          </cell>
          <cell r="O42">
            <v>1</v>
          </cell>
          <cell r="P42">
            <v>5</v>
          </cell>
          <cell r="Q42">
            <v>3</v>
          </cell>
          <cell r="R42">
            <v>0.2</v>
          </cell>
        </row>
        <row r="43">
          <cell r="A43">
            <v>48</v>
          </cell>
          <cell r="B43" t="str">
            <v>048_sta01</v>
          </cell>
          <cell r="C43">
            <v>0.7</v>
          </cell>
          <cell r="D43" t="str">
            <v>atkp</v>
          </cell>
          <cell r="E43">
            <v>2</v>
          </cell>
          <cell r="H43" t="str">
            <v>048_fly01</v>
          </cell>
          <cell r="I43">
            <v>1</v>
          </cell>
          <cell r="J43">
            <v>0</v>
          </cell>
          <cell r="K43">
            <v>0.3</v>
          </cell>
          <cell r="L43">
            <v>0</v>
          </cell>
          <cell r="N43" t="str">
            <v>048_hit01</v>
          </cell>
          <cell r="O43">
            <v>2</v>
          </cell>
          <cell r="Q43">
            <v>4</v>
          </cell>
          <cell r="R43">
            <v>0.2</v>
          </cell>
          <cell r="S43">
            <v>0</v>
          </cell>
        </row>
        <row r="44">
          <cell r="A44">
            <v>3</v>
          </cell>
          <cell r="B44" t="str">
            <v>003_atk01</v>
          </cell>
          <cell r="C44">
            <v>0</v>
          </cell>
          <cell r="D44" t="str">
            <v>foot</v>
          </cell>
          <cell r="E44">
            <v>2</v>
          </cell>
          <cell r="H44" t="str">
            <v>003_fly01</v>
          </cell>
          <cell r="I44">
            <v>0</v>
          </cell>
          <cell r="J44">
            <v>-1</v>
          </cell>
          <cell r="K44">
            <v>0.4</v>
          </cell>
          <cell r="L44">
            <v>0.1</v>
          </cell>
          <cell r="N44" t="str">
            <v>003_hit01</v>
          </cell>
          <cell r="O44">
            <v>2</v>
          </cell>
          <cell r="Q44">
            <v>1</v>
          </cell>
          <cell r="R44">
            <v>0</v>
          </cell>
          <cell r="S44">
            <v>0</v>
          </cell>
        </row>
        <row r="45">
          <cell r="A45">
            <v>12</v>
          </cell>
          <cell r="B45" t="str">
            <v>012_sta01</v>
          </cell>
          <cell r="C45">
            <v>0.75</v>
          </cell>
          <cell r="D45" t="str">
            <v>atkp</v>
          </cell>
          <cell r="E45">
            <v>2</v>
          </cell>
          <cell r="N45" t="str">
            <v>012_hit01</v>
          </cell>
          <cell r="O45">
            <v>1</v>
          </cell>
          <cell r="P45">
            <v>4</v>
          </cell>
          <cell r="Q45">
            <v>3</v>
          </cell>
          <cell r="R45">
            <v>0.2</v>
          </cell>
        </row>
        <row r="46">
          <cell r="A46">
            <v>52</v>
          </cell>
          <cell r="B46" t="str">
            <v>052_sta01</v>
          </cell>
          <cell r="C46">
            <v>0.4</v>
          </cell>
          <cell r="D46" t="str">
            <v>atkp</v>
          </cell>
          <cell r="E46">
            <v>2</v>
          </cell>
          <cell r="O46">
            <v>1</v>
          </cell>
          <cell r="P46">
            <v>4</v>
          </cell>
          <cell r="Q46">
            <v>3</v>
          </cell>
          <cell r="R46">
            <v>0.2</v>
          </cell>
        </row>
        <row r="47">
          <cell r="A47">
            <v>131</v>
          </cell>
          <cell r="N47" t="str">
            <v>131_sta01</v>
          </cell>
          <cell r="O47">
            <v>1</v>
          </cell>
          <cell r="P47">
            <v>2</v>
          </cell>
          <cell r="Q47">
            <v>1</v>
          </cell>
          <cell r="R47">
            <v>0</v>
          </cell>
        </row>
        <row r="48">
          <cell r="A48">
            <v>65</v>
          </cell>
          <cell r="B48" t="str">
            <v>065_sta01|065_atk01</v>
          </cell>
          <cell r="C48" t="str">
            <v>0|1</v>
          </cell>
          <cell r="D48" t="str">
            <v>defp|head</v>
          </cell>
          <cell r="E48" t="str">
            <v>0|0</v>
          </cell>
          <cell r="M48" t="str">
            <v>065_hit01</v>
          </cell>
          <cell r="O48">
            <v>2</v>
          </cell>
          <cell r="Q48">
            <v>3</v>
          </cell>
          <cell r="R48">
            <v>0.2</v>
          </cell>
        </row>
        <row r="49">
          <cell r="A49">
            <v>26</v>
          </cell>
          <cell r="B49" t="str">
            <v>026_atk01</v>
          </cell>
          <cell r="C49">
            <v>0.4</v>
          </cell>
          <cell r="D49" t="str">
            <v>defp</v>
          </cell>
          <cell r="E49">
            <v>0</v>
          </cell>
          <cell r="N49" t="str">
            <v>026_hit01</v>
          </cell>
          <cell r="O49">
            <v>1</v>
          </cell>
          <cell r="P49">
            <v>4</v>
          </cell>
          <cell r="Q49">
            <v>5</v>
          </cell>
          <cell r="R49">
            <v>0.2</v>
          </cell>
        </row>
        <row r="50">
          <cell r="A50">
            <v>14</v>
          </cell>
          <cell r="B50" t="str">
            <v>014_atk01</v>
          </cell>
          <cell r="C50">
            <v>0</v>
          </cell>
          <cell r="D50" t="str">
            <v>head</v>
          </cell>
          <cell r="E50">
            <v>0</v>
          </cell>
          <cell r="H50" t="str">
            <v>014_fly01</v>
          </cell>
          <cell r="I50">
            <v>1</v>
          </cell>
          <cell r="J50">
            <v>0</v>
          </cell>
          <cell r="K50">
            <v>0.4</v>
          </cell>
          <cell r="L50">
            <v>0</v>
          </cell>
          <cell r="N50" t="str">
            <v>026_hit01</v>
          </cell>
          <cell r="O50">
            <v>2</v>
          </cell>
          <cell r="Q50">
            <v>3</v>
          </cell>
          <cell r="R50">
            <v>0.2</v>
          </cell>
          <cell r="S50">
            <v>0</v>
          </cell>
        </row>
        <row r="51">
          <cell r="A51">
            <v>28</v>
          </cell>
          <cell r="B51" t="str">
            <v>028_sta01|028_atk01</v>
          </cell>
          <cell r="C51" t="str">
            <v>0|0.9</v>
          </cell>
          <cell r="D51" t="str">
            <v>defp|defp</v>
          </cell>
          <cell r="E51" t="str">
            <v>0|2</v>
          </cell>
          <cell r="N51" t="str">
            <v>028_hit01</v>
          </cell>
          <cell r="O51">
            <v>1</v>
          </cell>
          <cell r="P51">
            <v>5</v>
          </cell>
          <cell r="Q51">
            <v>3</v>
          </cell>
          <cell r="R51">
            <v>0.2</v>
          </cell>
        </row>
        <row r="52">
          <cell r="A52">
            <v>71</v>
          </cell>
          <cell r="B52" t="str">
            <v>071_atk01</v>
          </cell>
          <cell r="C52">
            <v>0.6</v>
          </cell>
          <cell r="D52" t="str">
            <v>foot</v>
          </cell>
          <cell r="E52">
            <v>2</v>
          </cell>
          <cell r="N52" t="str">
            <v>071_hit01</v>
          </cell>
          <cell r="O52">
            <v>1</v>
          </cell>
          <cell r="P52">
            <v>2</v>
          </cell>
          <cell r="Q52">
            <v>1</v>
          </cell>
          <cell r="R52">
            <v>0</v>
          </cell>
        </row>
        <row r="53">
          <cell r="A53">
            <v>72</v>
          </cell>
          <cell r="B53" t="str">
            <v>072_sta01|072_atk01</v>
          </cell>
          <cell r="C53" t="str">
            <v>0|0</v>
          </cell>
          <cell r="D53" t="str">
            <v>defp|atkp</v>
          </cell>
          <cell r="E53" t="str">
            <v>0|2</v>
          </cell>
          <cell r="N53" t="str">
            <v>072_hit01</v>
          </cell>
          <cell r="O53">
            <v>1</v>
          </cell>
          <cell r="P53">
            <v>5</v>
          </cell>
          <cell r="Q53">
            <v>4</v>
          </cell>
          <cell r="R53">
            <v>0.3</v>
          </cell>
        </row>
        <row r="54">
          <cell r="A54">
            <v>74</v>
          </cell>
          <cell r="B54" t="str">
            <v>074_sta01</v>
          </cell>
          <cell r="C54">
            <v>1</v>
          </cell>
          <cell r="D54" t="str">
            <v>atkp</v>
          </cell>
          <cell r="E54">
            <v>2</v>
          </cell>
          <cell r="N54" t="str">
            <v>074_hit01</v>
          </cell>
          <cell r="O54">
            <v>3</v>
          </cell>
          <cell r="Q54">
            <v>3</v>
          </cell>
          <cell r="R54">
            <v>0.3</v>
          </cell>
        </row>
        <row r="55">
          <cell r="A55">
            <v>35</v>
          </cell>
          <cell r="B55" t="str">
            <v>035_atk01</v>
          </cell>
          <cell r="C55">
            <v>0.6</v>
          </cell>
          <cell r="D55" t="str">
            <v>atkp</v>
          </cell>
          <cell r="E55">
            <v>2</v>
          </cell>
          <cell r="N55" t="str">
            <v>035_hit01</v>
          </cell>
          <cell r="O55">
            <v>1</v>
          </cell>
          <cell r="P55">
            <v>3</v>
          </cell>
          <cell r="Q55">
            <v>1</v>
          </cell>
          <cell r="R55">
            <v>0</v>
          </cell>
        </row>
        <row r="56">
          <cell r="A56">
            <v>128</v>
          </cell>
          <cell r="B56" t="str">
            <v>128_sta01|128_atk01</v>
          </cell>
          <cell r="C56" t="str">
            <v>0|0.7</v>
          </cell>
          <cell r="D56" t="str">
            <v>defp|atkp</v>
          </cell>
          <cell r="E56" t="str">
            <v>0|2</v>
          </cell>
          <cell r="H56" t="str">
            <v>128_fly01</v>
          </cell>
          <cell r="I56">
            <v>0</v>
          </cell>
          <cell r="J56">
            <v>2</v>
          </cell>
          <cell r="K56">
            <v>0.3</v>
          </cell>
          <cell r="L56">
            <v>0</v>
          </cell>
          <cell r="N56" t="str">
            <v>128_hit01</v>
          </cell>
          <cell r="O56">
            <v>2</v>
          </cell>
          <cell r="Q56">
            <v>1</v>
          </cell>
          <cell r="R56">
            <v>0</v>
          </cell>
          <cell r="S56">
            <v>0</v>
          </cell>
        </row>
        <row r="57">
          <cell r="A57">
            <v>73</v>
          </cell>
          <cell r="B57" t="str">
            <v>073_atk01</v>
          </cell>
          <cell r="C57">
            <v>0.2</v>
          </cell>
          <cell r="D57" t="str">
            <v>atkp</v>
          </cell>
          <cell r="E57">
            <v>2</v>
          </cell>
          <cell r="N57" t="str">
            <v>035_hit01</v>
          </cell>
          <cell r="O57">
            <v>3</v>
          </cell>
          <cell r="Q57">
            <v>3</v>
          </cell>
          <cell r="R57">
            <v>0.2</v>
          </cell>
        </row>
        <row r="58">
          <cell r="A58">
            <v>90</v>
          </cell>
          <cell r="B58" t="str">
            <v>090_atk01</v>
          </cell>
          <cell r="C58">
            <v>0.5</v>
          </cell>
          <cell r="D58" t="str">
            <v>foot</v>
          </cell>
          <cell r="E58">
            <v>2</v>
          </cell>
          <cell r="N58" t="str">
            <v>090_hit01</v>
          </cell>
          <cell r="O58">
            <v>1</v>
          </cell>
          <cell r="P58">
            <v>3</v>
          </cell>
          <cell r="Q58">
            <v>1</v>
          </cell>
          <cell r="R58">
            <v>0</v>
          </cell>
        </row>
        <row r="59">
          <cell r="A59">
            <v>25</v>
          </cell>
          <cell r="B59" t="str">
            <v>025_atk01</v>
          </cell>
          <cell r="C59">
            <v>0.2</v>
          </cell>
          <cell r="D59" t="str">
            <v>foot</v>
          </cell>
          <cell r="E59">
            <v>2</v>
          </cell>
          <cell r="O59">
            <v>2</v>
          </cell>
          <cell r="Q59">
            <v>1</v>
          </cell>
          <cell r="R59">
            <v>0</v>
          </cell>
        </row>
        <row r="60">
          <cell r="A60">
            <v>45</v>
          </cell>
          <cell r="B60" t="str">
            <v>045_sta01</v>
          </cell>
          <cell r="C60">
            <v>0.6</v>
          </cell>
          <cell r="D60" t="str">
            <v>atkp</v>
          </cell>
          <cell r="E60">
            <v>2</v>
          </cell>
          <cell r="H60" t="str">
            <v>045_fly01</v>
          </cell>
          <cell r="J60">
            <v>0</v>
          </cell>
          <cell r="K60">
            <v>0.4</v>
          </cell>
          <cell r="L60">
            <v>0</v>
          </cell>
          <cell r="N60" t="str">
            <v>047_hit01</v>
          </cell>
          <cell r="O60">
            <v>2</v>
          </cell>
          <cell r="Q60">
            <v>1</v>
          </cell>
          <cell r="R60">
            <v>0</v>
          </cell>
        </row>
        <row r="61">
          <cell r="A61">
            <v>100</v>
          </cell>
          <cell r="B61" t="str">
            <v>100_sta01|100_atk01</v>
          </cell>
          <cell r="C61" t="str">
            <v>0|0.7</v>
          </cell>
          <cell r="D61" t="str">
            <v>atkp|defp</v>
          </cell>
          <cell r="E61" t="str">
            <v>2|2</v>
          </cell>
          <cell r="H61" t="str">
            <v>100_fly01</v>
          </cell>
          <cell r="I61">
            <v>0</v>
          </cell>
          <cell r="J61">
            <v>-1</v>
          </cell>
          <cell r="K61">
            <v>0.2</v>
          </cell>
          <cell r="L61">
            <v>0</v>
          </cell>
          <cell r="N61" t="str">
            <v>100_hit01</v>
          </cell>
          <cell r="O61">
            <v>2</v>
          </cell>
          <cell r="Q61">
            <v>1</v>
          </cell>
          <cell r="R61">
            <v>0</v>
          </cell>
          <cell r="S61">
            <v>0</v>
          </cell>
        </row>
        <row r="62">
          <cell r="A62">
            <v>107</v>
          </cell>
          <cell r="B62" t="str">
            <v>107_sta01</v>
          </cell>
          <cell r="C62">
            <v>0</v>
          </cell>
          <cell r="D62" t="str">
            <v>defp</v>
          </cell>
          <cell r="E62">
            <v>2</v>
          </cell>
          <cell r="M62" t="str">
            <v>107_hit01</v>
          </cell>
          <cell r="O62">
            <v>2</v>
          </cell>
          <cell r="Q62">
            <v>3</v>
          </cell>
          <cell r="R62">
            <v>0.2</v>
          </cell>
        </row>
        <row r="63">
          <cell r="A63">
            <v>106</v>
          </cell>
          <cell r="B63" t="str">
            <v>106_sta01</v>
          </cell>
          <cell r="C63">
            <v>0</v>
          </cell>
          <cell r="D63" t="str">
            <v>defp</v>
          </cell>
          <cell r="E63">
            <v>0</v>
          </cell>
          <cell r="H63" t="str">
            <v>058_fly01</v>
          </cell>
          <cell r="I63">
            <v>0</v>
          </cell>
          <cell r="J63">
            <v>0</v>
          </cell>
          <cell r="K63">
            <v>0.2</v>
          </cell>
          <cell r="L63">
            <v>0</v>
          </cell>
          <cell r="N63" t="str">
            <v>106_hit01</v>
          </cell>
          <cell r="O63">
            <v>2</v>
          </cell>
          <cell r="Q63">
            <v>1</v>
          </cell>
          <cell r="R63">
            <v>0.2</v>
          </cell>
        </row>
        <row r="64">
          <cell r="A64">
            <v>114</v>
          </cell>
          <cell r="B64" t="str">
            <v>114_sta01</v>
          </cell>
          <cell r="C64">
            <v>0</v>
          </cell>
          <cell r="D64" t="str">
            <v>head</v>
          </cell>
          <cell r="E64">
            <v>2</v>
          </cell>
          <cell r="H64" t="str">
            <v>114_fly01</v>
          </cell>
          <cell r="I64">
            <v>0</v>
          </cell>
          <cell r="J64">
            <v>0</v>
          </cell>
          <cell r="K64">
            <v>0.3</v>
          </cell>
          <cell r="L64">
            <v>0</v>
          </cell>
          <cell r="N64" t="str">
            <v>113_hit01</v>
          </cell>
          <cell r="O64">
            <v>2</v>
          </cell>
          <cell r="Q64">
            <v>1</v>
          </cell>
          <cell r="R64">
            <v>0.2</v>
          </cell>
          <cell r="S64">
            <v>0</v>
          </cell>
        </row>
        <row r="65">
          <cell r="A65">
            <v>15</v>
          </cell>
          <cell r="B65" t="str">
            <v>015_atk01</v>
          </cell>
          <cell r="C65">
            <v>0.6</v>
          </cell>
          <cell r="D65" t="str">
            <v>defp</v>
          </cell>
          <cell r="E65">
            <v>2</v>
          </cell>
          <cell r="N65" t="str">
            <v>015_hit01</v>
          </cell>
          <cell r="O65">
            <v>1</v>
          </cell>
          <cell r="P65">
            <v>2</v>
          </cell>
          <cell r="Q65">
            <v>1</v>
          </cell>
          <cell r="R65">
            <v>0</v>
          </cell>
        </row>
        <row r="66">
          <cell r="A66">
            <v>16</v>
          </cell>
          <cell r="B66" t="str">
            <v>016_sta01</v>
          </cell>
          <cell r="C66">
            <v>0</v>
          </cell>
          <cell r="D66" t="str">
            <v>atkp</v>
          </cell>
          <cell r="E66">
            <v>2</v>
          </cell>
          <cell r="H66" t="str">
            <v>016_fly01</v>
          </cell>
          <cell r="I66">
            <v>1</v>
          </cell>
          <cell r="J66">
            <v>1.6</v>
          </cell>
          <cell r="K66">
            <v>0.4</v>
          </cell>
          <cell r="L66">
            <v>0</v>
          </cell>
          <cell r="N66" t="str">
            <v>016_hit01</v>
          </cell>
          <cell r="O66">
            <v>2</v>
          </cell>
          <cell r="Q66">
            <v>2</v>
          </cell>
          <cell r="R66">
            <v>0.6</v>
          </cell>
          <cell r="S66">
            <v>0</v>
          </cell>
        </row>
        <row r="67">
          <cell r="A67">
            <v>68</v>
          </cell>
          <cell r="B67" t="str">
            <v>068_sta01</v>
          </cell>
          <cell r="C67">
            <v>0.6</v>
          </cell>
          <cell r="D67" t="str">
            <v>foot</v>
          </cell>
          <cell r="E67">
            <v>2</v>
          </cell>
          <cell r="O67">
            <v>2</v>
          </cell>
          <cell r="Q67">
            <v>1</v>
          </cell>
          <cell r="R67">
            <v>0</v>
          </cell>
        </row>
        <row r="68">
          <cell r="A68">
            <v>99</v>
          </cell>
          <cell r="B68" t="str">
            <v>099_sta01|099_atk01</v>
          </cell>
          <cell r="C68" t="str">
            <v>0|1.1</v>
          </cell>
          <cell r="D68" t="str">
            <v>head|atkp</v>
          </cell>
          <cell r="E68" t="str">
            <v>0|2</v>
          </cell>
          <cell r="H68" t="str">
            <v>099_fly01</v>
          </cell>
          <cell r="I68">
            <v>1</v>
          </cell>
          <cell r="J68">
            <v>0</v>
          </cell>
          <cell r="K68">
            <v>0.3</v>
          </cell>
          <cell r="L68">
            <v>0</v>
          </cell>
          <cell r="N68" t="str">
            <v>099_hit01</v>
          </cell>
          <cell r="O68">
            <v>2</v>
          </cell>
          <cell r="Q68">
            <v>3</v>
          </cell>
          <cell r="R68">
            <v>0.2</v>
          </cell>
          <cell r="S68">
            <v>0</v>
          </cell>
        </row>
        <row r="69">
          <cell r="A69">
            <v>95</v>
          </cell>
          <cell r="B69" t="str">
            <v>095_sta01</v>
          </cell>
          <cell r="C69">
            <v>0.6</v>
          </cell>
          <cell r="D69" t="str">
            <v>atkp</v>
          </cell>
          <cell r="E69">
            <v>2</v>
          </cell>
          <cell r="O69">
            <v>3</v>
          </cell>
          <cell r="Q69">
            <v>3</v>
          </cell>
          <cell r="R69">
            <v>0.2</v>
          </cell>
        </row>
        <row r="70">
          <cell r="A70">
            <v>69</v>
          </cell>
          <cell r="B70" t="str">
            <v>069_sta01|069_atk01</v>
          </cell>
          <cell r="C70" t="str">
            <v>0|0.4</v>
          </cell>
          <cell r="D70" t="str">
            <v>defp|defp</v>
          </cell>
          <cell r="E70" t="str">
            <v>0|2</v>
          </cell>
          <cell r="N70" t="str">
            <v>069_hit01</v>
          </cell>
          <cell r="O70">
            <v>3</v>
          </cell>
          <cell r="Q70">
            <v>1</v>
          </cell>
          <cell r="R70">
            <v>0</v>
          </cell>
        </row>
        <row r="71">
          <cell r="A71">
            <v>13</v>
          </cell>
          <cell r="B71" t="str">
            <v>013_sta01|013_atk01</v>
          </cell>
          <cell r="C71" t="str">
            <v>0|0.6</v>
          </cell>
          <cell r="D71" t="str">
            <v>atkp|atkp</v>
          </cell>
          <cell r="E71" t="str">
            <v>2|0</v>
          </cell>
          <cell r="H71" t="str">
            <v>013_fly01</v>
          </cell>
          <cell r="I71">
            <v>0</v>
          </cell>
          <cell r="J71">
            <v>0</v>
          </cell>
          <cell r="K71">
            <v>0.4</v>
          </cell>
          <cell r="L71">
            <v>0</v>
          </cell>
          <cell r="N71" t="str">
            <v>013_hit01</v>
          </cell>
          <cell r="O71">
            <v>2</v>
          </cell>
          <cell r="Q71">
            <v>1</v>
          </cell>
          <cell r="R71">
            <v>0.3</v>
          </cell>
          <cell r="S71">
            <v>0</v>
          </cell>
        </row>
        <row r="72">
          <cell r="A72">
            <v>78</v>
          </cell>
          <cell r="N72" t="str">
            <v>078_hit01</v>
          </cell>
          <cell r="O72">
            <v>1</v>
          </cell>
          <cell r="P72">
            <v>2</v>
          </cell>
          <cell r="Q72">
            <v>1</v>
          </cell>
          <cell r="R72">
            <v>0</v>
          </cell>
        </row>
        <row r="73">
          <cell r="A73">
            <v>23</v>
          </cell>
          <cell r="B73" t="str">
            <v>023_sta01|023_atk01</v>
          </cell>
          <cell r="C73" t="str">
            <v>0|1.1</v>
          </cell>
          <cell r="D73" t="str">
            <v>defp|foot</v>
          </cell>
          <cell r="E73" t="str">
            <v>2|2</v>
          </cell>
          <cell r="O73">
            <v>4</v>
          </cell>
          <cell r="Q73">
            <v>1</v>
          </cell>
          <cell r="R73">
            <v>0</v>
          </cell>
        </row>
        <row r="74">
          <cell r="A74">
            <v>24</v>
          </cell>
          <cell r="B74" t="str">
            <v>024_atk01</v>
          </cell>
          <cell r="C74">
            <v>0.63</v>
          </cell>
          <cell r="D74" t="str">
            <v>atkp</v>
          </cell>
          <cell r="E74">
            <v>1</v>
          </cell>
          <cell r="N74" t="str">
            <v>024_hit01</v>
          </cell>
          <cell r="O74">
            <v>1</v>
          </cell>
          <cell r="P74">
            <v>4</v>
          </cell>
          <cell r="Q74">
            <v>2</v>
          </cell>
          <cell r="R74">
            <v>0.1</v>
          </cell>
        </row>
        <row r="75">
          <cell r="A75">
            <v>17</v>
          </cell>
          <cell r="B75" t="str">
            <v>017_sta01|017_atk01</v>
          </cell>
          <cell r="C75" t="str">
            <v>0|1.3</v>
          </cell>
          <cell r="D75" t="str">
            <v>head|head</v>
          </cell>
          <cell r="E75" t="str">
            <v>0|2</v>
          </cell>
          <cell r="H75" t="str">
            <v>017_fly01</v>
          </cell>
          <cell r="I75">
            <v>0</v>
          </cell>
          <cell r="J75">
            <v>0</v>
          </cell>
          <cell r="K75">
            <v>0.6</v>
          </cell>
          <cell r="L75">
            <v>0.3</v>
          </cell>
          <cell r="N75" t="str">
            <v>017_hit01</v>
          </cell>
          <cell r="O75">
            <v>2</v>
          </cell>
          <cell r="Q75">
            <v>1</v>
          </cell>
          <cell r="R75">
            <v>0.2</v>
          </cell>
          <cell r="S75">
            <v>0</v>
          </cell>
        </row>
        <row r="76">
          <cell r="A76">
            <v>29</v>
          </cell>
          <cell r="B76" t="str">
            <v>029_sta01</v>
          </cell>
          <cell r="C76">
            <v>0.5</v>
          </cell>
          <cell r="D76" t="str">
            <v>atkp</v>
          </cell>
          <cell r="E76">
            <v>2</v>
          </cell>
          <cell r="O76">
            <v>3</v>
          </cell>
          <cell r="Q76">
            <v>1</v>
          </cell>
          <cell r="R76">
            <v>0</v>
          </cell>
        </row>
        <row r="77">
          <cell r="A77">
            <v>22</v>
          </cell>
          <cell r="B77" t="str">
            <v>022_atk01</v>
          </cell>
          <cell r="C77">
            <v>0.5</v>
          </cell>
          <cell r="D77" t="str">
            <v>atkp</v>
          </cell>
          <cell r="E77">
            <v>2</v>
          </cell>
          <cell r="N77" t="str">
            <v>022_hit01</v>
          </cell>
          <cell r="O77">
            <v>1</v>
          </cell>
          <cell r="P77">
            <v>2</v>
          </cell>
          <cell r="Q77">
            <v>1</v>
          </cell>
          <cell r="R77">
            <v>0</v>
          </cell>
        </row>
        <row r="78">
          <cell r="A78">
            <v>40</v>
          </cell>
          <cell r="B78" t="str">
            <v>040_sta01</v>
          </cell>
          <cell r="C78">
            <v>0</v>
          </cell>
          <cell r="D78" t="str">
            <v>head</v>
          </cell>
          <cell r="E78">
            <v>1</v>
          </cell>
          <cell r="H78" t="str">
            <v>040_fly01</v>
          </cell>
          <cell r="I78">
            <v>0</v>
          </cell>
          <cell r="J78">
            <v>0</v>
          </cell>
          <cell r="K78">
            <v>0.4</v>
          </cell>
          <cell r="L78">
            <v>0</v>
          </cell>
          <cell r="N78" t="str">
            <v>040_hit01</v>
          </cell>
          <cell r="O78">
            <v>2</v>
          </cell>
          <cell r="Q78">
            <v>1</v>
          </cell>
          <cell r="R78">
            <v>0</v>
          </cell>
        </row>
        <row r="79">
          <cell r="A79">
            <v>55</v>
          </cell>
          <cell r="B79" t="str">
            <v>055_atk01</v>
          </cell>
          <cell r="C79">
            <v>0</v>
          </cell>
          <cell r="D79" t="str">
            <v>foot</v>
          </cell>
          <cell r="E79">
            <v>2</v>
          </cell>
          <cell r="O79">
            <v>2</v>
          </cell>
          <cell r="Q79">
            <v>1</v>
          </cell>
          <cell r="R79">
            <v>0</v>
          </cell>
        </row>
        <row r="80">
          <cell r="A80">
            <v>31</v>
          </cell>
          <cell r="B80" t="str">
            <v>031_sta01</v>
          </cell>
          <cell r="C80">
            <v>0</v>
          </cell>
          <cell r="D80" t="str">
            <v>atkp</v>
          </cell>
          <cell r="E80">
            <v>2</v>
          </cell>
          <cell r="N80" t="str">
            <v>031_hit01</v>
          </cell>
          <cell r="O80">
            <v>1</v>
          </cell>
          <cell r="P80">
            <v>3</v>
          </cell>
          <cell r="Q80">
            <v>1</v>
          </cell>
          <cell r="R80">
            <v>0</v>
          </cell>
        </row>
        <row r="81">
          <cell r="A81">
            <v>33</v>
          </cell>
          <cell r="B81" t="str">
            <v>033_sta01</v>
          </cell>
          <cell r="C81">
            <v>0</v>
          </cell>
          <cell r="D81" t="str">
            <v>atkp</v>
          </cell>
          <cell r="E81">
            <v>2</v>
          </cell>
          <cell r="N81" t="str">
            <v>033_hit01</v>
          </cell>
          <cell r="O81">
            <v>3</v>
          </cell>
          <cell r="Q81">
            <v>3</v>
          </cell>
          <cell r="R81">
            <v>0.2</v>
          </cell>
        </row>
        <row r="82">
          <cell r="A82">
            <v>34</v>
          </cell>
          <cell r="B82" t="str">
            <v>034_atk01</v>
          </cell>
          <cell r="C82">
            <v>0.4</v>
          </cell>
          <cell r="D82" t="str">
            <v>head</v>
          </cell>
          <cell r="E82">
            <v>0</v>
          </cell>
          <cell r="N82" t="str">
            <v>034_hit01</v>
          </cell>
          <cell r="O82">
            <v>1</v>
          </cell>
          <cell r="P82">
            <v>3</v>
          </cell>
          <cell r="Q82">
            <v>1</v>
          </cell>
          <cell r="R82">
            <v>0</v>
          </cell>
        </row>
        <row r="83">
          <cell r="A83">
            <v>36</v>
          </cell>
          <cell r="B83" t="str">
            <v>036_atk01</v>
          </cell>
          <cell r="C83">
            <v>0.6</v>
          </cell>
          <cell r="D83" t="str">
            <v>atkp</v>
          </cell>
          <cell r="E83">
            <v>2</v>
          </cell>
          <cell r="O83">
            <v>2</v>
          </cell>
          <cell r="Q83">
            <v>1</v>
          </cell>
          <cell r="R83">
            <v>0</v>
          </cell>
        </row>
        <row r="84">
          <cell r="A84">
            <v>134</v>
          </cell>
          <cell r="N84" t="str">
            <v>134_atk01</v>
          </cell>
          <cell r="O84">
            <v>1</v>
          </cell>
          <cell r="P84">
            <v>2</v>
          </cell>
          <cell r="Q84">
            <v>1</v>
          </cell>
          <cell r="R84">
            <v>0</v>
          </cell>
        </row>
        <row r="85">
          <cell r="A85">
            <v>43</v>
          </cell>
          <cell r="B85" t="str">
            <v>043_atk01</v>
          </cell>
          <cell r="C85">
            <v>0</v>
          </cell>
          <cell r="D85" t="str">
            <v>defp</v>
          </cell>
          <cell r="E85">
            <v>2</v>
          </cell>
          <cell r="O85">
            <v>0</v>
          </cell>
          <cell r="Q85">
            <v>1</v>
          </cell>
          <cell r="R85">
            <v>0</v>
          </cell>
        </row>
        <row r="86">
          <cell r="A86">
            <v>44</v>
          </cell>
          <cell r="B86" t="str">
            <v>044_sta01|044_atk01</v>
          </cell>
          <cell r="C86" t="str">
            <v>0|1</v>
          </cell>
          <cell r="D86" t="str">
            <v>defp|atkp</v>
          </cell>
          <cell r="E86" t="str">
            <v>2|2</v>
          </cell>
          <cell r="H86" t="str">
            <v>044_fly01</v>
          </cell>
          <cell r="I86">
            <v>3</v>
          </cell>
          <cell r="J86">
            <v>-1</v>
          </cell>
          <cell r="K86">
            <v>0.3</v>
          </cell>
          <cell r="L86">
            <v>0</v>
          </cell>
          <cell r="N86" t="str">
            <v>044_hit01</v>
          </cell>
          <cell r="O86">
            <v>2</v>
          </cell>
          <cell r="Q86">
            <v>1</v>
          </cell>
          <cell r="R86">
            <v>0</v>
          </cell>
          <cell r="S86">
            <v>0</v>
          </cell>
        </row>
        <row r="87">
          <cell r="A87">
            <v>135</v>
          </cell>
          <cell r="N87" t="str">
            <v>135_atk01</v>
          </cell>
          <cell r="O87">
            <v>1</v>
          </cell>
          <cell r="P87">
            <v>2</v>
          </cell>
          <cell r="Q87">
            <v>1</v>
          </cell>
          <cell r="R87">
            <v>0</v>
          </cell>
        </row>
        <row r="88">
          <cell r="A88">
            <v>60</v>
          </cell>
          <cell r="B88" t="str">
            <v>060_sta01|060_atk01</v>
          </cell>
          <cell r="C88" t="str">
            <v>0|0.8</v>
          </cell>
          <cell r="D88" t="str">
            <v>foot|atkp</v>
          </cell>
          <cell r="E88" t="str">
            <v>2|2</v>
          </cell>
          <cell r="M88" t="str">
            <v>060_hit01</v>
          </cell>
          <cell r="O88">
            <v>3</v>
          </cell>
          <cell r="Q88">
            <v>3</v>
          </cell>
          <cell r="R88">
            <v>0.2</v>
          </cell>
        </row>
        <row r="89">
          <cell r="A89">
            <v>49</v>
          </cell>
          <cell r="B89" t="str">
            <v>049_sta01</v>
          </cell>
          <cell r="C89">
            <v>0.4</v>
          </cell>
          <cell r="D89" t="str">
            <v>foot</v>
          </cell>
          <cell r="E89">
            <v>2</v>
          </cell>
          <cell r="N89" t="str">
            <v>049_hit01</v>
          </cell>
          <cell r="O89">
            <v>2</v>
          </cell>
          <cell r="Q89">
            <v>3</v>
          </cell>
          <cell r="R89">
            <v>0.2</v>
          </cell>
        </row>
        <row r="90">
          <cell r="A90">
            <v>51</v>
          </cell>
          <cell r="B90" t="str">
            <v>051_sta01</v>
          </cell>
          <cell r="C90">
            <v>0.7</v>
          </cell>
          <cell r="D90" t="str">
            <v>atkp</v>
          </cell>
          <cell r="E90">
            <v>2</v>
          </cell>
          <cell r="N90" t="str">
            <v>051_hit01</v>
          </cell>
          <cell r="O90">
            <v>3</v>
          </cell>
          <cell r="Q90">
            <v>4</v>
          </cell>
          <cell r="R90">
            <v>0.2</v>
          </cell>
        </row>
        <row r="91">
          <cell r="A91">
            <v>81</v>
          </cell>
          <cell r="B91" t="str">
            <v>081_atk01</v>
          </cell>
          <cell r="C91">
            <v>0.6</v>
          </cell>
          <cell r="D91" t="str">
            <v>atkp</v>
          </cell>
          <cell r="E91">
            <v>2</v>
          </cell>
          <cell r="H91" t="str">
            <v>081_fly01</v>
          </cell>
          <cell r="I91">
            <v>0</v>
          </cell>
          <cell r="J91">
            <v>0</v>
          </cell>
          <cell r="K91">
            <v>0.4</v>
          </cell>
          <cell r="L91">
            <v>0</v>
          </cell>
          <cell r="N91" t="str">
            <v>081_hit01</v>
          </cell>
          <cell r="O91">
            <v>2</v>
          </cell>
          <cell r="Q91">
            <v>1</v>
          </cell>
          <cell r="R91">
            <v>0</v>
          </cell>
          <cell r="S91">
            <v>0</v>
          </cell>
        </row>
        <row r="92">
          <cell r="A92">
            <v>93</v>
          </cell>
          <cell r="B92" t="str">
            <v>093_sta01|093_atk01</v>
          </cell>
          <cell r="C92" t="str">
            <v>0.3|1</v>
          </cell>
          <cell r="D92" t="str">
            <v>foot|defp</v>
          </cell>
          <cell r="E92" t="str">
            <v>2|0</v>
          </cell>
          <cell r="O92">
            <v>2</v>
          </cell>
          <cell r="Q92">
            <v>1</v>
          </cell>
          <cell r="R92">
            <v>0</v>
          </cell>
        </row>
        <row r="93">
          <cell r="A93">
            <v>88</v>
          </cell>
          <cell r="B93" t="str">
            <v>088_sta01|088_atk01</v>
          </cell>
          <cell r="C93" t="str">
            <v>0|0.6</v>
          </cell>
          <cell r="D93" t="str">
            <v>atkp|atkp</v>
          </cell>
          <cell r="E93" t="str">
            <v>2|0</v>
          </cell>
          <cell r="H93" t="str">
            <v>088_fly01</v>
          </cell>
          <cell r="I93">
            <v>1</v>
          </cell>
          <cell r="J93">
            <v>0</v>
          </cell>
          <cell r="K93">
            <v>0.3</v>
          </cell>
          <cell r="L93">
            <v>0</v>
          </cell>
          <cell r="N93" t="str">
            <v>088_hit01</v>
          </cell>
          <cell r="O93">
            <v>2</v>
          </cell>
          <cell r="Q93">
            <v>3</v>
          </cell>
          <cell r="R93">
            <v>0.2</v>
          </cell>
          <cell r="S93">
            <v>0</v>
          </cell>
        </row>
        <row r="94">
          <cell r="A94">
            <v>110</v>
          </cell>
          <cell r="B94" t="str">
            <v>110_sta01</v>
          </cell>
          <cell r="C94">
            <v>0</v>
          </cell>
          <cell r="D94" t="str">
            <v>atkp</v>
          </cell>
          <cell r="E94">
            <v>0</v>
          </cell>
          <cell r="H94" t="str">
            <v>110_fly01</v>
          </cell>
          <cell r="I94">
            <v>0</v>
          </cell>
          <cell r="J94">
            <v>-1</v>
          </cell>
          <cell r="K94">
            <v>0.3</v>
          </cell>
          <cell r="L94">
            <v>0</v>
          </cell>
          <cell r="N94" t="str">
            <v>110_hit01</v>
          </cell>
          <cell r="O94">
            <v>2</v>
          </cell>
          <cell r="Q94">
            <v>1</v>
          </cell>
          <cell r="R94">
            <v>0</v>
          </cell>
          <cell r="S94">
            <v>0</v>
          </cell>
        </row>
        <row r="95">
          <cell r="A95">
            <v>111</v>
          </cell>
          <cell r="B95" t="str">
            <v>111_sta01</v>
          </cell>
          <cell r="C95">
            <v>0</v>
          </cell>
          <cell r="D95" t="str">
            <v>defp</v>
          </cell>
          <cell r="E95">
            <v>0</v>
          </cell>
          <cell r="O95">
            <v>2</v>
          </cell>
          <cell r="Q95">
            <v>1</v>
          </cell>
          <cell r="R95">
            <v>0</v>
          </cell>
        </row>
        <row r="96">
          <cell r="A96">
            <v>112</v>
          </cell>
          <cell r="B96" t="str">
            <v>112_sta01</v>
          </cell>
          <cell r="C96">
            <v>0</v>
          </cell>
          <cell r="D96" t="str">
            <v>defp</v>
          </cell>
          <cell r="E96">
            <v>0</v>
          </cell>
          <cell r="M96" t="str">
            <v>112_hit01</v>
          </cell>
          <cell r="O96">
            <v>2</v>
          </cell>
          <cell r="Q96">
            <v>4</v>
          </cell>
          <cell r="R96">
            <v>0.2</v>
          </cell>
        </row>
        <row r="97">
          <cell r="A97">
            <v>136</v>
          </cell>
          <cell r="B97" t="str">
            <v>136_sta01</v>
          </cell>
          <cell r="C97">
            <v>0.6</v>
          </cell>
          <cell r="D97" t="str">
            <v>head</v>
          </cell>
          <cell r="E97">
            <v>2</v>
          </cell>
          <cell r="O97">
            <v>1</v>
          </cell>
          <cell r="P97">
            <v>3</v>
          </cell>
          <cell r="Q97">
            <v>1</v>
          </cell>
          <cell r="R97">
            <v>0</v>
          </cell>
        </row>
        <row r="98">
          <cell r="A98">
            <v>54</v>
          </cell>
          <cell r="B98" t="str">
            <v>054_sta01</v>
          </cell>
          <cell r="C98">
            <v>0.4</v>
          </cell>
          <cell r="D98" t="str">
            <v>atkp</v>
          </cell>
          <cell r="E98">
            <v>0</v>
          </cell>
          <cell r="H98" t="str">
            <v>054_fly01</v>
          </cell>
          <cell r="I98">
            <v>0</v>
          </cell>
          <cell r="J98">
            <v>0</v>
          </cell>
          <cell r="K98">
            <v>0.3</v>
          </cell>
          <cell r="L98">
            <v>0</v>
          </cell>
          <cell r="N98" t="str">
            <v>054_hit01</v>
          </cell>
          <cell r="O98">
            <v>2</v>
          </cell>
          <cell r="Q98">
            <v>1</v>
          </cell>
          <cell r="R98">
            <v>0</v>
          </cell>
          <cell r="S98">
            <v>0</v>
          </cell>
        </row>
        <row r="99">
          <cell r="A99">
            <v>80</v>
          </cell>
          <cell r="B99" t="str">
            <v>080_sta01</v>
          </cell>
          <cell r="C99">
            <v>0</v>
          </cell>
          <cell r="D99" t="str">
            <v>foot</v>
          </cell>
          <cell r="E99">
            <v>2</v>
          </cell>
          <cell r="O99">
            <v>2</v>
          </cell>
          <cell r="Q99">
            <v>1</v>
          </cell>
          <cell r="R99">
            <v>0</v>
          </cell>
        </row>
        <row r="100">
          <cell r="A100">
            <v>79</v>
          </cell>
          <cell r="B100" t="str">
            <v>079_sta01</v>
          </cell>
          <cell r="C100">
            <v>0.4</v>
          </cell>
          <cell r="D100" t="str">
            <v>defp</v>
          </cell>
          <cell r="E100">
            <v>2</v>
          </cell>
          <cell r="H100" t="str">
            <v>079_fly01</v>
          </cell>
          <cell r="I100">
            <v>3</v>
          </cell>
          <cell r="J100">
            <v>3</v>
          </cell>
          <cell r="K100">
            <v>0.4</v>
          </cell>
          <cell r="L100">
            <v>0</v>
          </cell>
          <cell r="M100" t="str">
            <v>079_hit01</v>
          </cell>
          <cell r="O100">
            <v>2</v>
          </cell>
          <cell r="Q100">
            <v>1</v>
          </cell>
          <cell r="R100">
            <v>0</v>
          </cell>
          <cell r="S100">
            <v>0</v>
          </cell>
        </row>
        <row r="101">
          <cell r="A101">
            <v>82</v>
          </cell>
          <cell r="B101" t="str">
            <v>082_sta01</v>
          </cell>
          <cell r="C101">
            <v>0</v>
          </cell>
          <cell r="D101" t="str">
            <v>foot</v>
          </cell>
          <cell r="E101">
            <v>2</v>
          </cell>
          <cell r="N101" t="str">
            <v>030_hit01</v>
          </cell>
          <cell r="O101">
            <v>1</v>
          </cell>
          <cell r="P101">
            <v>5</v>
          </cell>
          <cell r="Q101">
            <v>3</v>
          </cell>
          <cell r="R101">
            <v>0.2</v>
          </cell>
        </row>
        <row r="102">
          <cell r="A102">
            <v>0</v>
          </cell>
          <cell r="B102" t="str">
            <v>083_atk02</v>
          </cell>
          <cell r="C102">
            <v>0</v>
          </cell>
          <cell r="D102" t="str">
            <v>foot</v>
          </cell>
          <cell r="E102">
            <v>2</v>
          </cell>
          <cell r="M102" t="str">
            <v>083_atk01</v>
          </cell>
          <cell r="O102">
            <v>2</v>
          </cell>
          <cell r="Q102">
            <v>3</v>
          </cell>
          <cell r="R102">
            <v>0.2</v>
          </cell>
        </row>
        <row r="103">
          <cell r="A103">
            <v>83</v>
          </cell>
          <cell r="B103" t="str">
            <v>083_atk02</v>
          </cell>
          <cell r="C103">
            <v>0</v>
          </cell>
          <cell r="D103" t="str">
            <v>foot</v>
          </cell>
          <cell r="E103">
            <v>2</v>
          </cell>
          <cell r="M103" t="str">
            <v>083_atk01</v>
          </cell>
          <cell r="N103" t="str">
            <v>030_hit01</v>
          </cell>
          <cell r="O103">
            <v>2</v>
          </cell>
          <cell r="Q103">
            <v>3</v>
          </cell>
          <cell r="R103">
            <v>0.2</v>
          </cell>
        </row>
        <row r="104">
          <cell r="A104">
            <v>84</v>
          </cell>
          <cell r="B104" t="str">
            <v>084_sta01</v>
          </cell>
          <cell r="C104">
            <v>0.3</v>
          </cell>
          <cell r="D104" t="str">
            <v>atkp</v>
          </cell>
          <cell r="E104">
            <v>2</v>
          </cell>
          <cell r="N104" t="str">
            <v>084_hit01</v>
          </cell>
          <cell r="O104">
            <v>2</v>
          </cell>
          <cell r="Q104">
            <v>3</v>
          </cell>
          <cell r="R104">
            <v>0.2</v>
          </cell>
        </row>
        <row r="105">
          <cell r="A105">
            <v>85</v>
          </cell>
          <cell r="B105" t="str">
            <v>085_sta01</v>
          </cell>
          <cell r="C105">
            <v>0.6</v>
          </cell>
          <cell r="D105" t="str">
            <v>atkp</v>
          </cell>
          <cell r="E105">
            <v>2</v>
          </cell>
          <cell r="M105" t="str">
            <v>085_hit01</v>
          </cell>
          <cell r="O105">
            <v>2</v>
          </cell>
          <cell r="Q105">
            <v>3</v>
          </cell>
          <cell r="R105">
            <v>0.2</v>
          </cell>
        </row>
        <row r="106">
          <cell r="A106">
            <v>86</v>
          </cell>
          <cell r="B106" t="str">
            <v>086_sta01</v>
          </cell>
          <cell r="C106">
            <v>0.4</v>
          </cell>
          <cell r="D106" t="str">
            <v>atkp</v>
          </cell>
          <cell r="E106">
            <v>2</v>
          </cell>
          <cell r="H106" t="str">
            <v>086_fly01</v>
          </cell>
          <cell r="I106">
            <v>0</v>
          </cell>
          <cell r="J106">
            <v>0</v>
          </cell>
          <cell r="K106">
            <v>0.4</v>
          </cell>
          <cell r="L106">
            <v>0</v>
          </cell>
          <cell r="N106" t="str">
            <v>086_hit01</v>
          </cell>
          <cell r="O106">
            <v>2</v>
          </cell>
          <cell r="Q106">
            <v>1</v>
          </cell>
          <cell r="R106">
            <v>0</v>
          </cell>
        </row>
        <row r="107">
          <cell r="A107">
            <v>87</v>
          </cell>
          <cell r="B107" t="str">
            <v>087_sta01</v>
          </cell>
          <cell r="C107">
            <v>0.4</v>
          </cell>
          <cell r="D107" t="str">
            <v>atkp</v>
          </cell>
          <cell r="E107">
            <v>2</v>
          </cell>
          <cell r="N107" t="str">
            <v>087_hit01</v>
          </cell>
          <cell r="O107">
            <v>2</v>
          </cell>
          <cell r="Q107">
            <v>1</v>
          </cell>
          <cell r="R107">
            <v>0</v>
          </cell>
        </row>
        <row r="108">
          <cell r="A108">
            <v>89</v>
          </cell>
          <cell r="B108" t="str">
            <v>089_sta01</v>
          </cell>
          <cell r="C108">
            <v>0.8</v>
          </cell>
          <cell r="D108" t="str">
            <v>defp</v>
          </cell>
          <cell r="E108">
            <v>2</v>
          </cell>
          <cell r="N108" t="str">
            <v>074_hit01</v>
          </cell>
          <cell r="O108">
            <v>1</v>
          </cell>
          <cell r="P108">
            <v>3</v>
          </cell>
          <cell r="Q108">
            <v>3</v>
          </cell>
          <cell r="R108">
            <v>0.2</v>
          </cell>
        </row>
        <row r="109">
          <cell r="A109">
            <v>96</v>
          </cell>
          <cell r="B109" t="str">
            <v>096_sta01</v>
          </cell>
          <cell r="C109">
            <v>0.2</v>
          </cell>
          <cell r="D109" t="str">
            <v>foot</v>
          </cell>
          <cell r="E109">
            <v>2</v>
          </cell>
          <cell r="M109" t="str">
            <v>096_hit01</v>
          </cell>
          <cell r="O109">
            <v>2</v>
          </cell>
          <cell r="Q109">
            <v>3</v>
          </cell>
          <cell r="R109">
            <v>0.2</v>
          </cell>
        </row>
        <row r="110">
          <cell r="A110">
            <v>97</v>
          </cell>
          <cell r="B110" t="str">
            <v>097_atk01</v>
          </cell>
          <cell r="C110">
            <v>0</v>
          </cell>
          <cell r="D110" t="str">
            <v>defp</v>
          </cell>
          <cell r="E110">
            <v>2</v>
          </cell>
          <cell r="N110" t="str">
            <v>097_hit01</v>
          </cell>
          <cell r="O110">
            <v>1</v>
          </cell>
          <cell r="P110">
            <v>2</v>
          </cell>
          <cell r="Q110">
            <v>2</v>
          </cell>
          <cell r="R110">
            <v>0.3</v>
          </cell>
        </row>
        <row r="111">
          <cell r="A111">
            <v>62</v>
          </cell>
          <cell r="B111" t="str">
            <v>062_sta01|062_atk01</v>
          </cell>
          <cell r="C111" t="str">
            <v>0|0.4</v>
          </cell>
          <cell r="D111" t="str">
            <v>defp|defp</v>
          </cell>
          <cell r="E111" t="str">
            <v>2|0</v>
          </cell>
          <cell r="O111">
            <v>2</v>
          </cell>
          <cell r="Q111">
            <v>1</v>
          </cell>
          <cell r="R111">
            <v>0</v>
          </cell>
        </row>
        <row r="112">
          <cell r="A112">
            <v>104</v>
          </cell>
          <cell r="B112" t="str">
            <v>104_atk01</v>
          </cell>
          <cell r="C112">
            <v>0</v>
          </cell>
          <cell r="D112" t="str">
            <v>defp</v>
          </cell>
          <cell r="E112">
            <v>2</v>
          </cell>
          <cell r="N112" t="str">
            <v>100_hit01</v>
          </cell>
          <cell r="O112">
            <v>1</v>
          </cell>
          <cell r="P112">
            <v>5</v>
          </cell>
          <cell r="Q112">
            <v>4</v>
          </cell>
          <cell r="R112">
            <v>0.2</v>
          </cell>
        </row>
        <row r="113">
          <cell r="A113">
            <v>137</v>
          </cell>
          <cell r="B113" t="str">
            <v>137_sta01</v>
          </cell>
          <cell r="C113">
            <v>0</v>
          </cell>
          <cell r="D113" t="str">
            <v>defp</v>
          </cell>
          <cell r="E113">
            <v>2</v>
          </cell>
          <cell r="N113" t="str">
            <v>137_hit01</v>
          </cell>
          <cell r="O113">
            <v>2</v>
          </cell>
          <cell r="Q113">
            <v>1</v>
          </cell>
          <cell r="R113">
            <v>0</v>
          </cell>
        </row>
        <row r="114">
          <cell r="A114">
            <v>105</v>
          </cell>
          <cell r="B114" t="str">
            <v>105_atk01</v>
          </cell>
          <cell r="C114">
            <v>0</v>
          </cell>
          <cell r="D114" t="str">
            <v>atkp</v>
          </cell>
          <cell r="E114">
            <v>2</v>
          </cell>
          <cell r="M114" t="str">
            <v>105_hit01</v>
          </cell>
          <cell r="O114">
            <v>2</v>
          </cell>
          <cell r="Q114">
            <v>4</v>
          </cell>
          <cell r="R114">
            <v>0.2</v>
          </cell>
        </row>
        <row r="115">
          <cell r="A115">
            <v>108</v>
          </cell>
          <cell r="B115" t="str">
            <v>108_sta01</v>
          </cell>
          <cell r="C115">
            <v>0.3</v>
          </cell>
          <cell r="D115" t="str">
            <v>defp</v>
          </cell>
          <cell r="E115">
            <v>2</v>
          </cell>
          <cell r="O115">
            <v>2</v>
          </cell>
          <cell r="Q115">
            <v>1</v>
          </cell>
          <cell r="R115">
            <v>0</v>
          </cell>
        </row>
        <row r="116">
          <cell r="A116">
            <v>101</v>
          </cell>
          <cell r="B116" t="str">
            <v>101_sta01|101_atk01</v>
          </cell>
          <cell r="C116" t="str">
            <v>0|0.6</v>
          </cell>
          <cell r="D116" t="str">
            <v>defp|atkp</v>
          </cell>
          <cell r="E116" t="str">
            <v>0|2</v>
          </cell>
          <cell r="N116" t="str">
            <v>101_hit01</v>
          </cell>
          <cell r="O116">
            <v>1</v>
          </cell>
          <cell r="P116">
            <v>5</v>
          </cell>
          <cell r="Q116">
            <v>3</v>
          </cell>
          <cell r="R116">
            <v>0.2</v>
          </cell>
        </row>
        <row r="117">
          <cell r="A117">
            <v>91</v>
          </cell>
          <cell r="B117" t="str">
            <v>091_sta01|091_atk01</v>
          </cell>
          <cell r="C117" t="str">
            <v>0|0.8</v>
          </cell>
          <cell r="D117" t="str">
            <v>defp|atkp</v>
          </cell>
          <cell r="E117" t="str">
            <v>0|2</v>
          </cell>
          <cell r="N117" t="str">
            <v>091_hit01</v>
          </cell>
          <cell r="O117">
            <v>1</v>
          </cell>
          <cell r="P117">
            <v>5</v>
          </cell>
          <cell r="Q117">
            <v>3</v>
          </cell>
          <cell r="R117">
            <v>0.2</v>
          </cell>
        </row>
        <row r="118">
          <cell r="A118">
            <v>300</v>
          </cell>
          <cell r="B118" t="str">
            <v>300_sta01</v>
          </cell>
          <cell r="C118">
            <v>0.4</v>
          </cell>
          <cell r="D118" t="str">
            <v>atkp</v>
          </cell>
          <cell r="E118">
            <v>2</v>
          </cell>
          <cell r="M118" t="str">
            <v>300_hit01</v>
          </cell>
          <cell r="N118" t="str">
            <v>300_hit02</v>
          </cell>
          <cell r="O118">
            <v>4</v>
          </cell>
          <cell r="Q118">
            <v>3</v>
          </cell>
          <cell r="R118">
            <v>0.2</v>
          </cell>
        </row>
        <row r="119">
          <cell r="A119">
            <v>301</v>
          </cell>
          <cell r="B119" t="str">
            <v>301_atk01</v>
          </cell>
          <cell r="C119">
            <v>0.3</v>
          </cell>
          <cell r="D119" t="str">
            <v>atkp</v>
          </cell>
          <cell r="E119">
            <v>2</v>
          </cell>
          <cell r="N119" t="str">
            <v>035_hit01</v>
          </cell>
          <cell r="O119">
            <v>1</v>
          </cell>
          <cell r="P119">
            <v>4</v>
          </cell>
          <cell r="Q119">
            <v>1</v>
          </cell>
          <cell r="R119">
            <v>0</v>
          </cell>
        </row>
        <row r="120">
          <cell r="A120">
            <v>302</v>
          </cell>
          <cell r="B120" t="str">
            <v>302_atk01</v>
          </cell>
          <cell r="C120">
            <v>0</v>
          </cell>
          <cell r="D120" t="str">
            <v>foot</v>
          </cell>
          <cell r="E120">
            <v>2</v>
          </cell>
          <cell r="O120">
            <v>3</v>
          </cell>
          <cell r="Q120">
            <v>3</v>
          </cell>
          <cell r="R120">
            <v>0.6</v>
          </cell>
        </row>
        <row r="121">
          <cell r="A121">
            <v>303</v>
          </cell>
          <cell r="B121" t="str">
            <v>303_atk01</v>
          </cell>
          <cell r="C121">
            <v>0</v>
          </cell>
          <cell r="D121" t="str">
            <v>defp</v>
          </cell>
          <cell r="E121">
            <v>2</v>
          </cell>
          <cell r="N121" t="str">
            <v>100_hit01</v>
          </cell>
          <cell r="O121">
            <v>1</v>
          </cell>
          <cell r="P121">
            <v>4</v>
          </cell>
          <cell r="Q121">
            <v>2</v>
          </cell>
          <cell r="R121">
            <v>0.3</v>
          </cell>
        </row>
        <row r="122">
          <cell r="A122">
            <v>304</v>
          </cell>
          <cell r="B122" t="str">
            <v>033_sta01</v>
          </cell>
          <cell r="C122">
            <v>0</v>
          </cell>
          <cell r="D122" t="str">
            <v>defp</v>
          </cell>
          <cell r="E122">
            <v>2</v>
          </cell>
          <cell r="N122" t="str">
            <v>033_hit01</v>
          </cell>
          <cell r="O122">
            <v>1</v>
          </cell>
          <cell r="P122">
            <v>3</v>
          </cell>
          <cell r="Q122">
            <v>1</v>
          </cell>
          <cell r="R122">
            <v>0</v>
          </cell>
        </row>
        <row r="123">
          <cell r="A123">
            <v>305</v>
          </cell>
          <cell r="B123" t="str">
            <v>115_sta01</v>
          </cell>
          <cell r="C123">
            <v>0</v>
          </cell>
          <cell r="D123" t="str">
            <v>foot</v>
          </cell>
          <cell r="E123">
            <v>2</v>
          </cell>
          <cell r="H123" t="str">
            <v>305_fly01</v>
          </cell>
          <cell r="I123">
            <v>0</v>
          </cell>
          <cell r="J123">
            <v>0</v>
          </cell>
          <cell r="K123">
            <v>0.4</v>
          </cell>
          <cell r="L123">
            <v>0</v>
          </cell>
          <cell r="N123" t="str">
            <v>305_hit01</v>
          </cell>
          <cell r="O123">
            <v>2</v>
          </cell>
          <cell r="Q123">
            <v>1</v>
          </cell>
          <cell r="R123">
            <v>0</v>
          </cell>
        </row>
        <row r="124">
          <cell r="A124">
            <v>115</v>
          </cell>
          <cell r="B124" t="str">
            <v>115_sta01</v>
          </cell>
          <cell r="C124">
            <v>0</v>
          </cell>
          <cell r="D124" t="str">
            <v>foot</v>
          </cell>
          <cell r="E124">
            <v>2</v>
          </cell>
          <cell r="M124" t="str">
            <v>115_hit01</v>
          </cell>
          <cell r="O124">
            <v>2</v>
          </cell>
          <cell r="Q124">
            <v>3</v>
          </cell>
          <cell r="R124">
            <v>0.2</v>
          </cell>
        </row>
        <row r="125">
          <cell r="A125">
            <v>306</v>
          </cell>
          <cell r="B125" t="str">
            <v>306_sta01</v>
          </cell>
          <cell r="C125">
            <v>0</v>
          </cell>
          <cell r="D125" t="str">
            <v>foot</v>
          </cell>
          <cell r="E125">
            <v>2</v>
          </cell>
          <cell r="N125" t="str">
            <v>051_hit01</v>
          </cell>
          <cell r="O125">
            <v>1</v>
          </cell>
          <cell r="P125">
            <v>5</v>
          </cell>
          <cell r="Q125">
            <v>3</v>
          </cell>
          <cell r="R125">
            <v>0.2</v>
          </cell>
        </row>
        <row r="126">
          <cell r="A126">
            <v>116</v>
          </cell>
          <cell r="B126" t="str">
            <v>115_sta01</v>
          </cell>
          <cell r="C126">
            <v>0</v>
          </cell>
          <cell r="D126" t="str">
            <v>foot</v>
          </cell>
          <cell r="E126">
            <v>2</v>
          </cell>
          <cell r="M126" t="str">
            <v>116_hit01</v>
          </cell>
          <cell r="O126">
            <v>3</v>
          </cell>
          <cell r="Q126">
            <v>1</v>
          </cell>
          <cell r="R126">
            <v>0</v>
          </cell>
        </row>
        <row r="127">
          <cell r="A127">
            <v>307</v>
          </cell>
          <cell r="B127" t="str">
            <v>307_sta01|307_atk01|307_atk01|307_atk02</v>
          </cell>
          <cell r="C127" t="str">
            <v>0|1|1.5|2</v>
          </cell>
          <cell r="D127" t="str">
            <v>foot|foot|foot|foot</v>
          </cell>
          <cell r="E127" t="str">
            <v>2|2|2|2</v>
          </cell>
          <cell r="O127">
            <v>1</v>
          </cell>
          <cell r="P127">
            <v>5</v>
          </cell>
          <cell r="Q127">
            <v>3</v>
          </cell>
          <cell r="R127">
            <v>0.5</v>
          </cell>
        </row>
        <row r="128">
          <cell r="A128">
            <v>118</v>
          </cell>
          <cell r="B128" t="str">
            <v>118_sta01|118_atk01</v>
          </cell>
          <cell r="C128" t="str">
            <v>0|0.6</v>
          </cell>
          <cell r="D128" t="str">
            <v>defp|atkp</v>
          </cell>
          <cell r="E128" t="str">
            <v>2|2</v>
          </cell>
          <cell r="O128">
            <v>4</v>
          </cell>
          <cell r="Q128">
            <v>3</v>
          </cell>
          <cell r="R128">
            <v>0.2</v>
          </cell>
        </row>
        <row r="129">
          <cell r="A129">
            <v>119</v>
          </cell>
          <cell r="B129" t="str">
            <v>119_atk01</v>
          </cell>
          <cell r="C129">
            <v>0.4</v>
          </cell>
          <cell r="D129" t="str">
            <v>defp</v>
          </cell>
          <cell r="E129">
            <v>2</v>
          </cell>
          <cell r="N129" t="str">
            <v>119_hit01</v>
          </cell>
          <cell r="O129">
            <v>3</v>
          </cell>
          <cell r="Q129">
            <v>1</v>
          </cell>
          <cell r="R129">
            <v>0</v>
          </cell>
        </row>
        <row r="130">
          <cell r="A130">
            <v>308</v>
          </cell>
          <cell r="B130" t="str">
            <v>308_sta01|308_atk01</v>
          </cell>
          <cell r="C130" t="str">
            <v>0|1</v>
          </cell>
          <cell r="D130" t="str">
            <v>defp|atkp</v>
          </cell>
          <cell r="E130" t="str">
            <v>2|2</v>
          </cell>
          <cell r="N130" t="str">
            <v>308_hit01</v>
          </cell>
          <cell r="O130">
            <v>1</v>
          </cell>
          <cell r="P130">
            <v>6</v>
          </cell>
          <cell r="Q130">
            <v>3</v>
          </cell>
          <cell r="R130">
            <v>0.2</v>
          </cell>
        </row>
        <row r="131">
          <cell r="A131">
            <v>138</v>
          </cell>
          <cell r="B131" t="str">
            <v>138_sta01|138_atk01</v>
          </cell>
          <cell r="C131" t="str">
            <v>0|1</v>
          </cell>
          <cell r="D131" t="str">
            <v>defp|atkp</v>
          </cell>
          <cell r="E131" t="str">
            <v>2|2</v>
          </cell>
          <cell r="N131" t="str">
            <v>138_hit01</v>
          </cell>
          <cell r="O131">
            <v>4</v>
          </cell>
          <cell r="Q131">
            <v>3</v>
          </cell>
          <cell r="R131">
            <v>0.2</v>
          </cell>
        </row>
        <row r="132">
          <cell r="A132">
            <v>59</v>
          </cell>
          <cell r="B132" t="str">
            <v>059_sta01|059_atk01</v>
          </cell>
          <cell r="C132" t="str">
            <v>0|0.4</v>
          </cell>
          <cell r="D132" t="str">
            <v>defp|defp</v>
          </cell>
          <cell r="E132" t="str">
            <v>0|0</v>
          </cell>
          <cell r="M132" t="str">
            <v>059_hit01</v>
          </cell>
          <cell r="O132">
            <v>2</v>
          </cell>
          <cell r="Q132">
            <v>3</v>
          </cell>
          <cell r="R132">
            <v>0.2</v>
          </cell>
        </row>
        <row r="133">
          <cell r="A133">
            <v>121</v>
          </cell>
          <cell r="B133" t="str">
            <v>121_sta01|121_atk01</v>
          </cell>
          <cell r="C133" t="str">
            <v>0|2</v>
          </cell>
          <cell r="D133" t="str">
            <v>foot|atkp</v>
          </cell>
          <cell r="E133" t="str">
            <v>2|2</v>
          </cell>
          <cell r="H133" t="str">
            <v>121_fly01</v>
          </cell>
          <cell r="I133">
            <v>0</v>
          </cell>
          <cell r="J133">
            <v>0</v>
          </cell>
          <cell r="K133">
            <v>0.3</v>
          </cell>
          <cell r="L133">
            <v>0</v>
          </cell>
          <cell r="N133" t="str">
            <v>121_hit01</v>
          </cell>
          <cell r="O133">
            <v>2</v>
          </cell>
          <cell r="Q133">
            <v>1</v>
          </cell>
          <cell r="R133">
            <v>0</v>
          </cell>
          <cell r="S133">
            <v>0</v>
          </cell>
        </row>
        <row r="134">
          <cell r="A134">
            <v>309</v>
          </cell>
          <cell r="B134" t="str">
            <v>309_sta01</v>
          </cell>
          <cell r="C134">
            <v>0</v>
          </cell>
          <cell r="D134" t="str">
            <v>foot</v>
          </cell>
          <cell r="E134">
            <v>2</v>
          </cell>
          <cell r="N134" t="str">
            <v>132_hit01</v>
          </cell>
          <cell r="O134">
            <v>1</v>
          </cell>
          <cell r="P134">
            <v>5</v>
          </cell>
          <cell r="Q134">
            <v>3</v>
          </cell>
          <cell r="R134">
            <v>0.2</v>
          </cell>
        </row>
        <row r="135">
          <cell r="A135">
            <v>122</v>
          </cell>
          <cell r="B135" t="str">
            <v>122_sta01</v>
          </cell>
          <cell r="C135">
            <v>0</v>
          </cell>
          <cell r="D135" t="str">
            <v>foot</v>
          </cell>
          <cell r="E135">
            <v>2</v>
          </cell>
          <cell r="M135" t="str">
            <v>122_hit01</v>
          </cell>
          <cell r="O135">
            <v>2</v>
          </cell>
          <cell r="Q135">
            <v>3</v>
          </cell>
          <cell r="R135">
            <v>0.2</v>
          </cell>
        </row>
        <row r="136">
          <cell r="A136">
            <v>310</v>
          </cell>
          <cell r="B136" t="str">
            <v>310_sta01</v>
          </cell>
          <cell r="C136">
            <v>0</v>
          </cell>
          <cell r="D136" t="str">
            <v>foot</v>
          </cell>
          <cell r="E136">
            <v>2</v>
          </cell>
          <cell r="N136" t="str">
            <v>028_hit01</v>
          </cell>
          <cell r="O136">
            <v>1</v>
          </cell>
          <cell r="P136">
            <v>5</v>
          </cell>
          <cell r="Q136">
            <v>3</v>
          </cell>
          <cell r="R136">
            <v>0.2</v>
          </cell>
        </row>
        <row r="137">
          <cell r="A137">
            <v>123</v>
          </cell>
          <cell r="B137" t="str">
            <v>123_sta01</v>
          </cell>
          <cell r="C137">
            <v>0</v>
          </cell>
          <cell r="D137" t="str">
            <v>foot</v>
          </cell>
          <cell r="E137">
            <v>2</v>
          </cell>
          <cell r="H137" t="str">
            <v>123_fly01</v>
          </cell>
          <cell r="I137">
            <v>0</v>
          </cell>
          <cell r="J137">
            <v>0</v>
          </cell>
          <cell r="K137">
            <v>0.3</v>
          </cell>
          <cell r="L137">
            <v>0</v>
          </cell>
          <cell r="N137" t="str">
            <v>123_hit01</v>
          </cell>
          <cell r="O137">
            <v>2</v>
          </cell>
          <cell r="Q137">
            <v>1</v>
          </cell>
          <cell r="R137">
            <v>0</v>
          </cell>
        </row>
        <row r="138">
          <cell r="A138">
            <v>311</v>
          </cell>
          <cell r="B138" t="str">
            <v>311_sta01</v>
          </cell>
          <cell r="C138">
            <v>0</v>
          </cell>
          <cell r="D138" t="str">
            <v>foot</v>
          </cell>
          <cell r="E138">
            <v>2</v>
          </cell>
          <cell r="N138" t="str">
            <v>308_hit01</v>
          </cell>
          <cell r="O138">
            <v>3</v>
          </cell>
          <cell r="Q138">
            <v>3</v>
          </cell>
          <cell r="R138">
            <v>0.2</v>
          </cell>
        </row>
        <row r="139">
          <cell r="A139">
            <v>312</v>
          </cell>
          <cell r="B139" t="str">
            <v>312_sta01</v>
          </cell>
          <cell r="C139">
            <v>0</v>
          </cell>
          <cell r="D139" t="str">
            <v>foot</v>
          </cell>
          <cell r="E139">
            <v>2</v>
          </cell>
          <cell r="N139" t="str">
            <v>063_hit01</v>
          </cell>
          <cell r="O139">
            <v>1</v>
          </cell>
          <cell r="P139">
            <v>5</v>
          </cell>
          <cell r="Q139">
            <v>3</v>
          </cell>
          <cell r="R139">
            <v>0.2</v>
          </cell>
        </row>
        <row r="140">
          <cell r="A140">
            <v>124</v>
          </cell>
          <cell r="B140" t="str">
            <v>124_sta01</v>
          </cell>
          <cell r="C140">
            <v>0.2</v>
          </cell>
          <cell r="D140" t="str">
            <v>defp</v>
          </cell>
          <cell r="E140">
            <v>0</v>
          </cell>
          <cell r="H140" t="str">
            <v>124_fly01</v>
          </cell>
          <cell r="I140">
            <v>0</v>
          </cell>
          <cell r="J140">
            <v>0</v>
          </cell>
          <cell r="K140">
            <v>0.3</v>
          </cell>
          <cell r="L140">
            <v>0</v>
          </cell>
          <cell r="N140" t="str">
            <v>124_hit01</v>
          </cell>
          <cell r="O140">
            <v>2</v>
          </cell>
          <cell r="Q140">
            <v>1</v>
          </cell>
          <cell r="R140">
            <v>0</v>
          </cell>
          <cell r="S140">
            <v>0</v>
          </cell>
        </row>
        <row r="141">
          <cell r="A141">
            <v>313</v>
          </cell>
          <cell r="B141" t="str">
            <v>313_sta01</v>
          </cell>
          <cell r="C141">
            <v>0</v>
          </cell>
          <cell r="D141" t="str">
            <v>foot</v>
          </cell>
          <cell r="E141">
            <v>2</v>
          </cell>
          <cell r="N141" t="str">
            <v>138_hit01</v>
          </cell>
          <cell r="O141">
            <v>2</v>
          </cell>
          <cell r="Q141">
            <v>3</v>
          </cell>
          <cell r="R141">
            <v>0.2</v>
          </cell>
        </row>
        <row r="142">
          <cell r="A142">
            <v>126</v>
          </cell>
          <cell r="B142" t="str">
            <v>126_sta01</v>
          </cell>
          <cell r="C142">
            <v>0</v>
          </cell>
          <cell r="D142" t="str">
            <v>foot</v>
          </cell>
          <cell r="E142">
            <v>2</v>
          </cell>
          <cell r="H142" t="str">
            <v>126_fly01</v>
          </cell>
          <cell r="I142">
            <v>0</v>
          </cell>
          <cell r="J142">
            <v>0</v>
          </cell>
          <cell r="K142">
            <v>0.3</v>
          </cell>
          <cell r="L142">
            <v>0</v>
          </cell>
          <cell r="N142" t="str">
            <v>126_hit01</v>
          </cell>
          <cell r="O142">
            <v>2</v>
          </cell>
          <cell r="Q142">
            <v>1</v>
          </cell>
          <cell r="R142">
            <v>0</v>
          </cell>
          <cell r="S142">
            <v>0</v>
          </cell>
        </row>
        <row r="143">
          <cell r="A143">
            <v>10</v>
          </cell>
          <cell r="B143" t="str">
            <v>010_sta01</v>
          </cell>
          <cell r="C143">
            <v>0</v>
          </cell>
          <cell r="D143" t="str">
            <v>defp</v>
          </cell>
          <cell r="E143">
            <v>2</v>
          </cell>
          <cell r="H143" t="str">
            <v>010_fly01</v>
          </cell>
          <cell r="I143">
            <v>0</v>
          </cell>
          <cell r="J143">
            <v>0</v>
          </cell>
          <cell r="K143">
            <v>0.3</v>
          </cell>
          <cell r="L143">
            <v>0</v>
          </cell>
          <cell r="N143" t="str">
            <v>010_hit01</v>
          </cell>
          <cell r="O143">
            <v>2</v>
          </cell>
          <cell r="Q143">
            <v>1</v>
          </cell>
          <cell r="R143">
            <v>0</v>
          </cell>
          <cell r="S143">
            <v>0</v>
          </cell>
        </row>
        <row r="144">
          <cell r="A144">
            <v>92</v>
          </cell>
          <cell r="B144" t="str">
            <v>092_sta01|092_atk01</v>
          </cell>
          <cell r="C144" t="str">
            <v>0|0.6</v>
          </cell>
          <cell r="D144" t="str">
            <v>defp|foot</v>
          </cell>
          <cell r="E144" t="str">
            <v>0|2</v>
          </cell>
          <cell r="O144">
            <v>2</v>
          </cell>
          <cell r="Q144">
            <v>1</v>
          </cell>
          <cell r="R144">
            <v>0</v>
          </cell>
        </row>
        <row r="145">
          <cell r="A145">
            <v>314</v>
          </cell>
          <cell r="B145" t="str">
            <v>314_atk01</v>
          </cell>
          <cell r="C145">
            <v>0.4</v>
          </cell>
          <cell r="D145" t="str">
            <v>foot</v>
          </cell>
          <cell r="E145">
            <v>2</v>
          </cell>
          <cell r="N145" t="str">
            <v>024_hit01</v>
          </cell>
          <cell r="O145">
            <v>1</v>
          </cell>
          <cell r="P145">
            <v>3</v>
          </cell>
          <cell r="Q145">
            <v>1</v>
          </cell>
          <cell r="R145">
            <v>0</v>
          </cell>
        </row>
        <row r="146">
          <cell r="A146">
            <v>315</v>
          </cell>
          <cell r="B146" t="str">
            <v>315_atk01|315_atk02|315_atk03|315_atk04</v>
          </cell>
          <cell r="C146" t="str">
            <v>0.4|0.6|0.8|1</v>
          </cell>
          <cell r="D146" t="str">
            <v>foot|foot|foot|foot</v>
          </cell>
          <cell r="E146" t="str">
            <v>2|2|2|2</v>
          </cell>
          <cell r="O146">
            <v>5</v>
          </cell>
          <cell r="Q146">
            <v>4</v>
          </cell>
          <cell r="R146">
            <v>0.2</v>
          </cell>
        </row>
        <row r="147">
          <cell r="A147">
            <v>316</v>
          </cell>
          <cell r="B147" t="str">
            <v>316_atk01</v>
          </cell>
          <cell r="C147">
            <v>0</v>
          </cell>
          <cell r="D147" t="str">
            <v>foot</v>
          </cell>
          <cell r="E147">
            <v>2</v>
          </cell>
          <cell r="O147">
            <v>4</v>
          </cell>
          <cell r="Q147">
            <v>2</v>
          </cell>
          <cell r="R147">
            <v>0.4</v>
          </cell>
        </row>
        <row r="148">
          <cell r="A148">
            <v>317</v>
          </cell>
          <cell r="B148" t="str">
            <v>317_atk01</v>
          </cell>
          <cell r="C148">
            <v>0</v>
          </cell>
          <cell r="D148" t="str">
            <v>defp</v>
          </cell>
          <cell r="E148">
            <v>2</v>
          </cell>
          <cell r="N148" t="str">
            <v>317_hit01</v>
          </cell>
          <cell r="O148">
            <v>1</v>
          </cell>
          <cell r="P148">
            <v>3</v>
          </cell>
          <cell r="Q148">
            <v>1</v>
          </cell>
          <cell r="R148">
            <v>0</v>
          </cell>
        </row>
        <row r="149">
          <cell r="A149">
            <v>9</v>
          </cell>
          <cell r="B149" t="str">
            <v>009_atk01</v>
          </cell>
          <cell r="C149">
            <v>0</v>
          </cell>
          <cell r="D149" t="str">
            <v>defp</v>
          </cell>
          <cell r="E149">
            <v>0</v>
          </cell>
          <cell r="N149" t="str">
            <v>009_hit01</v>
          </cell>
          <cell r="O149">
            <v>2</v>
          </cell>
          <cell r="Q149">
            <v>1</v>
          </cell>
          <cell r="R149">
            <v>0</v>
          </cell>
        </row>
        <row r="150">
          <cell r="A150">
            <v>70</v>
          </cell>
          <cell r="B150" t="str">
            <v>070_atk01</v>
          </cell>
          <cell r="C150">
            <v>0</v>
          </cell>
          <cell r="D150" t="str">
            <v>foot</v>
          </cell>
          <cell r="E150">
            <v>2</v>
          </cell>
          <cell r="H150" t="str">
            <v>070_fly01|070_fly02|070_fly03</v>
          </cell>
          <cell r="I150" t="str">
            <v>0|0|0</v>
          </cell>
          <cell r="J150" t="str">
            <v>0.2|0|0</v>
          </cell>
          <cell r="K150" t="str">
            <v>0.3|0.3|0.3</v>
          </cell>
          <cell r="L150" t="str">
            <v>0|0|0</v>
          </cell>
          <cell r="N150" t="str">
            <v>009_hit01</v>
          </cell>
          <cell r="O150">
            <v>2</v>
          </cell>
          <cell r="Q150">
            <v>3</v>
          </cell>
          <cell r="R150">
            <v>0.2</v>
          </cell>
          <cell r="S150" t="str">
            <v>0|0.4|0.8|0</v>
          </cell>
        </row>
        <row r="151">
          <cell r="A151">
            <v>318</v>
          </cell>
          <cell r="B151" t="str">
            <v>040_sta01</v>
          </cell>
          <cell r="C151">
            <v>0</v>
          </cell>
          <cell r="D151" t="str">
            <v>defp</v>
          </cell>
          <cell r="E151">
            <v>2</v>
          </cell>
          <cell r="H151" t="str">
            <v>040_fly01</v>
          </cell>
          <cell r="I151">
            <v>0</v>
          </cell>
          <cell r="J151">
            <v>0</v>
          </cell>
          <cell r="K151">
            <v>0.3</v>
          </cell>
          <cell r="L151">
            <v>0</v>
          </cell>
          <cell r="N151" t="str">
            <v>040_hit01</v>
          </cell>
          <cell r="O151">
            <v>2</v>
          </cell>
          <cell r="Q151">
            <v>1</v>
          </cell>
          <cell r="R151">
            <v>0</v>
          </cell>
          <cell r="S151">
            <v>0</v>
          </cell>
        </row>
        <row r="152">
          <cell r="A152">
            <v>319</v>
          </cell>
          <cell r="B152" t="str">
            <v>319_sta01</v>
          </cell>
          <cell r="C152">
            <v>0.1</v>
          </cell>
          <cell r="D152" t="str">
            <v>defp</v>
          </cell>
          <cell r="E152">
            <v>2</v>
          </cell>
          <cell r="N152" t="str">
            <v>319_hit01</v>
          </cell>
          <cell r="O152">
            <v>1</v>
          </cell>
          <cell r="P152">
            <v>4</v>
          </cell>
          <cell r="Q152">
            <v>1</v>
          </cell>
          <cell r="R152">
            <v>0</v>
          </cell>
        </row>
        <row r="153">
          <cell r="A153">
            <v>320</v>
          </cell>
          <cell r="B153" t="str">
            <v>320_sta01</v>
          </cell>
          <cell r="C153">
            <v>0</v>
          </cell>
          <cell r="D153" t="str">
            <v>defp</v>
          </cell>
          <cell r="E153">
            <v>2</v>
          </cell>
          <cell r="H153" t="str">
            <v>320_fly01</v>
          </cell>
          <cell r="I153">
            <v>3</v>
          </cell>
          <cell r="J153">
            <v>0</v>
          </cell>
          <cell r="K153">
            <v>0.3</v>
          </cell>
          <cell r="L153">
            <v>0</v>
          </cell>
          <cell r="M153" t="str">
            <v>320_hit01</v>
          </cell>
          <cell r="O153">
            <v>2</v>
          </cell>
          <cell r="Q153">
            <v>1</v>
          </cell>
          <cell r="R153">
            <v>0</v>
          </cell>
          <cell r="S153">
            <v>0</v>
          </cell>
        </row>
        <row r="154">
          <cell r="A154">
            <v>321</v>
          </cell>
          <cell r="B154" t="str">
            <v>321_atk01</v>
          </cell>
          <cell r="C154">
            <v>0.5</v>
          </cell>
          <cell r="D154" t="str">
            <v>defp</v>
          </cell>
          <cell r="E154">
            <v>2</v>
          </cell>
          <cell r="N154" t="str">
            <v>067_hit01</v>
          </cell>
          <cell r="O154">
            <v>3</v>
          </cell>
          <cell r="Q154">
            <v>3</v>
          </cell>
          <cell r="R154">
            <v>0.2</v>
          </cell>
        </row>
        <row r="155">
          <cell r="A155">
            <v>322</v>
          </cell>
          <cell r="B155" t="str">
            <v>322_atk01</v>
          </cell>
          <cell r="C155">
            <v>0</v>
          </cell>
          <cell r="D155" t="str">
            <v>foot</v>
          </cell>
          <cell r="E155">
            <v>2</v>
          </cell>
          <cell r="O155">
            <v>2</v>
          </cell>
          <cell r="Q155">
            <v>1</v>
          </cell>
          <cell r="R155">
            <v>0</v>
          </cell>
        </row>
        <row r="156">
          <cell r="A156">
            <v>323</v>
          </cell>
          <cell r="B156" t="str">
            <v>057_atk01</v>
          </cell>
          <cell r="C156">
            <v>0.6</v>
          </cell>
          <cell r="D156" t="str">
            <v>foot</v>
          </cell>
          <cell r="E156">
            <v>2</v>
          </cell>
          <cell r="O156">
            <v>1</v>
          </cell>
          <cell r="P156">
            <v>2</v>
          </cell>
          <cell r="Q156">
            <v>2</v>
          </cell>
          <cell r="R156">
            <v>0.2</v>
          </cell>
        </row>
        <row r="157">
          <cell r="A157">
            <v>324</v>
          </cell>
          <cell r="B157" t="str">
            <v>324_sta01|324_atk01</v>
          </cell>
          <cell r="C157" t="str">
            <v>0|0.9</v>
          </cell>
          <cell r="D157" t="str">
            <v>defp|atkp</v>
          </cell>
          <cell r="E157" t="str">
            <v>0|2</v>
          </cell>
          <cell r="H157" t="str">
            <v>058_fly01</v>
          </cell>
          <cell r="I157">
            <v>0</v>
          </cell>
          <cell r="J157">
            <v>-1</v>
          </cell>
          <cell r="K157">
            <v>0.3</v>
          </cell>
          <cell r="L157">
            <v>0</v>
          </cell>
          <cell r="N157" t="str">
            <v>058_hit01</v>
          </cell>
          <cell r="O157">
            <v>2</v>
          </cell>
          <cell r="Q157">
            <v>1</v>
          </cell>
          <cell r="R157">
            <v>0</v>
          </cell>
          <cell r="S157">
            <v>0</v>
          </cell>
        </row>
        <row r="158">
          <cell r="A158">
            <v>325</v>
          </cell>
          <cell r="B158" t="str">
            <v>325_sta01</v>
          </cell>
          <cell r="C158">
            <v>0</v>
          </cell>
          <cell r="D158" t="str">
            <v>foot</v>
          </cell>
          <cell r="E158">
            <v>2</v>
          </cell>
          <cell r="O158">
            <v>4</v>
          </cell>
          <cell r="Q158">
            <v>1</v>
          </cell>
          <cell r="R158">
            <v>0</v>
          </cell>
        </row>
        <row r="159">
          <cell r="A159">
            <v>326</v>
          </cell>
          <cell r="B159" t="str">
            <v>326_sta01</v>
          </cell>
          <cell r="C159">
            <v>0.6</v>
          </cell>
          <cell r="D159" t="str">
            <v>defp</v>
          </cell>
          <cell r="E159">
            <v>2</v>
          </cell>
          <cell r="M159" t="str">
            <v>085_hit01</v>
          </cell>
          <cell r="O159">
            <v>2</v>
          </cell>
          <cell r="Q159">
            <v>3</v>
          </cell>
          <cell r="R159">
            <v>0.2</v>
          </cell>
        </row>
        <row r="160">
          <cell r="A160">
            <v>327</v>
          </cell>
          <cell r="B160" t="str">
            <v>327_sta01</v>
          </cell>
          <cell r="C160">
            <v>0.6</v>
          </cell>
          <cell r="D160" t="str">
            <v>defp</v>
          </cell>
          <cell r="E160">
            <v>2</v>
          </cell>
          <cell r="H160" t="str">
            <v>086_fly01</v>
          </cell>
          <cell r="I160">
            <v>0</v>
          </cell>
          <cell r="J160">
            <v>0</v>
          </cell>
          <cell r="K160">
            <v>0.3</v>
          </cell>
          <cell r="L160">
            <v>0</v>
          </cell>
          <cell r="N160" t="str">
            <v>086_hit01</v>
          </cell>
          <cell r="O160">
            <v>2</v>
          </cell>
          <cell r="Q160">
            <v>1</v>
          </cell>
          <cell r="R160">
            <v>0</v>
          </cell>
          <cell r="S160">
            <v>0</v>
          </cell>
        </row>
        <row r="161">
          <cell r="A161">
            <v>328</v>
          </cell>
          <cell r="B161" t="str">
            <v>328_sta01</v>
          </cell>
          <cell r="C161">
            <v>0</v>
          </cell>
          <cell r="D161" t="str">
            <v>defp</v>
          </cell>
          <cell r="E161">
            <v>2</v>
          </cell>
          <cell r="N161" t="str">
            <v>328_hit01</v>
          </cell>
          <cell r="O161">
            <v>2</v>
          </cell>
          <cell r="Q161">
            <v>1</v>
          </cell>
          <cell r="R161">
            <v>0</v>
          </cell>
        </row>
        <row r="162">
          <cell r="A162">
            <v>329</v>
          </cell>
          <cell r="B162" t="str">
            <v>329_sta01</v>
          </cell>
          <cell r="C162">
            <v>0.6</v>
          </cell>
          <cell r="D162" t="str">
            <v>foot</v>
          </cell>
          <cell r="E162">
            <v>2</v>
          </cell>
          <cell r="H162" t="str">
            <v>329_fly01</v>
          </cell>
          <cell r="I162">
            <v>1</v>
          </cell>
          <cell r="J162">
            <v>0</v>
          </cell>
          <cell r="K162">
            <v>0.3</v>
          </cell>
          <cell r="L162">
            <v>0</v>
          </cell>
          <cell r="N162" t="str">
            <v>048_hit01</v>
          </cell>
          <cell r="O162">
            <v>2</v>
          </cell>
          <cell r="Q162">
            <v>2</v>
          </cell>
          <cell r="R162">
            <v>0.2</v>
          </cell>
          <cell r="S162">
            <v>0</v>
          </cell>
        </row>
        <row r="163">
          <cell r="A163">
            <v>330</v>
          </cell>
          <cell r="B163" t="str">
            <v>330_sta01</v>
          </cell>
          <cell r="C163">
            <v>0.6</v>
          </cell>
          <cell r="D163" t="str">
            <v>foot</v>
          </cell>
          <cell r="E163">
            <v>2</v>
          </cell>
          <cell r="N163" t="str">
            <v>050_hit01</v>
          </cell>
          <cell r="O163">
            <v>1</v>
          </cell>
          <cell r="P163">
            <v>5</v>
          </cell>
          <cell r="Q163">
            <v>2</v>
          </cell>
          <cell r="R163">
            <v>0.2</v>
          </cell>
        </row>
        <row r="164">
          <cell r="A164">
            <v>331</v>
          </cell>
          <cell r="B164" t="str">
            <v>331_sta01</v>
          </cell>
          <cell r="C164">
            <v>0</v>
          </cell>
          <cell r="D164" t="str">
            <v>defp</v>
          </cell>
          <cell r="E164">
            <v>2</v>
          </cell>
          <cell r="O164">
            <v>2</v>
          </cell>
          <cell r="Q164">
            <v>1</v>
          </cell>
          <cell r="R164">
            <v>0</v>
          </cell>
        </row>
        <row r="165">
          <cell r="A165">
            <v>332</v>
          </cell>
          <cell r="B165" t="str">
            <v>332_sta01</v>
          </cell>
          <cell r="C165">
            <v>0</v>
          </cell>
          <cell r="D165" t="str">
            <v>foot</v>
          </cell>
          <cell r="E165">
            <v>2</v>
          </cell>
          <cell r="H165" t="str">
            <v>332_fly01</v>
          </cell>
          <cell r="I165">
            <v>0</v>
          </cell>
          <cell r="J165">
            <v>0</v>
          </cell>
          <cell r="K165">
            <v>0.3</v>
          </cell>
          <cell r="L165">
            <v>0</v>
          </cell>
          <cell r="N165" t="str">
            <v>332_hit01</v>
          </cell>
          <cell r="O165">
            <v>2</v>
          </cell>
          <cell r="Q165">
            <v>1</v>
          </cell>
          <cell r="R165">
            <v>0</v>
          </cell>
          <cell r="S165">
            <v>0</v>
          </cell>
        </row>
        <row r="166">
          <cell r="A166">
            <v>333</v>
          </cell>
          <cell r="B166" t="str">
            <v>333_atk01</v>
          </cell>
          <cell r="C166">
            <v>0</v>
          </cell>
          <cell r="D166" t="str">
            <v>atkp</v>
          </cell>
          <cell r="E166">
            <v>2</v>
          </cell>
          <cell r="N166" t="str">
            <v>035_hit01</v>
          </cell>
          <cell r="O166">
            <v>1</v>
          </cell>
          <cell r="P166">
            <v>5</v>
          </cell>
          <cell r="Q166">
            <v>1</v>
          </cell>
          <cell r="R166">
            <v>0</v>
          </cell>
        </row>
        <row r="167">
          <cell r="A167">
            <v>334</v>
          </cell>
          <cell r="B167" t="str">
            <v>334_sta01</v>
          </cell>
          <cell r="C167">
            <v>0.6</v>
          </cell>
          <cell r="D167" t="str">
            <v>defp</v>
          </cell>
          <cell r="E167">
            <v>2</v>
          </cell>
          <cell r="N167" t="str">
            <v>074_hit01</v>
          </cell>
          <cell r="O167">
            <v>1</v>
          </cell>
          <cell r="P167">
            <v>4</v>
          </cell>
          <cell r="Q167">
            <v>2</v>
          </cell>
          <cell r="R167">
            <v>0.2</v>
          </cell>
        </row>
        <row r="168">
          <cell r="A168">
            <v>335</v>
          </cell>
          <cell r="B168" t="str">
            <v>335_atk01</v>
          </cell>
          <cell r="C168">
            <v>0.6</v>
          </cell>
          <cell r="D168" t="str">
            <v>defp</v>
          </cell>
          <cell r="E168">
            <v>2</v>
          </cell>
          <cell r="H168" t="str">
            <v>128_fly01</v>
          </cell>
          <cell r="I168">
            <v>0</v>
          </cell>
          <cell r="J168">
            <v>2</v>
          </cell>
          <cell r="K168">
            <v>0.4</v>
          </cell>
          <cell r="L168">
            <v>0</v>
          </cell>
          <cell r="N168" t="str">
            <v>128_hit01</v>
          </cell>
          <cell r="O168">
            <v>2</v>
          </cell>
          <cell r="Q168">
            <v>1</v>
          </cell>
          <cell r="R168">
            <v>0</v>
          </cell>
          <cell r="S168">
            <v>0</v>
          </cell>
        </row>
        <row r="169">
          <cell r="A169">
            <v>75</v>
          </cell>
          <cell r="B169" t="str">
            <v>075_sta01</v>
          </cell>
          <cell r="C169">
            <v>0.6</v>
          </cell>
          <cell r="D169" t="str">
            <v>head</v>
          </cell>
          <cell r="E169">
            <v>2</v>
          </cell>
          <cell r="H169" t="str">
            <v>075_fly01</v>
          </cell>
          <cell r="I169">
            <v>0</v>
          </cell>
          <cell r="J169">
            <v>0</v>
          </cell>
          <cell r="K169">
            <v>0.3</v>
          </cell>
          <cell r="L169">
            <v>0</v>
          </cell>
          <cell r="N169" t="str">
            <v>075_hit01</v>
          </cell>
          <cell r="O169">
            <v>2</v>
          </cell>
          <cell r="Q169">
            <v>1</v>
          </cell>
          <cell r="R169">
            <v>0</v>
          </cell>
          <cell r="S169">
            <v>0</v>
          </cell>
        </row>
        <row r="170">
          <cell r="A170">
            <v>336</v>
          </cell>
          <cell r="B170" t="str">
            <v>336_sta01</v>
          </cell>
          <cell r="C170">
            <v>0.7</v>
          </cell>
          <cell r="D170" t="str">
            <v>atkp</v>
          </cell>
          <cell r="E170">
            <v>2</v>
          </cell>
          <cell r="N170" t="str">
            <v>050_hit01</v>
          </cell>
          <cell r="O170">
            <v>1</v>
          </cell>
          <cell r="P170">
            <v>4</v>
          </cell>
          <cell r="Q170">
            <v>1</v>
          </cell>
          <cell r="R170">
            <v>0</v>
          </cell>
        </row>
        <row r="171">
          <cell r="A171">
            <v>337</v>
          </cell>
          <cell r="B171" t="str">
            <v>337_sta01</v>
          </cell>
          <cell r="C171">
            <v>0</v>
          </cell>
          <cell r="D171" t="str">
            <v>defp</v>
          </cell>
          <cell r="E171">
            <v>2</v>
          </cell>
          <cell r="H171" t="str">
            <v>002_fly01</v>
          </cell>
          <cell r="I171">
            <v>0</v>
          </cell>
          <cell r="J171">
            <v>0</v>
          </cell>
          <cell r="K171">
            <v>0.4</v>
          </cell>
          <cell r="L171">
            <v>0</v>
          </cell>
          <cell r="N171" t="str">
            <v>002_hit01</v>
          </cell>
          <cell r="O171">
            <v>2</v>
          </cell>
          <cell r="Q171">
            <v>1</v>
          </cell>
          <cell r="R171">
            <v>0</v>
          </cell>
          <cell r="S171">
            <v>0</v>
          </cell>
        </row>
        <row r="172">
          <cell r="A172">
            <v>388</v>
          </cell>
          <cell r="B172" t="str">
            <v>388_sta01|388_atk01</v>
          </cell>
          <cell r="C172" t="str">
            <v>0|0.75</v>
          </cell>
          <cell r="D172" t="str">
            <v>defp|atkp</v>
          </cell>
          <cell r="E172" t="str">
            <v>2|2</v>
          </cell>
          <cell r="N172" t="str">
            <v>388_hit01</v>
          </cell>
          <cell r="O172">
            <v>1</v>
          </cell>
          <cell r="P172">
            <v>4</v>
          </cell>
          <cell r="Q172">
            <v>3</v>
          </cell>
          <cell r="R172">
            <v>0.2</v>
          </cell>
        </row>
        <row r="173">
          <cell r="A173">
            <v>338</v>
          </cell>
          <cell r="B173" t="str">
            <v>338_sta01|338_atk01</v>
          </cell>
          <cell r="C173" t="str">
            <v>0|0.75</v>
          </cell>
          <cell r="D173" t="str">
            <v>defp|atkp</v>
          </cell>
          <cell r="E173" t="str">
            <v>0|2</v>
          </cell>
          <cell r="N173" t="str">
            <v>338_hit01</v>
          </cell>
          <cell r="O173">
            <v>1</v>
          </cell>
          <cell r="P173">
            <v>4</v>
          </cell>
          <cell r="Q173">
            <v>3</v>
          </cell>
          <cell r="R173">
            <v>0.2</v>
          </cell>
        </row>
        <row r="174">
          <cell r="A174">
            <v>339</v>
          </cell>
          <cell r="B174" t="str">
            <v>339_atk01</v>
          </cell>
          <cell r="C174">
            <v>0</v>
          </cell>
          <cell r="D174" t="str">
            <v>defp</v>
          </cell>
          <cell r="E174">
            <v>0</v>
          </cell>
          <cell r="N174" t="str">
            <v>339_hit01</v>
          </cell>
          <cell r="O174">
            <v>1</v>
          </cell>
          <cell r="P174">
            <v>5</v>
          </cell>
          <cell r="Q174">
            <v>3</v>
          </cell>
          <cell r="R174">
            <v>0.2</v>
          </cell>
        </row>
        <row r="175">
          <cell r="A175">
            <v>340</v>
          </cell>
          <cell r="B175" t="str">
            <v>340_sta01|340_atk01</v>
          </cell>
          <cell r="C175" t="str">
            <v>0|0.8</v>
          </cell>
          <cell r="D175" t="str">
            <v>defp|atkp</v>
          </cell>
          <cell r="E175" t="str">
            <v>0|2</v>
          </cell>
          <cell r="H175" t="str">
            <v>002_fly01</v>
          </cell>
          <cell r="I175">
            <v>0</v>
          </cell>
          <cell r="J175">
            <v>0</v>
          </cell>
          <cell r="K175">
            <v>0.3</v>
          </cell>
          <cell r="L175">
            <v>0</v>
          </cell>
          <cell r="N175" t="str">
            <v>002_hit01</v>
          </cell>
          <cell r="O175">
            <v>2</v>
          </cell>
          <cell r="Q175">
            <v>1</v>
          </cell>
          <cell r="R175">
            <v>0.2</v>
          </cell>
          <cell r="S175">
            <v>0</v>
          </cell>
        </row>
        <row r="176">
          <cell r="A176">
            <v>341</v>
          </cell>
          <cell r="B176" t="str">
            <v>341_sta01</v>
          </cell>
          <cell r="C176">
            <v>0.7</v>
          </cell>
          <cell r="D176" t="str">
            <v>foot</v>
          </cell>
          <cell r="E176">
            <v>2</v>
          </cell>
          <cell r="H176" t="str">
            <v>061_fly01</v>
          </cell>
          <cell r="I176">
            <v>0</v>
          </cell>
          <cell r="J176">
            <v>0</v>
          </cell>
          <cell r="K176">
            <v>0.3</v>
          </cell>
          <cell r="L176">
            <v>0</v>
          </cell>
          <cell r="N176" t="str">
            <v>061_hit01</v>
          </cell>
          <cell r="O176">
            <v>2</v>
          </cell>
          <cell r="Q176">
            <v>1</v>
          </cell>
          <cell r="R176">
            <v>0</v>
          </cell>
          <cell r="S176">
            <v>0</v>
          </cell>
        </row>
        <row r="177">
          <cell r="A177">
            <v>342</v>
          </cell>
          <cell r="B177" t="str">
            <v>342_atk01</v>
          </cell>
          <cell r="C177">
            <v>0.5</v>
          </cell>
          <cell r="D177" t="str">
            <v>defp</v>
          </cell>
          <cell r="E177">
            <v>2</v>
          </cell>
          <cell r="N177" t="str">
            <v>005_hit01</v>
          </cell>
          <cell r="O177">
            <v>1</v>
          </cell>
          <cell r="P177">
            <v>2</v>
          </cell>
          <cell r="Q177">
            <v>1</v>
          </cell>
          <cell r="R177">
            <v>0</v>
          </cell>
        </row>
        <row r="178">
          <cell r="A178">
            <v>343</v>
          </cell>
          <cell r="B178" t="str">
            <v>343_sta01</v>
          </cell>
          <cell r="C178">
            <v>0.7</v>
          </cell>
          <cell r="D178" t="str">
            <v>atkp</v>
          </cell>
          <cell r="E178">
            <v>2</v>
          </cell>
          <cell r="N178" t="str">
            <v>098_hit01</v>
          </cell>
          <cell r="O178">
            <v>1</v>
          </cell>
          <cell r="P178">
            <v>4</v>
          </cell>
          <cell r="Q178">
            <v>2</v>
          </cell>
          <cell r="R178">
            <v>0.2</v>
          </cell>
        </row>
        <row r="179">
          <cell r="A179">
            <v>344</v>
          </cell>
          <cell r="B179" t="str">
            <v>344_sta01|344_atk01</v>
          </cell>
          <cell r="C179" t="str">
            <v>0|0.6</v>
          </cell>
          <cell r="D179" t="str">
            <v>defp|defp</v>
          </cell>
          <cell r="E179" t="str">
            <v>2|2</v>
          </cell>
          <cell r="N179" t="str">
            <v>026_hit01</v>
          </cell>
          <cell r="O179">
            <v>1</v>
          </cell>
          <cell r="P179">
            <v>3</v>
          </cell>
          <cell r="Q179">
            <v>3</v>
          </cell>
          <cell r="R179">
            <v>0.2</v>
          </cell>
        </row>
        <row r="180">
          <cell r="A180">
            <v>345</v>
          </cell>
          <cell r="B180" t="str">
            <v>345_sta01|345_atk01</v>
          </cell>
          <cell r="C180" t="str">
            <v>0|1.2</v>
          </cell>
          <cell r="D180" t="str">
            <v>defp|atkp</v>
          </cell>
          <cell r="E180" t="str">
            <v>2|2</v>
          </cell>
          <cell r="H180" t="str">
            <v>345_fly01</v>
          </cell>
          <cell r="I180">
            <v>0</v>
          </cell>
          <cell r="J180">
            <v>0</v>
          </cell>
          <cell r="K180">
            <v>0.3</v>
          </cell>
          <cell r="L180">
            <v>0</v>
          </cell>
          <cell r="N180" t="str">
            <v>026_hit01</v>
          </cell>
          <cell r="O180">
            <v>2</v>
          </cell>
          <cell r="Q180">
            <v>1</v>
          </cell>
          <cell r="R180">
            <v>0.1</v>
          </cell>
          <cell r="S180">
            <v>0</v>
          </cell>
        </row>
        <row r="181">
          <cell r="A181">
            <v>346</v>
          </cell>
          <cell r="B181" t="str">
            <v>346_sta01|346_atk01</v>
          </cell>
          <cell r="C181" t="str">
            <v>0|1.6</v>
          </cell>
          <cell r="D181" t="str">
            <v>defp|foot</v>
          </cell>
          <cell r="E181" t="str">
            <v>2|2</v>
          </cell>
          <cell r="O181">
            <v>4</v>
          </cell>
          <cell r="Q181">
            <v>1</v>
          </cell>
          <cell r="R181">
            <v>0</v>
          </cell>
        </row>
        <row r="182">
          <cell r="A182">
            <v>347</v>
          </cell>
          <cell r="B182" t="str">
            <v>347_atk01</v>
          </cell>
          <cell r="C182">
            <v>0</v>
          </cell>
          <cell r="D182" t="str">
            <v>defp</v>
          </cell>
          <cell r="E182">
            <v>2</v>
          </cell>
          <cell r="H182" t="str">
            <v>021_fly01</v>
          </cell>
          <cell r="I182">
            <v>0</v>
          </cell>
          <cell r="J182">
            <v>0</v>
          </cell>
          <cell r="K182">
            <v>0.3</v>
          </cell>
          <cell r="L182">
            <v>0</v>
          </cell>
          <cell r="N182" t="str">
            <v>021_hit01</v>
          </cell>
          <cell r="O182">
            <v>2</v>
          </cell>
          <cell r="Q182">
            <v>1</v>
          </cell>
          <cell r="R182">
            <v>0</v>
          </cell>
          <cell r="S182">
            <v>0</v>
          </cell>
        </row>
        <row r="183">
          <cell r="A183">
            <v>348</v>
          </cell>
          <cell r="B183" t="str">
            <v>023_sta01|023_atk01</v>
          </cell>
          <cell r="C183" t="str">
            <v>0|1.6</v>
          </cell>
          <cell r="D183" t="str">
            <v>defp|foot</v>
          </cell>
          <cell r="E183" t="str">
            <v>2|2</v>
          </cell>
          <cell r="O183">
            <v>4</v>
          </cell>
          <cell r="Q183">
            <v>1</v>
          </cell>
          <cell r="R183">
            <v>0</v>
          </cell>
        </row>
        <row r="184">
          <cell r="A184">
            <v>349</v>
          </cell>
          <cell r="B184" t="str">
            <v>065_sta01</v>
          </cell>
          <cell r="C184">
            <v>0</v>
          </cell>
          <cell r="D184" t="str">
            <v>defp</v>
          </cell>
          <cell r="E184">
            <v>0</v>
          </cell>
          <cell r="M184" t="str">
            <v>065_hit01</v>
          </cell>
          <cell r="O184">
            <v>2</v>
          </cell>
          <cell r="Q184">
            <v>3</v>
          </cell>
          <cell r="R184">
            <v>0.2</v>
          </cell>
        </row>
        <row r="185">
          <cell r="A185">
            <v>350</v>
          </cell>
          <cell r="B185" t="str">
            <v>350_atk01</v>
          </cell>
          <cell r="C185">
            <v>0.5</v>
          </cell>
          <cell r="D185" t="str">
            <v>defp</v>
          </cell>
          <cell r="E185">
            <v>2</v>
          </cell>
          <cell r="N185" t="str">
            <v>022_hit01</v>
          </cell>
          <cell r="O185">
            <v>1</v>
          </cell>
          <cell r="P185">
            <v>3</v>
          </cell>
          <cell r="Q185">
            <v>1</v>
          </cell>
          <cell r="R185">
            <v>0</v>
          </cell>
        </row>
        <row r="186">
          <cell r="A186">
            <v>351</v>
          </cell>
          <cell r="B186" t="str">
            <v>351_sta01|351_atk01</v>
          </cell>
          <cell r="C186" t="str">
            <v>0|0.6</v>
          </cell>
          <cell r="D186" t="str">
            <v>foot|defp</v>
          </cell>
          <cell r="E186" t="str">
            <v>2|2</v>
          </cell>
          <cell r="H186" t="str">
            <v>040_fly01</v>
          </cell>
          <cell r="I186">
            <v>0</v>
          </cell>
          <cell r="J186">
            <v>0</v>
          </cell>
          <cell r="K186">
            <v>0.3</v>
          </cell>
          <cell r="L186">
            <v>0</v>
          </cell>
          <cell r="N186" t="str">
            <v>040_hit01</v>
          </cell>
          <cell r="O186">
            <v>2</v>
          </cell>
          <cell r="Q186">
            <v>1</v>
          </cell>
          <cell r="R186">
            <v>0</v>
          </cell>
          <cell r="S186">
            <v>0</v>
          </cell>
        </row>
        <row r="187">
          <cell r="A187">
            <v>352</v>
          </cell>
          <cell r="B187" t="str">
            <v>352_sta01</v>
          </cell>
          <cell r="C187">
            <v>0.4</v>
          </cell>
          <cell r="D187" t="str">
            <v>defp</v>
          </cell>
          <cell r="E187">
            <v>2</v>
          </cell>
          <cell r="O187">
            <v>1</v>
          </cell>
          <cell r="P187">
            <v>4</v>
          </cell>
          <cell r="Q187">
            <v>2</v>
          </cell>
          <cell r="R187">
            <v>0.2</v>
          </cell>
        </row>
        <row r="188">
          <cell r="A188">
            <v>353</v>
          </cell>
          <cell r="B188" t="str">
            <v>353_sta01</v>
          </cell>
          <cell r="C188">
            <v>0.3</v>
          </cell>
          <cell r="D188" t="str">
            <v>foot</v>
          </cell>
          <cell r="E188">
            <v>2</v>
          </cell>
          <cell r="N188" t="str">
            <v>031_hit01</v>
          </cell>
          <cell r="O188">
            <v>1</v>
          </cell>
          <cell r="P188">
            <v>3</v>
          </cell>
          <cell r="Q188">
            <v>1</v>
          </cell>
          <cell r="R188">
            <v>0</v>
          </cell>
        </row>
        <row r="189">
          <cell r="A189">
            <v>354</v>
          </cell>
          <cell r="B189" t="str">
            <v>354_atk01</v>
          </cell>
          <cell r="C189">
            <v>0.5</v>
          </cell>
          <cell r="D189" t="str">
            <v>foot</v>
          </cell>
          <cell r="E189">
            <v>2</v>
          </cell>
          <cell r="H189" t="str">
            <v>081_fly01</v>
          </cell>
          <cell r="I189">
            <v>0</v>
          </cell>
          <cell r="J189">
            <v>2</v>
          </cell>
          <cell r="K189">
            <v>0.4</v>
          </cell>
          <cell r="L189">
            <v>0</v>
          </cell>
          <cell r="N189" t="str">
            <v>081_hit01</v>
          </cell>
          <cell r="O189">
            <v>2</v>
          </cell>
          <cell r="Q189">
            <v>1</v>
          </cell>
          <cell r="R189">
            <v>0</v>
          </cell>
          <cell r="S189">
            <v>0</v>
          </cell>
        </row>
        <row r="190">
          <cell r="A190">
            <v>355</v>
          </cell>
          <cell r="B190" t="str">
            <v>354_atk01</v>
          </cell>
          <cell r="C190">
            <v>0.5</v>
          </cell>
          <cell r="D190" t="str">
            <v>foot</v>
          </cell>
          <cell r="E190">
            <v>2</v>
          </cell>
          <cell r="H190" t="str">
            <v>081_fly01</v>
          </cell>
          <cell r="I190">
            <v>0</v>
          </cell>
          <cell r="J190">
            <v>2</v>
          </cell>
          <cell r="K190">
            <v>0.4</v>
          </cell>
          <cell r="L190">
            <v>0</v>
          </cell>
          <cell r="N190" t="str">
            <v>081_hit01</v>
          </cell>
          <cell r="O190">
            <v>2</v>
          </cell>
          <cell r="Q190">
            <v>1</v>
          </cell>
          <cell r="R190">
            <v>0</v>
          </cell>
          <cell r="S190">
            <v>0</v>
          </cell>
        </row>
        <row r="191">
          <cell r="A191">
            <v>356</v>
          </cell>
          <cell r="B191" t="str">
            <v>356_sta01|356_atk01</v>
          </cell>
          <cell r="C191" t="str">
            <v>0|1.2</v>
          </cell>
          <cell r="D191" t="str">
            <v>atkp|atkp</v>
          </cell>
          <cell r="E191" t="str">
            <v>2|2</v>
          </cell>
          <cell r="H191" t="str">
            <v>088_fly01</v>
          </cell>
          <cell r="I191">
            <v>1</v>
          </cell>
          <cell r="J191">
            <v>0</v>
          </cell>
          <cell r="K191">
            <v>0.3</v>
          </cell>
          <cell r="L191">
            <v>0</v>
          </cell>
          <cell r="N191" t="str">
            <v>088_hit01</v>
          </cell>
          <cell r="O191">
            <v>2</v>
          </cell>
          <cell r="Q191">
            <v>3</v>
          </cell>
          <cell r="R191">
            <v>0.2</v>
          </cell>
          <cell r="S191">
            <v>0</v>
          </cell>
        </row>
        <row r="192">
          <cell r="A192">
            <v>357</v>
          </cell>
          <cell r="B192" t="str">
            <v>074_sta01</v>
          </cell>
          <cell r="C192">
            <v>0.5</v>
          </cell>
          <cell r="D192" t="str">
            <v>defp</v>
          </cell>
          <cell r="E192">
            <v>2</v>
          </cell>
          <cell r="N192" t="str">
            <v>074_hit01</v>
          </cell>
          <cell r="O192">
            <v>3</v>
          </cell>
          <cell r="Q192">
            <v>3</v>
          </cell>
          <cell r="R192">
            <v>0.2</v>
          </cell>
        </row>
        <row r="193">
          <cell r="A193">
            <v>358</v>
          </cell>
          <cell r="B193" t="str">
            <v>358_sta01</v>
          </cell>
          <cell r="C193">
            <v>0.5</v>
          </cell>
          <cell r="D193" t="str">
            <v>atkp</v>
          </cell>
          <cell r="E193">
            <v>2</v>
          </cell>
          <cell r="O193">
            <v>1</v>
          </cell>
          <cell r="P193">
            <v>4</v>
          </cell>
          <cell r="Q193">
            <v>3</v>
          </cell>
          <cell r="R193">
            <v>0.1</v>
          </cell>
        </row>
        <row r="194">
          <cell r="A194">
            <v>359</v>
          </cell>
          <cell r="B194" t="str">
            <v>359_sta01</v>
          </cell>
          <cell r="C194">
            <v>0.4</v>
          </cell>
          <cell r="D194" t="str">
            <v>defp</v>
          </cell>
          <cell r="E194">
            <v>2</v>
          </cell>
          <cell r="N194" t="str">
            <v>074_hit01</v>
          </cell>
          <cell r="O194">
            <v>1</v>
          </cell>
          <cell r="P194">
            <v>5</v>
          </cell>
          <cell r="Q194">
            <v>2</v>
          </cell>
          <cell r="R194">
            <v>0.2</v>
          </cell>
        </row>
        <row r="195">
          <cell r="A195">
            <v>360</v>
          </cell>
          <cell r="B195" t="str">
            <v>360_sta01</v>
          </cell>
          <cell r="C195">
            <v>0.4</v>
          </cell>
          <cell r="D195" t="str">
            <v>defp</v>
          </cell>
          <cell r="E195">
            <v>2</v>
          </cell>
          <cell r="N195" t="str">
            <v>084_hit01</v>
          </cell>
          <cell r="O195">
            <v>2</v>
          </cell>
          <cell r="Q195">
            <v>2</v>
          </cell>
          <cell r="R195">
            <v>0.2</v>
          </cell>
        </row>
        <row r="196">
          <cell r="A196">
            <v>361</v>
          </cell>
          <cell r="B196" t="str">
            <v>361_sta01|361_atk01</v>
          </cell>
          <cell r="C196" t="str">
            <v>0|1</v>
          </cell>
          <cell r="D196" t="str">
            <v>defp|defp</v>
          </cell>
          <cell r="E196" t="str">
            <v>0|2</v>
          </cell>
          <cell r="N196" t="str">
            <v>100_hit01</v>
          </cell>
          <cell r="O196">
            <v>1</v>
          </cell>
          <cell r="P196">
            <v>5</v>
          </cell>
          <cell r="Q196">
            <v>4</v>
          </cell>
          <cell r="R196">
            <v>0.2</v>
          </cell>
        </row>
        <row r="197">
          <cell r="A197">
            <v>362</v>
          </cell>
          <cell r="B197" t="str">
            <v>362_atk01</v>
          </cell>
          <cell r="C197">
            <v>0.4</v>
          </cell>
          <cell r="D197" t="str">
            <v>atkp</v>
          </cell>
          <cell r="E197">
            <v>2</v>
          </cell>
          <cell r="N197" t="str">
            <v>109_hit01</v>
          </cell>
          <cell r="O197">
            <v>1</v>
          </cell>
          <cell r="P197">
            <v>5</v>
          </cell>
          <cell r="Q197">
            <v>2</v>
          </cell>
          <cell r="R197">
            <v>0.2</v>
          </cell>
        </row>
        <row r="198">
          <cell r="A198">
            <v>363</v>
          </cell>
          <cell r="B198" t="str">
            <v>363_sta01|363_atk01</v>
          </cell>
          <cell r="C198" t="str">
            <v>0|0.6</v>
          </cell>
          <cell r="D198" t="str">
            <v>defp|defp</v>
          </cell>
          <cell r="E198" t="str">
            <v>2|0</v>
          </cell>
          <cell r="O198">
            <v>2</v>
          </cell>
          <cell r="Q198">
            <v>1</v>
          </cell>
          <cell r="R198">
            <v>0</v>
          </cell>
        </row>
        <row r="199">
          <cell r="A199">
            <v>364</v>
          </cell>
          <cell r="B199" t="str">
            <v>091_sta01|364_atk01</v>
          </cell>
          <cell r="C199" t="str">
            <v>0|0.5</v>
          </cell>
          <cell r="D199" t="str">
            <v>defp|atkp</v>
          </cell>
          <cell r="E199" t="str">
            <v>2|2</v>
          </cell>
          <cell r="N199" t="str">
            <v>091_hit01</v>
          </cell>
          <cell r="O199">
            <v>1</v>
          </cell>
          <cell r="P199">
            <v>5</v>
          </cell>
          <cell r="Q199">
            <v>2</v>
          </cell>
          <cell r="R199">
            <v>0.2</v>
          </cell>
        </row>
        <row r="200">
          <cell r="A200">
            <v>365</v>
          </cell>
          <cell r="B200" t="str">
            <v>091_sta01|091_atk01</v>
          </cell>
          <cell r="C200" t="str">
            <v>0|0.8</v>
          </cell>
          <cell r="D200" t="str">
            <v>defp|atkp</v>
          </cell>
          <cell r="E200" t="str">
            <v>0|2</v>
          </cell>
          <cell r="N200" t="str">
            <v>091_hit01</v>
          </cell>
          <cell r="O200">
            <v>1</v>
          </cell>
          <cell r="P200">
            <v>5</v>
          </cell>
          <cell r="Q200">
            <v>3</v>
          </cell>
          <cell r="R200">
            <v>0.2</v>
          </cell>
        </row>
        <row r="201">
          <cell r="A201">
            <v>366</v>
          </cell>
          <cell r="B201" t="str">
            <v>088_sta01|088_atk01</v>
          </cell>
          <cell r="C201" t="str">
            <v>0|1.2</v>
          </cell>
          <cell r="D201" t="str">
            <v>defp|atkp</v>
          </cell>
          <cell r="E201" t="str">
            <v>2|2</v>
          </cell>
          <cell r="H201" t="str">
            <v>088_fly01</v>
          </cell>
          <cell r="I201">
            <v>1</v>
          </cell>
          <cell r="J201">
            <v>0</v>
          </cell>
          <cell r="K201">
            <v>0.3</v>
          </cell>
          <cell r="L201">
            <v>0</v>
          </cell>
          <cell r="N201" t="str">
            <v>088_hit01</v>
          </cell>
          <cell r="O201">
            <v>2</v>
          </cell>
          <cell r="Q201">
            <v>3</v>
          </cell>
          <cell r="R201">
            <v>0.2</v>
          </cell>
          <cell r="S201">
            <v>0</v>
          </cell>
        </row>
        <row r="202">
          <cell r="A202">
            <v>367</v>
          </cell>
          <cell r="B202" t="str">
            <v>074_sta01</v>
          </cell>
          <cell r="C202">
            <v>1</v>
          </cell>
          <cell r="D202" t="str">
            <v>defp</v>
          </cell>
          <cell r="E202">
            <v>2</v>
          </cell>
          <cell r="N202" t="str">
            <v>074_hit01</v>
          </cell>
          <cell r="O202">
            <v>1</v>
          </cell>
          <cell r="P202">
            <v>5</v>
          </cell>
          <cell r="Q202">
            <v>4</v>
          </cell>
          <cell r="R202">
            <v>0.2</v>
          </cell>
        </row>
        <row r="203">
          <cell r="A203">
            <v>368</v>
          </cell>
          <cell r="N203" t="str">
            <v>042_atk01</v>
          </cell>
          <cell r="O203">
            <v>1</v>
          </cell>
          <cell r="P203">
            <v>3</v>
          </cell>
          <cell r="Q203">
            <v>1</v>
          </cell>
          <cell r="R203">
            <v>0</v>
          </cell>
        </row>
        <row r="204">
          <cell r="A204">
            <v>32</v>
          </cell>
          <cell r="N204" t="str">
            <v>032_atk01</v>
          </cell>
          <cell r="O204">
            <v>1</v>
          </cell>
          <cell r="P204">
            <v>3</v>
          </cell>
          <cell r="Q204">
            <v>1</v>
          </cell>
          <cell r="R204">
            <v>0</v>
          </cell>
        </row>
        <row r="205">
          <cell r="A205">
            <v>369</v>
          </cell>
          <cell r="B205" t="str">
            <v>069_sta01|069_atk01</v>
          </cell>
          <cell r="C205" t="str">
            <v>0|0.4</v>
          </cell>
          <cell r="D205" t="str">
            <v>defp|atkp</v>
          </cell>
          <cell r="E205" t="str">
            <v>2|2</v>
          </cell>
          <cell r="N205" t="str">
            <v>069_hit01</v>
          </cell>
          <cell r="O205">
            <v>3</v>
          </cell>
          <cell r="Q205">
            <v>1</v>
          </cell>
          <cell r="R205">
            <v>0</v>
          </cell>
        </row>
        <row r="206">
          <cell r="A206">
            <v>370</v>
          </cell>
          <cell r="B206" t="str">
            <v>013_sta01|013_atk01</v>
          </cell>
          <cell r="C206" t="str">
            <v>0|1.1</v>
          </cell>
          <cell r="D206" t="str">
            <v>defp|atkp</v>
          </cell>
          <cell r="E206" t="str">
            <v>0|2</v>
          </cell>
          <cell r="H206" t="str">
            <v>013_fly01</v>
          </cell>
          <cell r="I206">
            <v>0</v>
          </cell>
          <cell r="J206">
            <v>0</v>
          </cell>
          <cell r="K206">
            <v>0.3</v>
          </cell>
          <cell r="L206">
            <v>0</v>
          </cell>
          <cell r="N206" t="str">
            <v>013_hit01</v>
          </cell>
          <cell r="O206">
            <v>2</v>
          </cell>
          <cell r="Q206">
            <v>1</v>
          </cell>
          <cell r="R206">
            <v>0</v>
          </cell>
          <cell r="S206">
            <v>0</v>
          </cell>
        </row>
        <row r="207">
          <cell r="A207">
            <v>371</v>
          </cell>
          <cell r="B207" t="str">
            <v>053_sta01|371_sta01</v>
          </cell>
          <cell r="C207" t="str">
            <v>1|0</v>
          </cell>
          <cell r="D207" t="str">
            <v>foot|foot</v>
          </cell>
          <cell r="E207" t="str">
            <v>2|2</v>
          </cell>
          <cell r="O207">
            <v>4</v>
          </cell>
          <cell r="Q207">
            <v>3</v>
          </cell>
          <cell r="R207">
            <v>0.2</v>
          </cell>
        </row>
        <row r="208">
          <cell r="A208">
            <v>372</v>
          </cell>
          <cell r="B208" t="str">
            <v>372_atk01</v>
          </cell>
          <cell r="C208">
            <v>0.5</v>
          </cell>
          <cell r="D208" t="str">
            <v>foot</v>
          </cell>
          <cell r="E208">
            <v>2</v>
          </cell>
          <cell r="N208" t="str">
            <v>024_hit01</v>
          </cell>
          <cell r="O208">
            <v>1</v>
          </cell>
          <cell r="P208">
            <v>2.5</v>
          </cell>
          <cell r="Q208">
            <v>1</v>
          </cell>
          <cell r="R208">
            <v>0</v>
          </cell>
        </row>
        <row r="209">
          <cell r="A209">
            <v>373</v>
          </cell>
          <cell r="B209" t="str">
            <v>373_atk01</v>
          </cell>
          <cell r="C209">
            <v>0.7</v>
          </cell>
          <cell r="D209" t="str">
            <v>defp</v>
          </cell>
          <cell r="E209">
            <v>2</v>
          </cell>
          <cell r="N209" t="str">
            <v>066_hit01</v>
          </cell>
          <cell r="O209">
            <v>1</v>
          </cell>
          <cell r="P209">
            <v>2</v>
          </cell>
          <cell r="Q209">
            <v>1</v>
          </cell>
          <cell r="R209">
            <v>0</v>
          </cell>
        </row>
        <row r="210">
          <cell r="A210">
            <v>37</v>
          </cell>
          <cell r="B210" t="str">
            <v>037_sta01</v>
          </cell>
          <cell r="C210">
            <v>0</v>
          </cell>
          <cell r="D210" t="str">
            <v>head</v>
          </cell>
          <cell r="E210">
            <v>0</v>
          </cell>
          <cell r="H210" t="str">
            <v>037_fly01</v>
          </cell>
          <cell r="I210">
            <v>0</v>
          </cell>
          <cell r="J210">
            <v>0</v>
          </cell>
          <cell r="K210">
            <v>0.6</v>
          </cell>
          <cell r="L210">
            <v>0.3</v>
          </cell>
          <cell r="N210" t="str">
            <v>037_hit01</v>
          </cell>
          <cell r="O210">
            <v>2</v>
          </cell>
          <cell r="Q210">
            <v>1</v>
          </cell>
          <cell r="R210">
            <v>0.2</v>
          </cell>
          <cell r="S21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D28" sqref="D28"/>
    </sheetView>
  </sheetViews>
  <sheetFormatPr defaultColWidth="9" defaultRowHeight="13.5" x14ac:dyDescent="0.15"/>
  <sheetData>
    <row r="1" spans="1:7" x14ac:dyDescent="0.15">
      <c r="A1" t="s">
        <v>0</v>
      </c>
    </row>
    <row r="2" spans="1:7" x14ac:dyDescent="0.15">
      <c r="A2" t="s">
        <v>1</v>
      </c>
      <c r="B2" t="s">
        <v>2</v>
      </c>
      <c r="C2" t="s">
        <v>0</v>
      </c>
      <c r="D2" t="s">
        <v>3</v>
      </c>
      <c r="E2" t="s">
        <v>4</v>
      </c>
      <c r="F2" t="s">
        <v>5</v>
      </c>
      <c r="G2" t="s">
        <v>6</v>
      </c>
    </row>
    <row r="3" spans="1:7" x14ac:dyDescent="0.15">
      <c r="B3" t="s">
        <v>7</v>
      </c>
    </row>
    <row r="4" spans="1:7" x14ac:dyDescent="0.15">
      <c r="A4" t="s">
        <v>8</v>
      </c>
      <c r="B4" t="s">
        <v>9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15">
      <c r="A5">
        <v>1</v>
      </c>
      <c r="B5" t="s">
        <v>10</v>
      </c>
      <c r="C5">
        <v>8</v>
      </c>
      <c r="D5">
        <v>22</v>
      </c>
      <c r="E5">
        <v>40</v>
      </c>
      <c r="F5">
        <v>40</v>
      </c>
      <c r="G5">
        <v>56</v>
      </c>
    </row>
    <row r="6" spans="1:7" x14ac:dyDescent="0.15">
      <c r="A6">
        <v>2</v>
      </c>
      <c r="B6" t="s">
        <v>11</v>
      </c>
      <c r="C6">
        <v>7</v>
      </c>
      <c r="D6">
        <v>5</v>
      </c>
      <c r="E6">
        <v>58</v>
      </c>
      <c r="F6">
        <v>57</v>
      </c>
      <c r="G6">
        <v>47</v>
      </c>
    </row>
    <row r="7" spans="1:7" x14ac:dyDescent="0.15">
      <c r="A7">
        <v>3</v>
      </c>
      <c r="B7" t="s">
        <v>12</v>
      </c>
      <c r="C7">
        <v>9</v>
      </c>
      <c r="D7">
        <v>22</v>
      </c>
      <c r="E7">
        <v>50</v>
      </c>
      <c r="F7">
        <v>61</v>
      </c>
      <c r="G7">
        <v>63</v>
      </c>
    </row>
    <row r="8" spans="1:7" x14ac:dyDescent="0.15">
      <c r="A8">
        <v>4</v>
      </c>
      <c r="B8" t="s">
        <v>13</v>
      </c>
      <c r="C8">
        <v>10</v>
      </c>
      <c r="D8">
        <v>27</v>
      </c>
      <c r="E8">
        <v>64</v>
      </c>
      <c r="F8">
        <v>66</v>
      </c>
      <c r="G8">
        <v>67</v>
      </c>
    </row>
    <row r="9" spans="1:7" x14ac:dyDescent="0.15">
      <c r="A9">
        <v>5</v>
      </c>
      <c r="B9" t="s">
        <v>14</v>
      </c>
      <c r="C9">
        <v>6</v>
      </c>
      <c r="D9">
        <v>133</v>
      </c>
      <c r="E9">
        <v>109</v>
      </c>
      <c r="F9">
        <v>76</v>
      </c>
      <c r="G9">
        <v>113</v>
      </c>
    </row>
    <row r="10" spans="1:7" x14ac:dyDescent="0.15">
      <c r="A10">
        <v>6</v>
      </c>
      <c r="B10" t="s">
        <v>15</v>
      </c>
      <c r="C10">
        <v>1</v>
      </c>
      <c r="D10">
        <v>200</v>
      </c>
      <c r="E10">
        <v>200</v>
      </c>
      <c r="F10">
        <v>200</v>
      </c>
      <c r="G10">
        <v>200</v>
      </c>
    </row>
    <row r="11" spans="1:7" x14ac:dyDescent="0.15">
      <c r="A11">
        <v>7</v>
      </c>
      <c r="B11" t="s">
        <v>15</v>
      </c>
      <c r="C11">
        <v>2</v>
      </c>
      <c r="D11">
        <v>200</v>
      </c>
      <c r="E11">
        <v>200</v>
      </c>
      <c r="F11">
        <v>200</v>
      </c>
      <c r="G11">
        <v>200</v>
      </c>
    </row>
    <row r="12" spans="1:7" x14ac:dyDescent="0.15">
      <c r="A12">
        <v>8</v>
      </c>
      <c r="B12" t="s">
        <v>15</v>
      </c>
      <c r="C12">
        <v>3</v>
      </c>
      <c r="D12">
        <v>200</v>
      </c>
      <c r="E12">
        <v>200</v>
      </c>
      <c r="F12">
        <v>200</v>
      </c>
      <c r="G12">
        <v>200</v>
      </c>
    </row>
    <row r="13" spans="1:7" x14ac:dyDescent="0.15">
      <c r="A13">
        <v>9</v>
      </c>
      <c r="B13" t="s">
        <v>15</v>
      </c>
      <c r="C13">
        <v>4</v>
      </c>
      <c r="D13">
        <v>200</v>
      </c>
      <c r="E13">
        <v>200</v>
      </c>
      <c r="F13">
        <v>200</v>
      </c>
      <c r="G13">
        <v>200</v>
      </c>
    </row>
    <row r="14" spans="1:7" x14ac:dyDescent="0.15">
      <c r="A14">
        <v>10</v>
      </c>
      <c r="B14" t="s">
        <v>15</v>
      </c>
      <c r="C14">
        <v>5</v>
      </c>
      <c r="D14">
        <v>200</v>
      </c>
      <c r="E14">
        <v>200</v>
      </c>
      <c r="F14">
        <v>200</v>
      </c>
      <c r="G14">
        <v>200</v>
      </c>
    </row>
    <row r="15" spans="1:7" x14ac:dyDescent="0.15">
      <c r="A15">
        <v>11</v>
      </c>
      <c r="B15" t="s">
        <v>16</v>
      </c>
      <c r="C15">
        <v>108</v>
      </c>
      <c r="D15">
        <v>42</v>
      </c>
      <c r="E15">
        <v>1</v>
      </c>
      <c r="F15">
        <v>38</v>
      </c>
      <c r="G15">
        <v>2</v>
      </c>
    </row>
    <row r="16" spans="1:7" x14ac:dyDescent="0.15">
      <c r="A16">
        <v>12</v>
      </c>
      <c r="B16" t="s">
        <v>17</v>
      </c>
      <c r="C16">
        <v>107</v>
      </c>
      <c r="D16">
        <v>18</v>
      </c>
      <c r="E16">
        <v>19</v>
      </c>
      <c r="F16">
        <v>20</v>
      </c>
      <c r="G16">
        <v>21</v>
      </c>
    </row>
    <row r="17" spans="1:7" x14ac:dyDescent="0.15">
      <c r="A17">
        <v>13</v>
      </c>
      <c r="B17" t="s">
        <v>18</v>
      </c>
      <c r="C17">
        <v>109</v>
      </c>
      <c r="D17">
        <v>5</v>
      </c>
      <c r="E17">
        <v>76</v>
      </c>
      <c r="F17">
        <v>30</v>
      </c>
      <c r="G17">
        <v>77</v>
      </c>
    </row>
    <row r="18" spans="1:7" x14ac:dyDescent="0.15">
      <c r="A18">
        <v>14</v>
      </c>
      <c r="B18" t="s">
        <v>12</v>
      </c>
      <c r="C18">
        <v>110</v>
      </c>
      <c r="D18">
        <v>22</v>
      </c>
      <c r="E18">
        <v>50</v>
      </c>
      <c r="F18">
        <v>61</v>
      </c>
      <c r="G18">
        <v>63</v>
      </c>
    </row>
    <row r="19" spans="1:7" x14ac:dyDescent="0.15">
      <c r="A19">
        <v>15</v>
      </c>
      <c r="B19" t="s">
        <v>19</v>
      </c>
      <c r="C19">
        <v>106</v>
      </c>
      <c r="D19">
        <v>132</v>
      </c>
      <c r="E19">
        <v>127</v>
      </c>
      <c r="F19">
        <v>102</v>
      </c>
      <c r="G19">
        <v>125</v>
      </c>
    </row>
    <row r="20" spans="1:7" x14ac:dyDescent="0.15">
      <c r="A20">
        <v>16</v>
      </c>
      <c r="B20" t="s">
        <v>15</v>
      </c>
      <c r="C20">
        <v>101</v>
      </c>
      <c r="D20">
        <v>200</v>
      </c>
      <c r="E20">
        <v>200</v>
      </c>
      <c r="F20">
        <v>200</v>
      </c>
      <c r="G20">
        <v>200</v>
      </c>
    </row>
    <row r="21" spans="1:7" x14ac:dyDescent="0.15">
      <c r="A21">
        <v>17</v>
      </c>
      <c r="B21" t="s">
        <v>15</v>
      </c>
      <c r="C21">
        <v>102</v>
      </c>
      <c r="D21">
        <v>200</v>
      </c>
      <c r="E21">
        <v>200</v>
      </c>
      <c r="F21">
        <v>200</v>
      </c>
      <c r="G21">
        <v>200</v>
      </c>
    </row>
    <row r="22" spans="1:7" x14ac:dyDescent="0.15">
      <c r="A22">
        <v>18</v>
      </c>
      <c r="B22" t="s">
        <v>15</v>
      </c>
      <c r="C22">
        <v>103</v>
      </c>
      <c r="D22">
        <v>200</v>
      </c>
      <c r="E22">
        <v>200</v>
      </c>
      <c r="F22">
        <v>200</v>
      </c>
      <c r="G22">
        <v>200</v>
      </c>
    </row>
    <row r="23" spans="1:7" x14ac:dyDescent="0.15">
      <c r="A23">
        <v>19</v>
      </c>
      <c r="B23" t="s">
        <v>15</v>
      </c>
      <c r="C23">
        <v>104</v>
      </c>
      <c r="D23">
        <v>200</v>
      </c>
      <c r="E23">
        <v>200</v>
      </c>
      <c r="F23">
        <v>200</v>
      </c>
      <c r="G23">
        <v>200</v>
      </c>
    </row>
    <row r="24" spans="1:7" x14ac:dyDescent="0.15">
      <c r="A24">
        <v>20</v>
      </c>
      <c r="B24" t="s">
        <v>15</v>
      </c>
      <c r="C24">
        <v>105</v>
      </c>
      <c r="D24">
        <v>200</v>
      </c>
      <c r="E24">
        <v>200</v>
      </c>
      <c r="F24">
        <v>200</v>
      </c>
      <c r="G24">
        <v>200</v>
      </c>
    </row>
  </sheetData>
  <phoneticPr fontId="3" type="noConversion"/>
  <pageMargins left="0.69930555555555596" right="0.69930555555555596" top="0.75" bottom="0.75" header="0.3" footer="0.3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F22" sqref="F22"/>
    </sheetView>
  </sheetViews>
  <sheetFormatPr defaultColWidth="9" defaultRowHeight="13.5" x14ac:dyDescent="0.15"/>
  <sheetData>
    <row r="1" spans="1:7" x14ac:dyDescent="0.15">
      <c r="A1" t="s">
        <v>0</v>
      </c>
    </row>
    <row r="2" spans="1:7" x14ac:dyDescent="0.15">
      <c r="A2" t="s">
        <v>1</v>
      </c>
      <c r="B2" t="s">
        <v>2</v>
      </c>
      <c r="C2" t="s">
        <v>0</v>
      </c>
      <c r="D2" t="s">
        <v>3</v>
      </c>
      <c r="E2" t="s">
        <v>4</v>
      </c>
      <c r="F2" t="s">
        <v>5</v>
      </c>
      <c r="G2" t="s">
        <v>6</v>
      </c>
    </row>
    <row r="3" spans="1:7" x14ac:dyDescent="0.15">
      <c r="B3" t="s">
        <v>7</v>
      </c>
    </row>
    <row r="4" spans="1:7" x14ac:dyDescent="0.15">
      <c r="A4" t="s">
        <v>8</v>
      </c>
      <c r="B4" t="s">
        <v>9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15">
      <c r="A5">
        <v>1</v>
      </c>
      <c r="B5" t="s">
        <v>10</v>
      </c>
      <c r="C5">
        <v>8</v>
      </c>
      <c r="D5">
        <v>22</v>
      </c>
      <c r="E5">
        <v>40</v>
      </c>
      <c r="F5">
        <v>40</v>
      </c>
      <c r="G5">
        <v>56</v>
      </c>
    </row>
    <row r="6" spans="1:7" x14ac:dyDescent="0.15">
      <c r="A6">
        <v>2</v>
      </c>
      <c r="B6" t="s">
        <v>11</v>
      </c>
      <c r="C6">
        <v>7</v>
      </c>
      <c r="D6">
        <v>5</v>
      </c>
      <c r="E6">
        <v>58</v>
      </c>
      <c r="F6">
        <v>57</v>
      </c>
      <c r="G6">
        <v>47</v>
      </c>
    </row>
    <row r="7" spans="1:7" x14ac:dyDescent="0.15">
      <c r="A7">
        <v>3</v>
      </c>
      <c r="B7" t="s">
        <v>12</v>
      </c>
      <c r="C7">
        <v>9</v>
      </c>
      <c r="D7">
        <v>22</v>
      </c>
      <c r="E7">
        <v>50</v>
      </c>
      <c r="F7">
        <v>61</v>
      </c>
      <c r="G7">
        <v>63</v>
      </c>
    </row>
    <row r="8" spans="1:7" x14ac:dyDescent="0.15">
      <c r="A8">
        <v>4</v>
      </c>
      <c r="B8" t="s">
        <v>13</v>
      </c>
      <c r="C8">
        <v>10</v>
      </c>
      <c r="D8">
        <v>27</v>
      </c>
      <c r="E8">
        <v>64</v>
      </c>
      <c r="F8">
        <v>66</v>
      </c>
      <c r="G8">
        <v>67</v>
      </c>
    </row>
    <row r="9" spans="1:7" x14ac:dyDescent="0.15">
      <c r="A9">
        <v>5</v>
      </c>
      <c r="B9" t="s">
        <v>14</v>
      </c>
      <c r="C9">
        <v>6</v>
      </c>
      <c r="D9">
        <v>133</v>
      </c>
      <c r="E9">
        <v>109</v>
      </c>
      <c r="F9">
        <v>76</v>
      </c>
      <c r="G9">
        <v>113</v>
      </c>
    </row>
    <row r="10" spans="1:7" x14ac:dyDescent="0.15">
      <c r="A10">
        <v>6</v>
      </c>
      <c r="B10" t="s">
        <v>15</v>
      </c>
      <c r="C10">
        <v>1</v>
      </c>
      <c r="D10">
        <v>200</v>
      </c>
      <c r="E10">
        <v>200</v>
      </c>
      <c r="F10">
        <v>200</v>
      </c>
      <c r="G10">
        <v>200</v>
      </c>
    </row>
    <row r="11" spans="1:7" x14ac:dyDescent="0.15">
      <c r="A11">
        <v>7</v>
      </c>
      <c r="B11" t="s">
        <v>18</v>
      </c>
      <c r="C11">
        <v>108</v>
      </c>
      <c r="D11">
        <v>5</v>
      </c>
      <c r="E11">
        <v>76</v>
      </c>
      <c r="F11">
        <v>30</v>
      </c>
      <c r="G11">
        <v>77</v>
      </c>
    </row>
    <row r="12" spans="1:7" x14ac:dyDescent="0.15">
      <c r="A12">
        <v>8</v>
      </c>
      <c r="B12" t="s">
        <v>17</v>
      </c>
      <c r="C12">
        <v>107</v>
      </c>
      <c r="D12">
        <v>18</v>
      </c>
      <c r="E12">
        <v>19</v>
      </c>
      <c r="F12">
        <v>20</v>
      </c>
      <c r="G12">
        <v>21</v>
      </c>
    </row>
    <row r="13" spans="1:7" x14ac:dyDescent="0.15">
      <c r="A13">
        <v>9</v>
      </c>
      <c r="B13" t="s">
        <v>16</v>
      </c>
      <c r="C13">
        <v>109</v>
      </c>
      <c r="D13">
        <v>42</v>
      </c>
      <c r="E13">
        <v>1</v>
      </c>
      <c r="F13">
        <v>2</v>
      </c>
      <c r="G13">
        <v>38</v>
      </c>
    </row>
    <row r="14" spans="1:7" x14ac:dyDescent="0.15">
      <c r="A14">
        <v>10</v>
      </c>
      <c r="B14" t="s">
        <v>20</v>
      </c>
      <c r="C14">
        <v>110</v>
      </c>
      <c r="D14">
        <v>5</v>
      </c>
      <c r="E14">
        <v>4</v>
      </c>
      <c r="F14">
        <v>6</v>
      </c>
      <c r="G14">
        <v>130</v>
      </c>
    </row>
    <row r="15" spans="1:7" x14ac:dyDescent="0.15">
      <c r="A15">
        <v>11</v>
      </c>
      <c r="B15" t="s">
        <v>19</v>
      </c>
      <c r="C15">
        <v>106</v>
      </c>
      <c r="D15">
        <v>132</v>
      </c>
      <c r="E15">
        <v>127</v>
      </c>
      <c r="F15">
        <v>102</v>
      </c>
      <c r="G15">
        <v>125</v>
      </c>
    </row>
    <row r="16" spans="1:7" x14ac:dyDescent="0.15">
      <c r="A16">
        <v>12</v>
      </c>
      <c r="B16" t="s">
        <v>21</v>
      </c>
      <c r="C16">
        <v>101</v>
      </c>
      <c r="D16">
        <v>201</v>
      </c>
      <c r="E16">
        <v>201</v>
      </c>
      <c r="F16">
        <v>201</v>
      </c>
      <c r="G16">
        <v>201</v>
      </c>
    </row>
  </sheetData>
  <phoneticPr fontId="3" type="noConversion"/>
  <pageMargins left="0.69930555555555596" right="0.69930555555555596" top="0.75" bottom="0.75" header="0.3" footer="0.3"/>
  <pageSetup paperSize="9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7"/>
  <sheetViews>
    <sheetView tabSelected="1" workbookViewId="0">
      <pane ySplit="4" topLeftCell="A5" activePane="bottomLeft" state="frozen"/>
      <selection pane="bottomLeft" activeCell="F10" sqref="F10"/>
    </sheetView>
  </sheetViews>
  <sheetFormatPr defaultColWidth="9" defaultRowHeight="13.5" x14ac:dyDescent="0.15"/>
  <cols>
    <col min="1" max="1" width="9" style="1"/>
    <col min="2" max="2" width="13" style="1" customWidth="1"/>
    <col min="3" max="3" width="41.75" style="1" customWidth="1"/>
    <col min="4" max="4" width="13" style="1" customWidth="1"/>
    <col min="5" max="5" width="15.125" style="1" customWidth="1"/>
    <col min="6" max="6" width="21.625" style="1" bestFit="1" customWidth="1"/>
    <col min="7" max="7" width="26.125" style="1" bestFit="1" customWidth="1"/>
    <col min="8" max="8" width="11" style="1" customWidth="1"/>
    <col min="9" max="9" width="8.5" style="1" bestFit="1" customWidth="1"/>
    <col min="10" max="10" width="11" style="1" customWidth="1"/>
    <col min="11" max="11" width="9" style="1" customWidth="1"/>
    <col min="12" max="13" width="9" style="1"/>
    <col min="14" max="14" width="10.5" style="1" customWidth="1"/>
    <col min="15" max="16384" width="9" style="1"/>
  </cols>
  <sheetData>
    <row r="2" spans="1:15" x14ac:dyDescent="0.15">
      <c r="A2" s="1" t="s">
        <v>1</v>
      </c>
      <c r="B2" s="1" t="s">
        <v>22</v>
      </c>
      <c r="C2" s="3" t="s">
        <v>400</v>
      </c>
      <c r="D2" s="1" t="s">
        <v>23</v>
      </c>
      <c r="E2" s="1" t="s">
        <v>24</v>
      </c>
      <c r="F2" s="3" t="s">
        <v>564</v>
      </c>
      <c r="G2" s="1" t="s">
        <v>557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</row>
    <row r="3" spans="1:15" ht="54" x14ac:dyDescent="0.15">
      <c r="B3" s="1" t="s">
        <v>33</v>
      </c>
      <c r="C3" s="3" t="s">
        <v>401</v>
      </c>
      <c r="D3" s="1" t="s">
        <v>34</v>
      </c>
      <c r="E3" s="1" t="s">
        <v>35</v>
      </c>
      <c r="F3" s="2" t="s">
        <v>556</v>
      </c>
      <c r="G3" s="4" t="s">
        <v>558</v>
      </c>
      <c r="H3" s="1" t="s">
        <v>36</v>
      </c>
      <c r="I3" s="4" t="s">
        <v>398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41</v>
      </c>
    </row>
    <row r="4" spans="1:15" x14ac:dyDescent="0.15">
      <c r="A4" s="1" t="s">
        <v>8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555</v>
      </c>
      <c r="G4" s="1" t="s">
        <v>555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9</v>
      </c>
      <c r="M4" s="1" t="s">
        <v>8</v>
      </c>
      <c r="N4" s="1" t="s">
        <v>8</v>
      </c>
      <c r="O4" s="1" t="s">
        <v>8</v>
      </c>
    </row>
    <row r="5" spans="1:15" s="9" customFormat="1" x14ac:dyDescent="0.15">
      <c r="A5" s="9">
        <v>10101</v>
      </c>
      <c r="B5" s="10" t="s">
        <v>402</v>
      </c>
      <c r="C5" s="10" t="s">
        <v>403</v>
      </c>
      <c r="D5" s="9" t="s">
        <v>44</v>
      </c>
      <c r="E5" s="10" t="s">
        <v>562</v>
      </c>
      <c r="F5" s="10" t="s">
        <v>565</v>
      </c>
      <c r="H5" s="9">
        <v>1</v>
      </c>
      <c r="J5" s="9">
        <v>0</v>
      </c>
      <c r="L5" s="9" t="s">
        <v>50</v>
      </c>
      <c r="M5" s="9">
        <v>7</v>
      </c>
    </row>
    <row r="6" spans="1:15" s="9" customFormat="1" x14ac:dyDescent="0.15">
      <c r="A6" s="9">
        <v>10102</v>
      </c>
      <c r="B6" s="10" t="s">
        <v>560</v>
      </c>
      <c r="C6" s="9" t="s">
        <v>524</v>
      </c>
      <c r="D6" s="9" t="s">
        <v>44</v>
      </c>
      <c r="E6" s="9" t="s">
        <v>45</v>
      </c>
      <c r="F6" s="10" t="s">
        <v>565</v>
      </c>
      <c r="H6" s="9">
        <v>4</v>
      </c>
      <c r="J6" s="9">
        <v>2</v>
      </c>
      <c r="L6" s="9" t="s">
        <v>46</v>
      </c>
      <c r="M6" s="9">
        <v>39</v>
      </c>
    </row>
    <row r="7" spans="1:15" s="9" customFormat="1" x14ac:dyDescent="0.15">
      <c r="A7" s="9">
        <v>10103</v>
      </c>
      <c r="B7" s="10" t="s">
        <v>561</v>
      </c>
      <c r="C7" s="10" t="s">
        <v>441</v>
      </c>
      <c r="D7" s="9" t="s">
        <v>44</v>
      </c>
      <c r="E7" s="9" t="s">
        <v>45</v>
      </c>
      <c r="F7" s="10" t="s">
        <v>565</v>
      </c>
      <c r="H7" s="9">
        <v>8</v>
      </c>
      <c r="J7" s="9">
        <v>3</v>
      </c>
      <c r="L7" s="9" t="s">
        <v>46</v>
      </c>
      <c r="M7" s="9">
        <v>129</v>
      </c>
    </row>
    <row r="8" spans="1:15" s="9" customFormat="1" x14ac:dyDescent="0.15">
      <c r="A8" s="9">
        <v>10104</v>
      </c>
      <c r="B8" s="10" t="s">
        <v>404</v>
      </c>
      <c r="C8" s="10" t="s">
        <v>405</v>
      </c>
      <c r="D8" s="9" t="s">
        <v>44</v>
      </c>
      <c r="E8" s="10" t="s">
        <v>563</v>
      </c>
      <c r="F8" s="10" t="s">
        <v>566</v>
      </c>
      <c r="G8" s="10" t="s">
        <v>559</v>
      </c>
      <c r="H8" s="9">
        <v>4</v>
      </c>
      <c r="I8" s="9">
        <v>1</v>
      </c>
      <c r="K8" s="9">
        <v>1000</v>
      </c>
      <c r="L8" s="9" t="s">
        <v>3</v>
      </c>
      <c r="M8" s="9">
        <v>53</v>
      </c>
    </row>
    <row r="9" spans="1:15" s="13" customFormat="1" x14ac:dyDescent="0.15">
      <c r="A9" s="13">
        <v>10201</v>
      </c>
      <c r="B9" s="14" t="s">
        <v>397</v>
      </c>
      <c r="C9" s="14" t="s">
        <v>488</v>
      </c>
      <c r="D9" s="13" t="s">
        <v>44</v>
      </c>
      <c r="E9" s="13" t="s">
        <v>45</v>
      </c>
      <c r="H9" s="13">
        <v>1</v>
      </c>
      <c r="J9" s="13">
        <v>0</v>
      </c>
      <c r="L9" s="13" t="s">
        <v>50</v>
      </c>
      <c r="M9" s="13">
        <v>22</v>
      </c>
    </row>
    <row r="10" spans="1:15" s="13" customFormat="1" x14ac:dyDescent="0.15">
      <c r="A10" s="13">
        <v>10202</v>
      </c>
      <c r="B10" s="14" t="s">
        <v>395</v>
      </c>
      <c r="C10" s="14" t="s">
        <v>445</v>
      </c>
      <c r="D10" s="13" t="s">
        <v>44</v>
      </c>
      <c r="E10" s="13" t="s">
        <v>45</v>
      </c>
      <c r="H10" s="13">
        <v>4</v>
      </c>
      <c r="J10" s="13">
        <v>2</v>
      </c>
      <c r="L10" s="13" t="s">
        <v>46</v>
      </c>
      <c r="M10" s="13">
        <v>40</v>
      </c>
    </row>
    <row r="11" spans="1:15" s="13" customFormat="1" x14ac:dyDescent="0.15">
      <c r="A11" s="13">
        <v>10203</v>
      </c>
      <c r="B11" s="14" t="s">
        <v>396</v>
      </c>
      <c r="C11" s="14" t="s">
        <v>511</v>
      </c>
      <c r="D11" s="13" t="s">
        <v>44</v>
      </c>
      <c r="E11" s="13" t="s">
        <v>45</v>
      </c>
      <c r="H11" s="13">
        <v>1</v>
      </c>
      <c r="J11" s="13">
        <v>3</v>
      </c>
      <c r="L11" s="13" t="s">
        <v>3</v>
      </c>
      <c r="M11" s="13">
        <v>55</v>
      </c>
    </row>
    <row r="12" spans="1:15" s="13" customFormat="1" x14ac:dyDescent="0.15">
      <c r="A12" s="13">
        <v>10204</v>
      </c>
      <c r="B12" s="14" t="s">
        <v>394</v>
      </c>
      <c r="C12" s="14" t="s">
        <v>507</v>
      </c>
      <c r="D12" s="13" t="s">
        <v>44</v>
      </c>
      <c r="E12" s="13" t="s">
        <v>49</v>
      </c>
      <c r="H12" s="13">
        <v>4</v>
      </c>
      <c r="I12" s="13">
        <v>1</v>
      </c>
      <c r="K12" s="13">
        <v>1000</v>
      </c>
      <c r="L12" s="13" t="s">
        <v>3</v>
      </c>
      <c r="M12" s="13">
        <v>56</v>
      </c>
      <c r="N12" s="13">
        <v>4</v>
      </c>
      <c r="O12" s="13">
        <v>5</v>
      </c>
    </row>
    <row r="13" spans="1:15" s="11" customFormat="1" x14ac:dyDescent="0.15">
      <c r="A13" s="11">
        <v>10301</v>
      </c>
      <c r="B13" s="12" t="s">
        <v>397</v>
      </c>
      <c r="C13" s="12" t="s">
        <v>488</v>
      </c>
      <c r="D13" s="11" t="s">
        <v>44</v>
      </c>
      <c r="E13" s="11" t="s">
        <v>45</v>
      </c>
      <c r="H13" s="11">
        <v>1</v>
      </c>
      <c r="J13" s="11">
        <v>0</v>
      </c>
      <c r="L13" s="11" t="s">
        <v>50</v>
      </c>
      <c r="M13" s="11">
        <v>22</v>
      </c>
    </row>
    <row r="14" spans="1:15" s="11" customFormat="1" x14ac:dyDescent="0.15">
      <c r="A14" s="11">
        <v>10302</v>
      </c>
      <c r="B14" s="12" t="s">
        <v>395</v>
      </c>
      <c r="C14" s="12" t="s">
        <v>445</v>
      </c>
      <c r="D14" s="11" t="s">
        <v>44</v>
      </c>
      <c r="E14" s="11" t="s">
        <v>45</v>
      </c>
      <c r="H14" s="11">
        <v>4</v>
      </c>
      <c r="J14" s="11">
        <v>2</v>
      </c>
      <c r="L14" s="11" t="s">
        <v>46</v>
      </c>
      <c r="M14" s="11">
        <v>40</v>
      </c>
    </row>
    <row r="15" spans="1:15" s="11" customFormat="1" x14ac:dyDescent="0.15">
      <c r="A15" s="11">
        <v>10303</v>
      </c>
      <c r="B15" s="11" t="s">
        <v>98</v>
      </c>
      <c r="C15" s="11" t="s">
        <v>511</v>
      </c>
      <c r="D15" s="11" t="s">
        <v>44</v>
      </c>
      <c r="E15" s="11" t="s">
        <v>45</v>
      </c>
      <c r="H15" s="11">
        <v>1</v>
      </c>
      <c r="J15" s="11">
        <v>3</v>
      </c>
      <c r="L15" s="11" t="s">
        <v>3</v>
      </c>
      <c r="M15" s="11">
        <v>322</v>
      </c>
    </row>
    <row r="16" spans="1:15" s="11" customFormat="1" x14ac:dyDescent="0.15">
      <c r="A16" s="11">
        <v>10304</v>
      </c>
      <c r="B16" s="12" t="s">
        <v>394</v>
      </c>
      <c r="C16" s="12" t="s">
        <v>507</v>
      </c>
      <c r="D16" s="11" t="s">
        <v>44</v>
      </c>
      <c r="E16" s="11" t="s">
        <v>49</v>
      </c>
      <c r="H16" s="11">
        <v>4</v>
      </c>
      <c r="I16" s="11">
        <v>1</v>
      </c>
      <c r="K16" s="11">
        <v>1000</v>
      </c>
      <c r="L16" s="11" t="s">
        <v>3</v>
      </c>
      <c r="M16" s="11">
        <v>56</v>
      </c>
      <c r="N16" s="11">
        <v>4</v>
      </c>
      <c r="O16" s="11">
        <v>5</v>
      </c>
    </row>
    <row r="17" spans="1:15" s="15" customFormat="1" x14ac:dyDescent="0.15">
      <c r="A17" s="15">
        <v>20101</v>
      </c>
      <c r="B17" s="15" t="s">
        <v>85</v>
      </c>
      <c r="C17" s="16" t="s">
        <v>536</v>
      </c>
      <c r="D17" s="15" t="s">
        <v>44</v>
      </c>
      <c r="E17" s="15" t="s">
        <v>45</v>
      </c>
      <c r="H17" s="15">
        <v>16</v>
      </c>
      <c r="J17" s="15">
        <v>0</v>
      </c>
      <c r="L17" s="15" t="s">
        <v>50</v>
      </c>
      <c r="M17" s="15">
        <v>42</v>
      </c>
    </row>
    <row r="18" spans="1:15" s="15" customFormat="1" x14ac:dyDescent="0.15">
      <c r="A18" s="15">
        <v>20102</v>
      </c>
      <c r="B18" s="15" t="s">
        <v>57</v>
      </c>
      <c r="C18" s="16" t="s">
        <v>450</v>
      </c>
      <c r="D18" s="15" t="s">
        <v>44</v>
      </c>
      <c r="E18" s="15" t="s">
        <v>45</v>
      </c>
      <c r="H18" s="15">
        <v>1</v>
      </c>
      <c r="J18" s="15">
        <v>2</v>
      </c>
      <c r="L18" s="15" t="s">
        <v>50</v>
      </c>
      <c r="M18" s="15">
        <v>11</v>
      </c>
    </row>
    <row r="19" spans="1:15" s="15" customFormat="1" x14ac:dyDescent="0.15">
      <c r="A19" s="15">
        <v>20103</v>
      </c>
      <c r="B19" s="15" t="s">
        <v>88</v>
      </c>
      <c r="C19" s="16" t="s">
        <v>454</v>
      </c>
      <c r="D19" s="15" t="s">
        <v>44</v>
      </c>
      <c r="E19" s="16" t="s">
        <v>399</v>
      </c>
      <c r="H19" s="15">
        <v>2</v>
      </c>
      <c r="J19" s="15">
        <v>3</v>
      </c>
      <c r="L19" s="15" t="s">
        <v>46</v>
      </c>
      <c r="M19" s="15">
        <v>45</v>
      </c>
    </row>
    <row r="20" spans="1:15" s="15" customFormat="1" x14ac:dyDescent="0.15">
      <c r="A20" s="15">
        <v>20104</v>
      </c>
      <c r="B20" s="15" t="s">
        <v>90</v>
      </c>
      <c r="C20" s="16" t="s">
        <v>481</v>
      </c>
      <c r="D20" s="15" t="s">
        <v>44</v>
      </c>
      <c r="E20" s="15" t="s">
        <v>49</v>
      </c>
      <c r="H20" s="15">
        <v>2</v>
      </c>
      <c r="I20" s="15">
        <v>1</v>
      </c>
      <c r="K20" s="15">
        <v>1000</v>
      </c>
      <c r="L20" s="15" t="s">
        <v>3</v>
      </c>
      <c r="M20" s="15">
        <v>47</v>
      </c>
      <c r="N20" s="15">
        <v>9</v>
      </c>
      <c r="O20" s="15">
        <v>10</v>
      </c>
    </row>
    <row r="21" spans="1:15" s="7" customFormat="1" x14ac:dyDescent="0.15">
      <c r="A21" s="7">
        <v>20201</v>
      </c>
      <c r="B21" s="7" t="s">
        <v>52</v>
      </c>
      <c r="C21" s="8" t="s">
        <v>546</v>
      </c>
      <c r="D21" s="7" t="s">
        <v>44</v>
      </c>
      <c r="E21" s="7" t="s">
        <v>45</v>
      </c>
      <c r="H21" s="7">
        <v>1</v>
      </c>
      <c r="J21" s="7">
        <v>0</v>
      </c>
      <c r="L21" s="7" t="s">
        <v>50</v>
      </c>
      <c r="M21" s="7">
        <v>5</v>
      </c>
    </row>
    <row r="22" spans="1:15" s="7" customFormat="1" x14ac:dyDescent="0.15">
      <c r="A22" s="7">
        <v>20202</v>
      </c>
      <c r="B22" s="7" t="s">
        <v>100</v>
      </c>
      <c r="C22" s="7" t="s">
        <v>490</v>
      </c>
      <c r="D22" s="7" t="s">
        <v>44</v>
      </c>
      <c r="E22" s="7" t="s">
        <v>45</v>
      </c>
      <c r="H22" s="7">
        <v>15</v>
      </c>
      <c r="J22" s="7">
        <v>2</v>
      </c>
      <c r="L22" s="7" t="s">
        <v>50</v>
      </c>
      <c r="M22" s="7">
        <v>57</v>
      </c>
    </row>
    <row r="23" spans="1:15" s="7" customFormat="1" x14ac:dyDescent="0.15">
      <c r="A23" s="7">
        <v>20203</v>
      </c>
      <c r="B23" s="7" t="s">
        <v>180</v>
      </c>
      <c r="C23" s="7" t="s">
        <v>494</v>
      </c>
      <c r="D23" s="7" t="s">
        <v>44</v>
      </c>
      <c r="E23" s="7" t="s">
        <v>49</v>
      </c>
      <c r="H23" s="7">
        <v>2</v>
      </c>
      <c r="J23" s="7">
        <v>3</v>
      </c>
      <c r="L23" s="7" t="s">
        <v>3</v>
      </c>
      <c r="M23" s="7">
        <v>324</v>
      </c>
    </row>
    <row r="24" spans="1:15" s="7" customFormat="1" x14ac:dyDescent="0.15">
      <c r="A24" s="7">
        <v>20204</v>
      </c>
      <c r="B24" s="7" t="s">
        <v>90</v>
      </c>
      <c r="C24" s="8" t="s">
        <v>481</v>
      </c>
      <c r="D24" s="7" t="s">
        <v>44</v>
      </c>
      <c r="E24" s="7" t="s">
        <v>49</v>
      </c>
      <c r="H24" s="7">
        <v>2</v>
      </c>
      <c r="I24" s="7">
        <v>1</v>
      </c>
      <c r="K24" s="7">
        <v>1000</v>
      </c>
      <c r="L24" s="7" t="s">
        <v>3</v>
      </c>
      <c r="M24" s="7">
        <v>47</v>
      </c>
      <c r="N24" s="7">
        <v>9</v>
      </c>
      <c r="O24" s="7">
        <v>10</v>
      </c>
    </row>
    <row r="25" spans="1:15" s="5" customFormat="1" x14ac:dyDescent="0.15">
      <c r="A25" s="5">
        <v>20301</v>
      </c>
      <c r="B25" s="5" t="s">
        <v>100</v>
      </c>
      <c r="C25" s="5" t="s">
        <v>490</v>
      </c>
      <c r="D25" s="5" t="s">
        <v>44</v>
      </c>
      <c r="E25" s="5" t="s">
        <v>45</v>
      </c>
      <c r="H25" s="5">
        <v>15</v>
      </c>
      <c r="J25" s="5">
        <v>0</v>
      </c>
      <c r="L25" s="5" t="s">
        <v>50</v>
      </c>
      <c r="M25" s="5">
        <v>323</v>
      </c>
    </row>
    <row r="26" spans="1:15" s="5" customFormat="1" x14ac:dyDescent="0.15">
      <c r="A26" s="5">
        <v>20302</v>
      </c>
      <c r="B26" s="5" t="s">
        <v>102</v>
      </c>
      <c r="C26" s="6" t="s">
        <v>446</v>
      </c>
      <c r="D26" s="5" t="s">
        <v>44</v>
      </c>
      <c r="E26" s="5" t="s">
        <v>49</v>
      </c>
      <c r="H26" s="5">
        <v>10</v>
      </c>
      <c r="J26" s="5">
        <v>2</v>
      </c>
      <c r="L26" s="5" t="s">
        <v>46</v>
      </c>
      <c r="M26" s="5">
        <v>59</v>
      </c>
    </row>
    <row r="27" spans="1:15" s="5" customFormat="1" x14ac:dyDescent="0.15">
      <c r="A27" s="5">
        <v>20303</v>
      </c>
      <c r="B27" s="6" t="s">
        <v>406</v>
      </c>
      <c r="C27" s="5" t="s">
        <v>494</v>
      </c>
      <c r="D27" s="5" t="s">
        <v>44</v>
      </c>
      <c r="E27" s="5" t="s">
        <v>45</v>
      </c>
      <c r="H27" s="5">
        <v>2</v>
      </c>
      <c r="J27" s="5">
        <v>3</v>
      </c>
      <c r="L27" s="5" t="s">
        <v>46</v>
      </c>
      <c r="M27" s="5">
        <v>58</v>
      </c>
    </row>
    <row r="28" spans="1:15" s="5" customFormat="1" x14ac:dyDescent="0.15">
      <c r="A28" s="5">
        <v>20304</v>
      </c>
      <c r="B28" s="5" t="s">
        <v>103</v>
      </c>
      <c r="C28" s="5" t="s">
        <v>495</v>
      </c>
      <c r="D28" s="5" t="s">
        <v>44</v>
      </c>
      <c r="E28" s="5" t="s">
        <v>49</v>
      </c>
      <c r="H28" s="5">
        <v>2</v>
      </c>
      <c r="I28" s="5">
        <v>1</v>
      </c>
      <c r="K28" s="5">
        <v>1000</v>
      </c>
      <c r="L28" s="5" t="s">
        <v>3</v>
      </c>
      <c r="M28" s="5">
        <v>325</v>
      </c>
    </row>
    <row r="29" spans="1:15" s="9" customFormat="1" x14ac:dyDescent="0.15">
      <c r="A29" s="9">
        <v>30101</v>
      </c>
      <c r="B29" s="9" t="s">
        <v>73</v>
      </c>
      <c r="C29" s="10" t="s">
        <v>438</v>
      </c>
      <c r="D29" s="9" t="s">
        <v>44</v>
      </c>
      <c r="E29" s="9" t="s">
        <v>45</v>
      </c>
      <c r="H29" s="9">
        <v>5</v>
      </c>
      <c r="J29" s="9">
        <v>0</v>
      </c>
      <c r="L29" s="9" t="s">
        <v>50</v>
      </c>
      <c r="M29" s="9">
        <v>27</v>
      </c>
    </row>
    <row r="30" spans="1:15" s="9" customFormat="1" x14ac:dyDescent="0.15">
      <c r="A30" s="9">
        <v>30102</v>
      </c>
      <c r="B30" s="9" t="s">
        <v>107</v>
      </c>
      <c r="C30" s="10" t="s">
        <v>437</v>
      </c>
      <c r="D30" s="9" t="s">
        <v>44</v>
      </c>
      <c r="E30" s="9" t="s">
        <v>45</v>
      </c>
      <c r="H30" s="9">
        <v>5</v>
      </c>
      <c r="J30" s="9">
        <v>2</v>
      </c>
      <c r="L30" s="9" t="s">
        <v>50</v>
      </c>
      <c r="M30" s="9">
        <v>64</v>
      </c>
    </row>
    <row r="31" spans="1:15" s="9" customFormat="1" x14ac:dyDescent="0.15">
      <c r="A31" s="9">
        <v>30103</v>
      </c>
      <c r="B31" s="9" t="s">
        <v>109</v>
      </c>
      <c r="C31" s="9" t="s">
        <v>525</v>
      </c>
      <c r="D31" s="9" t="s">
        <v>44</v>
      </c>
      <c r="E31" s="9" t="s">
        <v>45</v>
      </c>
      <c r="H31" s="9">
        <v>17</v>
      </c>
      <c r="J31" s="9">
        <v>3</v>
      </c>
      <c r="L31" s="9" t="s">
        <v>46</v>
      </c>
      <c r="M31" s="9">
        <v>66</v>
      </c>
    </row>
    <row r="32" spans="1:15" s="9" customFormat="1" x14ac:dyDescent="0.15">
      <c r="A32" s="9">
        <v>30104</v>
      </c>
      <c r="B32" s="9" t="s">
        <v>110</v>
      </c>
      <c r="C32" s="9" t="s">
        <v>512</v>
      </c>
      <c r="D32" s="9" t="s">
        <v>44</v>
      </c>
      <c r="E32" s="9" t="s">
        <v>49</v>
      </c>
      <c r="H32" s="9">
        <v>5</v>
      </c>
      <c r="I32" s="9">
        <v>1</v>
      </c>
      <c r="K32" s="9">
        <v>1000</v>
      </c>
      <c r="L32" s="9" t="s">
        <v>3</v>
      </c>
      <c r="M32" s="9">
        <v>67</v>
      </c>
      <c r="N32" s="9">
        <v>9</v>
      </c>
      <c r="O32" s="9">
        <v>10</v>
      </c>
    </row>
    <row r="33" spans="1:15" s="13" customFormat="1" x14ac:dyDescent="0.15">
      <c r="A33" s="13">
        <v>30201</v>
      </c>
      <c r="B33" s="13" t="s">
        <v>107</v>
      </c>
      <c r="C33" s="14" t="s">
        <v>437</v>
      </c>
      <c r="D33" s="13" t="s">
        <v>44</v>
      </c>
      <c r="E33" s="13" t="s">
        <v>45</v>
      </c>
      <c r="H33" s="13">
        <v>5</v>
      </c>
      <c r="J33" s="13">
        <v>0</v>
      </c>
      <c r="L33" s="13" t="s">
        <v>50</v>
      </c>
      <c r="M33" s="13">
        <v>64</v>
      </c>
    </row>
    <row r="34" spans="1:15" s="13" customFormat="1" x14ac:dyDescent="0.15">
      <c r="A34" s="13">
        <v>30202</v>
      </c>
      <c r="B34" s="13" t="s">
        <v>110</v>
      </c>
      <c r="C34" s="13" t="s">
        <v>512</v>
      </c>
      <c r="D34" s="13" t="s">
        <v>44</v>
      </c>
      <c r="E34" s="13" t="s">
        <v>49</v>
      </c>
      <c r="H34" s="13">
        <v>5</v>
      </c>
      <c r="J34" s="13">
        <v>2</v>
      </c>
      <c r="L34" s="13" t="s">
        <v>50</v>
      </c>
      <c r="M34" s="13">
        <v>321</v>
      </c>
    </row>
    <row r="35" spans="1:15" s="13" customFormat="1" x14ac:dyDescent="0.15">
      <c r="A35" s="13">
        <v>30203</v>
      </c>
      <c r="B35" s="13" t="s">
        <v>109</v>
      </c>
      <c r="C35" s="13" t="s">
        <v>525</v>
      </c>
      <c r="D35" s="13" t="s">
        <v>44</v>
      </c>
      <c r="E35" s="13" t="s">
        <v>45</v>
      </c>
      <c r="H35" s="13">
        <v>17</v>
      </c>
      <c r="J35" s="13">
        <v>3</v>
      </c>
      <c r="L35" s="13" t="s">
        <v>46</v>
      </c>
      <c r="M35" s="13">
        <v>66</v>
      </c>
    </row>
    <row r="36" spans="1:15" s="13" customFormat="1" x14ac:dyDescent="0.15">
      <c r="A36" s="13">
        <v>30204</v>
      </c>
      <c r="B36" s="13" t="s">
        <v>146</v>
      </c>
      <c r="C36" s="14" t="s">
        <v>431</v>
      </c>
      <c r="D36" s="13" t="s">
        <v>44</v>
      </c>
      <c r="E36" s="13" t="s">
        <v>49</v>
      </c>
      <c r="H36" s="13">
        <v>5</v>
      </c>
      <c r="I36" s="13">
        <v>1</v>
      </c>
      <c r="K36" s="13">
        <v>1000</v>
      </c>
      <c r="L36" s="13" t="s">
        <v>3</v>
      </c>
      <c r="M36" s="13">
        <v>105</v>
      </c>
    </row>
    <row r="37" spans="1:15" s="15" customFormat="1" x14ac:dyDescent="0.15">
      <c r="A37" s="15">
        <v>40101</v>
      </c>
      <c r="B37" s="16" t="s">
        <v>402</v>
      </c>
      <c r="C37" s="16" t="s">
        <v>403</v>
      </c>
      <c r="D37" s="15" t="s">
        <v>44</v>
      </c>
      <c r="E37" s="15" t="s">
        <v>45</v>
      </c>
      <c r="H37" s="15">
        <v>1</v>
      </c>
      <c r="J37" s="15">
        <v>0</v>
      </c>
      <c r="L37" s="15" t="s">
        <v>50</v>
      </c>
      <c r="M37" s="15">
        <v>7</v>
      </c>
    </row>
    <row r="38" spans="1:15" s="15" customFormat="1" x14ac:dyDescent="0.15">
      <c r="A38" s="15">
        <v>40102</v>
      </c>
      <c r="B38" s="15" t="s">
        <v>93</v>
      </c>
      <c r="C38" s="15" t="s">
        <v>518</v>
      </c>
      <c r="D38" s="15" t="s">
        <v>44</v>
      </c>
      <c r="E38" s="15" t="s">
        <v>45</v>
      </c>
      <c r="H38" s="15">
        <v>3</v>
      </c>
      <c r="J38" s="15">
        <v>2</v>
      </c>
      <c r="L38" s="15" t="s">
        <v>3</v>
      </c>
      <c r="M38" s="15">
        <v>50</v>
      </c>
    </row>
    <row r="39" spans="1:15" s="15" customFormat="1" x14ac:dyDescent="0.15">
      <c r="A39" s="15">
        <v>40103</v>
      </c>
      <c r="B39" s="15" t="s">
        <v>140</v>
      </c>
      <c r="C39" s="16" t="s">
        <v>484</v>
      </c>
      <c r="D39" s="15" t="s">
        <v>44</v>
      </c>
      <c r="E39" s="15" t="s">
        <v>45</v>
      </c>
      <c r="H39" s="15">
        <v>3</v>
      </c>
      <c r="J39" s="15">
        <v>3</v>
      </c>
      <c r="L39" s="15" t="s">
        <v>3</v>
      </c>
      <c r="M39" s="15">
        <v>98</v>
      </c>
    </row>
    <row r="40" spans="1:15" s="15" customFormat="1" x14ac:dyDescent="0.15">
      <c r="A40" s="15">
        <v>40104</v>
      </c>
      <c r="B40" s="15" t="s">
        <v>91</v>
      </c>
      <c r="C40" s="15" t="s">
        <v>519</v>
      </c>
      <c r="D40" s="15" t="s">
        <v>44</v>
      </c>
      <c r="E40" s="15" t="s">
        <v>45</v>
      </c>
      <c r="H40" s="15">
        <v>3</v>
      </c>
      <c r="I40" s="15">
        <v>1</v>
      </c>
      <c r="K40" s="15">
        <v>1000</v>
      </c>
      <c r="L40" s="15" t="s">
        <v>3</v>
      </c>
      <c r="M40" s="15">
        <v>48</v>
      </c>
    </row>
    <row r="41" spans="1:15" s="7" customFormat="1" x14ac:dyDescent="0.15">
      <c r="A41" s="7">
        <v>40201</v>
      </c>
      <c r="B41" s="8" t="s">
        <v>397</v>
      </c>
      <c r="C41" s="8" t="s">
        <v>488</v>
      </c>
      <c r="D41" s="7" t="s">
        <v>44</v>
      </c>
      <c r="E41" s="7" t="s">
        <v>45</v>
      </c>
      <c r="H41" s="7">
        <v>1</v>
      </c>
      <c r="J41" s="7">
        <v>0</v>
      </c>
      <c r="L41" s="7" t="s">
        <v>50</v>
      </c>
      <c r="M41" s="7">
        <v>22</v>
      </c>
    </row>
    <row r="42" spans="1:15" s="7" customFormat="1" x14ac:dyDescent="0.15">
      <c r="A42" s="7">
        <v>40202</v>
      </c>
      <c r="B42" s="7" t="s">
        <v>104</v>
      </c>
      <c r="C42" s="7" t="s">
        <v>521</v>
      </c>
      <c r="D42" s="7" t="s">
        <v>44</v>
      </c>
      <c r="E42" s="7" t="s">
        <v>45</v>
      </c>
      <c r="H42" s="7">
        <v>3</v>
      </c>
      <c r="J42" s="7">
        <v>2</v>
      </c>
      <c r="L42" s="7" t="s">
        <v>46</v>
      </c>
      <c r="M42" s="7">
        <v>61</v>
      </c>
    </row>
    <row r="43" spans="1:15" s="7" customFormat="1" x14ac:dyDescent="0.15">
      <c r="A43" s="7">
        <v>40203</v>
      </c>
      <c r="B43" s="7" t="s">
        <v>93</v>
      </c>
      <c r="C43" s="7" t="s">
        <v>518</v>
      </c>
      <c r="D43" s="7" t="s">
        <v>44</v>
      </c>
      <c r="E43" s="7" t="s">
        <v>45</v>
      </c>
      <c r="H43" s="7">
        <v>3</v>
      </c>
      <c r="J43" s="7">
        <v>3</v>
      </c>
      <c r="L43" s="7" t="s">
        <v>3</v>
      </c>
      <c r="M43" s="7">
        <v>50</v>
      </c>
    </row>
    <row r="44" spans="1:15" s="7" customFormat="1" x14ac:dyDescent="0.15">
      <c r="A44" s="7">
        <v>40204</v>
      </c>
      <c r="B44" s="7" t="s">
        <v>106</v>
      </c>
      <c r="C44" s="7" t="s">
        <v>520</v>
      </c>
      <c r="D44" s="7" t="s">
        <v>44</v>
      </c>
      <c r="E44" s="7" t="s">
        <v>45</v>
      </c>
      <c r="H44" s="7">
        <v>3</v>
      </c>
      <c r="I44" s="7">
        <v>1</v>
      </c>
      <c r="K44" s="7">
        <v>1000</v>
      </c>
      <c r="L44" s="7" t="s">
        <v>3</v>
      </c>
      <c r="M44" s="7">
        <v>63</v>
      </c>
      <c r="N44" s="7">
        <v>4</v>
      </c>
      <c r="O44" s="7">
        <v>5</v>
      </c>
    </row>
    <row r="45" spans="1:15" s="5" customFormat="1" x14ac:dyDescent="0.15">
      <c r="A45" s="5">
        <v>40301</v>
      </c>
      <c r="B45" s="5" t="s">
        <v>91</v>
      </c>
      <c r="C45" s="5" t="s">
        <v>519</v>
      </c>
      <c r="D45" s="5" t="s">
        <v>44</v>
      </c>
      <c r="E45" s="5" t="s">
        <v>45</v>
      </c>
      <c r="H45" s="5">
        <v>3</v>
      </c>
      <c r="J45" s="5">
        <v>0</v>
      </c>
      <c r="L45" s="5" t="s">
        <v>50</v>
      </c>
      <c r="M45" s="5">
        <v>329</v>
      </c>
    </row>
    <row r="46" spans="1:15" s="5" customFormat="1" x14ac:dyDescent="0.15">
      <c r="A46" s="5">
        <v>40302</v>
      </c>
      <c r="B46" s="5" t="s">
        <v>93</v>
      </c>
      <c r="C46" s="5" t="s">
        <v>518</v>
      </c>
      <c r="D46" s="5" t="s">
        <v>44</v>
      </c>
      <c r="E46" s="5" t="s">
        <v>45</v>
      </c>
      <c r="H46" s="5">
        <v>3</v>
      </c>
      <c r="J46" s="5">
        <v>2</v>
      </c>
      <c r="L46" s="5" t="s">
        <v>50</v>
      </c>
      <c r="M46" s="5">
        <v>330</v>
      </c>
    </row>
    <row r="47" spans="1:15" s="5" customFormat="1" x14ac:dyDescent="0.15">
      <c r="A47" s="5">
        <v>40303</v>
      </c>
      <c r="B47" s="5" t="s">
        <v>105</v>
      </c>
      <c r="C47" s="5" t="s">
        <v>526</v>
      </c>
      <c r="D47" s="5" t="s">
        <v>44</v>
      </c>
      <c r="E47" s="5" t="s">
        <v>45</v>
      </c>
      <c r="H47" s="5">
        <v>17</v>
      </c>
      <c r="J47" s="5">
        <v>3</v>
      </c>
      <c r="L47" s="5" t="s">
        <v>46</v>
      </c>
      <c r="M47" s="5">
        <v>331</v>
      </c>
    </row>
    <row r="48" spans="1:15" s="5" customFormat="1" x14ac:dyDescent="0.15">
      <c r="A48" s="5">
        <v>40304</v>
      </c>
      <c r="B48" s="5" t="s">
        <v>106</v>
      </c>
      <c r="C48" s="5" t="s">
        <v>520</v>
      </c>
      <c r="D48" s="5" t="s">
        <v>44</v>
      </c>
      <c r="E48" s="5" t="s">
        <v>45</v>
      </c>
      <c r="H48" s="5">
        <v>3</v>
      </c>
      <c r="I48" s="5">
        <v>1</v>
      </c>
      <c r="K48" s="5">
        <v>1000</v>
      </c>
      <c r="L48" s="5" t="s">
        <v>3</v>
      </c>
      <c r="M48" s="5">
        <v>332</v>
      </c>
    </row>
    <row r="49" spans="1:15" s="9" customFormat="1" x14ac:dyDescent="0.15">
      <c r="A49" s="9">
        <v>50101</v>
      </c>
      <c r="B49" s="18" t="s">
        <v>413</v>
      </c>
      <c r="C49" s="18" t="s">
        <v>547</v>
      </c>
      <c r="D49" s="18" t="s">
        <v>44</v>
      </c>
      <c r="E49" s="18" t="s">
        <v>45</v>
      </c>
      <c r="F49" s="18"/>
      <c r="G49" s="18"/>
      <c r="H49" s="18">
        <v>10</v>
      </c>
      <c r="I49" s="18"/>
      <c r="J49" s="18">
        <v>0</v>
      </c>
      <c r="K49" s="18"/>
      <c r="L49" s="18" t="s">
        <v>414</v>
      </c>
      <c r="M49" s="18">
        <v>32</v>
      </c>
    </row>
    <row r="50" spans="1:15" s="9" customFormat="1" x14ac:dyDescent="0.15">
      <c r="A50" s="9">
        <v>50102</v>
      </c>
      <c r="B50" s="9" t="s">
        <v>48</v>
      </c>
      <c r="C50" s="9" t="s">
        <v>505</v>
      </c>
      <c r="D50" s="9" t="s">
        <v>44</v>
      </c>
      <c r="E50" s="9" t="s">
        <v>49</v>
      </c>
      <c r="H50" s="9">
        <v>10</v>
      </c>
      <c r="J50" s="9">
        <v>2</v>
      </c>
      <c r="L50" s="9" t="s">
        <v>50</v>
      </c>
      <c r="M50" s="9">
        <v>3</v>
      </c>
    </row>
    <row r="51" spans="1:15" s="9" customFormat="1" x14ac:dyDescent="0.15">
      <c r="A51" s="9">
        <v>50103</v>
      </c>
      <c r="B51" s="9" t="s">
        <v>51</v>
      </c>
      <c r="C51" s="9" t="s">
        <v>491</v>
      </c>
      <c r="D51" s="9" t="s">
        <v>44</v>
      </c>
      <c r="E51" s="9" t="s">
        <v>49</v>
      </c>
      <c r="H51" s="9">
        <v>15</v>
      </c>
      <c r="J51" s="9">
        <v>3</v>
      </c>
      <c r="L51" s="9" t="s">
        <v>46</v>
      </c>
      <c r="M51" s="9">
        <v>4</v>
      </c>
    </row>
    <row r="52" spans="1:15" s="9" customFormat="1" x14ac:dyDescent="0.15">
      <c r="A52" s="9">
        <v>50104</v>
      </c>
      <c r="B52" s="9" t="s">
        <v>169</v>
      </c>
      <c r="C52" s="9" t="s">
        <v>419</v>
      </c>
      <c r="D52" s="9" t="s">
        <v>44</v>
      </c>
      <c r="E52" s="9" t="s">
        <v>45</v>
      </c>
      <c r="H52" s="9">
        <v>10</v>
      </c>
      <c r="I52" s="9">
        <v>1</v>
      </c>
      <c r="K52" s="9">
        <v>1000</v>
      </c>
      <c r="L52" s="9" t="s">
        <v>3</v>
      </c>
      <c r="M52" s="9">
        <v>130</v>
      </c>
    </row>
    <row r="53" spans="1:15" s="13" customFormat="1" x14ac:dyDescent="0.15">
      <c r="A53" s="13">
        <v>50201</v>
      </c>
      <c r="B53" s="19" t="s">
        <v>412</v>
      </c>
      <c r="C53" s="19" t="s">
        <v>547</v>
      </c>
      <c r="D53" s="19" t="s">
        <v>44</v>
      </c>
      <c r="E53" s="19" t="s">
        <v>45</v>
      </c>
      <c r="F53" s="19"/>
      <c r="G53" s="19"/>
      <c r="H53" s="19">
        <v>10</v>
      </c>
      <c r="I53" s="19"/>
      <c r="J53" s="19">
        <v>0</v>
      </c>
      <c r="K53" s="19"/>
      <c r="L53" s="19" t="s">
        <v>50</v>
      </c>
      <c r="M53" s="19">
        <v>32</v>
      </c>
    </row>
    <row r="54" spans="1:15" s="13" customFormat="1" x14ac:dyDescent="0.15">
      <c r="A54" s="13">
        <v>50202</v>
      </c>
      <c r="B54" s="13" t="s">
        <v>56</v>
      </c>
      <c r="C54" s="13" t="s">
        <v>496</v>
      </c>
      <c r="D54" s="13" t="s">
        <v>44</v>
      </c>
      <c r="E54" s="13" t="s">
        <v>45</v>
      </c>
      <c r="H54" s="13">
        <v>10</v>
      </c>
      <c r="J54" s="13">
        <v>2</v>
      </c>
      <c r="L54" s="13" t="s">
        <v>50</v>
      </c>
      <c r="M54" s="13">
        <v>10</v>
      </c>
    </row>
    <row r="55" spans="1:15" s="13" customFormat="1" x14ac:dyDescent="0.15">
      <c r="A55" s="13">
        <v>50203</v>
      </c>
      <c r="B55" s="13" t="s">
        <v>53</v>
      </c>
      <c r="C55" s="14" t="s">
        <v>539</v>
      </c>
      <c r="D55" s="13" t="s">
        <v>44</v>
      </c>
      <c r="E55" s="13" t="s">
        <v>45</v>
      </c>
      <c r="H55" s="13">
        <v>10</v>
      </c>
      <c r="J55" s="13">
        <v>3</v>
      </c>
      <c r="L55" s="13" t="s">
        <v>3</v>
      </c>
      <c r="M55" s="13">
        <v>6</v>
      </c>
    </row>
    <row r="56" spans="1:15" s="13" customFormat="1" x14ac:dyDescent="0.15">
      <c r="A56" s="13">
        <v>50204</v>
      </c>
      <c r="B56" s="13" t="s">
        <v>169</v>
      </c>
      <c r="C56" s="13" t="s">
        <v>419</v>
      </c>
      <c r="D56" s="13" t="s">
        <v>44</v>
      </c>
      <c r="E56" s="13" t="s">
        <v>45</v>
      </c>
      <c r="H56" s="13">
        <v>10</v>
      </c>
      <c r="I56" s="13">
        <v>1</v>
      </c>
      <c r="K56" s="13">
        <v>1000</v>
      </c>
      <c r="L56" s="13" t="s">
        <v>3</v>
      </c>
      <c r="M56" s="13">
        <v>130</v>
      </c>
    </row>
    <row r="57" spans="1:15" s="11" customFormat="1" x14ac:dyDescent="0.15">
      <c r="A57" s="11">
        <v>50301</v>
      </c>
      <c r="B57" s="20" t="s">
        <v>412</v>
      </c>
      <c r="C57" s="20" t="s">
        <v>547</v>
      </c>
      <c r="D57" s="20" t="s">
        <v>44</v>
      </c>
      <c r="E57" s="20" t="s">
        <v>45</v>
      </c>
      <c r="F57" s="20"/>
      <c r="G57" s="20"/>
      <c r="H57" s="20">
        <v>10</v>
      </c>
      <c r="I57" s="20"/>
      <c r="J57" s="20">
        <v>0</v>
      </c>
      <c r="K57" s="20"/>
      <c r="L57" s="20" t="s">
        <v>50</v>
      </c>
      <c r="M57" s="20">
        <v>32</v>
      </c>
    </row>
    <row r="58" spans="1:15" s="11" customFormat="1" x14ac:dyDescent="0.15">
      <c r="A58" s="11">
        <v>50302</v>
      </c>
      <c r="B58" s="11" t="s">
        <v>56</v>
      </c>
      <c r="C58" s="11" t="s">
        <v>496</v>
      </c>
      <c r="D58" s="11" t="s">
        <v>44</v>
      </c>
      <c r="E58" s="11" t="s">
        <v>45</v>
      </c>
      <c r="H58" s="11">
        <v>10</v>
      </c>
      <c r="J58" s="11">
        <v>2</v>
      </c>
      <c r="L58" s="11" t="s">
        <v>50</v>
      </c>
      <c r="M58" s="11">
        <v>10</v>
      </c>
    </row>
    <row r="59" spans="1:15" s="11" customFormat="1" x14ac:dyDescent="0.15">
      <c r="A59" s="11">
        <v>50303</v>
      </c>
      <c r="B59" s="11" t="s">
        <v>53</v>
      </c>
      <c r="C59" s="12" t="s">
        <v>539</v>
      </c>
      <c r="D59" s="11" t="s">
        <v>44</v>
      </c>
      <c r="E59" s="11" t="s">
        <v>45</v>
      </c>
      <c r="H59" s="11">
        <v>10</v>
      </c>
      <c r="J59" s="11">
        <v>3</v>
      </c>
      <c r="L59" s="11" t="s">
        <v>3</v>
      </c>
      <c r="M59" s="11">
        <v>6</v>
      </c>
    </row>
    <row r="60" spans="1:15" s="11" customFormat="1" x14ac:dyDescent="0.15">
      <c r="A60" s="11">
        <v>50304</v>
      </c>
      <c r="B60" s="11" t="s">
        <v>169</v>
      </c>
      <c r="C60" s="11" t="s">
        <v>419</v>
      </c>
      <c r="D60" s="11" t="s">
        <v>44</v>
      </c>
      <c r="E60" s="11" t="s">
        <v>45</v>
      </c>
      <c r="H60" s="11">
        <v>10</v>
      </c>
      <c r="I60" s="11">
        <v>1</v>
      </c>
      <c r="K60" s="11">
        <v>1000</v>
      </c>
      <c r="L60" s="11" t="s">
        <v>3</v>
      </c>
      <c r="M60" s="11">
        <v>130</v>
      </c>
    </row>
    <row r="61" spans="1:15" s="15" customFormat="1" x14ac:dyDescent="0.15">
      <c r="A61" s="15">
        <v>60101</v>
      </c>
      <c r="B61" s="15" t="s">
        <v>75</v>
      </c>
      <c r="C61" s="15" t="s">
        <v>532</v>
      </c>
      <c r="D61" s="15" t="s">
        <v>44</v>
      </c>
      <c r="E61" s="15" t="s">
        <v>49</v>
      </c>
      <c r="H61" s="15">
        <v>6</v>
      </c>
      <c r="J61" s="15">
        <v>0</v>
      </c>
      <c r="L61" s="15" t="s">
        <v>46</v>
      </c>
      <c r="M61" s="15">
        <v>29</v>
      </c>
    </row>
    <row r="62" spans="1:15" s="15" customFormat="1" x14ac:dyDescent="0.15">
      <c r="A62" s="15">
        <v>60102</v>
      </c>
      <c r="B62" s="15" t="s">
        <v>76</v>
      </c>
      <c r="C62" s="15" t="s">
        <v>424</v>
      </c>
      <c r="D62" s="15" t="s">
        <v>44</v>
      </c>
      <c r="E62" s="15" t="s">
        <v>49</v>
      </c>
      <c r="H62" s="15">
        <v>6</v>
      </c>
      <c r="J62" s="15">
        <v>2</v>
      </c>
      <c r="L62" s="15" t="s">
        <v>46</v>
      </c>
      <c r="M62" s="15">
        <v>30</v>
      </c>
    </row>
    <row r="63" spans="1:15" s="15" customFormat="1" x14ac:dyDescent="0.15">
      <c r="A63" s="15">
        <v>60103</v>
      </c>
      <c r="B63" s="15" t="s">
        <v>119</v>
      </c>
      <c r="C63" s="15" t="s">
        <v>508</v>
      </c>
      <c r="D63" s="15" t="s">
        <v>44</v>
      </c>
      <c r="E63" s="15" t="s">
        <v>49</v>
      </c>
      <c r="H63" s="15">
        <v>1</v>
      </c>
      <c r="J63" s="15">
        <v>3</v>
      </c>
      <c r="L63" s="15" t="s">
        <v>46</v>
      </c>
      <c r="M63" s="15">
        <v>76</v>
      </c>
    </row>
    <row r="64" spans="1:15" s="15" customFormat="1" x14ac:dyDescent="0.15">
      <c r="A64" s="15">
        <v>60104</v>
      </c>
      <c r="B64" s="15" t="s">
        <v>120</v>
      </c>
      <c r="C64" s="15" t="s">
        <v>503</v>
      </c>
      <c r="D64" s="15" t="s">
        <v>44</v>
      </c>
      <c r="E64" s="15" t="s">
        <v>49</v>
      </c>
      <c r="H64" s="15">
        <v>18</v>
      </c>
      <c r="I64" s="15">
        <v>1</v>
      </c>
      <c r="K64" s="15">
        <v>1000</v>
      </c>
      <c r="L64" s="15" t="s">
        <v>3</v>
      </c>
      <c r="M64" s="15">
        <v>77</v>
      </c>
      <c r="N64" s="15">
        <v>4</v>
      </c>
      <c r="O64" s="15">
        <v>5</v>
      </c>
    </row>
    <row r="65" spans="1:15" s="7" customFormat="1" x14ac:dyDescent="0.15">
      <c r="A65" s="7">
        <v>60201</v>
      </c>
      <c r="B65" s="7" t="s">
        <v>76</v>
      </c>
      <c r="C65" s="7" t="s">
        <v>424</v>
      </c>
      <c r="D65" s="7" t="s">
        <v>44</v>
      </c>
      <c r="E65" s="7" t="s">
        <v>49</v>
      </c>
      <c r="H65" s="7">
        <v>6</v>
      </c>
      <c r="J65" s="7">
        <v>0</v>
      </c>
      <c r="L65" s="7" t="s">
        <v>46</v>
      </c>
      <c r="M65" s="7">
        <v>30</v>
      </c>
    </row>
    <row r="66" spans="1:15" s="7" customFormat="1" x14ac:dyDescent="0.15">
      <c r="A66" s="7">
        <v>60202</v>
      </c>
      <c r="B66" s="7" t="s">
        <v>119</v>
      </c>
      <c r="C66" s="7" t="s">
        <v>508</v>
      </c>
      <c r="D66" s="7" t="s">
        <v>44</v>
      </c>
      <c r="E66" s="7" t="s">
        <v>49</v>
      </c>
      <c r="H66" s="7">
        <v>1</v>
      </c>
      <c r="J66" s="7">
        <v>2</v>
      </c>
      <c r="L66" s="7" t="s">
        <v>46</v>
      </c>
      <c r="M66" s="7">
        <v>76</v>
      </c>
    </row>
    <row r="67" spans="1:15" s="7" customFormat="1" x14ac:dyDescent="0.15">
      <c r="A67" s="7">
        <v>60203</v>
      </c>
      <c r="B67" s="7" t="s">
        <v>120</v>
      </c>
      <c r="C67" s="7" t="s">
        <v>503</v>
      </c>
      <c r="D67" s="7" t="s">
        <v>44</v>
      </c>
      <c r="E67" s="7" t="s">
        <v>49</v>
      </c>
      <c r="H67" s="7">
        <v>18</v>
      </c>
      <c r="J67" s="7">
        <v>3</v>
      </c>
      <c r="L67" s="7" t="s">
        <v>3</v>
      </c>
      <c r="M67" s="7">
        <v>77</v>
      </c>
      <c r="N67" s="7">
        <v>4</v>
      </c>
      <c r="O67" s="7">
        <v>5</v>
      </c>
    </row>
    <row r="68" spans="1:15" s="7" customFormat="1" x14ac:dyDescent="0.15">
      <c r="A68" s="7">
        <v>60204</v>
      </c>
      <c r="B68" s="7" t="s">
        <v>126</v>
      </c>
      <c r="C68" s="7" t="s">
        <v>420</v>
      </c>
      <c r="D68" s="7" t="s">
        <v>44</v>
      </c>
      <c r="E68" s="7" t="s">
        <v>49</v>
      </c>
      <c r="H68" s="7">
        <v>6</v>
      </c>
      <c r="I68" s="7">
        <v>1</v>
      </c>
      <c r="K68" s="7">
        <v>1000</v>
      </c>
      <c r="L68" s="7" t="s">
        <v>3</v>
      </c>
      <c r="M68" s="7">
        <v>83</v>
      </c>
    </row>
    <row r="69" spans="1:15" s="9" customFormat="1" x14ac:dyDescent="0.15">
      <c r="A69" s="9">
        <v>70101</v>
      </c>
      <c r="B69" s="10" t="s">
        <v>402</v>
      </c>
      <c r="C69" s="10" t="s">
        <v>403</v>
      </c>
      <c r="D69" s="9" t="s">
        <v>44</v>
      </c>
      <c r="E69" s="9" t="s">
        <v>45</v>
      </c>
      <c r="H69" s="9">
        <v>1</v>
      </c>
      <c r="J69" s="9">
        <v>0</v>
      </c>
      <c r="L69" s="9" t="s">
        <v>50</v>
      </c>
      <c r="M69" s="9">
        <v>7</v>
      </c>
    </row>
    <row r="70" spans="1:15" s="9" customFormat="1" x14ac:dyDescent="0.15">
      <c r="A70" s="9">
        <v>70102</v>
      </c>
      <c r="B70" s="9" t="s">
        <v>58</v>
      </c>
      <c r="C70" s="10" t="s">
        <v>428</v>
      </c>
      <c r="D70" s="9" t="s">
        <v>44</v>
      </c>
      <c r="E70" s="9" t="s">
        <v>45</v>
      </c>
      <c r="H70" s="9">
        <v>1</v>
      </c>
      <c r="J70" s="9">
        <v>2</v>
      </c>
      <c r="L70" s="9" t="s">
        <v>46</v>
      </c>
      <c r="M70" s="9">
        <v>12</v>
      </c>
    </row>
    <row r="71" spans="1:15" s="9" customFormat="1" x14ac:dyDescent="0.15">
      <c r="A71" s="9">
        <v>70103</v>
      </c>
      <c r="B71" s="9" t="s">
        <v>95</v>
      </c>
      <c r="C71" s="9" t="s">
        <v>531</v>
      </c>
      <c r="D71" s="9" t="s">
        <v>44</v>
      </c>
      <c r="E71" s="9" t="s">
        <v>45</v>
      </c>
      <c r="H71" s="9">
        <v>4</v>
      </c>
      <c r="J71" s="9">
        <v>3</v>
      </c>
      <c r="L71" s="9" t="s">
        <v>50</v>
      </c>
      <c r="M71" s="9">
        <v>52</v>
      </c>
    </row>
    <row r="72" spans="1:15" s="9" customFormat="1" x14ac:dyDescent="0.15">
      <c r="A72" s="9">
        <v>70104</v>
      </c>
      <c r="B72" s="9" t="s">
        <v>47</v>
      </c>
      <c r="C72" s="10" t="s">
        <v>442</v>
      </c>
      <c r="D72" s="9" t="s">
        <v>44</v>
      </c>
      <c r="E72" s="9" t="s">
        <v>45</v>
      </c>
      <c r="H72" s="9">
        <v>8</v>
      </c>
      <c r="I72" s="9">
        <v>1</v>
      </c>
      <c r="K72" s="9">
        <v>1000</v>
      </c>
      <c r="L72" s="9" t="s">
        <v>3</v>
      </c>
      <c r="M72" s="9">
        <v>2</v>
      </c>
      <c r="N72" s="9">
        <v>4</v>
      </c>
      <c r="O72" s="9">
        <v>5</v>
      </c>
    </row>
    <row r="73" spans="1:15" s="13" customFormat="1" x14ac:dyDescent="0.15">
      <c r="A73" s="13">
        <v>70201</v>
      </c>
      <c r="B73" s="13" t="s">
        <v>85</v>
      </c>
      <c r="C73" s="14" t="s">
        <v>536</v>
      </c>
      <c r="D73" s="13" t="s">
        <v>44</v>
      </c>
      <c r="E73" s="13" t="s">
        <v>45</v>
      </c>
      <c r="H73" s="13">
        <v>16</v>
      </c>
      <c r="J73" s="13">
        <v>0</v>
      </c>
      <c r="L73" s="13" t="s">
        <v>50</v>
      </c>
      <c r="M73" s="13">
        <v>42</v>
      </c>
    </row>
    <row r="74" spans="1:15" s="13" customFormat="1" x14ac:dyDescent="0.15">
      <c r="A74" s="13">
        <v>70202</v>
      </c>
      <c r="B74" s="13" t="s">
        <v>58</v>
      </c>
      <c r="C74" s="14" t="s">
        <v>428</v>
      </c>
      <c r="D74" s="13" t="s">
        <v>44</v>
      </c>
      <c r="E74" s="13" t="s">
        <v>45</v>
      </c>
      <c r="H74" s="13">
        <v>1</v>
      </c>
      <c r="J74" s="13">
        <v>2</v>
      </c>
      <c r="L74" s="13" t="s">
        <v>46</v>
      </c>
      <c r="M74" s="13">
        <v>12</v>
      </c>
    </row>
    <row r="75" spans="1:15" s="13" customFormat="1" x14ac:dyDescent="0.15">
      <c r="A75" s="13">
        <v>70203</v>
      </c>
      <c r="B75" s="13" t="s">
        <v>170</v>
      </c>
      <c r="C75" s="13" t="s">
        <v>530</v>
      </c>
      <c r="D75" s="13" t="s">
        <v>44</v>
      </c>
      <c r="E75" s="13" t="s">
        <v>45</v>
      </c>
      <c r="H75" s="13">
        <v>12</v>
      </c>
      <c r="J75" s="13">
        <v>3</v>
      </c>
      <c r="L75" s="13" t="s">
        <v>50</v>
      </c>
      <c r="M75" s="13">
        <v>131</v>
      </c>
    </row>
    <row r="76" spans="1:15" s="13" customFormat="1" x14ac:dyDescent="0.15">
      <c r="A76" s="13">
        <v>70204</v>
      </c>
      <c r="B76" s="13" t="s">
        <v>47</v>
      </c>
      <c r="C76" s="14" t="s">
        <v>442</v>
      </c>
      <c r="D76" s="13" t="s">
        <v>44</v>
      </c>
      <c r="E76" s="13" t="s">
        <v>45</v>
      </c>
      <c r="H76" s="13">
        <v>8</v>
      </c>
      <c r="I76" s="13">
        <v>1</v>
      </c>
      <c r="K76" s="13">
        <v>1000</v>
      </c>
      <c r="L76" s="13" t="s">
        <v>3</v>
      </c>
      <c r="M76" s="13">
        <v>2</v>
      </c>
      <c r="N76" s="13">
        <v>4</v>
      </c>
      <c r="O76" s="13">
        <v>5</v>
      </c>
    </row>
    <row r="77" spans="1:15" s="15" customFormat="1" x14ac:dyDescent="0.15">
      <c r="A77" s="15">
        <v>80101</v>
      </c>
      <c r="B77" s="15" t="s">
        <v>52</v>
      </c>
      <c r="C77" s="16" t="s">
        <v>546</v>
      </c>
      <c r="D77" s="15" t="s">
        <v>44</v>
      </c>
      <c r="E77" s="15" t="s">
        <v>45</v>
      </c>
      <c r="H77" s="15">
        <v>1</v>
      </c>
      <c r="J77" s="15">
        <v>0</v>
      </c>
      <c r="L77" s="15" t="s">
        <v>50</v>
      </c>
      <c r="M77" s="15">
        <v>5</v>
      </c>
    </row>
    <row r="78" spans="1:15" s="15" customFormat="1" x14ac:dyDescent="0.15">
      <c r="A78" s="15">
        <v>80102</v>
      </c>
      <c r="B78" s="15" t="s">
        <v>80</v>
      </c>
      <c r="C78" s="15" t="s">
        <v>418</v>
      </c>
      <c r="D78" s="15" t="s">
        <v>44</v>
      </c>
      <c r="E78" s="15" t="s">
        <v>45</v>
      </c>
      <c r="H78" s="15">
        <v>14</v>
      </c>
      <c r="J78" s="15">
        <v>2</v>
      </c>
      <c r="L78" s="15" t="s">
        <v>46</v>
      </c>
      <c r="M78" s="15">
        <v>35</v>
      </c>
    </row>
    <row r="79" spans="1:15" s="15" customFormat="1" x14ac:dyDescent="0.15">
      <c r="A79" s="15">
        <v>80103</v>
      </c>
      <c r="B79" s="15" t="s">
        <v>61</v>
      </c>
      <c r="C79" s="16" t="s">
        <v>429</v>
      </c>
      <c r="D79" s="15" t="s">
        <v>44</v>
      </c>
      <c r="E79" s="15" t="s">
        <v>45</v>
      </c>
      <c r="H79" s="15">
        <v>16</v>
      </c>
      <c r="J79" s="15">
        <v>3</v>
      </c>
      <c r="L79" s="15" t="s">
        <v>46</v>
      </c>
      <c r="M79" s="15">
        <v>15</v>
      </c>
    </row>
    <row r="80" spans="1:15" s="15" customFormat="1" x14ac:dyDescent="0.15">
      <c r="A80" s="15">
        <v>80104</v>
      </c>
      <c r="B80" s="15" t="s">
        <v>62</v>
      </c>
      <c r="C80" s="15" t="s">
        <v>498</v>
      </c>
      <c r="D80" s="15" t="s">
        <v>44</v>
      </c>
      <c r="E80" s="15" t="s">
        <v>45</v>
      </c>
      <c r="H80" s="15">
        <v>1</v>
      </c>
      <c r="I80" s="15">
        <v>1</v>
      </c>
      <c r="K80" s="15">
        <v>1000</v>
      </c>
      <c r="L80" s="15" t="s">
        <v>3</v>
      </c>
      <c r="M80" s="15">
        <v>16</v>
      </c>
    </row>
    <row r="81" spans="1:13" s="7" customFormat="1" x14ac:dyDescent="0.15">
      <c r="A81" s="7">
        <v>80201</v>
      </c>
      <c r="B81" s="7" t="s">
        <v>85</v>
      </c>
      <c r="C81" s="8" t="s">
        <v>536</v>
      </c>
      <c r="D81" s="7" t="s">
        <v>44</v>
      </c>
      <c r="E81" s="7" t="s">
        <v>45</v>
      </c>
      <c r="H81" s="7">
        <v>16</v>
      </c>
      <c r="J81" s="7">
        <v>0</v>
      </c>
      <c r="L81" s="7" t="s">
        <v>50</v>
      </c>
      <c r="M81" s="7">
        <v>42</v>
      </c>
    </row>
    <row r="82" spans="1:13" s="7" customFormat="1" x14ac:dyDescent="0.15">
      <c r="A82" s="7">
        <v>80202</v>
      </c>
      <c r="B82" s="7" t="s">
        <v>137</v>
      </c>
      <c r="C82" s="8" t="s">
        <v>433</v>
      </c>
      <c r="D82" s="7" t="s">
        <v>44</v>
      </c>
      <c r="E82" s="7" t="s">
        <v>49</v>
      </c>
      <c r="H82" s="7">
        <v>16</v>
      </c>
      <c r="J82" s="7">
        <v>2</v>
      </c>
      <c r="L82" s="7" t="s">
        <v>46</v>
      </c>
      <c r="M82" s="7">
        <v>95</v>
      </c>
    </row>
    <row r="83" spans="1:13" s="7" customFormat="1" x14ac:dyDescent="0.15">
      <c r="A83" s="7">
        <v>80203</v>
      </c>
      <c r="B83" s="7" t="s">
        <v>62</v>
      </c>
      <c r="C83" s="7" t="s">
        <v>498</v>
      </c>
      <c r="D83" s="7" t="s">
        <v>44</v>
      </c>
      <c r="E83" s="7" t="s">
        <v>45</v>
      </c>
      <c r="H83" s="7">
        <v>1</v>
      </c>
      <c r="J83" s="7">
        <v>3</v>
      </c>
      <c r="L83" s="7" t="s">
        <v>3</v>
      </c>
      <c r="M83" s="7">
        <v>16</v>
      </c>
    </row>
    <row r="84" spans="1:13" s="7" customFormat="1" x14ac:dyDescent="0.15">
      <c r="A84" s="7">
        <v>80204</v>
      </c>
      <c r="B84" s="7" t="s">
        <v>112</v>
      </c>
      <c r="C84" s="7" t="s">
        <v>415</v>
      </c>
      <c r="D84" s="7" t="s">
        <v>44</v>
      </c>
      <c r="E84" s="7" t="s">
        <v>45</v>
      </c>
      <c r="H84" s="7">
        <v>16</v>
      </c>
      <c r="I84" s="7">
        <v>1</v>
      </c>
      <c r="K84" s="7">
        <v>1000</v>
      </c>
      <c r="L84" s="7" t="s">
        <v>46</v>
      </c>
      <c r="M84" s="7">
        <v>69</v>
      </c>
    </row>
    <row r="85" spans="1:13" s="7" customFormat="1" x14ac:dyDescent="0.15">
      <c r="A85" s="7">
        <v>90101</v>
      </c>
      <c r="B85" s="7" t="s">
        <v>52</v>
      </c>
      <c r="C85" s="8" t="s">
        <v>546</v>
      </c>
      <c r="D85" s="7" t="s">
        <v>44</v>
      </c>
      <c r="E85" s="7" t="s">
        <v>45</v>
      </c>
      <c r="H85" s="7">
        <v>1</v>
      </c>
      <c r="J85" s="7">
        <v>0</v>
      </c>
      <c r="L85" s="7" t="s">
        <v>50</v>
      </c>
      <c r="M85" s="7">
        <v>5</v>
      </c>
    </row>
    <row r="86" spans="1:13" s="7" customFormat="1" x14ac:dyDescent="0.15">
      <c r="A86" s="7">
        <v>90102</v>
      </c>
      <c r="B86" s="7" t="s">
        <v>71</v>
      </c>
      <c r="C86" s="7" t="s">
        <v>497</v>
      </c>
      <c r="D86" s="7" t="s">
        <v>44</v>
      </c>
      <c r="E86" s="7" t="s">
        <v>45</v>
      </c>
      <c r="H86" s="7">
        <v>1</v>
      </c>
      <c r="J86" s="7">
        <v>2</v>
      </c>
      <c r="L86" s="7" t="s">
        <v>46</v>
      </c>
      <c r="M86" s="7">
        <v>25</v>
      </c>
    </row>
    <row r="87" spans="1:13" s="7" customFormat="1" x14ac:dyDescent="0.15">
      <c r="A87" s="7">
        <v>90103</v>
      </c>
      <c r="B87" s="7" t="s">
        <v>66</v>
      </c>
      <c r="C87" s="8" t="s">
        <v>548</v>
      </c>
      <c r="D87" s="7" t="s">
        <v>44</v>
      </c>
      <c r="E87" s="7" t="s">
        <v>49</v>
      </c>
      <c r="H87" s="7">
        <v>9</v>
      </c>
      <c r="J87" s="7">
        <v>3</v>
      </c>
      <c r="L87" s="7" t="s">
        <v>46</v>
      </c>
      <c r="M87" s="7">
        <v>20</v>
      </c>
    </row>
    <row r="88" spans="1:13" s="7" customFormat="1" x14ac:dyDescent="0.15">
      <c r="A88" s="7">
        <v>90104</v>
      </c>
      <c r="B88" s="7" t="s">
        <v>142</v>
      </c>
      <c r="C88" s="8" t="s">
        <v>540</v>
      </c>
      <c r="D88" s="7" t="s">
        <v>44</v>
      </c>
      <c r="E88" s="7" t="s">
        <v>45</v>
      </c>
      <c r="H88" s="7">
        <v>17</v>
      </c>
      <c r="I88" s="7">
        <v>1</v>
      </c>
      <c r="K88" s="7">
        <v>1000</v>
      </c>
      <c r="L88" s="7" t="s">
        <v>3</v>
      </c>
      <c r="M88" s="7">
        <v>100</v>
      </c>
    </row>
    <row r="89" spans="1:13" s="9" customFormat="1" x14ac:dyDescent="0.15">
      <c r="A89" s="9">
        <v>100101</v>
      </c>
      <c r="B89" s="10" t="s">
        <v>402</v>
      </c>
      <c r="C89" s="10" t="s">
        <v>403</v>
      </c>
      <c r="D89" s="9" t="s">
        <v>44</v>
      </c>
      <c r="E89" s="9" t="s">
        <v>45</v>
      </c>
      <c r="H89" s="9">
        <v>1</v>
      </c>
      <c r="J89" s="9">
        <v>0</v>
      </c>
      <c r="L89" s="9" t="s">
        <v>50</v>
      </c>
      <c r="M89" s="9">
        <v>7</v>
      </c>
    </row>
    <row r="90" spans="1:13" s="9" customFormat="1" x14ac:dyDescent="0.15">
      <c r="A90" s="9">
        <v>100102</v>
      </c>
      <c r="B90" s="9" t="s">
        <v>58</v>
      </c>
      <c r="C90" s="10" t="s">
        <v>428</v>
      </c>
      <c r="D90" s="9" t="s">
        <v>44</v>
      </c>
      <c r="E90" s="9" t="s">
        <v>45</v>
      </c>
      <c r="H90" s="9">
        <v>1</v>
      </c>
      <c r="J90" s="9">
        <v>2</v>
      </c>
      <c r="L90" s="9" t="s">
        <v>46</v>
      </c>
      <c r="M90" s="9">
        <v>12</v>
      </c>
    </row>
    <row r="91" spans="1:13" s="9" customFormat="1" x14ac:dyDescent="0.15">
      <c r="A91" s="9">
        <v>100103</v>
      </c>
      <c r="B91" s="9" t="s">
        <v>72</v>
      </c>
      <c r="C91" s="10" t="s">
        <v>435</v>
      </c>
      <c r="D91" s="9" t="s">
        <v>44</v>
      </c>
      <c r="E91" s="9" t="s">
        <v>45</v>
      </c>
      <c r="H91" s="9">
        <v>5</v>
      </c>
      <c r="J91" s="9">
        <v>3</v>
      </c>
      <c r="L91" s="9" t="s">
        <v>3</v>
      </c>
      <c r="M91" s="9">
        <v>26</v>
      </c>
    </row>
    <row r="92" spans="1:13" s="9" customFormat="1" x14ac:dyDescent="0.15">
      <c r="A92" s="9">
        <v>100104</v>
      </c>
      <c r="B92" s="9" t="s">
        <v>108</v>
      </c>
      <c r="C92" s="10" t="s">
        <v>447</v>
      </c>
      <c r="D92" s="9" t="s">
        <v>44</v>
      </c>
      <c r="E92" s="9" t="s">
        <v>49</v>
      </c>
      <c r="H92" s="9">
        <v>5</v>
      </c>
      <c r="I92" s="9">
        <v>1</v>
      </c>
      <c r="K92" s="9">
        <v>1000</v>
      </c>
      <c r="L92" s="9" t="s">
        <v>3</v>
      </c>
      <c r="M92" s="9">
        <v>65</v>
      </c>
    </row>
    <row r="93" spans="1:13" s="13" customFormat="1" x14ac:dyDescent="0.15">
      <c r="A93" s="13">
        <v>100201</v>
      </c>
      <c r="B93" s="13" t="s">
        <v>73</v>
      </c>
      <c r="C93" s="14" t="s">
        <v>438</v>
      </c>
      <c r="D93" s="13" t="s">
        <v>44</v>
      </c>
      <c r="E93" s="13" t="s">
        <v>45</v>
      </c>
      <c r="H93" s="13">
        <v>5</v>
      </c>
      <c r="J93" s="13">
        <v>0</v>
      </c>
      <c r="L93" s="13" t="s">
        <v>50</v>
      </c>
      <c r="M93" s="13">
        <v>27</v>
      </c>
    </row>
    <row r="94" spans="1:13" s="13" customFormat="1" x14ac:dyDescent="0.15">
      <c r="A94" s="13">
        <v>100202</v>
      </c>
      <c r="B94" s="13" t="s">
        <v>72</v>
      </c>
      <c r="C94" s="14" t="s">
        <v>435</v>
      </c>
      <c r="D94" s="13" t="s">
        <v>44</v>
      </c>
      <c r="E94" s="13" t="s">
        <v>45</v>
      </c>
      <c r="H94" s="13">
        <v>5</v>
      </c>
      <c r="J94" s="13">
        <v>2</v>
      </c>
      <c r="L94" s="13" t="s">
        <v>3</v>
      </c>
      <c r="M94" s="13">
        <v>26</v>
      </c>
    </row>
    <row r="95" spans="1:13" s="13" customFormat="1" x14ac:dyDescent="0.15">
      <c r="A95" s="13">
        <v>100203</v>
      </c>
      <c r="B95" s="13" t="s">
        <v>60</v>
      </c>
      <c r="C95" s="14" t="s">
        <v>439</v>
      </c>
      <c r="D95" s="13" t="s">
        <v>44</v>
      </c>
      <c r="E95" s="13" t="s">
        <v>45</v>
      </c>
      <c r="H95" s="13">
        <v>5</v>
      </c>
      <c r="J95" s="13">
        <v>3</v>
      </c>
      <c r="L95" s="13" t="s">
        <v>3</v>
      </c>
      <c r="M95" s="13">
        <v>14</v>
      </c>
    </row>
    <row r="96" spans="1:13" s="13" customFormat="1" x14ac:dyDescent="0.15">
      <c r="A96" s="13">
        <v>100204</v>
      </c>
      <c r="B96" s="13" t="s">
        <v>74</v>
      </c>
      <c r="C96" s="14" t="s">
        <v>459</v>
      </c>
      <c r="D96" s="13" t="s">
        <v>44</v>
      </c>
      <c r="E96" s="13" t="s">
        <v>45</v>
      </c>
      <c r="H96" s="13">
        <v>17</v>
      </c>
      <c r="I96" s="13">
        <v>1</v>
      </c>
      <c r="K96" s="13">
        <v>1000</v>
      </c>
      <c r="L96" s="13" t="s">
        <v>3</v>
      </c>
      <c r="M96" s="13">
        <v>28</v>
      </c>
    </row>
    <row r="97" spans="1:15" s="15" customFormat="1" x14ac:dyDescent="0.15">
      <c r="A97" s="15">
        <v>110101</v>
      </c>
      <c r="B97" s="15" t="s">
        <v>114</v>
      </c>
      <c r="C97" s="15" t="s">
        <v>509</v>
      </c>
      <c r="D97" s="15" t="s">
        <v>44</v>
      </c>
      <c r="E97" s="15" t="s">
        <v>45</v>
      </c>
      <c r="H97" s="15">
        <v>14</v>
      </c>
      <c r="J97" s="15">
        <v>0</v>
      </c>
      <c r="L97" s="15" t="s">
        <v>50</v>
      </c>
      <c r="M97" s="15">
        <v>71</v>
      </c>
    </row>
    <row r="98" spans="1:15" s="15" customFormat="1" x14ac:dyDescent="0.15">
      <c r="A98" s="15">
        <v>110102</v>
      </c>
      <c r="B98" s="15" t="s">
        <v>115</v>
      </c>
      <c r="C98" s="16" t="s">
        <v>430</v>
      </c>
      <c r="D98" s="15" t="s">
        <v>44</v>
      </c>
      <c r="E98" s="15" t="s">
        <v>45</v>
      </c>
      <c r="H98" s="15">
        <v>11</v>
      </c>
      <c r="J98" s="15">
        <v>2</v>
      </c>
      <c r="L98" s="15" t="s">
        <v>46</v>
      </c>
      <c r="M98" s="15">
        <v>72</v>
      </c>
    </row>
    <row r="99" spans="1:15" s="15" customFormat="1" x14ac:dyDescent="0.15">
      <c r="A99" s="15">
        <v>110103</v>
      </c>
      <c r="B99" s="15" t="s">
        <v>117</v>
      </c>
      <c r="C99" s="16" t="s">
        <v>443</v>
      </c>
      <c r="D99" s="15" t="s">
        <v>44</v>
      </c>
      <c r="E99" s="15" t="s">
        <v>49</v>
      </c>
      <c r="H99" s="15">
        <v>16</v>
      </c>
      <c r="J99" s="15">
        <v>3</v>
      </c>
      <c r="L99" s="15" t="s">
        <v>3</v>
      </c>
      <c r="M99" s="15">
        <v>74</v>
      </c>
    </row>
    <row r="100" spans="1:15" s="15" customFormat="1" x14ac:dyDescent="0.15">
      <c r="A100" s="15">
        <v>110104</v>
      </c>
      <c r="B100" s="15" t="s">
        <v>47</v>
      </c>
      <c r="C100" s="16" t="s">
        <v>442</v>
      </c>
      <c r="D100" s="15" t="s">
        <v>44</v>
      </c>
      <c r="E100" s="15" t="s">
        <v>45</v>
      </c>
      <c r="H100" s="15">
        <v>8</v>
      </c>
      <c r="I100" s="15">
        <v>1</v>
      </c>
      <c r="K100" s="15">
        <v>1000</v>
      </c>
      <c r="L100" s="15" t="s">
        <v>3</v>
      </c>
      <c r="M100" s="15">
        <v>2</v>
      </c>
      <c r="N100" s="15">
        <v>4</v>
      </c>
      <c r="O100" s="15">
        <v>5</v>
      </c>
    </row>
    <row r="101" spans="1:15" s="7" customFormat="1" x14ac:dyDescent="0.15">
      <c r="A101" s="7">
        <v>110201</v>
      </c>
      <c r="B101" s="7" t="s">
        <v>114</v>
      </c>
      <c r="C101" s="7" t="s">
        <v>509</v>
      </c>
      <c r="D101" s="7" t="s">
        <v>44</v>
      </c>
      <c r="E101" s="7" t="s">
        <v>45</v>
      </c>
      <c r="H101" s="7">
        <v>14</v>
      </c>
      <c r="J101" s="7">
        <v>0</v>
      </c>
      <c r="L101" s="7" t="s">
        <v>50</v>
      </c>
      <c r="M101" s="7">
        <v>71</v>
      </c>
    </row>
    <row r="102" spans="1:15" s="7" customFormat="1" x14ac:dyDescent="0.15">
      <c r="A102" s="7">
        <v>110202</v>
      </c>
      <c r="B102" s="7" t="s">
        <v>80</v>
      </c>
      <c r="C102" s="7" t="s">
        <v>418</v>
      </c>
      <c r="D102" s="7" t="s">
        <v>44</v>
      </c>
      <c r="E102" s="7" t="s">
        <v>45</v>
      </c>
      <c r="H102" s="7">
        <v>14</v>
      </c>
      <c r="J102" s="7">
        <v>2</v>
      </c>
      <c r="L102" s="7" t="s">
        <v>46</v>
      </c>
      <c r="M102" s="7">
        <v>35</v>
      </c>
    </row>
    <row r="103" spans="1:15" s="7" customFormat="1" x14ac:dyDescent="0.15">
      <c r="A103" s="7">
        <v>110203</v>
      </c>
      <c r="B103" s="7" t="s">
        <v>167</v>
      </c>
      <c r="C103" s="7" t="s">
        <v>527</v>
      </c>
      <c r="D103" s="7" t="s">
        <v>44</v>
      </c>
      <c r="E103" s="7" t="s">
        <v>45</v>
      </c>
      <c r="H103" s="7">
        <v>8</v>
      </c>
      <c r="J103" s="7">
        <v>3</v>
      </c>
      <c r="L103" s="7" t="s">
        <v>46</v>
      </c>
      <c r="M103" s="7">
        <v>128</v>
      </c>
    </row>
    <row r="104" spans="1:15" s="7" customFormat="1" x14ac:dyDescent="0.15">
      <c r="A104" s="7">
        <v>110204</v>
      </c>
      <c r="B104" s="7" t="s">
        <v>116</v>
      </c>
      <c r="C104" s="7" t="s">
        <v>417</v>
      </c>
      <c r="D104" s="7" t="s">
        <v>44</v>
      </c>
      <c r="E104" s="7" t="s">
        <v>45</v>
      </c>
      <c r="H104" s="7">
        <v>14</v>
      </c>
      <c r="I104" s="7">
        <v>1</v>
      </c>
      <c r="K104" s="7">
        <v>1000</v>
      </c>
      <c r="L104" s="7" t="s">
        <v>3</v>
      </c>
      <c r="M104" s="7">
        <v>73</v>
      </c>
    </row>
    <row r="105" spans="1:15" s="9" customFormat="1" x14ac:dyDescent="0.15">
      <c r="A105" s="9">
        <v>110301</v>
      </c>
      <c r="B105" s="9" t="s">
        <v>116</v>
      </c>
      <c r="C105" s="9" t="s">
        <v>417</v>
      </c>
      <c r="D105" s="9" t="s">
        <v>44</v>
      </c>
      <c r="E105" s="9" t="s">
        <v>45</v>
      </c>
      <c r="H105" s="9">
        <v>14</v>
      </c>
      <c r="J105" s="9">
        <v>0</v>
      </c>
      <c r="L105" s="9" t="s">
        <v>50</v>
      </c>
      <c r="M105" s="9">
        <v>333</v>
      </c>
    </row>
    <row r="106" spans="1:15" s="9" customFormat="1" x14ac:dyDescent="0.15">
      <c r="A106" s="9">
        <v>110302</v>
      </c>
      <c r="B106" s="9" t="s">
        <v>117</v>
      </c>
      <c r="C106" s="10" t="s">
        <v>443</v>
      </c>
      <c r="D106" s="9" t="s">
        <v>44</v>
      </c>
      <c r="E106" s="9" t="s">
        <v>49</v>
      </c>
      <c r="H106" s="9">
        <v>16</v>
      </c>
      <c r="J106" s="9">
        <v>2</v>
      </c>
      <c r="L106" s="9" t="s">
        <v>46</v>
      </c>
      <c r="M106" s="9">
        <v>334</v>
      </c>
    </row>
    <row r="107" spans="1:15" s="9" customFormat="1" x14ac:dyDescent="0.15">
      <c r="A107" s="9">
        <v>110303</v>
      </c>
      <c r="B107" s="9" t="s">
        <v>167</v>
      </c>
      <c r="C107" s="9" t="s">
        <v>527</v>
      </c>
      <c r="D107" s="9" t="s">
        <v>44</v>
      </c>
      <c r="E107" s="9" t="s">
        <v>45</v>
      </c>
      <c r="H107" s="9">
        <v>8</v>
      </c>
      <c r="J107" s="9">
        <v>3</v>
      </c>
      <c r="L107" s="9" t="s">
        <v>50</v>
      </c>
      <c r="M107" s="9">
        <v>335</v>
      </c>
    </row>
    <row r="108" spans="1:15" s="9" customFormat="1" x14ac:dyDescent="0.15">
      <c r="A108" s="9">
        <v>110304</v>
      </c>
      <c r="B108" s="9" t="s">
        <v>118</v>
      </c>
      <c r="C108" s="10" t="s">
        <v>455</v>
      </c>
      <c r="D108" s="9" t="s">
        <v>44</v>
      </c>
      <c r="E108" s="9" t="s">
        <v>45</v>
      </c>
      <c r="H108" s="9">
        <v>1</v>
      </c>
      <c r="I108" s="9">
        <v>1</v>
      </c>
      <c r="K108" s="9">
        <v>1000</v>
      </c>
      <c r="L108" s="9" t="s">
        <v>3</v>
      </c>
      <c r="M108" s="9">
        <v>75</v>
      </c>
    </row>
    <row r="109" spans="1:15" s="15" customFormat="1" x14ac:dyDescent="0.15">
      <c r="A109" s="15">
        <v>120101</v>
      </c>
      <c r="B109" s="15" t="s">
        <v>64</v>
      </c>
      <c r="C109" s="16" t="s">
        <v>463</v>
      </c>
      <c r="D109" s="15" t="s">
        <v>44</v>
      </c>
      <c r="E109" s="15" t="s">
        <v>45</v>
      </c>
      <c r="H109" s="15">
        <v>1</v>
      </c>
      <c r="J109" s="15">
        <v>0</v>
      </c>
      <c r="L109" s="15" t="s">
        <v>50</v>
      </c>
      <c r="M109" s="15">
        <v>18</v>
      </c>
    </row>
    <row r="110" spans="1:15" s="15" customFormat="1" x14ac:dyDescent="0.15">
      <c r="A110" s="15">
        <v>120102</v>
      </c>
      <c r="B110" s="15" t="s">
        <v>66</v>
      </c>
      <c r="C110" s="16" t="s">
        <v>548</v>
      </c>
      <c r="D110" s="15" t="s">
        <v>44</v>
      </c>
      <c r="E110" s="15" t="s">
        <v>49</v>
      </c>
      <c r="H110" s="15">
        <v>9</v>
      </c>
      <c r="J110" s="15">
        <v>2</v>
      </c>
      <c r="L110" s="15" t="s">
        <v>46</v>
      </c>
      <c r="M110" s="15">
        <v>20</v>
      </c>
    </row>
    <row r="111" spans="1:15" s="15" customFormat="1" x14ac:dyDescent="0.15">
      <c r="A111" s="15">
        <v>120103</v>
      </c>
      <c r="B111" s="15" t="s">
        <v>65</v>
      </c>
      <c r="C111" s="16" t="s">
        <v>426</v>
      </c>
      <c r="D111" s="15" t="s">
        <v>44</v>
      </c>
      <c r="E111" s="15" t="s">
        <v>45</v>
      </c>
      <c r="H111" s="15">
        <v>1</v>
      </c>
      <c r="J111" s="15">
        <v>3</v>
      </c>
      <c r="L111" s="15" t="s">
        <v>46</v>
      </c>
      <c r="M111" s="15">
        <v>19</v>
      </c>
    </row>
    <row r="112" spans="1:15" s="15" customFormat="1" x14ac:dyDescent="0.15">
      <c r="A112" s="15">
        <v>120104</v>
      </c>
      <c r="B112" s="15" t="s">
        <v>67</v>
      </c>
      <c r="C112" s="16" t="s">
        <v>542</v>
      </c>
      <c r="D112" s="15" t="s">
        <v>44</v>
      </c>
      <c r="E112" s="15" t="s">
        <v>45</v>
      </c>
      <c r="H112" s="15">
        <v>9</v>
      </c>
      <c r="I112" s="15">
        <v>1</v>
      </c>
      <c r="K112" s="15">
        <v>1000</v>
      </c>
      <c r="L112" s="15" t="s">
        <v>3</v>
      </c>
      <c r="M112" s="15">
        <v>21</v>
      </c>
      <c r="N112" s="15">
        <v>4</v>
      </c>
      <c r="O112" s="15">
        <v>5</v>
      </c>
    </row>
    <row r="113" spans="1:15" s="7" customFormat="1" x14ac:dyDescent="0.15">
      <c r="A113" s="7">
        <v>120201</v>
      </c>
      <c r="B113" s="7" t="s">
        <v>121</v>
      </c>
      <c r="C113" s="7" t="s">
        <v>504</v>
      </c>
      <c r="D113" s="7" t="s">
        <v>44</v>
      </c>
      <c r="E113" s="7" t="s">
        <v>45</v>
      </c>
      <c r="H113" s="7">
        <v>1</v>
      </c>
      <c r="J113" s="7">
        <v>0</v>
      </c>
      <c r="L113" s="7" t="s">
        <v>50</v>
      </c>
      <c r="M113" s="7">
        <v>78</v>
      </c>
    </row>
    <row r="114" spans="1:15" s="7" customFormat="1" x14ac:dyDescent="0.15">
      <c r="A114" s="7">
        <v>120202</v>
      </c>
      <c r="B114" s="7" t="s">
        <v>66</v>
      </c>
      <c r="C114" s="8" t="s">
        <v>548</v>
      </c>
      <c r="D114" s="7" t="s">
        <v>44</v>
      </c>
      <c r="E114" s="7" t="s">
        <v>49</v>
      </c>
      <c r="H114" s="7">
        <v>9</v>
      </c>
      <c r="J114" s="7">
        <v>2</v>
      </c>
      <c r="L114" s="7" t="s">
        <v>46</v>
      </c>
      <c r="M114" s="7">
        <v>20</v>
      </c>
    </row>
    <row r="115" spans="1:15" s="7" customFormat="1" x14ac:dyDescent="0.15">
      <c r="A115" s="7">
        <v>120203</v>
      </c>
      <c r="B115" s="7" t="s">
        <v>67</v>
      </c>
      <c r="C115" s="8" t="s">
        <v>542</v>
      </c>
      <c r="D115" s="7" t="s">
        <v>44</v>
      </c>
      <c r="E115" s="7" t="s">
        <v>45</v>
      </c>
      <c r="H115" s="7">
        <v>9</v>
      </c>
      <c r="J115" s="7">
        <v>3</v>
      </c>
      <c r="L115" s="7" t="s">
        <v>3</v>
      </c>
      <c r="M115" s="7">
        <v>21</v>
      </c>
      <c r="N115" s="7">
        <v>4</v>
      </c>
      <c r="O115" s="7">
        <v>5</v>
      </c>
    </row>
    <row r="116" spans="1:15" s="7" customFormat="1" x14ac:dyDescent="0.15">
      <c r="A116" s="7">
        <v>120204</v>
      </c>
      <c r="B116" s="7" t="s">
        <v>69</v>
      </c>
      <c r="C116" s="8" t="s">
        <v>436</v>
      </c>
      <c r="D116" s="7" t="s">
        <v>44</v>
      </c>
      <c r="E116" s="7" t="s">
        <v>49</v>
      </c>
      <c r="H116" s="7">
        <v>9</v>
      </c>
      <c r="I116" s="7">
        <v>1</v>
      </c>
      <c r="K116" s="7">
        <v>1000</v>
      </c>
      <c r="L116" s="7" t="s">
        <v>3</v>
      </c>
      <c r="M116" s="7">
        <v>23</v>
      </c>
    </row>
    <row r="117" spans="1:15" s="5" customFormat="1" x14ac:dyDescent="0.15">
      <c r="A117" s="5">
        <v>130101</v>
      </c>
      <c r="B117" s="5" t="s">
        <v>121</v>
      </c>
      <c r="C117" s="5" t="s">
        <v>504</v>
      </c>
      <c r="D117" s="5" t="s">
        <v>44</v>
      </c>
      <c r="E117" s="5" t="s">
        <v>45</v>
      </c>
      <c r="H117" s="5">
        <v>1</v>
      </c>
      <c r="J117" s="5">
        <v>0</v>
      </c>
      <c r="L117" s="5" t="s">
        <v>50</v>
      </c>
      <c r="M117" s="5">
        <v>78</v>
      </c>
    </row>
    <row r="118" spans="1:15" s="5" customFormat="1" x14ac:dyDescent="0.15">
      <c r="A118" s="5">
        <v>130102</v>
      </c>
      <c r="B118" s="5" t="s">
        <v>92</v>
      </c>
      <c r="C118" s="6" t="s">
        <v>427</v>
      </c>
      <c r="D118" s="5" t="s">
        <v>44</v>
      </c>
      <c r="E118" s="5" t="s">
        <v>45</v>
      </c>
      <c r="H118" s="5">
        <v>1</v>
      </c>
      <c r="J118" s="5">
        <v>2</v>
      </c>
      <c r="L118" s="5" t="s">
        <v>46</v>
      </c>
      <c r="M118" s="5">
        <v>49</v>
      </c>
    </row>
    <row r="119" spans="1:15" s="5" customFormat="1" x14ac:dyDescent="0.15">
      <c r="A119" s="5">
        <v>130103</v>
      </c>
      <c r="B119" s="5" t="s">
        <v>91</v>
      </c>
      <c r="C119" s="5" t="s">
        <v>519</v>
      </c>
      <c r="D119" s="5" t="s">
        <v>44</v>
      </c>
      <c r="E119" s="5" t="s">
        <v>45</v>
      </c>
      <c r="H119" s="5">
        <v>3</v>
      </c>
      <c r="J119" s="5">
        <v>3</v>
      </c>
      <c r="L119" s="5" t="s">
        <v>3</v>
      </c>
      <c r="M119" s="5">
        <v>48</v>
      </c>
    </row>
    <row r="120" spans="1:15" s="5" customFormat="1" x14ac:dyDescent="0.15">
      <c r="A120" s="5">
        <v>130104</v>
      </c>
      <c r="B120" s="5" t="s">
        <v>94</v>
      </c>
      <c r="C120" s="5" t="s">
        <v>422</v>
      </c>
      <c r="D120" s="5" t="s">
        <v>44</v>
      </c>
      <c r="E120" s="5" t="s">
        <v>45</v>
      </c>
      <c r="H120" s="5">
        <v>6</v>
      </c>
      <c r="I120" s="5">
        <v>1</v>
      </c>
      <c r="K120" s="5">
        <v>1000</v>
      </c>
      <c r="L120" s="5" t="s">
        <v>3</v>
      </c>
      <c r="M120" s="5">
        <v>51</v>
      </c>
    </row>
    <row r="121" spans="1:15" s="9" customFormat="1" x14ac:dyDescent="0.15">
      <c r="A121" s="9">
        <v>140101</v>
      </c>
      <c r="B121" s="9" t="s">
        <v>133</v>
      </c>
      <c r="C121" s="9" t="s">
        <v>492</v>
      </c>
      <c r="D121" s="9" t="s">
        <v>44</v>
      </c>
      <c r="E121" s="9" t="s">
        <v>45</v>
      </c>
      <c r="H121" s="9">
        <v>15</v>
      </c>
      <c r="J121" s="9">
        <v>0</v>
      </c>
      <c r="L121" s="9" t="s">
        <v>50</v>
      </c>
      <c r="M121" s="9">
        <v>90</v>
      </c>
    </row>
    <row r="122" spans="1:15" s="9" customFormat="1" x14ac:dyDescent="0.15">
      <c r="A122" s="9">
        <v>140102</v>
      </c>
      <c r="B122" s="9" t="s">
        <v>104</v>
      </c>
      <c r="C122" s="9" t="s">
        <v>521</v>
      </c>
      <c r="D122" s="9" t="s">
        <v>44</v>
      </c>
      <c r="E122" s="9" t="s">
        <v>45</v>
      </c>
      <c r="H122" s="9">
        <v>3</v>
      </c>
      <c r="J122" s="9">
        <v>2</v>
      </c>
      <c r="L122" s="9" t="s">
        <v>46</v>
      </c>
      <c r="M122" s="9">
        <v>61</v>
      </c>
    </row>
    <row r="123" spans="1:15" s="9" customFormat="1" x14ac:dyDescent="0.15">
      <c r="A123" s="9">
        <v>140103</v>
      </c>
      <c r="B123" s="9" t="s">
        <v>143</v>
      </c>
      <c r="C123" s="9" t="s">
        <v>489</v>
      </c>
      <c r="D123" s="9" t="s">
        <v>44</v>
      </c>
      <c r="E123" s="9" t="s">
        <v>49</v>
      </c>
      <c r="H123" s="9">
        <v>15</v>
      </c>
      <c r="J123" s="9">
        <v>3</v>
      </c>
      <c r="L123" s="9" t="s">
        <v>50</v>
      </c>
      <c r="M123" s="9">
        <v>101</v>
      </c>
    </row>
    <row r="124" spans="1:15" s="9" customFormat="1" x14ac:dyDescent="0.15">
      <c r="A124" s="9">
        <v>140104</v>
      </c>
      <c r="B124" s="9" t="s">
        <v>134</v>
      </c>
      <c r="C124" s="10" t="s">
        <v>482</v>
      </c>
      <c r="D124" s="9" t="s">
        <v>44</v>
      </c>
      <c r="E124" s="9" t="s">
        <v>45</v>
      </c>
      <c r="H124" s="9">
        <v>1</v>
      </c>
      <c r="I124" s="9">
        <v>1</v>
      </c>
      <c r="K124" s="9">
        <v>1000</v>
      </c>
      <c r="L124" s="9" t="s">
        <v>3</v>
      </c>
      <c r="M124" s="9">
        <v>91</v>
      </c>
    </row>
    <row r="125" spans="1:15" s="13" customFormat="1" x14ac:dyDescent="0.15">
      <c r="A125" s="13">
        <v>140201</v>
      </c>
      <c r="B125" s="13" t="s">
        <v>56</v>
      </c>
      <c r="C125" s="13" t="s">
        <v>496</v>
      </c>
      <c r="D125" s="13" t="s">
        <v>44</v>
      </c>
      <c r="E125" s="13" t="s">
        <v>45</v>
      </c>
      <c r="H125" s="13">
        <v>10</v>
      </c>
      <c r="J125" s="13">
        <v>0</v>
      </c>
      <c r="L125" s="13" t="s">
        <v>50</v>
      </c>
      <c r="M125" s="13">
        <v>10</v>
      </c>
    </row>
    <row r="126" spans="1:15" s="13" customFormat="1" x14ac:dyDescent="0.15">
      <c r="A126" s="13">
        <v>140202</v>
      </c>
      <c r="B126" s="13" t="s">
        <v>133</v>
      </c>
      <c r="C126" s="13" t="s">
        <v>492</v>
      </c>
      <c r="D126" s="13" t="s">
        <v>44</v>
      </c>
      <c r="E126" s="13" t="s">
        <v>45</v>
      </c>
      <c r="H126" s="13">
        <v>15</v>
      </c>
      <c r="J126" s="13">
        <v>2</v>
      </c>
      <c r="L126" s="13" t="s">
        <v>50</v>
      </c>
      <c r="M126" s="13">
        <v>90</v>
      </c>
    </row>
    <row r="127" spans="1:15" s="13" customFormat="1" x14ac:dyDescent="0.15">
      <c r="A127" s="13">
        <v>140203</v>
      </c>
      <c r="B127" s="13" t="s">
        <v>135</v>
      </c>
      <c r="C127" s="13" t="s">
        <v>493</v>
      </c>
      <c r="D127" s="13" t="s">
        <v>44</v>
      </c>
      <c r="E127" s="13" t="s">
        <v>45</v>
      </c>
      <c r="H127" s="13">
        <v>15</v>
      </c>
      <c r="J127" s="13">
        <v>3</v>
      </c>
      <c r="L127" s="13" t="s">
        <v>46</v>
      </c>
      <c r="M127" s="13">
        <v>92</v>
      </c>
    </row>
    <row r="128" spans="1:15" s="13" customFormat="1" x14ac:dyDescent="0.15">
      <c r="A128" s="13">
        <v>140204</v>
      </c>
      <c r="B128" s="13" t="s">
        <v>134</v>
      </c>
      <c r="C128" s="14" t="s">
        <v>482</v>
      </c>
      <c r="D128" s="13" t="s">
        <v>44</v>
      </c>
      <c r="E128" s="13" t="s">
        <v>45</v>
      </c>
      <c r="H128" s="13">
        <v>1</v>
      </c>
      <c r="I128" s="13">
        <v>1</v>
      </c>
      <c r="K128" s="13">
        <v>1000</v>
      </c>
      <c r="L128" s="13" t="s">
        <v>3</v>
      </c>
      <c r="M128" s="13">
        <v>91</v>
      </c>
    </row>
    <row r="129" spans="1:15" s="15" customFormat="1" x14ac:dyDescent="0.15">
      <c r="A129" s="15">
        <v>150101</v>
      </c>
      <c r="B129" s="15" t="s">
        <v>150</v>
      </c>
      <c r="C129" s="15" t="s">
        <v>500</v>
      </c>
      <c r="D129" s="15" t="s">
        <v>44</v>
      </c>
      <c r="E129" s="15" t="s">
        <v>45</v>
      </c>
      <c r="H129" s="15">
        <v>11</v>
      </c>
      <c r="J129" s="15">
        <v>0</v>
      </c>
      <c r="L129" s="15" t="s">
        <v>3</v>
      </c>
      <c r="M129" s="15">
        <v>109</v>
      </c>
    </row>
    <row r="130" spans="1:15" s="15" customFormat="1" x14ac:dyDescent="0.15">
      <c r="A130" s="15">
        <v>150102</v>
      </c>
      <c r="B130" s="15" t="s">
        <v>151</v>
      </c>
      <c r="C130" s="15" t="s">
        <v>499</v>
      </c>
      <c r="D130" s="15" t="s">
        <v>44</v>
      </c>
      <c r="E130" s="15" t="s">
        <v>45</v>
      </c>
      <c r="H130" s="15">
        <v>11</v>
      </c>
      <c r="J130" s="15">
        <v>2</v>
      </c>
      <c r="L130" s="15" t="s">
        <v>46</v>
      </c>
      <c r="M130" s="15">
        <v>110</v>
      </c>
    </row>
    <row r="131" spans="1:15" s="15" customFormat="1" x14ac:dyDescent="0.15">
      <c r="A131" s="15">
        <v>150103</v>
      </c>
      <c r="B131" s="15" t="s">
        <v>152</v>
      </c>
      <c r="C131" s="16" t="s">
        <v>549</v>
      </c>
      <c r="D131" s="15" t="s">
        <v>44</v>
      </c>
      <c r="E131" s="15" t="s">
        <v>45</v>
      </c>
      <c r="H131" s="15">
        <v>1</v>
      </c>
      <c r="J131" s="15">
        <v>3</v>
      </c>
      <c r="L131" s="15" t="s">
        <v>3</v>
      </c>
      <c r="M131" s="15">
        <v>111</v>
      </c>
    </row>
    <row r="132" spans="1:15" s="15" customFormat="1" x14ac:dyDescent="0.15">
      <c r="A132" s="15">
        <v>150104</v>
      </c>
      <c r="B132" s="15" t="s">
        <v>153</v>
      </c>
      <c r="C132" s="15" t="s">
        <v>502</v>
      </c>
      <c r="D132" s="15" t="s">
        <v>44</v>
      </c>
      <c r="E132" s="15" t="s">
        <v>49</v>
      </c>
      <c r="H132" s="15">
        <v>11</v>
      </c>
      <c r="I132" s="15">
        <v>1</v>
      </c>
      <c r="K132" s="15">
        <v>1000</v>
      </c>
      <c r="L132" s="15" t="s">
        <v>3</v>
      </c>
      <c r="M132" s="15">
        <v>112</v>
      </c>
    </row>
    <row r="133" spans="1:15" s="9" customFormat="1" x14ac:dyDescent="0.15">
      <c r="A133" s="9">
        <v>150201</v>
      </c>
      <c r="B133" s="9" t="s">
        <v>124</v>
      </c>
      <c r="C133" s="10" t="s">
        <v>537</v>
      </c>
      <c r="D133" s="9" t="s">
        <v>44</v>
      </c>
      <c r="E133" s="9" t="s">
        <v>45</v>
      </c>
      <c r="H133" s="9">
        <v>13</v>
      </c>
      <c r="J133" s="9">
        <v>0</v>
      </c>
      <c r="L133" s="9" t="s">
        <v>50</v>
      </c>
      <c r="M133" s="9">
        <v>81</v>
      </c>
    </row>
    <row r="134" spans="1:15" s="9" customFormat="1" x14ac:dyDescent="0.15">
      <c r="A134" s="9">
        <v>150202</v>
      </c>
      <c r="B134" s="9" t="s">
        <v>136</v>
      </c>
      <c r="C134" s="9" t="s">
        <v>421</v>
      </c>
      <c r="D134" s="9" t="s">
        <v>44</v>
      </c>
      <c r="E134" s="9" t="s">
        <v>45</v>
      </c>
      <c r="H134" s="9">
        <v>1</v>
      </c>
      <c r="J134" s="9">
        <v>2</v>
      </c>
      <c r="L134" s="9" t="s">
        <v>50</v>
      </c>
      <c r="M134" s="9">
        <v>93</v>
      </c>
    </row>
    <row r="135" spans="1:15" s="9" customFormat="1" x14ac:dyDescent="0.15">
      <c r="A135" s="9">
        <v>150203</v>
      </c>
      <c r="B135" s="9" t="s">
        <v>144</v>
      </c>
      <c r="C135" s="9" t="s">
        <v>425</v>
      </c>
      <c r="D135" s="9" t="s">
        <v>44</v>
      </c>
      <c r="E135" s="9" t="s">
        <v>45</v>
      </c>
      <c r="H135" s="9">
        <v>17</v>
      </c>
      <c r="J135" s="9">
        <v>3</v>
      </c>
      <c r="L135" s="9" t="s">
        <v>46</v>
      </c>
      <c r="M135" s="9">
        <v>102</v>
      </c>
    </row>
    <row r="136" spans="1:15" s="9" customFormat="1" x14ac:dyDescent="0.15">
      <c r="A136" s="9">
        <v>150204</v>
      </c>
      <c r="B136" s="9" t="s">
        <v>131</v>
      </c>
      <c r="C136" s="9" t="s">
        <v>501</v>
      </c>
      <c r="D136" s="9" t="s">
        <v>44</v>
      </c>
      <c r="E136" s="9" t="s">
        <v>45</v>
      </c>
      <c r="H136" s="9">
        <v>11</v>
      </c>
      <c r="I136" s="9">
        <v>1</v>
      </c>
      <c r="K136" s="9">
        <v>1000</v>
      </c>
      <c r="L136" s="9" t="s">
        <v>3</v>
      </c>
      <c r="M136" s="9">
        <v>88</v>
      </c>
    </row>
    <row r="137" spans="1:15" s="15" customFormat="1" x14ac:dyDescent="0.15">
      <c r="A137" s="15">
        <v>160101</v>
      </c>
      <c r="B137" s="15" t="s">
        <v>85</v>
      </c>
      <c r="C137" s="16" t="s">
        <v>536</v>
      </c>
      <c r="D137" s="15" t="s">
        <v>44</v>
      </c>
      <c r="E137" s="15" t="s">
        <v>45</v>
      </c>
      <c r="H137" s="15">
        <v>16</v>
      </c>
      <c r="J137" s="15">
        <v>0</v>
      </c>
      <c r="L137" s="15" t="s">
        <v>50</v>
      </c>
      <c r="M137" s="15">
        <v>42</v>
      </c>
    </row>
    <row r="138" spans="1:15" s="15" customFormat="1" x14ac:dyDescent="0.15">
      <c r="A138" s="15">
        <v>160102</v>
      </c>
      <c r="B138" s="15" t="s">
        <v>43</v>
      </c>
      <c r="C138" s="15" t="s">
        <v>528</v>
      </c>
      <c r="D138" s="15" t="s">
        <v>44</v>
      </c>
      <c r="E138" s="15" t="s">
        <v>45</v>
      </c>
      <c r="H138" s="15">
        <v>12</v>
      </c>
      <c r="J138" s="15">
        <v>2</v>
      </c>
      <c r="L138" s="15" t="s">
        <v>46</v>
      </c>
      <c r="M138" s="15">
        <v>1</v>
      </c>
    </row>
    <row r="139" spans="1:15" s="15" customFormat="1" x14ac:dyDescent="0.15">
      <c r="A139" s="15">
        <v>160103</v>
      </c>
      <c r="B139" s="15" t="s">
        <v>82</v>
      </c>
      <c r="C139" s="15" t="s">
        <v>513</v>
      </c>
      <c r="D139" s="15" t="s">
        <v>44</v>
      </c>
      <c r="E139" s="15" t="s">
        <v>45</v>
      </c>
      <c r="H139" s="15">
        <v>12</v>
      </c>
      <c r="J139" s="15">
        <v>3</v>
      </c>
      <c r="L139" s="15" t="s">
        <v>50</v>
      </c>
      <c r="M139" s="15">
        <v>38</v>
      </c>
    </row>
    <row r="140" spans="1:15" s="15" customFormat="1" x14ac:dyDescent="0.15">
      <c r="A140" s="15">
        <v>160104</v>
      </c>
      <c r="B140" s="15" t="s">
        <v>47</v>
      </c>
      <c r="C140" s="16" t="s">
        <v>442</v>
      </c>
      <c r="D140" s="15" t="s">
        <v>44</v>
      </c>
      <c r="E140" s="15" t="s">
        <v>45</v>
      </c>
      <c r="H140" s="15">
        <v>8</v>
      </c>
      <c r="I140" s="15">
        <v>1</v>
      </c>
      <c r="K140" s="15">
        <v>1000</v>
      </c>
      <c r="L140" s="15" t="s">
        <v>3</v>
      </c>
      <c r="M140" s="15">
        <v>2</v>
      </c>
      <c r="N140" s="15">
        <v>4</v>
      </c>
      <c r="O140" s="15">
        <v>5</v>
      </c>
    </row>
    <row r="141" spans="1:15" s="9" customFormat="1" x14ac:dyDescent="0.15">
      <c r="A141" s="9">
        <v>170101</v>
      </c>
      <c r="B141" s="9" t="s">
        <v>121</v>
      </c>
      <c r="C141" s="9" t="s">
        <v>504</v>
      </c>
      <c r="D141" s="9" t="s">
        <v>44</v>
      </c>
      <c r="E141" s="9" t="s">
        <v>45</v>
      </c>
      <c r="H141" s="9">
        <v>1</v>
      </c>
      <c r="J141" s="9">
        <v>0</v>
      </c>
      <c r="L141" s="9" t="s">
        <v>50</v>
      </c>
      <c r="M141" s="9">
        <v>78</v>
      </c>
    </row>
    <row r="142" spans="1:15" s="9" customFormat="1" x14ac:dyDescent="0.15">
      <c r="A142" s="9">
        <v>170102</v>
      </c>
      <c r="B142" s="9" t="s">
        <v>81</v>
      </c>
      <c r="C142" s="9" t="s">
        <v>522</v>
      </c>
      <c r="D142" s="9" t="s">
        <v>44</v>
      </c>
      <c r="E142" s="9" t="s">
        <v>45</v>
      </c>
      <c r="H142" s="9">
        <v>3</v>
      </c>
      <c r="J142" s="9">
        <v>2</v>
      </c>
      <c r="L142" s="9" t="s">
        <v>46</v>
      </c>
      <c r="M142" s="9">
        <v>36</v>
      </c>
    </row>
    <row r="143" spans="1:15" s="9" customFormat="1" x14ac:dyDescent="0.15">
      <c r="A143" s="9">
        <v>170103</v>
      </c>
      <c r="B143" s="9" t="s">
        <v>82</v>
      </c>
      <c r="C143" s="9" t="s">
        <v>513</v>
      </c>
      <c r="D143" s="9" t="s">
        <v>44</v>
      </c>
      <c r="E143" s="9" t="s">
        <v>45</v>
      </c>
      <c r="H143" s="9">
        <v>12</v>
      </c>
      <c r="J143" s="9">
        <v>3</v>
      </c>
      <c r="L143" s="9" t="s">
        <v>50</v>
      </c>
      <c r="M143" s="9">
        <v>38</v>
      </c>
    </row>
    <row r="144" spans="1:15" s="9" customFormat="1" x14ac:dyDescent="0.15">
      <c r="A144" s="9">
        <v>170104</v>
      </c>
      <c r="B144" s="9" t="s">
        <v>66</v>
      </c>
      <c r="C144" s="10" t="s">
        <v>548</v>
      </c>
      <c r="D144" s="9" t="s">
        <v>44</v>
      </c>
      <c r="E144" s="9" t="s">
        <v>49</v>
      </c>
      <c r="H144" s="9">
        <v>9</v>
      </c>
      <c r="I144" s="9">
        <v>1</v>
      </c>
      <c r="K144" s="9">
        <v>1000</v>
      </c>
      <c r="L144" s="9" t="s">
        <v>46</v>
      </c>
      <c r="M144" s="9">
        <v>20</v>
      </c>
    </row>
    <row r="145" spans="1:15" s="15" customFormat="1" x14ac:dyDescent="0.15">
      <c r="A145" s="15">
        <v>180101</v>
      </c>
      <c r="B145" s="15" t="s">
        <v>64</v>
      </c>
      <c r="C145" s="16" t="s">
        <v>463</v>
      </c>
      <c r="D145" s="15" t="s">
        <v>44</v>
      </c>
      <c r="E145" s="15" t="s">
        <v>45</v>
      </c>
      <c r="H145" s="15">
        <v>1</v>
      </c>
      <c r="J145" s="15">
        <v>0</v>
      </c>
      <c r="L145" s="15" t="s">
        <v>50</v>
      </c>
      <c r="M145" s="15">
        <v>18</v>
      </c>
    </row>
    <row r="146" spans="1:15" s="15" customFormat="1" x14ac:dyDescent="0.15">
      <c r="A146" s="15">
        <v>180102</v>
      </c>
      <c r="B146" s="15" t="s">
        <v>111</v>
      </c>
      <c r="C146" s="16" t="s">
        <v>461</v>
      </c>
      <c r="D146" s="15" t="s">
        <v>44</v>
      </c>
      <c r="E146" s="15" t="s">
        <v>45</v>
      </c>
      <c r="H146" s="15">
        <v>1</v>
      </c>
      <c r="J146" s="15">
        <v>2</v>
      </c>
      <c r="L146" s="15" t="s">
        <v>46</v>
      </c>
      <c r="M146" s="15">
        <v>68</v>
      </c>
    </row>
    <row r="147" spans="1:15" s="15" customFormat="1" x14ac:dyDescent="0.15">
      <c r="A147" s="15">
        <v>180103</v>
      </c>
      <c r="B147" s="15" t="s">
        <v>112</v>
      </c>
      <c r="C147" s="15" t="s">
        <v>415</v>
      </c>
      <c r="D147" s="15" t="s">
        <v>44</v>
      </c>
      <c r="E147" s="15" t="s">
        <v>45</v>
      </c>
      <c r="H147" s="15">
        <v>16</v>
      </c>
      <c r="J147" s="15">
        <v>3</v>
      </c>
      <c r="L147" s="15" t="s">
        <v>46</v>
      </c>
      <c r="M147" s="15">
        <v>69</v>
      </c>
    </row>
    <row r="148" spans="1:15" s="15" customFormat="1" x14ac:dyDescent="0.15">
      <c r="A148" s="15">
        <v>180104</v>
      </c>
      <c r="B148" s="15" t="s">
        <v>78</v>
      </c>
      <c r="C148" s="16" t="s">
        <v>465</v>
      </c>
      <c r="D148" s="15" t="s">
        <v>44</v>
      </c>
      <c r="E148" s="15" t="s">
        <v>45</v>
      </c>
      <c r="H148" s="15">
        <v>17</v>
      </c>
      <c r="I148" s="15">
        <v>1</v>
      </c>
      <c r="K148" s="15">
        <v>1000</v>
      </c>
      <c r="L148" s="15" t="s">
        <v>3</v>
      </c>
      <c r="M148" s="15">
        <v>33</v>
      </c>
    </row>
    <row r="149" spans="1:15" s="9" customFormat="1" x14ac:dyDescent="0.15">
      <c r="A149" s="9">
        <v>190101</v>
      </c>
      <c r="B149" s="10" t="s">
        <v>397</v>
      </c>
      <c r="C149" s="10" t="s">
        <v>477</v>
      </c>
      <c r="D149" s="9" t="s">
        <v>44</v>
      </c>
      <c r="E149" s="9" t="s">
        <v>45</v>
      </c>
      <c r="H149" s="9">
        <v>1</v>
      </c>
      <c r="J149" s="9">
        <v>0</v>
      </c>
      <c r="L149" s="9" t="s">
        <v>50</v>
      </c>
      <c r="M149" s="9">
        <v>22</v>
      </c>
    </row>
    <row r="150" spans="1:15" s="9" customFormat="1" x14ac:dyDescent="0.15">
      <c r="A150" s="9">
        <v>190102</v>
      </c>
      <c r="B150" s="9" t="s">
        <v>75</v>
      </c>
      <c r="C150" s="9" t="s">
        <v>532</v>
      </c>
      <c r="D150" s="9" t="s">
        <v>44</v>
      </c>
      <c r="E150" s="9" t="s">
        <v>49</v>
      </c>
      <c r="H150" s="9">
        <v>6</v>
      </c>
      <c r="J150" s="9">
        <v>2</v>
      </c>
      <c r="L150" s="9" t="s">
        <v>46</v>
      </c>
      <c r="M150" s="9">
        <v>29</v>
      </c>
    </row>
    <row r="151" spans="1:15" s="9" customFormat="1" x14ac:dyDescent="0.15">
      <c r="A151" s="9">
        <v>190103</v>
      </c>
      <c r="B151" s="9" t="s">
        <v>76</v>
      </c>
      <c r="C151" s="9" t="s">
        <v>424</v>
      </c>
      <c r="D151" s="9" t="s">
        <v>44</v>
      </c>
      <c r="E151" s="9" t="s">
        <v>49</v>
      </c>
      <c r="H151" s="9">
        <v>6</v>
      </c>
      <c r="J151" s="9">
        <v>3</v>
      </c>
      <c r="L151" s="9" t="s">
        <v>46</v>
      </c>
      <c r="M151" s="9">
        <v>30</v>
      </c>
    </row>
    <row r="152" spans="1:15" s="9" customFormat="1" x14ac:dyDescent="0.15">
      <c r="A152" s="9">
        <v>190104</v>
      </c>
      <c r="B152" s="9" t="s">
        <v>69</v>
      </c>
      <c r="C152" s="10" t="s">
        <v>436</v>
      </c>
      <c r="D152" s="9" t="s">
        <v>44</v>
      </c>
      <c r="E152" s="9" t="s">
        <v>49</v>
      </c>
      <c r="H152" s="9">
        <v>9</v>
      </c>
      <c r="I152" s="9">
        <v>1</v>
      </c>
      <c r="K152" s="9">
        <v>1000</v>
      </c>
      <c r="L152" s="9" t="s">
        <v>3</v>
      </c>
      <c r="M152" s="9">
        <v>23</v>
      </c>
    </row>
    <row r="153" spans="1:15" s="15" customFormat="1" x14ac:dyDescent="0.15">
      <c r="A153" s="15">
        <v>200101</v>
      </c>
      <c r="B153" s="15" t="s">
        <v>85</v>
      </c>
      <c r="C153" s="16" t="s">
        <v>536</v>
      </c>
      <c r="D153" s="15" t="s">
        <v>44</v>
      </c>
      <c r="E153" s="15" t="s">
        <v>45</v>
      </c>
      <c r="H153" s="15">
        <v>16</v>
      </c>
      <c r="J153" s="15">
        <v>0</v>
      </c>
      <c r="L153" s="15" t="s">
        <v>50</v>
      </c>
      <c r="M153" s="15">
        <v>42</v>
      </c>
    </row>
    <row r="154" spans="1:15" s="15" customFormat="1" x14ac:dyDescent="0.15">
      <c r="A154" s="15">
        <v>200102</v>
      </c>
      <c r="B154" s="15" t="s">
        <v>174</v>
      </c>
      <c r="C154" s="16" t="s">
        <v>460</v>
      </c>
      <c r="D154" s="15" t="s">
        <v>44</v>
      </c>
      <c r="E154" s="15" t="s">
        <v>45</v>
      </c>
      <c r="H154" s="15">
        <v>2</v>
      </c>
      <c r="J154" s="15">
        <v>2</v>
      </c>
      <c r="L154" s="15" t="s">
        <v>50</v>
      </c>
      <c r="M154" s="15">
        <v>135</v>
      </c>
    </row>
    <row r="155" spans="1:15" s="15" customFormat="1" x14ac:dyDescent="0.15">
      <c r="A155" s="15">
        <v>200103</v>
      </c>
      <c r="B155" s="15" t="s">
        <v>89</v>
      </c>
      <c r="C155" s="16" t="s">
        <v>456</v>
      </c>
      <c r="D155" s="15" t="s">
        <v>44</v>
      </c>
      <c r="E155" s="15" t="s">
        <v>45</v>
      </c>
      <c r="H155" s="15">
        <v>1</v>
      </c>
      <c r="J155" s="15">
        <v>3</v>
      </c>
      <c r="L155" s="15" t="s">
        <v>46</v>
      </c>
      <c r="M155" s="15">
        <v>46</v>
      </c>
    </row>
    <row r="156" spans="1:15" s="15" customFormat="1" x14ac:dyDescent="0.15">
      <c r="A156" s="15">
        <v>200104</v>
      </c>
      <c r="B156" s="15" t="s">
        <v>90</v>
      </c>
      <c r="C156" s="16" t="s">
        <v>481</v>
      </c>
      <c r="D156" s="15" t="s">
        <v>44</v>
      </c>
      <c r="E156" s="15" t="s">
        <v>49</v>
      </c>
      <c r="H156" s="15">
        <v>2</v>
      </c>
      <c r="I156" s="15">
        <v>1</v>
      </c>
      <c r="K156" s="15">
        <v>1000</v>
      </c>
      <c r="L156" s="15" t="s">
        <v>3</v>
      </c>
      <c r="M156" s="15">
        <v>47</v>
      </c>
      <c r="N156" s="15">
        <v>9</v>
      </c>
      <c r="O156" s="15">
        <v>10</v>
      </c>
    </row>
    <row r="157" spans="1:15" s="7" customFormat="1" x14ac:dyDescent="0.15">
      <c r="A157" s="7">
        <v>200201</v>
      </c>
      <c r="B157" s="7" t="s">
        <v>85</v>
      </c>
      <c r="C157" s="8" t="s">
        <v>536</v>
      </c>
      <c r="D157" s="7" t="s">
        <v>44</v>
      </c>
      <c r="E157" s="7" t="s">
        <v>45</v>
      </c>
      <c r="H157" s="7">
        <v>16</v>
      </c>
      <c r="J157" s="7">
        <v>0</v>
      </c>
      <c r="L157" s="7" t="s">
        <v>50</v>
      </c>
      <c r="M157" s="7">
        <v>42</v>
      </c>
    </row>
    <row r="158" spans="1:15" s="7" customFormat="1" x14ac:dyDescent="0.15">
      <c r="A158" s="7">
        <v>200202</v>
      </c>
      <c r="B158" s="7" t="s">
        <v>174</v>
      </c>
      <c r="C158" s="8" t="s">
        <v>460</v>
      </c>
      <c r="D158" s="7" t="s">
        <v>44</v>
      </c>
      <c r="E158" s="7" t="s">
        <v>45</v>
      </c>
      <c r="H158" s="7">
        <v>2</v>
      </c>
      <c r="J158" s="7">
        <v>2</v>
      </c>
      <c r="L158" s="7" t="s">
        <v>50</v>
      </c>
      <c r="M158" s="7">
        <v>135</v>
      </c>
    </row>
    <row r="159" spans="1:15" s="7" customFormat="1" x14ac:dyDescent="0.15">
      <c r="A159" s="7">
        <v>200203</v>
      </c>
      <c r="B159" s="7" t="s">
        <v>112</v>
      </c>
      <c r="C159" s="7" t="s">
        <v>415</v>
      </c>
      <c r="D159" s="7" t="s">
        <v>44</v>
      </c>
      <c r="E159" s="7" t="s">
        <v>45</v>
      </c>
      <c r="H159" s="7">
        <v>16</v>
      </c>
      <c r="J159" s="7">
        <v>3</v>
      </c>
      <c r="L159" s="7" t="s">
        <v>46</v>
      </c>
      <c r="M159" s="7">
        <v>69</v>
      </c>
    </row>
    <row r="160" spans="1:15" s="7" customFormat="1" x14ac:dyDescent="0.15">
      <c r="A160" s="7">
        <v>200204</v>
      </c>
      <c r="B160" s="7" t="s">
        <v>103</v>
      </c>
      <c r="C160" s="8" t="s">
        <v>471</v>
      </c>
      <c r="D160" s="7" t="s">
        <v>44</v>
      </c>
      <c r="E160" s="7" t="s">
        <v>49</v>
      </c>
      <c r="H160" s="7">
        <v>2</v>
      </c>
      <c r="I160" s="7">
        <v>1</v>
      </c>
      <c r="K160" s="7">
        <v>1000</v>
      </c>
      <c r="L160" s="7" t="s">
        <v>3</v>
      </c>
      <c r="M160" s="7">
        <v>60</v>
      </c>
    </row>
    <row r="161" spans="1:13" s="9" customFormat="1" x14ac:dyDescent="0.15">
      <c r="A161" s="9">
        <v>210101</v>
      </c>
      <c r="B161" s="9" t="s">
        <v>121</v>
      </c>
      <c r="C161" s="10" t="s">
        <v>480</v>
      </c>
      <c r="D161" s="9" t="s">
        <v>44</v>
      </c>
      <c r="E161" s="9" t="s">
        <v>45</v>
      </c>
      <c r="H161" s="9">
        <v>1</v>
      </c>
      <c r="J161" s="9">
        <v>0</v>
      </c>
      <c r="L161" s="9" t="s">
        <v>50</v>
      </c>
      <c r="M161" s="9">
        <v>78</v>
      </c>
    </row>
    <row r="162" spans="1:13" s="9" customFormat="1" x14ac:dyDescent="0.15">
      <c r="A162" s="9">
        <v>210102</v>
      </c>
      <c r="B162" s="9" t="s">
        <v>92</v>
      </c>
      <c r="C162" s="10" t="s">
        <v>427</v>
      </c>
      <c r="D162" s="9" t="s">
        <v>44</v>
      </c>
      <c r="E162" s="9" t="s">
        <v>45</v>
      </c>
      <c r="H162" s="9">
        <v>1</v>
      </c>
      <c r="J162" s="9">
        <v>2</v>
      </c>
      <c r="L162" s="9" t="s">
        <v>46</v>
      </c>
      <c r="M162" s="9">
        <v>49</v>
      </c>
    </row>
    <row r="163" spans="1:13" s="9" customFormat="1" x14ac:dyDescent="0.15">
      <c r="A163" s="9">
        <v>210103</v>
      </c>
      <c r="B163" s="9" t="s">
        <v>123</v>
      </c>
      <c r="C163" s="10" t="s">
        <v>543</v>
      </c>
      <c r="D163" s="9" t="s">
        <v>44</v>
      </c>
      <c r="E163" s="9" t="s">
        <v>45</v>
      </c>
      <c r="H163" s="9">
        <v>11</v>
      </c>
      <c r="J163" s="9">
        <v>3</v>
      </c>
      <c r="L163" s="9" t="s">
        <v>46</v>
      </c>
      <c r="M163" s="9">
        <v>80</v>
      </c>
    </row>
    <row r="164" spans="1:13" s="9" customFormat="1" x14ac:dyDescent="0.15">
      <c r="A164" s="9">
        <v>210104</v>
      </c>
      <c r="B164" s="9" t="s">
        <v>122</v>
      </c>
      <c r="C164" s="10" t="s">
        <v>545</v>
      </c>
      <c r="D164" s="9" t="s">
        <v>44</v>
      </c>
      <c r="E164" s="9" t="s">
        <v>49</v>
      </c>
      <c r="H164" s="9">
        <v>1</v>
      </c>
      <c r="I164" s="9">
        <v>1</v>
      </c>
      <c r="K164" s="9">
        <v>1000</v>
      </c>
      <c r="L164" s="9" t="s">
        <v>3</v>
      </c>
      <c r="M164" s="9">
        <v>79</v>
      </c>
    </row>
    <row r="165" spans="1:13" s="15" customFormat="1" x14ac:dyDescent="0.15">
      <c r="A165" s="15">
        <v>220101</v>
      </c>
      <c r="B165" s="15" t="s">
        <v>107</v>
      </c>
      <c r="C165" s="16" t="s">
        <v>437</v>
      </c>
      <c r="D165" s="15" t="s">
        <v>44</v>
      </c>
      <c r="E165" s="15" t="s">
        <v>45</v>
      </c>
      <c r="H165" s="15">
        <v>5</v>
      </c>
      <c r="J165" s="15">
        <v>0</v>
      </c>
      <c r="L165" s="15" t="s">
        <v>50</v>
      </c>
      <c r="M165" s="15">
        <v>64</v>
      </c>
    </row>
    <row r="166" spans="1:13" s="15" customFormat="1" x14ac:dyDescent="0.15">
      <c r="A166" s="15">
        <v>220102</v>
      </c>
      <c r="B166" s="15" t="s">
        <v>176</v>
      </c>
      <c r="C166" s="16" t="s">
        <v>449</v>
      </c>
      <c r="D166" s="15" t="s">
        <v>44</v>
      </c>
      <c r="E166" s="15" t="s">
        <v>49</v>
      </c>
      <c r="H166" s="15">
        <v>11</v>
      </c>
      <c r="J166" s="15">
        <v>2</v>
      </c>
      <c r="L166" s="15" t="s">
        <v>46</v>
      </c>
      <c r="M166" s="15">
        <v>137</v>
      </c>
    </row>
    <row r="167" spans="1:13" s="15" customFormat="1" x14ac:dyDescent="0.15">
      <c r="A167" s="15">
        <v>220103</v>
      </c>
      <c r="B167" s="15" t="s">
        <v>108</v>
      </c>
      <c r="C167" s="16" t="s">
        <v>447</v>
      </c>
      <c r="D167" s="15" t="s">
        <v>44</v>
      </c>
      <c r="E167" s="15" t="s">
        <v>49</v>
      </c>
      <c r="H167" s="15">
        <v>5</v>
      </c>
      <c r="J167" s="15">
        <v>3</v>
      </c>
      <c r="L167" s="15" t="s">
        <v>3</v>
      </c>
      <c r="M167" s="15">
        <v>65</v>
      </c>
    </row>
    <row r="168" spans="1:13" s="15" customFormat="1" x14ac:dyDescent="0.15">
      <c r="A168" s="15">
        <v>220104</v>
      </c>
      <c r="B168" s="15" t="s">
        <v>146</v>
      </c>
      <c r="C168" s="16" t="s">
        <v>431</v>
      </c>
      <c r="D168" s="15" t="s">
        <v>44</v>
      </c>
      <c r="E168" s="15" t="s">
        <v>49</v>
      </c>
      <c r="H168" s="15">
        <v>5</v>
      </c>
      <c r="I168" s="15">
        <v>1</v>
      </c>
      <c r="K168" s="15">
        <v>1000</v>
      </c>
      <c r="L168" s="15" t="s">
        <v>3</v>
      </c>
      <c r="M168" s="15">
        <v>105</v>
      </c>
    </row>
    <row r="169" spans="1:13" s="9" customFormat="1" x14ac:dyDescent="0.15">
      <c r="A169" s="9">
        <v>230101</v>
      </c>
      <c r="B169" s="9" t="s">
        <v>65</v>
      </c>
      <c r="C169" s="10" t="s">
        <v>426</v>
      </c>
      <c r="D169" s="9" t="s">
        <v>44</v>
      </c>
      <c r="E169" s="9" t="s">
        <v>45</v>
      </c>
      <c r="H169" s="9">
        <v>1</v>
      </c>
      <c r="J169" s="9">
        <v>0</v>
      </c>
      <c r="L169" s="9" t="s">
        <v>46</v>
      </c>
      <c r="M169" s="9">
        <v>19</v>
      </c>
    </row>
    <row r="170" spans="1:13" s="9" customFormat="1" x14ac:dyDescent="0.15">
      <c r="A170" s="9">
        <v>230102</v>
      </c>
      <c r="B170" s="10" t="s">
        <v>406</v>
      </c>
      <c r="C170" s="10" t="s">
        <v>472</v>
      </c>
      <c r="D170" s="9" t="s">
        <v>44</v>
      </c>
      <c r="E170" s="9" t="s">
        <v>45</v>
      </c>
      <c r="H170" s="9">
        <v>2</v>
      </c>
      <c r="J170" s="9">
        <v>2</v>
      </c>
      <c r="L170" s="9" t="s">
        <v>46</v>
      </c>
      <c r="M170" s="9">
        <v>58</v>
      </c>
    </row>
    <row r="171" spans="1:13" s="9" customFormat="1" x14ac:dyDescent="0.15">
      <c r="A171" s="9">
        <v>230103</v>
      </c>
      <c r="B171" s="9" t="s">
        <v>148</v>
      </c>
      <c r="C171" s="9" t="s">
        <v>514</v>
      </c>
      <c r="D171" s="9" t="s">
        <v>44</v>
      </c>
      <c r="E171" s="9" t="s">
        <v>49</v>
      </c>
      <c r="H171" s="9">
        <v>2</v>
      </c>
      <c r="J171" s="9">
        <v>3</v>
      </c>
      <c r="L171" s="9" t="s">
        <v>3</v>
      </c>
      <c r="M171" s="9">
        <v>107</v>
      </c>
    </row>
    <row r="172" spans="1:13" s="9" customFormat="1" x14ac:dyDescent="0.15">
      <c r="A172" s="9">
        <v>230104</v>
      </c>
      <c r="B172" s="9" t="s">
        <v>147</v>
      </c>
      <c r="C172" s="10" t="s">
        <v>434</v>
      </c>
      <c r="D172" s="9" t="s">
        <v>44</v>
      </c>
      <c r="E172" s="9" t="s">
        <v>49</v>
      </c>
      <c r="H172" s="9">
        <v>2</v>
      </c>
      <c r="I172" s="9">
        <v>1</v>
      </c>
      <c r="K172" s="9">
        <v>1000</v>
      </c>
      <c r="L172" s="9" t="s">
        <v>46</v>
      </c>
      <c r="M172" s="9">
        <v>106</v>
      </c>
    </row>
    <row r="173" spans="1:13" s="15" customFormat="1" x14ac:dyDescent="0.15">
      <c r="A173" s="15">
        <v>240101</v>
      </c>
      <c r="B173" s="15" t="s">
        <v>149</v>
      </c>
      <c r="C173" s="16" t="s">
        <v>476</v>
      </c>
      <c r="D173" s="15" t="s">
        <v>44</v>
      </c>
      <c r="E173" s="15" t="s">
        <v>45</v>
      </c>
      <c r="H173" s="15">
        <v>11</v>
      </c>
      <c r="J173" s="15">
        <v>0</v>
      </c>
      <c r="L173" s="15" t="s">
        <v>50</v>
      </c>
      <c r="M173" s="15">
        <v>108</v>
      </c>
    </row>
    <row r="174" spans="1:13" s="15" customFormat="1" x14ac:dyDescent="0.15">
      <c r="A174" s="15">
        <v>240102</v>
      </c>
      <c r="B174" s="15" t="s">
        <v>125</v>
      </c>
      <c r="C174" s="16" t="s">
        <v>462</v>
      </c>
      <c r="D174" s="15" t="s">
        <v>44</v>
      </c>
      <c r="E174" s="15" t="s">
        <v>45</v>
      </c>
      <c r="H174" s="15">
        <v>6</v>
      </c>
      <c r="J174" s="15">
        <v>2</v>
      </c>
      <c r="L174" s="15" t="s">
        <v>46</v>
      </c>
      <c r="M174" s="15">
        <v>82</v>
      </c>
    </row>
    <row r="175" spans="1:13" s="15" customFormat="1" x14ac:dyDescent="0.15">
      <c r="A175" s="15">
        <v>240103</v>
      </c>
      <c r="B175" s="15" t="s">
        <v>140</v>
      </c>
      <c r="C175" s="16" t="s">
        <v>484</v>
      </c>
      <c r="D175" s="15" t="s">
        <v>44</v>
      </c>
      <c r="E175" s="15" t="s">
        <v>45</v>
      </c>
      <c r="H175" s="15">
        <v>3</v>
      </c>
      <c r="J175" s="15">
        <v>3</v>
      </c>
      <c r="L175" s="15" t="s">
        <v>3</v>
      </c>
      <c r="M175" s="15">
        <v>98</v>
      </c>
    </row>
    <row r="176" spans="1:13" s="15" customFormat="1" x14ac:dyDescent="0.15">
      <c r="A176" s="15">
        <v>240104</v>
      </c>
      <c r="B176" s="15" t="s">
        <v>126</v>
      </c>
      <c r="C176" s="15" t="s">
        <v>420</v>
      </c>
      <c r="D176" s="15" t="s">
        <v>44</v>
      </c>
      <c r="E176" s="15" t="s">
        <v>49</v>
      </c>
      <c r="H176" s="15">
        <v>6</v>
      </c>
      <c r="I176" s="15">
        <v>1</v>
      </c>
      <c r="K176" s="15">
        <v>1000</v>
      </c>
      <c r="L176" s="15" t="s">
        <v>3</v>
      </c>
      <c r="M176" s="15">
        <v>83</v>
      </c>
    </row>
    <row r="177" spans="1:15" s="9" customFormat="1" x14ac:dyDescent="0.15">
      <c r="A177" s="9">
        <v>250101</v>
      </c>
      <c r="B177" s="9" t="s">
        <v>138</v>
      </c>
      <c r="C177" s="9" t="s">
        <v>510</v>
      </c>
      <c r="D177" s="9" t="s">
        <v>44</v>
      </c>
      <c r="E177" s="9" t="s">
        <v>49</v>
      </c>
      <c r="H177" s="9">
        <v>13</v>
      </c>
      <c r="J177" s="9">
        <v>0</v>
      </c>
      <c r="L177" s="9" t="s">
        <v>50</v>
      </c>
      <c r="M177" s="9">
        <v>96</v>
      </c>
    </row>
    <row r="178" spans="1:15" s="9" customFormat="1" x14ac:dyDescent="0.15">
      <c r="A178" s="9">
        <v>250102</v>
      </c>
      <c r="B178" s="9" t="s">
        <v>137</v>
      </c>
      <c r="C178" s="10" t="s">
        <v>433</v>
      </c>
      <c r="D178" s="9" t="s">
        <v>44</v>
      </c>
      <c r="E178" s="9" t="s">
        <v>49</v>
      </c>
      <c r="H178" s="9">
        <v>16</v>
      </c>
      <c r="J178" s="9">
        <v>2</v>
      </c>
      <c r="L178" s="9" t="s">
        <v>46</v>
      </c>
      <c r="M178" s="9">
        <v>95</v>
      </c>
    </row>
    <row r="179" spans="1:15" s="9" customFormat="1" x14ac:dyDescent="0.15">
      <c r="A179" s="9">
        <v>250103</v>
      </c>
      <c r="B179" s="9" t="s">
        <v>117</v>
      </c>
      <c r="C179" s="10" t="s">
        <v>443</v>
      </c>
      <c r="D179" s="9" t="s">
        <v>44</v>
      </c>
      <c r="E179" s="9" t="s">
        <v>49</v>
      </c>
      <c r="H179" s="9">
        <v>16</v>
      </c>
      <c r="J179" s="9">
        <v>3</v>
      </c>
      <c r="L179" s="9" t="s">
        <v>3</v>
      </c>
      <c r="M179" s="9">
        <v>74</v>
      </c>
    </row>
    <row r="180" spans="1:15" s="9" customFormat="1" x14ac:dyDescent="0.15">
      <c r="A180" s="9">
        <v>250104</v>
      </c>
      <c r="B180" s="9" t="s">
        <v>69</v>
      </c>
      <c r="C180" s="10" t="s">
        <v>436</v>
      </c>
      <c r="D180" s="9" t="s">
        <v>44</v>
      </c>
      <c r="E180" s="9" t="s">
        <v>49</v>
      </c>
      <c r="H180" s="9">
        <v>9</v>
      </c>
      <c r="I180" s="9">
        <v>1</v>
      </c>
      <c r="K180" s="9">
        <v>1000</v>
      </c>
      <c r="L180" s="9" t="s">
        <v>3</v>
      </c>
      <c r="M180" s="9">
        <v>302</v>
      </c>
    </row>
    <row r="181" spans="1:15" s="13" customFormat="1" x14ac:dyDescent="0.15">
      <c r="A181" s="13">
        <v>250201</v>
      </c>
      <c r="B181" s="13" t="s">
        <v>138</v>
      </c>
      <c r="C181" s="13" t="s">
        <v>510</v>
      </c>
      <c r="D181" s="13" t="s">
        <v>44</v>
      </c>
      <c r="E181" s="13" t="s">
        <v>49</v>
      </c>
      <c r="H181" s="13">
        <v>13</v>
      </c>
      <c r="J181" s="13">
        <v>0</v>
      </c>
      <c r="L181" s="13" t="s">
        <v>50</v>
      </c>
      <c r="M181" s="13">
        <v>96</v>
      </c>
    </row>
    <row r="182" spans="1:15" s="13" customFormat="1" x14ac:dyDescent="0.15">
      <c r="A182" s="13">
        <v>250202</v>
      </c>
      <c r="B182" s="13" t="s">
        <v>69</v>
      </c>
      <c r="C182" s="14" t="s">
        <v>436</v>
      </c>
      <c r="D182" s="13" t="s">
        <v>44</v>
      </c>
      <c r="E182" s="13" t="s">
        <v>49</v>
      </c>
      <c r="H182" s="13">
        <v>9</v>
      </c>
      <c r="J182" s="13">
        <v>2</v>
      </c>
      <c r="L182" s="13" t="s">
        <v>46</v>
      </c>
      <c r="M182" s="13">
        <v>316</v>
      </c>
    </row>
    <row r="183" spans="1:15" s="13" customFormat="1" x14ac:dyDescent="0.15">
      <c r="A183" s="13">
        <v>250203</v>
      </c>
      <c r="B183" s="13" t="s">
        <v>117</v>
      </c>
      <c r="C183" s="14" t="s">
        <v>443</v>
      </c>
      <c r="D183" s="13" t="s">
        <v>44</v>
      </c>
      <c r="E183" s="13" t="s">
        <v>49</v>
      </c>
      <c r="H183" s="13">
        <v>16</v>
      </c>
      <c r="J183" s="13">
        <v>3</v>
      </c>
      <c r="L183" s="13" t="s">
        <v>3</v>
      </c>
      <c r="M183" s="13">
        <v>74</v>
      </c>
    </row>
    <row r="184" spans="1:15" s="13" customFormat="1" x14ac:dyDescent="0.15">
      <c r="A184" s="13">
        <v>250204</v>
      </c>
      <c r="B184" s="13" t="s">
        <v>87</v>
      </c>
      <c r="C184" s="14" t="s">
        <v>544</v>
      </c>
      <c r="D184" s="13" t="s">
        <v>44</v>
      </c>
      <c r="E184" s="13" t="s">
        <v>49</v>
      </c>
      <c r="H184" s="13">
        <v>1</v>
      </c>
      <c r="I184" s="13">
        <v>1</v>
      </c>
      <c r="K184" s="13">
        <v>1000</v>
      </c>
      <c r="L184" s="13" t="s">
        <v>3</v>
      </c>
      <c r="M184" s="13">
        <v>44</v>
      </c>
    </row>
    <row r="185" spans="1:15" s="15" customFormat="1" x14ac:dyDescent="0.15">
      <c r="A185" s="15">
        <v>260101</v>
      </c>
      <c r="B185" s="15" t="s">
        <v>172</v>
      </c>
      <c r="C185" s="16" t="s">
        <v>451</v>
      </c>
      <c r="D185" s="15" t="s">
        <v>44</v>
      </c>
      <c r="E185" s="15" t="s">
        <v>45</v>
      </c>
      <c r="H185" s="15">
        <v>17</v>
      </c>
      <c r="J185" s="15">
        <v>0</v>
      </c>
      <c r="L185" s="15" t="s">
        <v>50</v>
      </c>
      <c r="M185" s="15">
        <v>133</v>
      </c>
    </row>
    <row r="186" spans="1:15" s="15" customFormat="1" x14ac:dyDescent="0.15">
      <c r="A186" s="15">
        <v>260102</v>
      </c>
      <c r="B186" s="15" t="s">
        <v>119</v>
      </c>
      <c r="C186" s="15" t="s">
        <v>508</v>
      </c>
      <c r="D186" s="15" t="s">
        <v>44</v>
      </c>
      <c r="E186" s="15" t="s">
        <v>49</v>
      </c>
      <c r="H186" s="15">
        <v>1</v>
      </c>
      <c r="J186" s="15">
        <v>2</v>
      </c>
      <c r="L186" s="15" t="s">
        <v>46</v>
      </c>
      <c r="M186" s="15">
        <v>76</v>
      </c>
    </row>
    <row r="187" spans="1:15" s="15" customFormat="1" x14ac:dyDescent="0.15">
      <c r="A187" s="15">
        <v>260103</v>
      </c>
      <c r="B187" s="15" t="s">
        <v>150</v>
      </c>
      <c r="C187" s="16" t="s">
        <v>467</v>
      </c>
      <c r="D187" s="15" t="s">
        <v>44</v>
      </c>
      <c r="E187" s="15" t="s">
        <v>45</v>
      </c>
      <c r="H187" s="15">
        <v>11</v>
      </c>
      <c r="J187" s="15">
        <v>3</v>
      </c>
      <c r="L187" s="15" t="s">
        <v>3</v>
      </c>
      <c r="M187" s="15">
        <v>109</v>
      </c>
    </row>
    <row r="188" spans="1:15" s="15" customFormat="1" x14ac:dyDescent="0.15">
      <c r="A188" s="15">
        <v>260104</v>
      </c>
      <c r="B188" s="15" t="s">
        <v>154</v>
      </c>
      <c r="C188" s="15" t="s">
        <v>506</v>
      </c>
      <c r="D188" s="15" t="s">
        <v>44</v>
      </c>
      <c r="E188" s="15" t="s">
        <v>45</v>
      </c>
      <c r="H188" s="15">
        <v>10</v>
      </c>
      <c r="I188" s="15">
        <v>1</v>
      </c>
      <c r="K188" s="15">
        <v>1000</v>
      </c>
      <c r="L188" s="15" t="s">
        <v>3</v>
      </c>
      <c r="M188" s="15">
        <v>113</v>
      </c>
      <c r="N188" s="15">
        <v>4</v>
      </c>
      <c r="O188" s="15">
        <v>5</v>
      </c>
    </row>
    <row r="189" spans="1:15" s="9" customFormat="1" x14ac:dyDescent="0.15">
      <c r="A189" s="9">
        <v>270101</v>
      </c>
      <c r="B189" s="9" t="s">
        <v>172</v>
      </c>
      <c r="C189" s="10" t="s">
        <v>451</v>
      </c>
      <c r="D189" s="9" t="s">
        <v>44</v>
      </c>
      <c r="E189" s="9" t="s">
        <v>45</v>
      </c>
      <c r="H189" s="9">
        <v>17</v>
      </c>
      <c r="J189" s="9">
        <v>0</v>
      </c>
      <c r="L189" s="9" t="s">
        <v>50</v>
      </c>
      <c r="M189" s="9">
        <v>133</v>
      </c>
    </row>
    <row r="190" spans="1:15" s="9" customFormat="1" x14ac:dyDescent="0.15">
      <c r="A190" s="9">
        <v>270102</v>
      </c>
      <c r="B190" s="9" t="s">
        <v>148</v>
      </c>
      <c r="C190" s="9" t="s">
        <v>514</v>
      </c>
      <c r="D190" s="9" t="s">
        <v>44</v>
      </c>
      <c r="E190" s="9" t="s">
        <v>49</v>
      </c>
      <c r="H190" s="9">
        <v>2</v>
      </c>
      <c r="J190" s="9">
        <v>2</v>
      </c>
      <c r="L190" s="9" t="s">
        <v>3</v>
      </c>
      <c r="M190" s="9">
        <v>107</v>
      </c>
    </row>
    <row r="191" spans="1:15" s="9" customFormat="1" x14ac:dyDescent="0.15">
      <c r="A191" s="9">
        <v>270103</v>
      </c>
      <c r="B191" s="9" t="s">
        <v>147</v>
      </c>
      <c r="C191" s="10" t="s">
        <v>434</v>
      </c>
      <c r="D191" s="9" t="s">
        <v>44</v>
      </c>
      <c r="E191" s="9" t="s">
        <v>49</v>
      </c>
      <c r="H191" s="9">
        <v>2</v>
      </c>
      <c r="J191" s="9">
        <v>3</v>
      </c>
      <c r="L191" s="9" t="s">
        <v>46</v>
      </c>
      <c r="M191" s="9">
        <v>106</v>
      </c>
    </row>
    <row r="192" spans="1:15" s="9" customFormat="1" x14ac:dyDescent="0.15">
      <c r="A192" s="9">
        <v>270104</v>
      </c>
      <c r="B192" s="9" t="s">
        <v>155</v>
      </c>
      <c r="C192" s="9" t="s">
        <v>515</v>
      </c>
      <c r="D192" s="9" t="s">
        <v>44</v>
      </c>
      <c r="E192" s="9" t="s">
        <v>45</v>
      </c>
      <c r="H192" s="9">
        <v>10</v>
      </c>
      <c r="I192" s="9">
        <v>1</v>
      </c>
      <c r="K192" s="9">
        <v>1000</v>
      </c>
      <c r="L192" s="9" t="s">
        <v>3</v>
      </c>
      <c r="M192" s="9">
        <v>114</v>
      </c>
    </row>
    <row r="193" spans="1:13" s="15" customFormat="1" x14ac:dyDescent="0.15">
      <c r="A193" s="15">
        <v>280101</v>
      </c>
      <c r="B193" s="15" t="s">
        <v>85</v>
      </c>
      <c r="C193" s="16" t="s">
        <v>536</v>
      </c>
      <c r="D193" s="15" t="s">
        <v>44</v>
      </c>
      <c r="E193" s="15" t="s">
        <v>45</v>
      </c>
      <c r="H193" s="15">
        <v>16</v>
      </c>
      <c r="J193" s="15">
        <v>0</v>
      </c>
      <c r="L193" s="15" t="s">
        <v>50</v>
      </c>
      <c r="M193" s="15">
        <v>42</v>
      </c>
    </row>
    <row r="194" spans="1:13" s="15" customFormat="1" x14ac:dyDescent="0.15">
      <c r="A194" s="15">
        <v>280102</v>
      </c>
      <c r="B194" s="15" t="s">
        <v>57</v>
      </c>
      <c r="C194" s="16" t="s">
        <v>450</v>
      </c>
      <c r="D194" s="15" t="s">
        <v>44</v>
      </c>
      <c r="E194" s="15" t="s">
        <v>45</v>
      </c>
      <c r="H194" s="15">
        <v>1</v>
      </c>
      <c r="J194" s="15">
        <v>2</v>
      </c>
      <c r="L194" s="15" t="s">
        <v>50</v>
      </c>
      <c r="M194" s="15">
        <v>11</v>
      </c>
    </row>
    <row r="195" spans="1:13" s="15" customFormat="1" x14ac:dyDescent="0.15">
      <c r="A195" s="15">
        <v>280103</v>
      </c>
      <c r="B195" s="15" t="s">
        <v>137</v>
      </c>
      <c r="C195" s="16" t="s">
        <v>433</v>
      </c>
      <c r="D195" s="15" t="s">
        <v>44</v>
      </c>
      <c r="E195" s="15" t="s">
        <v>49</v>
      </c>
      <c r="H195" s="15">
        <v>16</v>
      </c>
      <c r="J195" s="15">
        <v>3</v>
      </c>
      <c r="L195" s="15" t="s">
        <v>46</v>
      </c>
      <c r="M195" s="15">
        <v>95</v>
      </c>
    </row>
    <row r="196" spans="1:13" s="15" customFormat="1" x14ac:dyDescent="0.15">
      <c r="A196" s="15">
        <v>280104</v>
      </c>
      <c r="B196" s="15" t="s">
        <v>112</v>
      </c>
      <c r="C196" s="15" t="s">
        <v>415</v>
      </c>
      <c r="D196" s="15" t="s">
        <v>44</v>
      </c>
      <c r="E196" s="15" t="s">
        <v>45</v>
      </c>
      <c r="H196" s="15">
        <v>16</v>
      </c>
      <c r="I196" s="15">
        <v>1</v>
      </c>
      <c r="K196" s="15">
        <v>1000</v>
      </c>
      <c r="L196" s="15" t="s">
        <v>46</v>
      </c>
      <c r="M196" s="15">
        <v>69</v>
      </c>
    </row>
    <row r="197" spans="1:13" s="9" customFormat="1" x14ac:dyDescent="0.15">
      <c r="A197" s="9">
        <v>290101</v>
      </c>
      <c r="B197" s="9" t="s">
        <v>127</v>
      </c>
      <c r="C197" s="10" t="s">
        <v>479</v>
      </c>
      <c r="D197" s="9" t="s">
        <v>44</v>
      </c>
      <c r="E197" s="9" t="s">
        <v>45</v>
      </c>
      <c r="H197" s="9">
        <v>11</v>
      </c>
      <c r="J197" s="9">
        <v>0</v>
      </c>
      <c r="L197" s="9" t="s">
        <v>50</v>
      </c>
      <c r="M197" s="9">
        <v>84</v>
      </c>
    </row>
    <row r="198" spans="1:13" s="9" customFormat="1" x14ac:dyDescent="0.15">
      <c r="A198" s="9">
        <v>290102</v>
      </c>
      <c r="B198" s="9" t="s">
        <v>128</v>
      </c>
      <c r="C198" s="10" t="s">
        <v>475</v>
      </c>
      <c r="D198" s="9" t="s">
        <v>44</v>
      </c>
      <c r="E198" s="9" t="s">
        <v>45</v>
      </c>
      <c r="H198" s="9">
        <v>18</v>
      </c>
      <c r="J198" s="9">
        <v>2</v>
      </c>
      <c r="L198" s="9" t="s">
        <v>46</v>
      </c>
      <c r="M198" s="9">
        <v>85</v>
      </c>
    </row>
    <row r="199" spans="1:13" s="9" customFormat="1" x14ac:dyDescent="0.15">
      <c r="A199" s="9">
        <v>290103</v>
      </c>
      <c r="B199" s="9" t="s">
        <v>129</v>
      </c>
      <c r="C199" s="9" t="s">
        <v>533</v>
      </c>
      <c r="D199" s="9" t="s">
        <v>44</v>
      </c>
      <c r="E199" s="9" t="s">
        <v>45</v>
      </c>
      <c r="H199" s="9">
        <v>18</v>
      </c>
      <c r="J199" s="9">
        <v>3</v>
      </c>
      <c r="L199" s="9" t="s">
        <v>46</v>
      </c>
      <c r="M199" s="9">
        <v>86</v>
      </c>
    </row>
    <row r="200" spans="1:13" s="9" customFormat="1" x14ac:dyDescent="0.15">
      <c r="A200" s="9">
        <v>290104</v>
      </c>
      <c r="B200" s="9" t="s">
        <v>131</v>
      </c>
      <c r="C200" s="10" t="s">
        <v>468</v>
      </c>
      <c r="D200" s="9" t="s">
        <v>44</v>
      </c>
      <c r="E200" s="9" t="s">
        <v>45</v>
      </c>
      <c r="H200" s="9">
        <v>11</v>
      </c>
      <c r="I200" s="9">
        <v>1</v>
      </c>
      <c r="K200" s="9">
        <v>1000</v>
      </c>
      <c r="L200" s="9" t="s">
        <v>3</v>
      </c>
      <c r="M200" s="9">
        <v>88</v>
      </c>
    </row>
    <row r="201" spans="1:13" s="13" customFormat="1" x14ac:dyDescent="0.15">
      <c r="A201" s="13">
        <v>290201</v>
      </c>
      <c r="B201" s="14" t="s">
        <v>407</v>
      </c>
      <c r="C201" s="14" t="s">
        <v>452</v>
      </c>
      <c r="D201" s="13" t="s">
        <v>44</v>
      </c>
      <c r="E201" s="13" t="s">
        <v>45</v>
      </c>
      <c r="H201" s="13">
        <v>11</v>
      </c>
      <c r="J201" s="13">
        <v>0</v>
      </c>
      <c r="L201" s="13" t="s">
        <v>50</v>
      </c>
      <c r="M201" s="13">
        <v>87</v>
      </c>
    </row>
    <row r="202" spans="1:13" s="13" customFormat="1" x14ac:dyDescent="0.15">
      <c r="A202" s="13">
        <v>290202</v>
      </c>
      <c r="B202" s="13" t="s">
        <v>128</v>
      </c>
      <c r="C202" s="14" t="s">
        <v>475</v>
      </c>
      <c r="D202" s="13" t="s">
        <v>44</v>
      </c>
      <c r="E202" s="13" t="s">
        <v>45</v>
      </c>
      <c r="H202" s="13">
        <v>18</v>
      </c>
      <c r="J202" s="13">
        <v>2</v>
      </c>
      <c r="L202" s="13" t="s">
        <v>46</v>
      </c>
      <c r="M202" s="13">
        <v>85</v>
      </c>
    </row>
    <row r="203" spans="1:13" s="13" customFormat="1" x14ac:dyDescent="0.15">
      <c r="A203" s="13">
        <v>290203</v>
      </c>
      <c r="B203" s="13" t="s">
        <v>129</v>
      </c>
      <c r="C203" s="13" t="s">
        <v>533</v>
      </c>
      <c r="D203" s="13" t="s">
        <v>44</v>
      </c>
      <c r="E203" s="13" t="s">
        <v>45</v>
      </c>
      <c r="H203" s="13">
        <v>18</v>
      </c>
      <c r="J203" s="13">
        <v>3</v>
      </c>
      <c r="L203" s="13" t="s">
        <v>46</v>
      </c>
      <c r="M203" s="13">
        <v>86</v>
      </c>
    </row>
    <row r="204" spans="1:13" s="13" customFormat="1" x14ac:dyDescent="0.15">
      <c r="A204" s="13">
        <v>290204</v>
      </c>
      <c r="B204" s="13" t="s">
        <v>131</v>
      </c>
      <c r="C204" s="14" t="s">
        <v>468</v>
      </c>
      <c r="D204" s="13" t="s">
        <v>44</v>
      </c>
      <c r="E204" s="13" t="s">
        <v>45</v>
      </c>
      <c r="H204" s="13">
        <v>11</v>
      </c>
      <c r="I204" s="13">
        <v>1</v>
      </c>
      <c r="K204" s="13">
        <v>1000</v>
      </c>
      <c r="L204" s="13" t="s">
        <v>3</v>
      </c>
      <c r="M204" s="13">
        <v>88</v>
      </c>
    </row>
    <row r="205" spans="1:13" s="11" customFormat="1" x14ac:dyDescent="0.15">
      <c r="A205" s="11">
        <v>290301</v>
      </c>
      <c r="B205" s="11" t="s">
        <v>128</v>
      </c>
      <c r="C205" s="12" t="s">
        <v>475</v>
      </c>
      <c r="D205" s="11" t="s">
        <v>44</v>
      </c>
      <c r="E205" s="11" t="s">
        <v>45</v>
      </c>
      <c r="H205" s="11">
        <v>18</v>
      </c>
      <c r="J205" s="11">
        <v>0</v>
      </c>
      <c r="L205" s="11" t="s">
        <v>50</v>
      </c>
      <c r="M205" s="11">
        <v>326</v>
      </c>
    </row>
    <row r="206" spans="1:13" s="11" customFormat="1" x14ac:dyDescent="0.15">
      <c r="A206" s="11">
        <v>290302</v>
      </c>
      <c r="B206" s="11" t="s">
        <v>129</v>
      </c>
      <c r="C206" s="11" t="s">
        <v>533</v>
      </c>
      <c r="D206" s="11" t="s">
        <v>44</v>
      </c>
      <c r="E206" s="11" t="s">
        <v>45</v>
      </c>
      <c r="H206" s="11">
        <v>18</v>
      </c>
      <c r="J206" s="11">
        <v>2</v>
      </c>
      <c r="L206" s="11" t="s">
        <v>46</v>
      </c>
      <c r="M206" s="11">
        <v>327</v>
      </c>
    </row>
    <row r="207" spans="1:13" s="11" customFormat="1" x14ac:dyDescent="0.15">
      <c r="A207" s="11">
        <v>290303</v>
      </c>
      <c r="B207" s="11" t="s">
        <v>97</v>
      </c>
      <c r="C207" s="12" t="s">
        <v>538</v>
      </c>
      <c r="D207" s="11" t="s">
        <v>44</v>
      </c>
      <c r="E207" s="11" t="s">
        <v>49</v>
      </c>
      <c r="H207" s="11">
        <v>18</v>
      </c>
      <c r="J207" s="11">
        <v>3</v>
      </c>
      <c r="L207" s="11" t="s">
        <v>3</v>
      </c>
      <c r="M207" s="11">
        <v>54</v>
      </c>
    </row>
    <row r="208" spans="1:13" s="11" customFormat="1" x14ac:dyDescent="0.15">
      <c r="A208" s="11">
        <v>290304</v>
      </c>
      <c r="B208" s="11" t="s">
        <v>123</v>
      </c>
      <c r="C208" s="12" t="s">
        <v>543</v>
      </c>
      <c r="D208" s="11" t="s">
        <v>44</v>
      </c>
      <c r="E208" s="11" t="s">
        <v>45</v>
      </c>
      <c r="H208" s="11">
        <v>11</v>
      </c>
      <c r="I208" s="11">
        <v>1</v>
      </c>
      <c r="K208" s="11">
        <v>1000</v>
      </c>
      <c r="L208" s="11" t="s">
        <v>3</v>
      </c>
      <c r="M208" s="11">
        <v>328</v>
      </c>
    </row>
    <row r="209" spans="1:13" s="15" customFormat="1" x14ac:dyDescent="0.15">
      <c r="A209" s="15">
        <v>300101</v>
      </c>
      <c r="B209" s="15" t="s">
        <v>55</v>
      </c>
      <c r="C209" s="16" t="s">
        <v>440</v>
      </c>
      <c r="D209" s="15" t="s">
        <v>44</v>
      </c>
      <c r="E209" s="15" t="s">
        <v>45</v>
      </c>
      <c r="H209" s="15">
        <v>1</v>
      </c>
      <c r="J209" s="15">
        <v>0</v>
      </c>
      <c r="L209" s="15" t="s">
        <v>50</v>
      </c>
      <c r="M209" s="15">
        <v>9</v>
      </c>
    </row>
    <row r="210" spans="1:13" s="15" customFormat="1" x14ac:dyDescent="0.15">
      <c r="A210" s="15">
        <v>300102</v>
      </c>
      <c r="B210" s="15" t="s">
        <v>151</v>
      </c>
      <c r="C210" s="16" t="s">
        <v>469</v>
      </c>
      <c r="D210" s="15" t="s">
        <v>44</v>
      </c>
      <c r="E210" s="15" t="s">
        <v>45</v>
      </c>
      <c r="H210" s="15">
        <v>11</v>
      </c>
      <c r="J210" s="15">
        <v>2</v>
      </c>
      <c r="L210" s="15" t="s">
        <v>46</v>
      </c>
      <c r="M210" s="15">
        <v>110</v>
      </c>
    </row>
    <row r="211" spans="1:13" s="15" customFormat="1" x14ac:dyDescent="0.15">
      <c r="A211" s="15">
        <v>300103</v>
      </c>
      <c r="B211" s="15" t="s">
        <v>63</v>
      </c>
      <c r="C211" s="15" t="s">
        <v>486</v>
      </c>
      <c r="D211" s="15" t="s">
        <v>44</v>
      </c>
      <c r="E211" s="15" t="s">
        <v>45</v>
      </c>
      <c r="H211" s="15">
        <v>1</v>
      </c>
      <c r="J211" s="15">
        <v>3</v>
      </c>
      <c r="L211" s="15" t="s">
        <v>3</v>
      </c>
      <c r="M211" s="15">
        <v>317</v>
      </c>
    </row>
    <row r="212" spans="1:13" s="15" customFormat="1" x14ac:dyDescent="0.15">
      <c r="A212" s="15">
        <v>300104</v>
      </c>
      <c r="B212" s="15" t="s">
        <v>113</v>
      </c>
      <c r="C212" s="15" t="s">
        <v>534</v>
      </c>
      <c r="D212" s="15" t="s">
        <v>44</v>
      </c>
      <c r="E212" s="15" t="s">
        <v>49</v>
      </c>
      <c r="H212" s="15">
        <v>1</v>
      </c>
      <c r="I212" s="15">
        <v>1</v>
      </c>
      <c r="K212" s="15">
        <v>1000</v>
      </c>
      <c r="L212" s="15" t="s">
        <v>3</v>
      </c>
      <c r="M212" s="15">
        <v>70</v>
      </c>
    </row>
    <row r="213" spans="1:13" s="9" customFormat="1" x14ac:dyDescent="0.15">
      <c r="A213" s="9">
        <v>310101</v>
      </c>
      <c r="B213" s="9" t="s">
        <v>127</v>
      </c>
      <c r="C213" s="10" t="s">
        <v>479</v>
      </c>
      <c r="D213" s="9" t="s">
        <v>44</v>
      </c>
      <c r="E213" s="9" t="s">
        <v>45</v>
      </c>
      <c r="H213" s="9">
        <v>11</v>
      </c>
      <c r="J213" s="9">
        <v>0</v>
      </c>
      <c r="L213" s="9" t="s">
        <v>50</v>
      </c>
      <c r="M213" s="9">
        <v>84</v>
      </c>
    </row>
    <row r="214" spans="1:13" s="9" customFormat="1" x14ac:dyDescent="0.15">
      <c r="A214" s="9">
        <v>310102</v>
      </c>
      <c r="B214" s="9" t="s">
        <v>105</v>
      </c>
      <c r="C214" s="9" t="s">
        <v>526</v>
      </c>
      <c r="D214" s="9" t="s">
        <v>44</v>
      </c>
      <c r="E214" s="9" t="s">
        <v>45</v>
      </c>
      <c r="H214" s="9">
        <v>17</v>
      </c>
      <c r="J214" s="9">
        <v>2</v>
      </c>
      <c r="L214" s="9" t="s">
        <v>50</v>
      </c>
      <c r="M214" s="9">
        <v>62</v>
      </c>
    </row>
    <row r="215" spans="1:13" s="9" customFormat="1" x14ac:dyDescent="0.15">
      <c r="A215" s="9">
        <v>310103</v>
      </c>
      <c r="B215" s="9" t="s">
        <v>70</v>
      </c>
      <c r="C215" s="10" t="s">
        <v>464</v>
      </c>
      <c r="D215" s="9" t="s">
        <v>44</v>
      </c>
      <c r="E215" s="9" t="s">
        <v>45</v>
      </c>
      <c r="H215" s="9">
        <v>17</v>
      </c>
      <c r="J215" s="9">
        <v>3</v>
      </c>
      <c r="L215" s="9" t="s">
        <v>46</v>
      </c>
      <c r="M215" s="9">
        <v>24</v>
      </c>
    </row>
    <row r="216" spans="1:13" s="9" customFormat="1" x14ac:dyDescent="0.15">
      <c r="A216" s="9">
        <v>310104</v>
      </c>
      <c r="B216" s="9" t="s">
        <v>145</v>
      </c>
      <c r="C216" s="10" t="s">
        <v>457</v>
      </c>
      <c r="D216" s="9" t="s">
        <v>44</v>
      </c>
      <c r="E216" s="9" t="s">
        <v>45</v>
      </c>
      <c r="H216" s="9">
        <v>17</v>
      </c>
      <c r="I216" s="9">
        <v>1</v>
      </c>
      <c r="K216" s="9">
        <v>1000</v>
      </c>
      <c r="L216" s="9" t="s">
        <v>3</v>
      </c>
      <c r="M216" s="9">
        <v>104</v>
      </c>
    </row>
    <row r="217" spans="1:13" s="13" customFormat="1" x14ac:dyDescent="0.15">
      <c r="A217" s="13">
        <v>310201</v>
      </c>
      <c r="B217" s="13" t="s">
        <v>134</v>
      </c>
      <c r="C217" s="14" t="s">
        <v>482</v>
      </c>
      <c r="D217" s="13" t="s">
        <v>44</v>
      </c>
      <c r="E217" s="13" t="s">
        <v>45</v>
      </c>
      <c r="H217" s="13">
        <v>1</v>
      </c>
      <c r="J217" s="13">
        <v>0</v>
      </c>
      <c r="L217" s="13" t="s">
        <v>3</v>
      </c>
      <c r="M217" s="13">
        <v>91</v>
      </c>
    </row>
    <row r="218" spans="1:13" s="13" customFormat="1" x14ac:dyDescent="0.15">
      <c r="A218" s="13">
        <v>310202</v>
      </c>
      <c r="B218" s="13" t="s">
        <v>70</v>
      </c>
      <c r="C218" s="14" t="s">
        <v>464</v>
      </c>
      <c r="D218" s="13" t="s">
        <v>44</v>
      </c>
      <c r="E218" s="13" t="s">
        <v>45</v>
      </c>
      <c r="H218" s="13">
        <v>17</v>
      </c>
      <c r="J218" s="13">
        <v>2</v>
      </c>
      <c r="L218" s="13" t="s">
        <v>50</v>
      </c>
      <c r="M218" s="13">
        <v>314</v>
      </c>
    </row>
    <row r="219" spans="1:13" s="13" customFormat="1" x14ac:dyDescent="0.15">
      <c r="A219" s="13">
        <v>310203</v>
      </c>
      <c r="B219" s="13" t="s">
        <v>145</v>
      </c>
      <c r="C219" s="14" t="s">
        <v>457</v>
      </c>
      <c r="D219" s="13" t="s">
        <v>44</v>
      </c>
      <c r="E219" s="13" t="s">
        <v>45</v>
      </c>
      <c r="H219" s="13">
        <v>17</v>
      </c>
      <c r="J219" s="13">
        <v>3</v>
      </c>
      <c r="L219" s="13" t="s">
        <v>3</v>
      </c>
      <c r="M219" s="13">
        <v>315</v>
      </c>
    </row>
    <row r="220" spans="1:13" s="13" customFormat="1" x14ac:dyDescent="0.15">
      <c r="A220" s="13">
        <v>310204</v>
      </c>
      <c r="B220" s="13" t="s">
        <v>131</v>
      </c>
      <c r="C220" s="14" t="s">
        <v>468</v>
      </c>
      <c r="D220" s="13" t="s">
        <v>44</v>
      </c>
      <c r="E220" s="13" t="s">
        <v>45</v>
      </c>
      <c r="H220" s="13">
        <v>11</v>
      </c>
      <c r="I220" s="13">
        <v>1</v>
      </c>
      <c r="K220" s="13">
        <v>1000</v>
      </c>
      <c r="L220" s="13" t="s">
        <v>3</v>
      </c>
      <c r="M220" s="13">
        <v>88</v>
      </c>
    </row>
    <row r="221" spans="1:13" s="15" customFormat="1" x14ac:dyDescent="0.15">
      <c r="A221" s="15">
        <v>320101</v>
      </c>
      <c r="B221" s="15" t="s">
        <v>156</v>
      </c>
      <c r="C221" s="16" t="s">
        <v>551</v>
      </c>
      <c r="D221" s="15" t="s">
        <v>44</v>
      </c>
      <c r="E221" s="15" t="s">
        <v>49</v>
      </c>
      <c r="H221" s="15">
        <v>3</v>
      </c>
      <c r="J221" s="15">
        <v>0</v>
      </c>
      <c r="L221" s="15" t="s">
        <v>50</v>
      </c>
      <c r="M221" s="15">
        <v>115</v>
      </c>
    </row>
    <row r="222" spans="1:13" s="15" customFormat="1" x14ac:dyDescent="0.15">
      <c r="A222" s="15">
        <v>320102</v>
      </c>
      <c r="B222" s="15" t="s">
        <v>104</v>
      </c>
      <c r="C222" s="15" t="s">
        <v>521</v>
      </c>
      <c r="D222" s="15" t="s">
        <v>44</v>
      </c>
      <c r="E222" s="15" t="s">
        <v>45</v>
      </c>
      <c r="H222" s="15">
        <v>3</v>
      </c>
      <c r="J222" s="15">
        <v>2</v>
      </c>
      <c r="L222" s="15" t="s">
        <v>50</v>
      </c>
      <c r="M222" s="15">
        <v>305</v>
      </c>
    </row>
    <row r="223" spans="1:13" s="15" customFormat="1" x14ac:dyDescent="0.15">
      <c r="A223" s="15">
        <v>320103</v>
      </c>
      <c r="B223" s="15" t="s">
        <v>94</v>
      </c>
      <c r="C223" s="15" t="s">
        <v>422</v>
      </c>
      <c r="D223" s="15" t="s">
        <v>44</v>
      </c>
      <c r="E223" s="15" t="s">
        <v>45</v>
      </c>
      <c r="H223" s="15">
        <v>6</v>
      </c>
      <c r="J223" s="15">
        <v>3</v>
      </c>
      <c r="L223" s="15" t="s">
        <v>46</v>
      </c>
      <c r="M223" s="15">
        <v>306</v>
      </c>
    </row>
    <row r="224" spans="1:13" s="15" customFormat="1" x14ac:dyDescent="0.15">
      <c r="A224" s="15">
        <v>320104</v>
      </c>
      <c r="B224" s="15" t="s">
        <v>157</v>
      </c>
      <c r="C224" s="16" t="s">
        <v>453</v>
      </c>
      <c r="D224" s="15" t="s">
        <v>44</v>
      </c>
      <c r="E224" s="15" t="s">
        <v>49</v>
      </c>
      <c r="H224" s="15">
        <v>3</v>
      </c>
      <c r="I224" s="15">
        <v>1</v>
      </c>
      <c r="K224" s="15">
        <v>1000</v>
      </c>
      <c r="L224" s="15" t="s">
        <v>3</v>
      </c>
      <c r="M224" s="15">
        <v>116</v>
      </c>
    </row>
    <row r="225" spans="1:13" s="9" customFormat="1" x14ac:dyDescent="0.15">
      <c r="A225" s="9">
        <v>330101</v>
      </c>
      <c r="B225" s="9" t="s">
        <v>124</v>
      </c>
      <c r="C225" s="10" t="s">
        <v>537</v>
      </c>
      <c r="D225" s="9" t="s">
        <v>44</v>
      </c>
      <c r="E225" s="9" t="s">
        <v>45</v>
      </c>
      <c r="H225" s="9">
        <v>13</v>
      </c>
      <c r="J225" s="9">
        <v>0</v>
      </c>
      <c r="L225" s="9" t="s">
        <v>50</v>
      </c>
      <c r="M225" s="9">
        <v>81</v>
      </c>
    </row>
    <row r="226" spans="1:13" s="9" customFormat="1" ht="27" x14ac:dyDescent="0.15">
      <c r="A226" s="9">
        <v>330102</v>
      </c>
      <c r="B226" s="9" t="s">
        <v>158</v>
      </c>
      <c r="C226" s="21" t="s">
        <v>485</v>
      </c>
      <c r="D226" s="9" t="s">
        <v>44</v>
      </c>
      <c r="E226" s="9" t="s">
        <v>49</v>
      </c>
      <c r="H226" s="9">
        <v>2</v>
      </c>
      <c r="J226" s="9">
        <v>2</v>
      </c>
      <c r="L226" s="9" t="s">
        <v>46</v>
      </c>
      <c r="M226" s="9">
        <v>118</v>
      </c>
    </row>
    <row r="227" spans="1:13" s="9" customFormat="1" x14ac:dyDescent="0.15">
      <c r="A227" s="9">
        <v>330103</v>
      </c>
      <c r="B227" s="9" t="s">
        <v>69</v>
      </c>
      <c r="C227" s="10" t="s">
        <v>436</v>
      </c>
      <c r="D227" s="9" t="s">
        <v>44</v>
      </c>
      <c r="E227" s="9" t="s">
        <v>49</v>
      </c>
      <c r="H227" s="9">
        <v>9</v>
      </c>
      <c r="J227" s="9">
        <v>3</v>
      </c>
      <c r="L227" s="9" t="s">
        <v>3</v>
      </c>
      <c r="M227" s="9">
        <v>307</v>
      </c>
    </row>
    <row r="228" spans="1:13" s="9" customFormat="1" x14ac:dyDescent="0.15">
      <c r="A228" s="9">
        <v>330104</v>
      </c>
      <c r="B228" s="9" t="s">
        <v>159</v>
      </c>
      <c r="C228" s="10" t="s">
        <v>444</v>
      </c>
      <c r="D228" s="9" t="s">
        <v>44</v>
      </c>
      <c r="E228" s="9" t="s">
        <v>45</v>
      </c>
      <c r="H228" s="9">
        <v>9</v>
      </c>
      <c r="I228" s="9">
        <v>1</v>
      </c>
      <c r="K228" s="9">
        <v>1000</v>
      </c>
      <c r="L228" s="9" t="s">
        <v>3</v>
      </c>
      <c r="M228" s="9">
        <v>119</v>
      </c>
    </row>
    <row r="229" spans="1:13" s="15" customFormat="1" x14ac:dyDescent="0.15">
      <c r="A229" s="15">
        <v>340101</v>
      </c>
      <c r="B229" s="15" t="s">
        <v>143</v>
      </c>
      <c r="C229" s="16" t="s">
        <v>474</v>
      </c>
      <c r="D229" s="15" t="s">
        <v>44</v>
      </c>
      <c r="E229" s="15" t="s">
        <v>49</v>
      </c>
      <c r="H229" s="15">
        <v>15</v>
      </c>
      <c r="J229" s="15">
        <v>0</v>
      </c>
      <c r="L229" s="15" t="s">
        <v>50</v>
      </c>
      <c r="M229" s="15">
        <v>308</v>
      </c>
    </row>
    <row r="230" spans="1:13" s="15" customFormat="1" x14ac:dyDescent="0.15">
      <c r="A230" s="15">
        <v>340102</v>
      </c>
      <c r="B230" s="15" t="s">
        <v>177</v>
      </c>
      <c r="C230" s="16" t="s">
        <v>470</v>
      </c>
      <c r="D230" s="15" t="s">
        <v>44</v>
      </c>
      <c r="E230" s="15" t="s">
        <v>49</v>
      </c>
      <c r="H230" s="15">
        <v>1</v>
      </c>
      <c r="J230" s="15">
        <v>2</v>
      </c>
      <c r="L230" s="15" t="s">
        <v>50</v>
      </c>
      <c r="M230" s="15">
        <v>138</v>
      </c>
    </row>
    <row r="231" spans="1:13" s="15" customFormat="1" x14ac:dyDescent="0.15">
      <c r="A231" s="15">
        <v>340103</v>
      </c>
      <c r="B231" s="15" t="s">
        <v>102</v>
      </c>
      <c r="C231" s="16" t="s">
        <v>446</v>
      </c>
      <c r="D231" s="15" t="s">
        <v>44</v>
      </c>
      <c r="E231" s="15" t="s">
        <v>49</v>
      </c>
      <c r="H231" s="15">
        <v>10</v>
      </c>
      <c r="J231" s="15">
        <v>3</v>
      </c>
      <c r="L231" s="15" t="s">
        <v>46</v>
      </c>
      <c r="M231" s="15">
        <v>59</v>
      </c>
    </row>
    <row r="232" spans="1:13" s="15" customFormat="1" x14ac:dyDescent="0.15">
      <c r="A232" s="15">
        <v>340104</v>
      </c>
      <c r="B232" s="15" t="s">
        <v>160</v>
      </c>
      <c r="C232" s="16" t="s">
        <v>458</v>
      </c>
      <c r="D232" s="15" t="s">
        <v>44</v>
      </c>
      <c r="E232" s="15" t="s">
        <v>45</v>
      </c>
      <c r="H232" s="15">
        <v>10</v>
      </c>
      <c r="I232" s="15">
        <v>1</v>
      </c>
      <c r="K232" s="15">
        <v>1000</v>
      </c>
      <c r="L232" s="15" t="s">
        <v>3</v>
      </c>
      <c r="M232" s="15">
        <v>121</v>
      </c>
    </row>
    <row r="233" spans="1:13" s="9" customFormat="1" x14ac:dyDescent="0.15">
      <c r="A233" s="9">
        <v>350101</v>
      </c>
      <c r="B233" s="9" t="s">
        <v>139</v>
      </c>
      <c r="C233" s="10" t="s">
        <v>448</v>
      </c>
      <c r="D233" s="9" t="s">
        <v>44</v>
      </c>
      <c r="E233" s="9" t="s">
        <v>45</v>
      </c>
      <c r="H233" s="9">
        <v>17</v>
      </c>
      <c r="J233" s="9">
        <v>0</v>
      </c>
      <c r="L233" s="9" t="s">
        <v>50</v>
      </c>
      <c r="M233" s="9">
        <v>97</v>
      </c>
    </row>
    <row r="234" spans="1:13" s="9" customFormat="1" x14ac:dyDescent="0.15">
      <c r="A234" s="9">
        <v>350102</v>
      </c>
      <c r="B234" s="9" t="s">
        <v>144</v>
      </c>
      <c r="C234" s="9" t="s">
        <v>425</v>
      </c>
      <c r="D234" s="9" t="s">
        <v>44</v>
      </c>
      <c r="E234" s="9" t="s">
        <v>45</v>
      </c>
      <c r="H234" s="9">
        <v>17</v>
      </c>
      <c r="J234" s="9">
        <v>2</v>
      </c>
      <c r="L234" s="9" t="s">
        <v>46</v>
      </c>
      <c r="M234" s="9">
        <v>102</v>
      </c>
    </row>
    <row r="235" spans="1:13" s="9" customFormat="1" x14ac:dyDescent="0.15">
      <c r="A235" s="9">
        <v>350103</v>
      </c>
      <c r="B235" s="9" t="s">
        <v>142</v>
      </c>
      <c r="C235" s="10" t="s">
        <v>540</v>
      </c>
      <c r="D235" s="9" t="s">
        <v>44</v>
      </c>
      <c r="E235" s="9" t="s">
        <v>45</v>
      </c>
      <c r="H235" s="9">
        <v>17</v>
      </c>
      <c r="J235" s="9">
        <v>3</v>
      </c>
      <c r="L235" s="9" t="s">
        <v>50</v>
      </c>
      <c r="M235" s="9">
        <v>303</v>
      </c>
    </row>
    <row r="236" spans="1:13" s="9" customFormat="1" x14ac:dyDescent="0.15">
      <c r="A236" s="9">
        <v>350104</v>
      </c>
      <c r="B236" s="9" t="s">
        <v>78</v>
      </c>
      <c r="C236" s="10" t="s">
        <v>465</v>
      </c>
      <c r="D236" s="9" t="s">
        <v>44</v>
      </c>
      <c r="E236" s="9" t="s">
        <v>45</v>
      </c>
      <c r="H236" s="9">
        <v>17</v>
      </c>
      <c r="I236" s="9">
        <v>1</v>
      </c>
      <c r="K236" s="9">
        <v>1000</v>
      </c>
      <c r="L236" s="9" t="s">
        <v>3</v>
      </c>
      <c r="M236" s="9">
        <v>304</v>
      </c>
    </row>
    <row r="237" spans="1:13" s="15" customFormat="1" x14ac:dyDescent="0.15">
      <c r="A237" s="15">
        <v>360101</v>
      </c>
      <c r="B237" s="15" t="s">
        <v>73</v>
      </c>
      <c r="C237" s="16" t="s">
        <v>438</v>
      </c>
      <c r="D237" s="15" t="s">
        <v>44</v>
      </c>
      <c r="E237" s="15" t="s">
        <v>45</v>
      </c>
      <c r="H237" s="15">
        <v>5</v>
      </c>
      <c r="J237" s="15">
        <v>0</v>
      </c>
      <c r="L237" s="15" t="s">
        <v>50</v>
      </c>
      <c r="M237" s="15">
        <v>27</v>
      </c>
    </row>
    <row r="238" spans="1:13" s="15" customFormat="1" x14ac:dyDescent="0.15">
      <c r="A238" s="15">
        <v>360102</v>
      </c>
      <c r="B238" s="15" t="s">
        <v>59</v>
      </c>
      <c r="C238" s="16" t="s">
        <v>483</v>
      </c>
      <c r="D238" s="15" t="s">
        <v>44</v>
      </c>
      <c r="E238" s="15" t="s">
        <v>45</v>
      </c>
      <c r="H238" s="15">
        <v>14</v>
      </c>
      <c r="J238" s="15">
        <v>2</v>
      </c>
      <c r="L238" s="15" t="s">
        <v>46</v>
      </c>
      <c r="M238" s="15">
        <v>13</v>
      </c>
    </row>
    <row r="239" spans="1:13" s="15" customFormat="1" x14ac:dyDescent="0.15">
      <c r="A239" s="15">
        <v>360103</v>
      </c>
      <c r="B239" s="15" t="s">
        <v>72</v>
      </c>
      <c r="C239" s="16" t="s">
        <v>435</v>
      </c>
      <c r="D239" s="15" t="s">
        <v>44</v>
      </c>
      <c r="E239" s="15" t="s">
        <v>45</v>
      </c>
      <c r="H239" s="15">
        <v>5</v>
      </c>
      <c r="J239" s="15">
        <v>3</v>
      </c>
      <c r="L239" s="15" t="s">
        <v>3</v>
      </c>
      <c r="M239" s="15">
        <v>26</v>
      </c>
    </row>
    <row r="240" spans="1:13" s="15" customFormat="1" x14ac:dyDescent="0.15">
      <c r="A240" s="15">
        <v>360104</v>
      </c>
      <c r="B240" s="15" t="s">
        <v>60</v>
      </c>
      <c r="C240" s="16" t="s">
        <v>439</v>
      </c>
      <c r="D240" s="15" t="s">
        <v>44</v>
      </c>
      <c r="E240" s="15" t="s">
        <v>45</v>
      </c>
      <c r="H240" s="15">
        <v>5</v>
      </c>
      <c r="I240" s="15">
        <v>1</v>
      </c>
      <c r="K240" s="15">
        <v>1000</v>
      </c>
      <c r="L240" s="15" t="s">
        <v>3</v>
      </c>
      <c r="M240" s="15">
        <v>14</v>
      </c>
    </row>
    <row r="241" spans="1:15" s="9" customFormat="1" x14ac:dyDescent="0.15">
      <c r="A241" s="9">
        <v>370101</v>
      </c>
      <c r="B241" s="9" t="s">
        <v>161</v>
      </c>
      <c r="C241" s="10" t="s">
        <v>466</v>
      </c>
      <c r="D241" s="9" t="s">
        <v>44</v>
      </c>
      <c r="E241" s="9" t="s">
        <v>49</v>
      </c>
      <c r="H241" s="9">
        <v>17</v>
      </c>
      <c r="J241" s="9">
        <v>0</v>
      </c>
      <c r="L241" s="9" t="s">
        <v>50</v>
      </c>
      <c r="M241" s="9">
        <v>122</v>
      </c>
    </row>
    <row r="242" spans="1:15" s="9" customFormat="1" x14ac:dyDescent="0.15">
      <c r="A242" s="9">
        <v>370102</v>
      </c>
      <c r="B242" s="9" t="s">
        <v>171</v>
      </c>
      <c r="C242" s="10" t="s">
        <v>473</v>
      </c>
      <c r="D242" s="9" t="s">
        <v>44</v>
      </c>
      <c r="E242" s="9" t="s">
        <v>45</v>
      </c>
      <c r="H242" s="9">
        <v>15</v>
      </c>
      <c r="J242" s="9">
        <v>2</v>
      </c>
      <c r="L242" s="9" t="s">
        <v>46</v>
      </c>
      <c r="M242" s="9">
        <v>309</v>
      </c>
    </row>
    <row r="243" spans="1:15" s="9" customFormat="1" x14ac:dyDescent="0.15">
      <c r="A243" s="9">
        <v>370103</v>
      </c>
      <c r="B243" s="9" t="s">
        <v>74</v>
      </c>
      <c r="C243" s="10" t="s">
        <v>459</v>
      </c>
      <c r="D243" s="9" t="s">
        <v>44</v>
      </c>
      <c r="E243" s="9" t="s">
        <v>45</v>
      </c>
      <c r="H243" s="9">
        <v>17</v>
      </c>
      <c r="J243" s="9">
        <v>3</v>
      </c>
      <c r="L243" s="9" t="s">
        <v>46</v>
      </c>
      <c r="M243" s="9">
        <v>310</v>
      </c>
    </row>
    <row r="244" spans="1:15" s="9" customFormat="1" x14ac:dyDescent="0.15">
      <c r="A244" s="9">
        <v>370104</v>
      </c>
      <c r="B244" s="9" t="s">
        <v>162</v>
      </c>
      <c r="C244" s="9" t="s">
        <v>516</v>
      </c>
      <c r="D244" s="9" t="s">
        <v>44</v>
      </c>
      <c r="E244" s="9" t="s">
        <v>45</v>
      </c>
      <c r="H244" s="9">
        <v>15</v>
      </c>
      <c r="I244" s="9">
        <v>1</v>
      </c>
      <c r="K244" s="9">
        <v>1000</v>
      </c>
      <c r="L244" s="9" t="s">
        <v>3</v>
      </c>
      <c r="M244" s="9">
        <v>123</v>
      </c>
    </row>
    <row r="245" spans="1:15" s="15" customFormat="1" x14ac:dyDescent="0.15">
      <c r="A245" s="15">
        <v>380101</v>
      </c>
      <c r="B245" s="15" t="s">
        <v>106</v>
      </c>
      <c r="C245" s="15" t="s">
        <v>520</v>
      </c>
      <c r="D245" s="15" t="s">
        <v>44</v>
      </c>
      <c r="E245" s="15" t="s">
        <v>45</v>
      </c>
      <c r="H245" s="15">
        <v>3</v>
      </c>
      <c r="J245" s="15">
        <v>0</v>
      </c>
      <c r="L245" s="15" t="s">
        <v>50</v>
      </c>
      <c r="M245" s="15">
        <v>312</v>
      </c>
    </row>
    <row r="246" spans="1:15" s="15" customFormat="1" x14ac:dyDescent="0.15">
      <c r="A246" s="15">
        <v>380102</v>
      </c>
      <c r="B246" s="15" t="s">
        <v>144</v>
      </c>
      <c r="C246" s="15" t="s">
        <v>425</v>
      </c>
      <c r="D246" s="15" t="s">
        <v>44</v>
      </c>
      <c r="E246" s="15" t="s">
        <v>45</v>
      </c>
      <c r="H246" s="15">
        <v>17</v>
      </c>
      <c r="J246" s="15">
        <v>2</v>
      </c>
      <c r="L246" s="15" t="s">
        <v>46</v>
      </c>
      <c r="M246" s="15">
        <v>102</v>
      </c>
    </row>
    <row r="247" spans="1:15" s="15" customFormat="1" x14ac:dyDescent="0.15">
      <c r="A247" s="15">
        <v>380103</v>
      </c>
      <c r="B247" s="15" t="s">
        <v>171</v>
      </c>
      <c r="C247" s="16" t="s">
        <v>473</v>
      </c>
      <c r="D247" s="15" t="s">
        <v>44</v>
      </c>
      <c r="E247" s="15" t="s">
        <v>45</v>
      </c>
      <c r="H247" s="15">
        <v>15</v>
      </c>
      <c r="J247" s="15">
        <v>3</v>
      </c>
      <c r="L247" s="15" t="s">
        <v>46</v>
      </c>
      <c r="M247" s="15">
        <v>311</v>
      </c>
    </row>
    <row r="248" spans="1:15" s="15" customFormat="1" x14ac:dyDescent="0.15">
      <c r="A248" s="15">
        <v>380104</v>
      </c>
      <c r="B248" s="15" t="s">
        <v>163</v>
      </c>
      <c r="C248" s="16" t="s">
        <v>541</v>
      </c>
      <c r="D248" s="15" t="s">
        <v>44</v>
      </c>
      <c r="E248" s="15" t="s">
        <v>45</v>
      </c>
      <c r="H248" s="15">
        <v>15</v>
      </c>
      <c r="I248" s="15">
        <v>1</v>
      </c>
      <c r="K248" s="15">
        <v>1000</v>
      </c>
      <c r="L248" s="15" t="s">
        <v>3</v>
      </c>
      <c r="M248" s="15">
        <v>124</v>
      </c>
    </row>
    <row r="249" spans="1:15" s="9" customFormat="1" x14ac:dyDescent="0.15">
      <c r="A249" s="9">
        <v>390101</v>
      </c>
      <c r="B249" s="9" t="s">
        <v>166</v>
      </c>
      <c r="C249" s="10" t="s">
        <v>432</v>
      </c>
      <c r="D249" s="9" t="s">
        <v>44</v>
      </c>
      <c r="E249" s="9" t="s">
        <v>45</v>
      </c>
      <c r="H249" s="9">
        <v>9</v>
      </c>
      <c r="J249" s="9">
        <v>0</v>
      </c>
      <c r="L249" s="9" t="s">
        <v>50</v>
      </c>
      <c r="M249" s="9">
        <v>127</v>
      </c>
    </row>
    <row r="250" spans="1:15" s="9" customFormat="1" x14ac:dyDescent="0.15">
      <c r="A250" s="9">
        <v>390102</v>
      </c>
      <c r="B250" s="9" t="s">
        <v>144</v>
      </c>
      <c r="C250" s="10" t="s">
        <v>425</v>
      </c>
      <c r="D250" s="9" t="s">
        <v>44</v>
      </c>
      <c r="E250" s="9" t="s">
        <v>45</v>
      </c>
      <c r="H250" s="9">
        <v>17</v>
      </c>
      <c r="J250" s="9">
        <v>2</v>
      </c>
      <c r="L250" s="9" t="s">
        <v>46</v>
      </c>
      <c r="M250" s="9">
        <v>102</v>
      </c>
    </row>
    <row r="251" spans="1:15" s="9" customFormat="1" x14ac:dyDescent="0.15">
      <c r="A251" s="9">
        <v>390103</v>
      </c>
      <c r="B251" s="9" t="s">
        <v>171</v>
      </c>
      <c r="C251" s="10" t="s">
        <v>473</v>
      </c>
      <c r="D251" s="9" t="s">
        <v>44</v>
      </c>
      <c r="E251" s="9" t="s">
        <v>45</v>
      </c>
      <c r="H251" s="9">
        <v>15</v>
      </c>
      <c r="J251" s="9">
        <v>3</v>
      </c>
      <c r="L251" s="9" t="s">
        <v>46</v>
      </c>
      <c r="M251" s="9">
        <v>132</v>
      </c>
    </row>
    <row r="252" spans="1:15" s="9" customFormat="1" x14ac:dyDescent="0.15">
      <c r="A252" s="9">
        <v>390104</v>
      </c>
      <c r="B252" s="9" t="s">
        <v>164</v>
      </c>
      <c r="C252" s="9" t="s">
        <v>416</v>
      </c>
      <c r="D252" s="9" t="s">
        <v>44</v>
      </c>
      <c r="E252" s="9" t="s">
        <v>45</v>
      </c>
      <c r="H252" s="9">
        <v>14</v>
      </c>
      <c r="I252" s="9">
        <v>1</v>
      </c>
      <c r="K252" s="9">
        <v>1000</v>
      </c>
      <c r="L252" s="9" t="s">
        <v>3</v>
      </c>
      <c r="M252" s="9">
        <v>125</v>
      </c>
      <c r="N252" s="9">
        <v>4</v>
      </c>
      <c r="O252" s="9">
        <v>5</v>
      </c>
    </row>
    <row r="253" spans="1:15" s="15" customFormat="1" x14ac:dyDescent="0.15">
      <c r="A253" s="15">
        <v>400101</v>
      </c>
      <c r="B253" s="15" t="s">
        <v>115</v>
      </c>
      <c r="C253" s="16" t="s">
        <v>430</v>
      </c>
      <c r="D253" s="15" t="s">
        <v>44</v>
      </c>
      <c r="E253" s="15" t="s">
        <v>45</v>
      </c>
      <c r="H253" s="15">
        <v>11</v>
      </c>
      <c r="J253" s="15">
        <v>0</v>
      </c>
      <c r="L253" s="15" t="s">
        <v>46</v>
      </c>
      <c r="M253" s="15">
        <v>72</v>
      </c>
    </row>
    <row r="254" spans="1:15" s="15" customFormat="1" x14ac:dyDescent="0.15">
      <c r="A254" s="15">
        <v>400102</v>
      </c>
      <c r="B254" s="15" t="s">
        <v>80</v>
      </c>
      <c r="C254" s="15" t="s">
        <v>418</v>
      </c>
      <c r="D254" s="15" t="s">
        <v>44</v>
      </c>
      <c r="E254" s="15" t="s">
        <v>45</v>
      </c>
      <c r="H254" s="15">
        <v>14</v>
      </c>
      <c r="J254" s="15">
        <v>2</v>
      </c>
      <c r="L254" s="15" t="s">
        <v>50</v>
      </c>
      <c r="M254" s="15">
        <v>301</v>
      </c>
    </row>
    <row r="255" spans="1:15" s="15" customFormat="1" x14ac:dyDescent="0.15">
      <c r="A255" s="15">
        <v>400103</v>
      </c>
      <c r="B255" s="15" t="s">
        <v>117</v>
      </c>
      <c r="C255" s="16" t="s">
        <v>443</v>
      </c>
      <c r="D255" s="15" t="s">
        <v>44</v>
      </c>
      <c r="E255" s="15" t="s">
        <v>49</v>
      </c>
      <c r="H255" s="15">
        <v>16</v>
      </c>
      <c r="J255" s="15">
        <v>3</v>
      </c>
      <c r="L255" s="15" t="s">
        <v>3</v>
      </c>
      <c r="M255" s="15">
        <v>74</v>
      </c>
    </row>
    <row r="256" spans="1:15" s="15" customFormat="1" x14ac:dyDescent="0.15">
      <c r="A256" s="15">
        <v>400104</v>
      </c>
      <c r="B256" s="15" t="s">
        <v>132</v>
      </c>
      <c r="C256" s="15" t="s">
        <v>523</v>
      </c>
      <c r="D256" s="15" t="s">
        <v>44</v>
      </c>
      <c r="E256" s="15" t="s">
        <v>45</v>
      </c>
      <c r="H256" s="15">
        <v>11</v>
      </c>
      <c r="I256" s="15">
        <v>1</v>
      </c>
      <c r="K256" s="15">
        <v>1000</v>
      </c>
      <c r="L256" s="15" t="s">
        <v>3</v>
      </c>
      <c r="M256" s="15">
        <v>89</v>
      </c>
    </row>
    <row r="257" spans="1:15" s="9" customFormat="1" x14ac:dyDescent="0.15">
      <c r="A257" s="9">
        <v>410101</v>
      </c>
      <c r="B257" s="9" t="s">
        <v>134</v>
      </c>
      <c r="C257" s="10" t="s">
        <v>482</v>
      </c>
      <c r="D257" s="9" t="s">
        <v>44</v>
      </c>
      <c r="E257" s="9" t="s">
        <v>45</v>
      </c>
      <c r="H257" s="9">
        <v>1</v>
      </c>
      <c r="J257" s="9">
        <v>0</v>
      </c>
      <c r="L257" s="9" t="s">
        <v>3</v>
      </c>
      <c r="M257" s="9">
        <v>91</v>
      </c>
    </row>
    <row r="258" spans="1:15" s="9" customFormat="1" x14ac:dyDescent="0.15">
      <c r="A258" s="9">
        <v>410102</v>
      </c>
      <c r="B258" s="9" t="s">
        <v>152</v>
      </c>
      <c r="C258" s="10" t="s">
        <v>549</v>
      </c>
      <c r="D258" s="9" t="s">
        <v>44</v>
      </c>
      <c r="E258" s="9" t="s">
        <v>45</v>
      </c>
      <c r="H258" s="9">
        <v>1</v>
      </c>
      <c r="J258" s="9">
        <v>2</v>
      </c>
      <c r="L258" s="9" t="s">
        <v>3</v>
      </c>
      <c r="M258" s="9">
        <v>111</v>
      </c>
    </row>
    <row r="259" spans="1:15" s="9" customFormat="1" x14ac:dyDescent="0.15">
      <c r="A259" s="9">
        <v>410103</v>
      </c>
      <c r="B259" s="9" t="s">
        <v>177</v>
      </c>
      <c r="C259" s="10" t="s">
        <v>470</v>
      </c>
      <c r="D259" s="9" t="s">
        <v>44</v>
      </c>
      <c r="E259" s="9" t="s">
        <v>49</v>
      </c>
      <c r="H259" s="9">
        <v>1</v>
      </c>
      <c r="J259" s="9">
        <v>3</v>
      </c>
      <c r="L259" s="9" t="s">
        <v>50</v>
      </c>
      <c r="M259" s="9">
        <v>313</v>
      </c>
    </row>
    <row r="260" spans="1:15" s="9" customFormat="1" x14ac:dyDescent="0.15">
      <c r="A260" s="9">
        <v>410104</v>
      </c>
      <c r="B260" s="9" t="s">
        <v>165</v>
      </c>
      <c r="C260" s="10" t="s">
        <v>552</v>
      </c>
      <c r="D260" s="9" t="s">
        <v>44</v>
      </c>
      <c r="E260" s="9" t="s">
        <v>49</v>
      </c>
      <c r="H260" s="9">
        <v>1</v>
      </c>
      <c r="I260" s="9">
        <v>1</v>
      </c>
      <c r="K260" s="9">
        <v>1000</v>
      </c>
      <c r="L260" s="9" t="s">
        <v>3</v>
      </c>
      <c r="M260" s="9">
        <v>126</v>
      </c>
    </row>
    <row r="261" spans="1:15" s="15" customFormat="1" x14ac:dyDescent="0.15">
      <c r="A261" s="15">
        <v>420101</v>
      </c>
      <c r="B261" s="15" t="s">
        <v>85</v>
      </c>
      <c r="C261" s="16" t="s">
        <v>536</v>
      </c>
      <c r="D261" s="15" t="s">
        <v>44</v>
      </c>
      <c r="E261" s="15" t="s">
        <v>45</v>
      </c>
      <c r="H261" s="15">
        <v>16</v>
      </c>
      <c r="J261" s="15">
        <v>0</v>
      </c>
      <c r="L261" s="15" t="s">
        <v>50</v>
      </c>
      <c r="M261" s="15">
        <v>42</v>
      </c>
    </row>
    <row r="262" spans="1:15" s="15" customFormat="1" x14ac:dyDescent="0.15">
      <c r="A262" s="15">
        <v>420102</v>
      </c>
      <c r="B262" s="15" t="s">
        <v>173</v>
      </c>
      <c r="C262" s="15" t="s">
        <v>423</v>
      </c>
      <c r="D262" s="15" t="s">
        <v>44</v>
      </c>
      <c r="E262" s="15" t="s">
        <v>45</v>
      </c>
      <c r="H262" s="15">
        <v>6</v>
      </c>
      <c r="J262" s="15">
        <v>2</v>
      </c>
      <c r="L262" s="15" t="s">
        <v>50</v>
      </c>
      <c r="M262" s="15">
        <v>134</v>
      </c>
    </row>
    <row r="263" spans="1:15" s="15" customFormat="1" x14ac:dyDescent="0.15">
      <c r="A263" s="15">
        <v>420103</v>
      </c>
      <c r="B263" s="15" t="s">
        <v>89</v>
      </c>
      <c r="C263" s="16" t="s">
        <v>456</v>
      </c>
      <c r="D263" s="15" t="s">
        <v>44</v>
      </c>
      <c r="E263" s="15" t="s">
        <v>45</v>
      </c>
      <c r="H263" s="15">
        <v>1</v>
      </c>
      <c r="J263" s="15">
        <v>3</v>
      </c>
      <c r="L263" s="15" t="s">
        <v>46</v>
      </c>
      <c r="M263" s="15">
        <v>46</v>
      </c>
    </row>
    <row r="264" spans="1:15" s="15" customFormat="1" x14ac:dyDescent="0.15">
      <c r="A264" s="15">
        <v>420104</v>
      </c>
      <c r="B264" s="15" t="s">
        <v>77</v>
      </c>
      <c r="C264" s="15" t="s">
        <v>535</v>
      </c>
      <c r="D264" s="15" t="s">
        <v>44</v>
      </c>
      <c r="E264" s="15" t="s">
        <v>49</v>
      </c>
      <c r="H264" s="15">
        <v>18</v>
      </c>
      <c r="I264" s="15">
        <v>1</v>
      </c>
      <c r="K264" s="15">
        <v>1000</v>
      </c>
      <c r="L264" s="15" t="s">
        <v>3</v>
      </c>
      <c r="M264" s="15">
        <v>31</v>
      </c>
    </row>
    <row r="265" spans="1:15" s="9" customFormat="1" x14ac:dyDescent="0.15">
      <c r="A265" s="9">
        <v>420201</v>
      </c>
      <c r="B265" s="9" t="s">
        <v>85</v>
      </c>
      <c r="C265" s="10" t="s">
        <v>536</v>
      </c>
      <c r="D265" s="9" t="s">
        <v>44</v>
      </c>
      <c r="E265" s="9" t="s">
        <v>45</v>
      </c>
      <c r="H265" s="9">
        <v>16</v>
      </c>
      <c r="J265" s="9">
        <v>0</v>
      </c>
      <c r="L265" s="9" t="s">
        <v>50</v>
      </c>
      <c r="M265" s="9">
        <v>42</v>
      </c>
    </row>
    <row r="266" spans="1:15" s="9" customFormat="1" x14ac:dyDescent="0.15">
      <c r="A266" s="9">
        <v>420202</v>
      </c>
      <c r="B266" s="9" t="s">
        <v>173</v>
      </c>
      <c r="C266" s="9" t="s">
        <v>423</v>
      </c>
      <c r="D266" s="9" t="s">
        <v>44</v>
      </c>
      <c r="E266" s="9" t="s">
        <v>45</v>
      </c>
      <c r="H266" s="9">
        <v>6</v>
      </c>
      <c r="J266" s="9">
        <v>2</v>
      </c>
      <c r="L266" s="9" t="s">
        <v>50</v>
      </c>
      <c r="M266" s="9">
        <v>134</v>
      </c>
    </row>
    <row r="267" spans="1:15" s="9" customFormat="1" x14ac:dyDescent="0.15">
      <c r="A267" s="9">
        <v>420203</v>
      </c>
      <c r="B267" s="9" t="s">
        <v>86</v>
      </c>
      <c r="C267" s="10" t="s">
        <v>550</v>
      </c>
      <c r="D267" s="9" t="s">
        <v>44</v>
      </c>
      <c r="E267" s="9" t="s">
        <v>45</v>
      </c>
      <c r="H267" s="9">
        <v>1</v>
      </c>
      <c r="J267" s="9">
        <v>3</v>
      </c>
      <c r="L267" s="9" t="s">
        <v>3</v>
      </c>
      <c r="M267" s="9">
        <v>43</v>
      </c>
    </row>
    <row r="268" spans="1:15" s="9" customFormat="1" x14ac:dyDescent="0.15">
      <c r="A268" s="9">
        <v>420204</v>
      </c>
      <c r="B268" s="9" t="s">
        <v>87</v>
      </c>
      <c r="C268" s="10" t="s">
        <v>544</v>
      </c>
      <c r="D268" s="9" t="s">
        <v>44</v>
      </c>
      <c r="E268" s="9" t="s">
        <v>49</v>
      </c>
      <c r="H268" s="9">
        <v>1</v>
      </c>
      <c r="I268" s="9">
        <v>1</v>
      </c>
      <c r="K268" s="9">
        <v>1000</v>
      </c>
      <c r="L268" s="9" t="s">
        <v>3</v>
      </c>
      <c r="M268" s="9">
        <v>44</v>
      </c>
    </row>
    <row r="269" spans="1:15" s="15" customFormat="1" x14ac:dyDescent="0.15">
      <c r="A269" s="15">
        <v>430101</v>
      </c>
      <c r="B269" s="15" t="s">
        <v>52</v>
      </c>
      <c r="C269" s="16" t="s">
        <v>546</v>
      </c>
      <c r="D269" s="15" t="s">
        <v>44</v>
      </c>
      <c r="E269" s="15" t="s">
        <v>45</v>
      </c>
      <c r="H269" s="15">
        <v>1</v>
      </c>
      <c r="J269" s="15">
        <v>0</v>
      </c>
      <c r="L269" s="15" t="s">
        <v>50</v>
      </c>
      <c r="M269" s="15">
        <v>5</v>
      </c>
    </row>
    <row r="270" spans="1:15" s="15" customFormat="1" x14ac:dyDescent="0.15">
      <c r="A270" s="15">
        <v>430102</v>
      </c>
      <c r="B270" s="15" t="s">
        <v>67</v>
      </c>
      <c r="C270" s="16" t="s">
        <v>542</v>
      </c>
      <c r="D270" s="15" t="s">
        <v>44</v>
      </c>
      <c r="E270" s="15" t="s">
        <v>45</v>
      </c>
      <c r="H270" s="15">
        <v>9</v>
      </c>
      <c r="J270" s="15">
        <v>2</v>
      </c>
      <c r="L270" s="15" t="s">
        <v>3</v>
      </c>
      <c r="M270" s="15">
        <v>21</v>
      </c>
      <c r="N270" s="15">
        <v>4</v>
      </c>
      <c r="O270" s="15">
        <v>5</v>
      </c>
    </row>
    <row r="271" spans="1:15" s="15" customFormat="1" x14ac:dyDescent="0.15">
      <c r="A271" s="15">
        <v>430103</v>
      </c>
      <c r="B271" s="15" t="s">
        <v>70</v>
      </c>
      <c r="C271" s="16" t="s">
        <v>464</v>
      </c>
      <c r="D271" s="16" t="s">
        <v>409</v>
      </c>
      <c r="E271" s="16" t="s">
        <v>410</v>
      </c>
      <c r="H271" s="15">
        <v>17</v>
      </c>
      <c r="J271" s="15">
        <v>3</v>
      </c>
      <c r="L271" s="15" t="s">
        <v>46</v>
      </c>
      <c r="M271" s="15">
        <v>24</v>
      </c>
    </row>
    <row r="272" spans="1:15" s="15" customFormat="1" x14ac:dyDescent="0.15">
      <c r="A272" s="17">
        <v>430104</v>
      </c>
      <c r="B272" s="17" t="s">
        <v>408</v>
      </c>
      <c r="C272" s="17" t="s">
        <v>529</v>
      </c>
      <c r="D272" s="17" t="s">
        <v>44</v>
      </c>
      <c r="E272" s="17" t="s">
        <v>45</v>
      </c>
      <c r="F272" s="17"/>
      <c r="G272" s="17"/>
      <c r="H272" s="17">
        <v>9</v>
      </c>
      <c r="I272" s="17">
        <v>1</v>
      </c>
      <c r="J272" s="17"/>
      <c r="K272" s="17">
        <v>1000</v>
      </c>
      <c r="L272" s="17" t="s">
        <v>411</v>
      </c>
      <c r="M272" s="17"/>
      <c r="N272" s="17"/>
      <c r="O272" s="17"/>
    </row>
    <row r="273" spans="1:13" s="9" customFormat="1" x14ac:dyDescent="0.15">
      <c r="A273" s="9">
        <v>440101</v>
      </c>
      <c r="B273" s="9" t="s">
        <v>95</v>
      </c>
      <c r="C273" s="9" t="s">
        <v>531</v>
      </c>
      <c r="D273" s="9" t="s">
        <v>44</v>
      </c>
      <c r="E273" s="9" t="s">
        <v>45</v>
      </c>
      <c r="H273" s="9">
        <v>4</v>
      </c>
      <c r="J273" s="9">
        <v>0</v>
      </c>
      <c r="L273" s="9" t="s">
        <v>50</v>
      </c>
      <c r="M273" s="9">
        <v>52</v>
      </c>
    </row>
    <row r="274" spans="1:13" s="9" customFormat="1" x14ac:dyDescent="0.15">
      <c r="A274" s="9">
        <v>440102</v>
      </c>
      <c r="B274" s="10" t="s">
        <v>395</v>
      </c>
      <c r="C274" s="10" t="s">
        <v>445</v>
      </c>
      <c r="D274" s="9" t="s">
        <v>44</v>
      </c>
      <c r="E274" s="9" t="s">
        <v>45</v>
      </c>
      <c r="H274" s="9">
        <v>4</v>
      </c>
      <c r="J274" s="9">
        <v>2</v>
      </c>
      <c r="L274" s="9" t="s">
        <v>46</v>
      </c>
      <c r="M274" s="9">
        <v>40</v>
      </c>
    </row>
    <row r="275" spans="1:13" s="9" customFormat="1" x14ac:dyDescent="0.15">
      <c r="A275" s="9">
        <v>440103</v>
      </c>
      <c r="B275" s="9" t="s">
        <v>175</v>
      </c>
      <c r="C275" s="10" t="s">
        <v>531</v>
      </c>
      <c r="D275" s="9" t="s">
        <v>44</v>
      </c>
      <c r="E275" s="9" t="s">
        <v>49</v>
      </c>
      <c r="H275" s="9">
        <v>4</v>
      </c>
      <c r="J275" s="9">
        <v>3</v>
      </c>
      <c r="L275" s="9" t="s">
        <v>46</v>
      </c>
      <c r="M275" s="9">
        <v>136</v>
      </c>
    </row>
    <row r="276" spans="1:13" s="9" customFormat="1" x14ac:dyDescent="0.15">
      <c r="A276" s="9">
        <v>440104</v>
      </c>
      <c r="B276" s="9" t="s">
        <v>77</v>
      </c>
      <c r="C276" s="9" t="s">
        <v>535</v>
      </c>
      <c r="D276" s="9" t="s">
        <v>44</v>
      </c>
      <c r="E276" s="9" t="s">
        <v>49</v>
      </c>
      <c r="H276" s="9">
        <v>18</v>
      </c>
      <c r="I276" s="9">
        <v>1</v>
      </c>
      <c r="K276" s="9">
        <v>1000</v>
      </c>
      <c r="L276" s="9" t="s">
        <v>3</v>
      </c>
      <c r="M276" s="9">
        <v>31</v>
      </c>
    </row>
    <row r="277" spans="1:13" s="13" customFormat="1" x14ac:dyDescent="0.15">
      <c r="A277" s="13">
        <v>440201</v>
      </c>
      <c r="B277" s="13" t="s">
        <v>48</v>
      </c>
      <c r="C277" s="13" t="s">
        <v>505</v>
      </c>
      <c r="D277" s="13" t="s">
        <v>44</v>
      </c>
      <c r="E277" s="13" t="s">
        <v>49</v>
      </c>
      <c r="H277" s="13">
        <v>10</v>
      </c>
      <c r="J277" s="13">
        <v>0</v>
      </c>
      <c r="L277" s="13" t="s">
        <v>50</v>
      </c>
      <c r="M277" s="13">
        <v>3</v>
      </c>
    </row>
    <row r="278" spans="1:13" s="13" customFormat="1" x14ac:dyDescent="0.15">
      <c r="A278" s="13">
        <v>440202</v>
      </c>
      <c r="B278" s="13" t="s">
        <v>77</v>
      </c>
      <c r="C278" s="13" t="s">
        <v>535</v>
      </c>
      <c r="D278" s="13" t="s">
        <v>44</v>
      </c>
      <c r="E278" s="13" t="s">
        <v>49</v>
      </c>
      <c r="H278" s="13">
        <v>18</v>
      </c>
      <c r="J278" s="13">
        <v>2</v>
      </c>
      <c r="L278" s="13" t="s">
        <v>3</v>
      </c>
      <c r="M278" s="13">
        <v>31</v>
      </c>
    </row>
    <row r="279" spans="1:13" s="13" customFormat="1" x14ac:dyDescent="0.15">
      <c r="A279" s="13">
        <v>440203</v>
      </c>
      <c r="B279" s="13" t="s">
        <v>175</v>
      </c>
      <c r="C279" s="14" t="s">
        <v>531</v>
      </c>
      <c r="D279" s="13" t="s">
        <v>44</v>
      </c>
      <c r="E279" s="13" t="s">
        <v>49</v>
      </c>
      <c r="H279" s="13">
        <v>4</v>
      </c>
      <c r="J279" s="13">
        <v>3</v>
      </c>
      <c r="L279" s="13" t="s">
        <v>46</v>
      </c>
      <c r="M279" s="13">
        <v>136</v>
      </c>
    </row>
    <row r="280" spans="1:13" s="13" customFormat="1" x14ac:dyDescent="0.15">
      <c r="A280" s="13">
        <v>440204</v>
      </c>
      <c r="B280" s="13" t="s">
        <v>97</v>
      </c>
      <c r="C280" s="14" t="s">
        <v>538</v>
      </c>
      <c r="D280" s="13" t="s">
        <v>44</v>
      </c>
      <c r="E280" s="13" t="s">
        <v>49</v>
      </c>
      <c r="H280" s="13">
        <v>18</v>
      </c>
      <c r="I280" s="13">
        <v>1</v>
      </c>
      <c r="K280" s="13">
        <v>1000</v>
      </c>
      <c r="L280" s="13" t="s">
        <v>3</v>
      </c>
      <c r="M280" s="13">
        <v>54</v>
      </c>
    </row>
    <row r="281" spans="1:13" s="15" customFormat="1" x14ac:dyDescent="0.15">
      <c r="A281" s="15">
        <v>450101</v>
      </c>
      <c r="B281" s="16" t="s">
        <v>402</v>
      </c>
      <c r="C281" s="16" t="s">
        <v>403</v>
      </c>
      <c r="D281" s="15" t="s">
        <v>44</v>
      </c>
      <c r="E281" s="15" t="s">
        <v>45</v>
      </c>
      <c r="H281" s="15">
        <v>1</v>
      </c>
      <c r="J281" s="15">
        <v>0</v>
      </c>
      <c r="L281" s="15" t="s">
        <v>50</v>
      </c>
      <c r="M281" s="15">
        <v>7</v>
      </c>
    </row>
    <row r="282" spans="1:13" s="15" customFormat="1" x14ac:dyDescent="0.15">
      <c r="A282" s="15">
        <v>450102</v>
      </c>
      <c r="B282" s="15" t="s">
        <v>111</v>
      </c>
      <c r="C282" s="16" t="s">
        <v>461</v>
      </c>
      <c r="D282" s="15" t="s">
        <v>44</v>
      </c>
      <c r="E282" s="15" t="s">
        <v>45</v>
      </c>
      <c r="H282" s="15">
        <v>1</v>
      </c>
      <c r="J282" s="15">
        <v>2</v>
      </c>
      <c r="L282" s="15" t="s">
        <v>46</v>
      </c>
      <c r="M282" s="15">
        <v>68</v>
      </c>
    </row>
    <row r="283" spans="1:13" s="15" customFormat="1" x14ac:dyDescent="0.15">
      <c r="A283" s="15">
        <v>450103</v>
      </c>
      <c r="B283" s="15" t="s">
        <v>140</v>
      </c>
      <c r="C283" s="16" t="s">
        <v>484</v>
      </c>
      <c r="D283" s="15" t="s">
        <v>44</v>
      </c>
      <c r="E283" s="15" t="s">
        <v>45</v>
      </c>
      <c r="H283" s="15">
        <v>3</v>
      </c>
      <c r="J283" s="15">
        <v>3</v>
      </c>
      <c r="L283" s="15" t="s">
        <v>3</v>
      </c>
      <c r="M283" s="15">
        <v>98</v>
      </c>
    </row>
    <row r="284" spans="1:13" s="15" customFormat="1" x14ac:dyDescent="0.15">
      <c r="A284" s="15">
        <v>450104</v>
      </c>
      <c r="B284" s="15" t="s">
        <v>141</v>
      </c>
      <c r="C284" s="15" t="s">
        <v>517</v>
      </c>
      <c r="D284" s="15" t="s">
        <v>44</v>
      </c>
      <c r="E284" s="15" t="s">
        <v>45</v>
      </c>
      <c r="H284" s="15">
        <v>17</v>
      </c>
      <c r="I284" s="15">
        <v>1</v>
      </c>
      <c r="K284" s="15">
        <v>1000</v>
      </c>
      <c r="L284" s="15" t="s">
        <v>3</v>
      </c>
      <c r="M284" s="15">
        <v>99</v>
      </c>
    </row>
    <row r="285" spans="1:13" s="9" customFormat="1" x14ac:dyDescent="0.15">
      <c r="A285" s="9">
        <v>460101</v>
      </c>
      <c r="B285" s="9" t="s">
        <v>83</v>
      </c>
      <c r="C285" s="9" t="s">
        <v>524</v>
      </c>
      <c r="D285" s="9" t="s">
        <v>44</v>
      </c>
      <c r="E285" s="9" t="s">
        <v>45</v>
      </c>
      <c r="H285" s="9">
        <v>4</v>
      </c>
      <c r="J285" s="9">
        <v>0</v>
      </c>
      <c r="L285" s="9" t="s">
        <v>46</v>
      </c>
      <c r="M285" s="9">
        <v>39</v>
      </c>
    </row>
    <row r="286" spans="1:13" s="9" customFormat="1" x14ac:dyDescent="0.15">
      <c r="A286" s="9">
        <v>460102</v>
      </c>
      <c r="B286" s="9" t="s">
        <v>84</v>
      </c>
      <c r="C286" s="10" t="s">
        <v>445</v>
      </c>
      <c r="D286" s="9" t="s">
        <v>44</v>
      </c>
      <c r="E286" s="9" t="s">
        <v>45</v>
      </c>
      <c r="H286" s="9">
        <v>4</v>
      </c>
      <c r="J286" s="9">
        <v>2</v>
      </c>
      <c r="L286" s="9" t="s">
        <v>50</v>
      </c>
      <c r="M286" s="9">
        <v>318</v>
      </c>
    </row>
    <row r="287" spans="1:13" s="9" customFormat="1" x14ac:dyDescent="0.15">
      <c r="A287" s="9">
        <v>460103</v>
      </c>
      <c r="B287" s="9" t="s">
        <v>79</v>
      </c>
      <c r="C287" s="10" t="s">
        <v>478</v>
      </c>
      <c r="D287" s="9" t="s">
        <v>44</v>
      </c>
      <c r="E287" s="9" t="s">
        <v>45</v>
      </c>
      <c r="H287" s="9">
        <v>4</v>
      </c>
      <c r="J287" s="9">
        <v>3</v>
      </c>
      <c r="L287" s="9" t="s">
        <v>46</v>
      </c>
      <c r="M287" s="9">
        <v>320</v>
      </c>
    </row>
    <row r="288" spans="1:13" s="9" customFormat="1" x14ac:dyDescent="0.15">
      <c r="A288" s="9">
        <v>460104</v>
      </c>
      <c r="B288" s="9" t="s">
        <v>69</v>
      </c>
      <c r="C288" s="10" t="s">
        <v>436</v>
      </c>
      <c r="D288" s="9" t="s">
        <v>44</v>
      </c>
      <c r="E288" s="9" t="s">
        <v>49</v>
      </c>
      <c r="H288" s="9">
        <v>9</v>
      </c>
      <c r="I288" s="9">
        <v>1</v>
      </c>
      <c r="K288" s="9">
        <v>1000</v>
      </c>
      <c r="L288" s="9" t="s">
        <v>3</v>
      </c>
      <c r="M288" s="9">
        <v>319</v>
      </c>
    </row>
    <row r="289" spans="1:13" s="15" customFormat="1" x14ac:dyDescent="0.15">
      <c r="A289" s="15">
        <v>470101</v>
      </c>
      <c r="B289" s="15" t="s">
        <v>124</v>
      </c>
      <c r="C289" s="16" t="s">
        <v>537</v>
      </c>
      <c r="D289" s="15" t="s">
        <v>44</v>
      </c>
      <c r="E289" s="15" t="s">
        <v>45</v>
      </c>
      <c r="H289" s="15">
        <v>13</v>
      </c>
      <c r="J289" s="15">
        <v>0</v>
      </c>
      <c r="L289" s="15" t="s">
        <v>50</v>
      </c>
      <c r="M289" s="15">
        <v>81</v>
      </c>
    </row>
    <row r="290" spans="1:13" s="15" customFormat="1" x14ac:dyDescent="0.15">
      <c r="A290" s="15">
        <v>470102</v>
      </c>
      <c r="B290" s="15" t="s">
        <v>75</v>
      </c>
      <c r="C290" s="15" t="s">
        <v>532</v>
      </c>
      <c r="D290" s="15" t="s">
        <v>44</v>
      </c>
      <c r="E290" s="15" t="s">
        <v>45</v>
      </c>
      <c r="H290" s="15">
        <v>6</v>
      </c>
      <c r="J290" s="15">
        <v>2</v>
      </c>
      <c r="L290" s="15" t="s">
        <v>50</v>
      </c>
      <c r="M290" s="15">
        <v>300</v>
      </c>
    </row>
    <row r="291" spans="1:13" s="15" customFormat="1" x14ac:dyDescent="0.15">
      <c r="A291" s="15">
        <v>470103</v>
      </c>
      <c r="B291" s="15" t="s">
        <v>76</v>
      </c>
      <c r="C291" s="15" t="s">
        <v>424</v>
      </c>
      <c r="D291" s="15" t="s">
        <v>44</v>
      </c>
      <c r="E291" s="15" t="s">
        <v>49</v>
      </c>
      <c r="H291" s="15">
        <v>6</v>
      </c>
      <c r="J291" s="15">
        <v>3</v>
      </c>
      <c r="L291" s="15" t="s">
        <v>46</v>
      </c>
      <c r="M291" s="15">
        <v>30</v>
      </c>
    </row>
    <row r="292" spans="1:13" s="15" customFormat="1" x14ac:dyDescent="0.15">
      <c r="A292" s="15">
        <v>470104</v>
      </c>
      <c r="B292" s="15" t="s">
        <v>125</v>
      </c>
      <c r="C292" s="16" t="s">
        <v>462</v>
      </c>
      <c r="D292" s="15" t="s">
        <v>44</v>
      </c>
      <c r="E292" s="15" t="s">
        <v>45</v>
      </c>
      <c r="H292" s="15">
        <v>6</v>
      </c>
      <c r="I292" s="15">
        <v>1</v>
      </c>
      <c r="K292" s="15">
        <v>1000</v>
      </c>
      <c r="L292" s="15" t="s">
        <v>46</v>
      </c>
      <c r="M292" s="15">
        <v>82</v>
      </c>
    </row>
    <row r="293" spans="1:13" s="7" customFormat="1" x14ac:dyDescent="0.15">
      <c r="A293" s="7">
        <v>470201</v>
      </c>
      <c r="B293" s="7" t="s">
        <v>124</v>
      </c>
      <c r="C293" s="8" t="s">
        <v>537</v>
      </c>
      <c r="D293" s="7" t="s">
        <v>44</v>
      </c>
      <c r="E293" s="7" t="s">
        <v>45</v>
      </c>
      <c r="H293" s="7">
        <v>13</v>
      </c>
      <c r="J293" s="7">
        <v>0</v>
      </c>
      <c r="L293" s="7" t="s">
        <v>50</v>
      </c>
      <c r="M293" s="7">
        <v>81</v>
      </c>
    </row>
    <row r="294" spans="1:13" s="7" customFormat="1" x14ac:dyDescent="0.15">
      <c r="A294" s="7">
        <v>470202</v>
      </c>
      <c r="B294" s="7" t="s">
        <v>76</v>
      </c>
      <c r="C294" s="7" t="s">
        <v>424</v>
      </c>
      <c r="D294" s="7" t="s">
        <v>44</v>
      </c>
      <c r="E294" s="7" t="s">
        <v>49</v>
      </c>
      <c r="H294" s="7">
        <v>6</v>
      </c>
      <c r="J294" s="7">
        <v>2</v>
      </c>
      <c r="L294" s="7" t="s">
        <v>46</v>
      </c>
      <c r="M294" s="7">
        <v>30</v>
      </c>
    </row>
    <row r="295" spans="1:13" s="7" customFormat="1" x14ac:dyDescent="0.15">
      <c r="A295" s="7">
        <v>470203</v>
      </c>
      <c r="B295" s="7" t="s">
        <v>125</v>
      </c>
      <c r="C295" s="8" t="s">
        <v>462</v>
      </c>
      <c r="D295" s="7" t="s">
        <v>44</v>
      </c>
      <c r="E295" s="7" t="s">
        <v>45</v>
      </c>
      <c r="H295" s="7">
        <v>6</v>
      </c>
      <c r="J295" s="7">
        <v>3</v>
      </c>
      <c r="L295" s="7" t="s">
        <v>46</v>
      </c>
      <c r="M295" s="7">
        <v>82</v>
      </c>
    </row>
    <row r="296" spans="1:13" s="7" customFormat="1" x14ac:dyDescent="0.15">
      <c r="A296" s="7">
        <v>470204</v>
      </c>
      <c r="B296" s="7" t="s">
        <v>126</v>
      </c>
      <c r="C296" s="7" t="s">
        <v>420</v>
      </c>
      <c r="D296" s="7" t="s">
        <v>44</v>
      </c>
      <c r="E296" s="7" t="s">
        <v>49</v>
      </c>
      <c r="H296" s="7">
        <v>6</v>
      </c>
      <c r="I296" s="7">
        <v>1</v>
      </c>
      <c r="K296" s="7">
        <v>1000</v>
      </c>
      <c r="L296" s="7" t="s">
        <v>3</v>
      </c>
      <c r="M296" s="7">
        <v>83</v>
      </c>
    </row>
    <row r="297" spans="1:13" s="9" customFormat="1" x14ac:dyDescent="0.15">
      <c r="A297" s="9">
        <v>480101</v>
      </c>
      <c r="B297" s="9" t="s">
        <v>73</v>
      </c>
      <c r="C297" s="10" t="s">
        <v>438</v>
      </c>
      <c r="D297" s="9" t="s">
        <v>44</v>
      </c>
      <c r="E297" s="9" t="s">
        <v>45</v>
      </c>
      <c r="H297" s="9">
        <v>5</v>
      </c>
      <c r="J297" s="9">
        <v>0</v>
      </c>
      <c r="L297" s="9" t="s">
        <v>50</v>
      </c>
      <c r="M297" s="9">
        <v>27</v>
      </c>
    </row>
    <row r="298" spans="1:13" s="9" customFormat="1" x14ac:dyDescent="0.15">
      <c r="A298" s="9">
        <v>480102</v>
      </c>
      <c r="B298" s="9" t="s">
        <v>107</v>
      </c>
      <c r="C298" s="10" t="s">
        <v>437</v>
      </c>
      <c r="D298" s="9" t="s">
        <v>44</v>
      </c>
      <c r="E298" s="9" t="s">
        <v>45</v>
      </c>
      <c r="H298" s="9">
        <v>5</v>
      </c>
      <c r="J298" s="9">
        <v>2</v>
      </c>
      <c r="L298" s="9" t="s">
        <v>50</v>
      </c>
      <c r="M298" s="9">
        <v>64</v>
      </c>
    </row>
    <row r="299" spans="1:13" s="9" customFormat="1" x14ac:dyDescent="0.15">
      <c r="A299" s="9">
        <v>480103</v>
      </c>
      <c r="B299" s="9" t="s">
        <v>77</v>
      </c>
      <c r="C299" s="9" t="s">
        <v>535</v>
      </c>
      <c r="D299" s="9" t="s">
        <v>44</v>
      </c>
      <c r="E299" s="9" t="s">
        <v>49</v>
      </c>
      <c r="H299" s="9">
        <v>18</v>
      </c>
      <c r="J299" s="9">
        <v>3</v>
      </c>
      <c r="L299" s="9" t="s">
        <v>3</v>
      </c>
      <c r="M299" s="9">
        <v>31</v>
      </c>
    </row>
    <row r="300" spans="1:13" s="9" customFormat="1" x14ac:dyDescent="0.15">
      <c r="A300" s="9">
        <v>480104</v>
      </c>
      <c r="B300" s="9" t="s">
        <v>108</v>
      </c>
      <c r="C300" s="10" t="s">
        <v>447</v>
      </c>
      <c r="D300" s="9" t="s">
        <v>44</v>
      </c>
      <c r="E300" s="9" t="s">
        <v>49</v>
      </c>
      <c r="H300" s="9">
        <v>5</v>
      </c>
      <c r="I300" s="9">
        <v>1</v>
      </c>
      <c r="K300" s="9">
        <v>1000</v>
      </c>
      <c r="L300" s="9" t="s">
        <v>3</v>
      </c>
      <c r="M300" s="9">
        <v>65</v>
      </c>
    </row>
    <row r="301" spans="1:13" s="15" customFormat="1" x14ac:dyDescent="0.15">
      <c r="A301" s="15">
        <v>490101</v>
      </c>
      <c r="B301" s="16" t="s">
        <v>402</v>
      </c>
      <c r="C301" s="16" t="s">
        <v>403</v>
      </c>
      <c r="D301" s="15" t="s">
        <v>44</v>
      </c>
      <c r="E301" s="15" t="s">
        <v>45</v>
      </c>
      <c r="H301" s="15">
        <v>1</v>
      </c>
      <c r="J301" s="15">
        <v>0</v>
      </c>
      <c r="L301" s="15" t="s">
        <v>50</v>
      </c>
      <c r="M301" s="15">
        <v>7</v>
      </c>
    </row>
    <row r="302" spans="1:13" s="15" customFormat="1" x14ac:dyDescent="0.15">
      <c r="A302" s="15">
        <v>490102</v>
      </c>
      <c r="B302" s="15" t="s">
        <v>79</v>
      </c>
      <c r="C302" s="16" t="s">
        <v>478</v>
      </c>
      <c r="D302" s="15" t="s">
        <v>44</v>
      </c>
      <c r="E302" s="15" t="s">
        <v>45</v>
      </c>
      <c r="H302" s="15">
        <v>4</v>
      </c>
      <c r="J302" s="15">
        <v>2</v>
      </c>
      <c r="L302" s="15" t="s">
        <v>46</v>
      </c>
      <c r="M302" s="15">
        <v>34</v>
      </c>
    </row>
    <row r="303" spans="1:13" s="15" customFormat="1" x14ac:dyDescent="0.15">
      <c r="A303" s="15">
        <v>490103</v>
      </c>
      <c r="B303" s="15" t="s">
        <v>59</v>
      </c>
      <c r="C303" s="16" t="s">
        <v>483</v>
      </c>
      <c r="D303" s="15" t="s">
        <v>44</v>
      </c>
      <c r="E303" s="15" t="s">
        <v>45</v>
      </c>
      <c r="H303" s="15">
        <v>14</v>
      </c>
      <c r="J303" s="15">
        <v>3</v>
      </c>
      <c r="L303" s="15" t="s">
        <v>46</v>
      </c>
      <c r="M303" s="15">
        <v>13</v>
      </c>
    </row>
    <row r="304" spans="1:13" s="15" customFormat="1" x14ac:dyDescent="0.15">
      <c r="A304" s="15">
        <v>490104</v>
      </c>
      <c r="B304" s="16" t="s">
        <v>404</v>
      </c>
      <c r="C304" s="16" t="s">
        <v>405</v>
      </c>
      <c r="D304" s="15" t="s">
        <v>44</v>
      </c>
      <c r="E304" s="15" t="s">
        <v>49</v>
      </c>
      <c r="H304" s="15">
        <v>4</v>
      </c>
      <c r="I304" s="15">
        <v>1</v>
      </c>
      <c r="K304" s="15">
        <v>1000</v>
      </c>
      <c r="L304" s="15" t="s">
        <v>3</v>
      </c>
      <c r="M304" s="15">
        <v>53</v>
      </c>
    </row>
    <row r="305" spans="1:13" x14ac:dyDescent="0.15">
      <c r="A305" s="1">
        <v>17</v>
      </c>
      <c r="B305" s="1" t="s">
        <v>63</v>
      </c>
      <c r="C305" s="1" t="s">
        <v>486</v>
      </c>
      <c r="D305" s="1" t="s">
        <v>44</v>
      </c>
      <c r="E305" s="1" t="s">
        <v>45</v>
      </c>
      <c r="H305" s="1">
        <v>1</v>
      </c>
      <c r="I305" s="1">
        <v>1</v>
      </c>
      <c r="L305" s="1" t="s">
        <v>3</v>
      </c>
      <c r="M305" s="1">
        <v>17</v>
      </c>
    </row>
    <row r="306" spans="1:13" x14ac:dyDescent="0.15">
      <c r="A306" s="1">
        <v>200</v>
      </c>
      <c r="B306" s="1" t="s">
        <v>178</v>
      </c>
      <c r="D306" s="1" t="s">
        <v>44</v>
      </c>
      <c r="E306" s="1" t="s">
        <v>45</v>
      </c>
      <c r="H306" s="1">
        <v>1</v>
      </c>
      <c r="L306" s="1" t="s">
        <v>46</v>
      </c>
      <c r="M306" s="1">
        <v>200</v>
      </c>
    </row>
    <row r="307" spans="1:13" x14ac:dyDescent="0.15">
      <c r="A307" s="1">
        <v>201</v>
      </c>
      <c r="B307" s="1" t="s">
        <v>179</v>
      </c>
      <c r="D307" s="1" t="s">
        <v>44</v>
      </c>
      <c r="E307" s="1" t="s">
        <v>45</v>
      </c>
      <c r="H307" s="1">
        <v>1</v>
      </c>
      <c r="L307" s="1" t="s">
        <v>46</v>
      </c>
      <c r="M307" s="1">
        <v>201</v>
      </c>
    </row>
  </sheetData>
  <autoFilter ref="A4:O307"/>
  <sortState ref="A6:P172">
    <sortCondition ref="M6:M172"/>
  </sortState>
  <phoneticPr fontId="3" type="noConversion"/>
  <pageMargins left="0.69930555555555596" right="0.69930555555555596" top="0.75" bottom="0.75" header="0.3" footer="0.3"/>
  <pageSetup paperSize="9" fitToHeight="0" orientation="portrait" horizontalDpi="2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"/>
  <sheetViews>
    <sheetView workbookViewId="0">
      <selection activeCell="D20" sqref="D20"/>
    </sheetView>
  </sheetViews>
  <sheetFormatPr defaultRowHeight="13.5" x14ac:dyDescent="0.15"/>
  <cols>
    <col min="1" max="1" width="14.625" bestFit="1" customWidth="1"/>
    <col min="2" max="2" width="7.5" bestFit="1" customWidth="1"/>
    <col min="3" max="3" width="13.875" bestFit="1" customWidth="1"/>
    <col min="4" max="4" width="13.125" bestFit="1" customWidth="1"/>
    <col min="5" max="5" width="9.5" bestFit="1" customWidth="1"/>
    <col min="6" max="6" width="13" bestFit="1" customWidth="1"/>
    <col min="7" max="7" width="11" bestFit="1" customWidth="1"/>
    <col min="8" max="8" width="17.25" bestFit="1" customWidth="1"/>
    <col min="9" max="9" width="12.75" customWidth="1"/>
    <col min="10" max="10" width="15" bestFit="1" customWidth="1"/>
    <col min="11" max="12" width="15" customWidth="1"/>
  </cols>
  <sheetData>
    <row r="2" spans="1:8" x14ac:dyDescent="0.15">
      <c r="A2" s="1" t="s">
        <v>360</v>
      </c>
      <c r="B2" s="1" t="s">
        <v>22</v>
      </c>
      <c r="C2" s="1" t="s">
        <v>23</v>
      </c>
      <c r="D2" s="1" t="s">
        <v>374</v>
      </c>
      <c r="E2" s="1" t="s">
        <v>377</v>
      </c>
      <c r="F2" s="1" t="s">
        <v>378</v>
      </c>
      <c r="G2" s="1" t="s">
        <v>381</v>
      </c>
      <c r="H2" s="1" t="s">
        <v>383</v>
      </c>
    </row>
    <row r="3" spans="1:8" ht="40.5" x14ac:dyDescent="0.15">
      <c r="A3" s="1" t="s">
        <v>384</v>
      </c>
      <c r="B3" s="1" t="s">
        <v>33</v>
      </c>
      <c r="C3" s="1" t="s">
        <v>362</v>
      </c>
      <c r="D3" s="1" t="s">
        <v>375</v>
      </c>
      <c r="E3" s="2" t="s">
        <v>376</v>
      </c>
      <c r="F3" s="1" t="s">
        <v>379</v>
      </c>
      <c r="G3" s="1" t="s">
        <v>380</v>
      </c>
      <c r="H3" s="1" t="s">
        <v>382</v>
      </c>
    </row>
    <row r="4" spans="1:8" x14ac:dyDescent="0.15">
      <c r="A4" s="1" t="s">
        <v>361</v>
      </c>
      <c r="B4" s="1" t="s">
        <v>9</v>
      </c>
      <c r="C4" s="1" t="s">
        <v>9</v>
      </c>
      <c r="D4" s="1" t="s">
        <v>361</v>
      </c>
      <c r="E4" s="1" t="s">
        <v>361</v>
      </c>
      <c r="F4" s="1" t="s">
        <v>361</v>
      </c>
      <c r="G4" s="1" t="s">
        <v>361</v>
      </c>
      <c r="H4" s="1" t="s">
        <v>367</v>
      </c>
    </row>
    <row r="5" spans="1:8" x14ac:dyDescent="0.15">
      <c r="A5" s="1">
        <v>1000001</v>
      </c>
      <c r="B5" s="1" t="s">
        <v>385</v>
      </c>
      <c r="C5" s="1" t="s">
        <v>386</v>
      </c>
      <c r="D5" s="1">
        <v>1</v>
      </c>
      <c r="E5" s="1">
        <v>1</v>
      </c>
      <c r="F5" s="1">
        <v>1</v>
      </c>
      <c r="G5" s="1">
        <v>5</v>
      </c>
      <c r="H5" s="1" t="s">
        <v>387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workbookViewId="0">
      <selection activeCell="F48" sqref="F48"/>
    </sheetView>
  </sheetViews>
  <sheetFormatPr defaultRowHeight="13.5" x14ac:dyDescent="0.15"/>
  <cols>
    <col min="1" max="1" width="4.5" bestFit="1" customWidth="1"/>
    <col min="3" max="3" width="17.375" bestFit="1" customWidth="1"/>
    <col min="4" max="4" width="10.5" bestFit="1" customWidth="1"/>
    <col min="6" max="6" width="17.25" bestFit="1" customWidth="1"/>
  </cols>
  <sheetData>
    <row r="2" spans="1:6" x14ac:dyDescent="0.15">
      <c r="A2" s="1" t="s">
        <v>360</v>
      </c>
      <c r="B2" s="1" t="s">
        <v>363</v>
      </c>
      <c r="C2" s="1" t="s">
        <v>364</v>
      </c>
      <c r="D2" s="1" t="s">
        <v>366</v>
      </c>
      <c r="E2" s="1" t="s">
        <v>368</v>
      </c>
      <c r="F2" s="1" t="s">
        <v>370</v>
      </c>
    </row>
    <row r="3" spans="1:6" ht="94.5" x14ac:dyDescent="0.15">
      <c r="A3" s="1"/>
      <c r="B3" s="1"/>
      <c r="C3" s="2" t="s">
        <v>365</v>
      </c>
      <c r="D3" s="1" t="s">
        <v>371</v>
      </c>
      <c r="E3" s="1" t="s">
        <v>372</v>
      </c>
      <c r="F3" s="1" t="s">
        <v>373</v>
      </c>
    </row>
    <row r="4" spans="1:6" x14ac:dyDescent="0.15">
      <c r="A4" s="1" t="s">
        <v>361</v>
      </c>
      <c r="B4" s="1" t="s">
        <v>361</v>
      </c>
      <c r="C4" s="1" t="s">
        <v>361</v>
      </c>
      <c r="D4" s="1" t="s">
        <v>367</v>
      </c>
      <c r="E4" s="1" t="s">
        <v>369</v>
      </c>
      <c r="F4" s="1" t="s">
        <v>369</v>
      </c>
    </row>
    <row r="5" spans="1:6" x14ac:dyDescent="0.15">
      <c r="A5">
        <v>-1</v>
      </c>
      <c r="B5">
        <v>1</v>
      </c>
      <c r="C5">
        <v>1</v>
      </c>
      <c r="D5" s="1" t="s">
        <v>388</v>
      </c>
      <c r="E5" s="1" t="s">
        <v>391</v>
      </c>
      <c r="F5" s="1" t="s">
        <v>391</v>
      </c>
    </row>
    <row r="6" spans="1:6" x14ac:dyDescent="0.15">
      <c r="A6">
        <v>-1</v>
      </c>
      <c r="B6">
        <v>1</v>
      </c>
      <c r="C6">
        <v>2</v>
      </c>
      <c r="D6" s="1" t="s">
        <v>389</v>
      </c>
      <c r="E6" s="1" t="s">
        <v>392</v>
      </c>
      <c r="F6" s="1" t="s">
        <v>391</v>
      </c>
    </row>
    <row r="7" spans="1:6" x14ac:dyDescent="0.15">
      <c r="A7">
        <v>-1</v>
      </c>
      <c r="B7">
        <v>1</v>
      </c>
      <c r="C7">
        <v>6</v>
      </c>
      <c r="D7" s="1" t="s">
        <v>390</v>
      </c>
      <c r="E7" s="1" t="s">
        <v>393</v>
      </c>
      <c r="F7" s="1" t="s">
        <v>391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12"/>
  <sheetViews>
    <sheetView topLeftCell="A182" workbookViewId="0">
      <pane xSplit="1" topLeftCell="B1" activePane="topRight" state="frozen"/>
      <selection pane="topRight" activeCell="F213" sqref="F213"/>
    </sheetView>
  </sheetViews>
  <sheetFormatPr defaultColWidth="9" defaultRowHeight="13.5" x14ac:dyDescent="0.15"/>
  <cols>
    <col min="3" max="3" width="18.375" customWidth="1"/>
    <col min="4" max="4" width="10.5" customWidth="1"/>
    <col min="5" max="5" width="11.5" customWidth="1"/>
    <col min="6" max="6" width="22.875" customWidth="1"/>
    <col min="7" max="9" width="10.5" customWidth="1"/>
    <col min="10" max="10" width="12.75" customWidth="1"/>
    <col min="11" max="11" width="15.25" customWidth="1"/>
    <col min="13" max="13" width="13" customWidth="1"/>
    <col min="14" max="14" width="14.875" customWidth="1"/>
    <col min="15" max="16" width="10.5" customWidth="1"/>
    <col min="17" max="17" width="21.5" customWidth="1"/>
    <col min="18" max="18" width="13" customWidth="1"/>
    <col min="19" max="19" width="10.5" customWidth="1"/>
    <col min="20" max="20" width="13" customWidth="1"/>
  </cols>
  <sheetData>
    <row r="2" spans="1:20" x14ac:dyDescent="0.15">
      <c r="A2" t="s">
        <v>1</v>
      </c>
      <c r="C2" t="s">
        <v>181</v>
      </c>
      <c r="D2" t="s">
        <v>182</v>
      </c>
      <c r="E2" t="s">
        <v>183</v>
      </c>
      <c r="F2" t="s">
        <v>184</v>
      </c>
      <c r="G2" t="s">
        <v>185</v>
      </c>
      <c r="H2" t="s">
        <v>186</v>
      </c>
      <c r="I2" t="s">
        <v>187</v>
      </c>
      <c r="J2" t="s">
        <v>188</v>
      </c>
      <c r="K2" t="s">
        <v>189</v>
      </c>
      <c r="L2" t="s">
        <v>190</v>
      </c>
      <c r="M2" t="s">
        <v>191</v>
      </c>
      <c r="N2" t="s">
        <v>192</v>
      </c>
      <c r="O2" t="s">
        <v>193</v>
      </c>
      <c r="P2" t="s">
        <v>194</v>
      </c>
      <c r="Q2" t="s">
        <v>195</v>
      </c>
      <c r="R2" t="s">
        <v>196</v>
      </c>
      <c r="S2" t="s">
        <v>197</v>
      </c>
      <c r="T2" t="s">
        <v>198</v>
      </c>
    </row>
    <row r="3" spans="1:20" x14ac:dyDescent="0.15">
      <c r="C3" t="s">
        <v>199</v>
      </c>
      <c r="D3" t="s">
        <v>200</v>
      </c>
      <c r="E3" t="s">
        <v>201</v>
      </c>
      <c r="F3" t="s">
        <v>202</v>
      </c>
      <c r="G3" t="s">
        <v>203</v>
      </c>
      <c r="H3" t="s">
        <v>200</v>
      </c>
      <c r="I3" t="s">
        <v>204</v>
      </c>
      <c r="J3" t="s">
        <v>205</v>
      </c>
      <c r="K3" t="s">
        <v>206</v>
      </c>
      <c r="L3" t="s">
        <v>207</v>
      </c>
      <c r="M3" t="s">
        <v>208</v>
      </c>
      <c r="N3" t="s">
        <v>209</v>
      </c>
      <c r="O3" t="s">
        <v>210</v>
      </c>
      <c r="P3" t="s">
        <v>211</v>
      </c>
      <c r="Q3" t="s">
        <v>212</v>
      </c>
      <c r="R3" t="s">
        <v>213</v>
      </c>
      <c r="S3" t="s">
        <v>214</v>
      </c>
      <c r="T3" t="s">
        <v>215</v>
      </c>
    </row>
    <row r="4" spans="1:20" x14ac:dyDescent="0.15">
      <c r="A4" t="s">
        <v>8</v>
      </c>
      <c r="C4" t="s">
        <v>216</v>
      </c>
      <c r="D4" t="s">
        <v>217</v>
      </c>
      <c r="E4" t="s">
        <v>216</v>
      </c>
      <c r="F4" t="s">
        <v>42</v>
      </c>
      <c r="G4" t="s">
        <v>216</v>
      </c>
      <c r="H4" t="s">
        <v>217</v>
      </c>
      <c r="I4" t="s">
        <v>216</v>
      </c>
      <c r="J4" t="s">
        <v>217</v>
      </c>
      <c r="K4" t="s">
        <v>42</v>
      </c>
      <c r="L4" t="s">
        <v>217</v>
      </c>
      <c r="M4" t="s">
        <v>217</v>
      </c>
      <c r="N4" t="s">
        <v>217</v>
      </c>
      <c r="O4" t="s">
        <v>216</v>
      </c>
      <c r="P4" t="s">
        <v>216</v>
      </c>
      <c r="Q4" t="s">
        <v>8</v>
      </c>
      <c r="R4" t="s">
        <v>218</v>
      </c>
      <c r="S4" t="s">
        <v>8</v>
      </c>
      <c r="T4" t="s">
        <v>218</v>
      </c>
    </row>
    <row r="5" spans="1:20" x14ac:dyDescent="0.15">
      <c r="A5">
        <v>1</v>
      </c>
      <c r="B5" t="s">
        <v>43</v>
      </c>
      <c r="C5" t="str">
        <f>TRIM(VLOOKUP($A5,[1]battleEff!$A:$R,2,FALSE))</f>
        <v>001_sta01</v>
      </c>
      <c r="D5" t="str">
        <f>TRIM(VLOOKUP($A5,[1]battleEff!$A:$R,3,FALSE))</f>
        <v>0</v>
      </c>
      <c r="E5" t="str">
        <f>TRIM(VLOOKUP($A5,[1]battleEff!$A:$R,4,FALSE))</f>
        <v>atkp</v>
      </c>
      <c r="F5" t="str">
        <f>TRIM(VLOOKUP($A5,[1]battleEff!$A:$R,5,FALSE))</f>
        <v>0</v>
      </c>
      <c r="G5" t="str">
        <f>TRIM(VLOOKUP($A5,[1]battleEff!$A:$R,6,FALSE))</f>
        <v/>
      </c>
      <c r="H5" t="str">
        <f>TRIM(VLOOKUP($A5,[1]battleEff!$A:$R,7,FALSE))</f>
        <v/>
      </c>
      <c r="I5" t="str">
        <f>TRIM(VLOOKUP($A5,[1]battleEff!$A:$R,8,FALSE))</f>
        <v>001_fly01</v>
      </c>
      <c r="J5" t="str">
        <f>TRIM(VLOOKUP($A5,[1]battleEff!$A:$S,19,FALSE))</f>
        <v>0</v>
      </c>
      <c r="K5" t="str">
        <f>TRIM(VLOOKUP($A5,[1]battleEff!$A:$R,9,FALSE))</f>
        <v>0</v>
      </c>
      <c r="L5" t="str">
        <f>TRIM(VLOOKUP($A5,[1]battleEff!$A:$R,10,FALSE))</f>
        <v>0</v>
      </c>
      <c r="M5" t="str">
        <f>TRIM(VLOOKUP($A5,[1]battleEff!$A:$R,11,FALSE))</f>
        <v>0.3</v>
      </c>
      <c r="N5" t="str">
        <f>TRIM(VLOOKUP($A5,[1]battleEff!$A:$R,12,FALSE))</f>
        <v>1</v>
      </c>
      <c r="O5" t="str">
        <f>TRIM(VLOOKUP($A5,[1]battleEff!$A:$R,13,FALSE))</f>
        <v/>
      </c>
      <c r="P5" t="str">
        <f>TRIM(VLOOKUP($A5,[1]battleEff!$A:$R,14,FALSE))</f>
        <v/>
      </c>
      <c r="Q5" t="str">
        <f>TRIM(VLOOKUP($A5,[1]battleEff!$A:$R,15,FALSE))</f>
        <v>2</v>
      </c>
      <c r="R5" t="str">
        <f>TRIM(VLOOKUP($A5,[1]battleEff!$A:$R,16,FALSE))</f>
        <v/>
      </c>
      <c r="S5" t="str">
        <f>TRIM(VLOOKUP($A5,[1]battleEff!$A:$R,17,FALSE))</f>
        <v>1</v>
      </c>
      <c r="T5" t="str">
        <f>TRIM(VLOOKUP($A5,[1]battleEff!$A:$R,18,FALSE))</f>
        <v>0</v>
      </c>
    </row>
    <row r="6" spans="1:20" x14ac:dyDescent="0.15">
      <c r="A6">
        <v>2</v>
      </c>
      <c r="B6" t="s">
        <v>47</v>
      </c>
      <c r="C6" t="str">
        <f>TRIM(VLOOKUP($A6,[1]battleEff!$A:$R,2,FALSE))</f>
        <v>002_sta01</v>
      </c>
      <c r="D6" t="str">
        <f>TRIM(VLOOKUP($A6,[1]battleEff!$A:$R,3,FALSE))</f>
        <v>0.2</v>
      </c>
      <c r="E6" t="str">
        <f>TRIM(VLOOKUP($A6,[1]battleEff!$A:$R,4,FALSE))</f>
        <v>atkp</v>
      </c>
      <c r="F6" t="str">
        <f>TRIM(VLOOKUP($A6,[1]battleEff!$A:$R,5,FALSE))</f>
        <v>2</v>
      </c>
      <c r="G6" t="str">
        <f>TRIM(VLOOKUP($A6,[1]battleEff!$A:$R,6,FALSE))</f>
        <v/>
      </c>
      <c r="H6" t="str">
        <f>TRIM(VLOOKUP($A6,[1]battleEff!$A:$R,7,FALSE))</f>
        <v/>
      </c>
      <c r="I6" t="str">
        <f>TRIM(VLOOKUP($A6,[1]battleEff!$A:$R,8,FALSE))</f>
        <v>002_fly01</v>
      </c>
      <c r="J6" t="str">
        <f>TRIM(VLOOKUP($A6,[1]battleEff!$A:$S,19,FALSE))</f>
        <v>0</v>
      </c>
      <c r="K6" t="str">
        <f>TRIM(VLOOKUP($A6,[1]battleEff!$A:$R,9,FALSE))</f>
        <v>0</v>
      </c>
      <c r="L6" t="str">
        <f>TRIM(VLOOKUP($A6,[1]battleEff!$A:$R,10,FALSE))</f>
        <v>0</v>
      </c>
      <c r="M6" t="str">
        <f>TRIM(VLOOKUP($A6,[1]battleEff!$A:$R,11,FALSE))</f>
        <v>0.4</v>
      </c>
      <c r="N6" t="str">
        <f>TRIM(VLOOKUP($A6,[1]battleEff!$A:$R,12,FALSE))</f>
        <v>0</v>
      </c>
      <c r="O6" t="str">
        <f>TRIM(VLOOKUP($A6,[1]battleEff!$A:$R,13,FALSE))</f>
        <v/>
      </c>
      <c r="P6" t="str">
        <f>TRIM(VLOOKUP($A6,[1]battleEff!$A:$R,14,FALSE))</f>
        <v>002_hit01</v>
      </c>
      <c r="Q6" t="str">
        <f>TRIM(VLOOKUP($A6,[1]battleEff!$A:$R,15,FALSE))</f>
        <v>2</v>
      </c>
      <c r="R6" t="str">
        <f>TRIM(VLOOKUP($A6,[1]battleEff!$A:$R,16,FALSE))</f>
        <v/>
      </c>
      <c r="S6" t="str">
        <f>TRIM(VLOOKUP($A6,[1]battleEff!$A:$R,17,FALSE))</f>
        <v>1</v>
      </c>
      <c r="T6" t="str">
        <f>TRIM(VLOOKUP($A6,[1]battleEff!$A:$R,18,FALSE))</f>
        <v>0</v>
      </c>
    </row>
    <row r="7" spans="1:20" x14ac:dyDescent="0.15">
      <c r="A7">
        <v>3</v>
      </c>
      <c r="B7" t="s">
        <v>48</v>
      </c>
      <c r="C7" t="str">
        <f>TRIM(VLOOKUP($A7,[1]battleEff!$A:$R,2,FALSE))</f>
        <v>003_atk01</v>
      </c>
      <c r="D7" t="str">
        <f>TRIM(VLOOKUP($A7,[1]battleEff!$A:$R,3,FALSE))</f>
        <v>0</v>
      </c>
      <c r="E7" t="str">
        <f>TRIM(VLOOKUP($A7,[1]battleEff!$A:$R,4,FALSE))</f>
        <v>foot</v>
      </c>
      <c r="F7" t="str">
        <f>TRIM(VLOOKUP($A7,[1]battleEff!$A:$R,5,FALSE))</f>
        <v>2</v>
      </c>
      <c r="G7" t="str">
        <f>TRIM(VLOOKUP($A7,[1]battleEff!$A:$R,6,FALSE))</f>
        <v/>
      </c>
      <c r="H7" t="str">
        <f>TRIM(VLOOKUP($A7,[1]battleEff!$A:$R,7,FALSE))</f>
        <v/>
      </c>
      <c r="I7" t="str">
        <f>TRIM(VLOOKUP($A7,[1]battleEff!$A:$R,8,FALSE))</f>
        <v>003_fly01</v>
      </c>
      <c r="J7" t="str">
        <f>TRIM(VLOOKUP($A7,[1]battleEff!$A:$S,19,FALSE))</f>
        <v>0</v>
      </c>
      <c r="K7" t="str">
        <f>TRIM(VLOOKUP($A7,[1]battleEff!$A:$R,9,FALSE))</f>
        <v>0</v>
      </c>
      <c r="L7" t="str">
        <f>TRIM(VLOOKUP($A7,[1]battleEff!$A:$R,10,FALSE))</f>
        <v>-1</v>
      </c>
      <c r="M7" t="str">
        <f>TRIM(VLOOKUP($A7,[1]battleEff!$A:$R,11,FALSE))</f>
        <v>0.4</v>
      </c>
      <c r="N7" t="str">
        <f>TRIM(VLOOKUP($A7,[1]battleEff!$A:$R,12,FALSE))</f>
        <v>0.1</v>
      </c>
      <c r="O7" t="str">
        <f>TRIM(VLOOKUP($A7,[1]battleEff!$A:$R,13,FALSE))</f>
        <v/>
      </c>
      <c r="P7" t="str">
        <f>TRIM(VLOOKUP($A7,[1]battleEff!$A:$R,14,FALSE))</f>
        <v>003_hit01</v>
      </c>
      <c r="Q7" t="str">
        <f>TRIM(VLOOKUP($A7,[1]battleEff!$A:$R,15,FALSE))</f>
        <v>2</v>
      </c>
      <c r="R7" t="str">
        <f>TRIM(VLOOKUP($A7,[1]battleEff!$A:$R,16,FALSE))</f>
        <v/>
      </c>
      <c r="S7" t="str">
        <f>TRIM(VLOOKUP($A7,[1]battleEff!$A:$R,17,FALSE))</f>
        <v>1</v>
      </c>
      <c r="T7" t="str">
        <f>TRIM(VLOOKUP($A7,[1]battleEff!$A:$R,18,FALSE))</f>
        <v>0</v>
      </c>
    </row>
    <row r="8" spans="1:20" x14ac:dyDescent="0.15">
      <c r="A8">
        <v>4</v>
      </c>
      <c r="B8" t="s">
        <v>51</v>
      </c>
      <c r="C8" t="str">
        <f>TRIM(VLOOKUP($A8,[1]battleEff!$A:$R,2,FALSE))</f>
        <v>004_sta01</v>
      </c>
      <c r="D8" t="str">
        <f>TRIM(VLOOKUP($A8,[1]battleEff!$A:$R,3,FALSE))</f>
        <v>0</v>
      </c>
      <c r="E8" t="str">
        <f>TRIM(VLOOKUP($A8,[1]battleEff!$A:$R,4,FALSE))</f>
        <v>foot</v>
      </c>
      <c r="F8" t="str">
        <f>TRIM(VLOOKUP($A8,[1]battleEff!$A:$R,5,FALSE))</f>
        <v>2</v>
      </c>
      <c r="G8" t="str">
        <f>TRIM(VLOOKUP($A8,[1]battleEff!$A:$R,6,FALSE))</f>
        <v/>
      </c>
      <c r="H8" t="str">
        <f>TRIM(VLOOKUP($A8,[1]battleEff!$A:$R,7,FALSE))</f>
        <v/>
      </c>
      <c r="I8" t="str">
        <f>TRIM(VLOOKUP($A8,[1]battleEff!$A:$R,8,FALSE))</f>
        <v>004_hit01</v>
      </c>
      <c r="J8" t="str">
        <f>TRIM(VLOOKUP($A8,[1]battleEff!$A:$S,19,FALSE))</f>
        <v>0</v>
      </c>
      <c r="K8" t="str">
        <f>TRIM(VLOOKUP($A8,[1]battleEff!$A:$R,9,FALSE))</f>
        <v>3</v>
      </c>
      <c r="L8" t="str">
        <f>TRIM(VLOOKUP($A8,[1]battleEff!$A:$R,10,FALSE))</f>
        <v>0</v>
      </c>
      <c r="M8" t="str">
        <f>TRIM(VLOOKUP($A8,[1]battleEff!$A:$R,11,FALSE))</f>
        <v>0.4</v>
      </c>
      <c r="N8" t="str">
        <f>TRIM(VLOOKUP($A8,[1]battleEff!$A:$R,12,FALSE))</f>
        <v>1</v>
      </c>
      <c r="O8" t="str">
        <f>TRIM(VLOOKUP($A8,[1]battleEff!$A:$R,13,FALSE))</f>
        <v/>
      </c>
      <c r="P8" t="str">
        <f>TRIM(VLOOKUP($A8,[1]battleEff!$A:$R,14,FALSE))</f>
        <v/>
      </c>
      <c r="Q8" t="str">
        <f>TRIM(VLOOKUP($A8,[1]battleEff!$A:$R,15,FALSE))</f>
        <v>2</v>
      </c>
      <c r="R8" t="str">
        <f>TRIM(VLOOKUP($A8,[1]battleEff!$A:$R,16,FALSE))</f>
        <v/>
      </c>
      <c r="S8" t="str">
        <f>TRIM(VLOOKUP($A8,[1]battleEff!$A:$R,17,FALSE))</f>
        <v>3</v>
      </c>
      <c r="T8" t="str">
        <f>TRIM(VLOOKUP($A8,[1]battleEff!$A:$R,18,FALSE))</f>
        <v>0.2</v>
      </c>
    </row>
    <row r="9" spans="1:20" x14ac:dyDescent="0.15">
      <c r="A9">
        <v>5</v>
      </c>
      <c r="B9" t="s">
        <v>52</v>
      </c>
      <c r="C9" t="str">
        <f>TRIM(VLOOKUP($A9,[1]battleEff!$A:$R,2,FALSE))</f>
        <v>005_atk01</v>
      </c>
      <c r="D9" t="str">
        <f>TRIM(VLOOKUP($A9,[1]battleEff!$A:$R,3,FALSE))</f>
        <v>0.5</v>
      </c>
      <c r="E9" t="str">
        <f>TRIM(VLOOKUP($A9,[1]battleEff!$A:$R,4,FALSE))</f>
        <v>atkp</v>
      </c>
      <c r="F9" t="str">
        <f>TRIM(VLOOKUP($A9,[1]battleEff!$A:$R,5,FALSE))</f>
        <v>2</v>
      </c>
      <c r="G9" t="str">
        <f>TRIM(VLOOKUP($A9,[1]battleEff!$A:$R,6,FALSE))</f>
        <v/>
      </c>
      <c r="H9" t="str">
        <f>TRIM(VLOOKUP($A9,[1]battleEff!$A:$R,7,FALSE))</f>
        <v/>
      </c>
      <c r="I9" t="str">
        <f>TRIM(VLOOKUP($A9,[1]battleEff!$A:$R,8,FALSE))</f>
        <v/>
      </c>
      <c r="J9" t="str">
        <f>TRIM(VLOOKUP($A9,[1]battleEff!$A:$S,19,FALSE))</f>
        <v/>
      </c>
      <c r="K9" t="str">
        <f>TRIM(VLOOKUP($A9,[1]battleEff!$A:$R,9,FALSE))</f>
        <v/>
      </c>
      <c r="L9" t="str">
        <f>TRIM(VLOOKUP($A9,[1]battleEff!$A:$R,10,FALSE))</f>
        <v/>
      </c>
      <c r="M9" t="str">
        <f>TRIM(VLOOKUP($A9,[1]battleEff!$A:$R,11,FALSE))</f>
        <v/>
      </c>
      <c r="N9" t="str">
        <f>TRIM(VLOOKUP($A9,[1]battleEff!$A:$R,12,FALSE))</f>
        <v/>
      </c>
      <c r="O9" t="str">
        <f>TRIM(VLOOKUP($A9,[1]battleEff!$A:$R,13,FALSE))</f>
        <v/>
      </c>
      <c r="P9" t="str">
        <f>TRIM(VLOOKUP($A9,[1]battleEff!$A:$R,14,FALSE))</f>
        <v>005_hit01</v>
      </c>
      <c r="Q9" t="str">
        <f>TRIM(VLOOKUP($A9,[1]battleEff!$A:$R,15,FALSE))</f>
        <v>1</v>
      </c>
      <c r="R9" t="str">
        <f>TRIM(VLOOKUP($A9,[1]battleEff!$A:$R,16,FALSE))</f>
        <v>2</v>
      </c>
      <c r="S9" t="str">
        <f>TRIM(VLOOKUP($A9,[1]battleEff!$A:$R,17,FALSE))</f>
        <v>1</v>
      </c>
      <c r="T9" t="str">
        <f>TRIM(VLOOKUP($A9,[1]battleEff!$A:$R,18,FALSE))</f>
        <v>0</v>
      </c>
    </row>
    <row r="10" spans="1:20" x14ac:dyDescent="0.15">
      <c r="A10">
        <v>6</v>
      </c>
      <c r="B10" t="s">
        <v>53</v>
      </c>
      <c r="C10" t="str">
        <f>TRIM(VLOOKUP($A10,[1]battleEff!$A:$R,2,FALSE))</f>
        <v>006_sta01|006_atk01</v>
      </c>
      <c r="D10" t="str">
        <f>TRIM(VLOOKUP($A10,[1]battleEff!$A:$R,3,FALSE))</f>
        <v>0|1</v>
      </c>
      <c r="E10" t="str">
        <f>TRIM(VLOOKUP($A10,[1]battleEff!$A:$R,4,FALSE))</f>
        <v>defp|defp</v>
      </c>
      <c r="F10" t="str">
        <f>TRIM(VLOOKUP($A10,[1]battleEff!$A:$R,5,FALSE))</f>
        <v>0|2</v>
      </c>
      <c r="G10" t="str">
        <f>TRIM(VLOOKUP($A10,[1]battleEff!$A:$R,6,FALSE))</f>
        <v/>
      </c>
      <c r="H10" t="str">
        <f>TRIM(VLOOKUP($A10,[1]battleEff!$A:$R,7,FALSE))</f>
        <v/>
      </c>
      <c r="I10" t="str">
        <f>TRIM(VLOOKUP($A10,[1]battleEff!$A:$R,8,FALSE))</f>
        <v/>
      </c>
      <c r="J10" t="str">
        <f>TRIM(VLOOKUP($A10,[1]battleEff!$A:$S,19,FALSE))</f>
        <v/>
      </c>
      <c r="K10" t="str">
        <f>TRIM(VLOOKUP($A10,[1]battleEff!$A:$R,9,FALSE))</f>
        <v/>
      </c>
      <c r="L10" t="str">
        <f>TRIM(VLOOKUP($A10,[1]battleEff!$A:$R,10,FALSE))</f>
        <v/>
      </c>
      <c r="M10" t="str">
        <f>TRIM(VLOOKUP($A10,[1]battleEff!$A:$R,11,FALSE))</f>
        <v/>
      </c>
      <c r="N10" t="str">
        <f>TRIM(VLOOKUP($A10,[1]battleEff!$A:$R,12,FALSE))</f>
        <v/>
      </c>
      <c r="O10" t="str">
        <f>TRIM(VLOOKUP($A10,[1]battleEff!$A:$R,13,FALSE))</f>
        <v/>
      </c>
      <c r="P10" t="str">
        <f>TRIM(VLOOKUP($A10,[1]battleEff!$A:$R,14,FALSE))</f>
        <v>006_hit01</v>
      </c>
      <c r="Q10" t="str">
        <f>TRIM(VLOOKUP($A10,[1]battleEff!$A:$R,15,FALSE))</f>
        <v>2</v>
      </c>
      <c r="R10" t="str">
        <f>TRIM(VLOOKUP($A10,[1]battleEff!$A:$R,16,FALSE))</f>
        <v/>
      </c>
      <c r="S10" t="str">
        <f>TRIM(VLOOKUP($A10,[1]battleEff!$A:$R,17,FALSE))</f>
        <v>1</v>
      </c>
      <c r="T10" t="str">
        <f>TRIM(VLOOKUP($A10,[1]battleEff!$A:$R,18,FALSE))</f>
        <v>0</v>
      </c>
    </row>
    <row r="11" spans="1:20" x14ac:dyDescent="0.15">
      <c r="A11">
        <v>7</v>
      </c>
      <c r="B11" t="s">
        <v>54</v>
      </c>
      <c r="C11" t="str">
        <f>TRIM(VLOOKUP($A11,[1]battleEff!$A:$R,2,FALSE))</f>
        <v>007_atk01</v>
      </c>
      <c r="D11" t="str">
        <f>TRIM(VLOOKUP($A11,[1]battleEff!$A:$R,3,FALSE))</f>
        <v>0.4</v>
      </c>
      <c r="E11" t="str">
        <f>TRIM(VLOOKUP($A11,[1]battleEff!$A:$R,4,FALSE))</f>
        <v>defp</v>
      </c>
      <c r="F11" t="str">
        <f>TRIM(VLOOKUP($A11,[1]battleEff!$A:$R,5,FALSE))</f>
        <v>2</v>
      </c>
      <c r="G11" t="str">
        <f>TRIM(VLOOKUP($A11,[1]battleEff!$A:$R,6,FALSE))</f>
        <v/>
      </c>
      <c r="H11" t="str">
        <f>TRIM(VLOOKUP($A11,[1]battleEff!$A:$R,7,FALSE))</f>
        <v/>
      </c>
      <c r="I11" t="str">
        <f>TRIM(VLOOKUP($A11,[1]battleEff!$A:$R,8,FALSE))</f>
        <v/>
      </c>
      <c r="J11" t="str">
        <f>TRIM(VLOOKUP($A11,[1]battleEff!$A:$S,19,FALSE))</f>
        <v/>
      </c>
      <c r="K11" t="str">
        <f>TRIM(VLOOKUP($A11,[1]battleEff!$A:$R,9,FALSE))</f>
        <v/>
      </c>
      <c r="L11" t="str">
        <f>TRIM(VLOOKUP($A11,[1]battleEff!$A:$R,10,FALSE))</f>
        <v/>
      </c>
      <c r="M11" t="str">
        <f>TRIM(VLOOKUP($A11,[1]battleEff!$A:$R,11,FALSE))</f>
        <v/>
      </c>
      <c r="N11" t="str">
        <f>TRIM(VLOOKUP($A11,[1]battleEff!$A:$R,12,FALSE))</f>
        <v/>
      </c>
      <c r="O11" t="str">
        <f>TRIM(VLOOKUP($A11,[1]battleEff!$A:$R,13,FALSE))</f>
        <v/>
      </c>
      <c r="P11" t="str">
        <f>TRIM(VLOOKUP($A11,[1]battleEff!$A:$R,14,FALSE))</f>
        <v>007_hit01</v>
      </c>
      <c r="Q11" t="str">
        <f>TRIM(VLOOKUP($A11,[1]battleEff!$A:$R,15,FALSE))</f>
        <v>1</v>
      </c>
      <c r="R11" t="str">
        <f>TRIM(VLOOKUP($A11,[1]battleEff!$A:$R,16,FALSE))</f>
        <v>2</v>
      </c>
      <c r="S11" t="str">
        <f>TRIM(VLOOKUP($A11,[1]battleEff!$A:$R,17,FALSE))</f>
        <v>1</v>
      </c>
      <c r="T11" t="str">
        <f>TRIM(VLOOKUP($A11,[1]battleEff!$A:$R,18,FALSE))</f>
        <v>0</v>
      </c>
    </row>
    <row r="12" spans="1:20" x14ac:dyDescent="0.15">
      <c r="A12">
        <v>9</v>
      </c>
      <c r="B12" t="s">
        <v>55</v>
      </c>
      <c r="C12" t="str">
        <f>TRIM(VLOOKUP($A12,[1]battleEff!$A:$R,2,FALSE))</f>
        <v>009_atk01</v>
      </c>
      <c r="D12" t="str">
        <f>TRIM(VLOOKUP($A12,[1]battleEff!$A:$R,3,FALSE))</f>
        <v>0</v>
      </c>
      <c r="E12" t="str">
        <f>TRIM(VLOOKUP($A12,[1]battleEff!$A:$R,4,FALSE))</f>
        <v>defp</v>
      </c>
      <c r="F12" t="str">
        <f>TRIM(VLOOKUP($A12,[1]battleEff!$A:$R,5,FALSE))</f>
        <v>0</v>
      </c>
      <c r="G12" t="str">
        <f>TRIM(VLOOKUP($A12,[1]battleEff!$A:$R,6,FALSE))</f>
        <v/>
      </c>
      <c r="H12" t="str">
        <f>TRIM(VLOOKUP($A12,[1]battleEff!$A:$R,7,FALSE))</f>
        <v/>
      </c>
      <c r="I12" t="str">
        <f>TRIM(VLOOKUP($A12,[1]battleEff!$A:$R,8,FALSE))</f>
        <v/>
      </c>
      <c r="J12" t="str">
        <f>TRIM(VLOOKUP($A12,[1]battleEff!$A:$S,19,FALSE))</f>
        <v/>
      </c>
      <c r="K12" t="str">
        <f>TRIM(VLOOKUP($A12,[1]battleEff!$A:$R,9,FALSE))</f>
        <v/>
      </c>
      <c r="L12" t="str">
        <f>TRIM(VLOOKUP($A12,[1]battleEff!$A:$R,10,FALSE))</f>
        <v/>
      </c>
      <c r="M12" t="str">
        <f>TRIM(VLOOKUP($A12,[1]battleEff!$A:$R,11,FALSE))</f>
        <v/>
      </c>
      <c r="N12" t="str">
        <f>TRIM(VLOOKUP($A12,[1]battleEff!$A:$R,12,FALSE))</f>
        <v/>
      </c>
      <c r="O12" t="str">
        <f>TRIM(VLOOKUP($A12,[1]battleEff!$A:$R,13,FALSE))</f>
        <v/>
      </c>
      <c r="P12" t="str">
        <f>TRIM(VLOOKUP($A12,[1]battleEff!$A:$R,14,FALSE))</f>
        <v>009_hit01</v>
      </c>
      <c r="Q12" t="str">
        <f>TRIM(VLOOKUP($A12,[1]battleEff!$A:$R,15,FALSE))</f>
        <v>2</v>
      </c>
      <c r="R12" t="str">
        <f>TRIM(VLOOKUP($A12,[1]battleEff!$A:$R,16,FALSE))</f>
        <v/>
      </c>
      <c r="S12" t="str">
        <f>TRIM(VLOOKUP($A12,[1]battleEff!$A:$R,17,FALSE))</f>
        <v>1</v>
      </c>
      <c r="T12" t="str">
        <f>TRIM(VLOOKUP($A12,[1]battleEff!$A:$R,18,FALSE))</f>
        <v>0</v>
      </c>
    </row>
    <row r="13" spans="1:20" x14ac:dyDescent="0.15">
      <c r="A13">
        <v>10</v>
      </c>
      <c r="B13" t="s">
        <v>56</v>
      </c>
      <c r="C13" t="str">
        <f>TRIM(VLOOKUP($A13,[1]battleEff!$A:$R,2,FALSE))</f>
        <v>010_sta01</v>
      </c>
      <c r="D13" t="str">
        <f>TRIM(VLOOKUP($A13,[1]battleEff!$A:$R,3,FALSE))</f>
        <v>0</v>
      </c>
      <c r="E13" t="str">
        <f>TRIM(VLOOKUP($A13,[1]battleEff!$A:$R,4,FALSE))</f>
        <v>defp</v>
      </c>
      <c r="F13" t="str">
        <f>TRIM(VLOOKUP($A13,[1]battleEff!$A:$R,5,FALSE))</f>
        <v>2</v>
      </c>
      <c r="G13" t="str">
        <f>TRIM(VLOOKUP($A13,[1]battleEff!$A:$R,6,FALSE))</f>
        <v/>
      </c>
      <c r="H13" t="str">
        <f>TRIM(VLOOKUP($A13,[1]battleEff!$A:$R,7,FALSE))</f>
        <v/>
      </c>
      <c r="I13" t="str">
        <f>TRIM(VLOOKUP($A13,[1]battleEff!$A:$R,8,FALSE))</f>
        <v>010_fly01</v>
      </c>
      <c r="J13" t="str">
        <f>TRIM(VLOOKUP($A13,[1]battleEff!$A:$S,19,FALSE))</f>
        <v>0</v>
      </c>
      <c r="K13" t="str">
        <f>TRIM(VLOOKUP($A13,[1]battleEff!$A:$R,9,FALSE))</f>
        <v>0</v>
      </c>
      <c r="L13" t="str">
        <f>TRIM(VLOOKUP($A13,[1]battleEff!$A:$R,10,FALSE))</f>
        <v>0</v>
      </c>
      <c r="M13" t="str">
        <f>TRIM(VLOOKUP($A13,[1]battleEff!$A:$R,11,FALSE))</f>
        <v>0.3</v>
      </c>
      <c r="N13" t="str">
        <f>TRIM(VLOOKUP($A13,[1]battleEff!$A:$R,12,FALSE))</f>
        <v>0</v>
      </c>
      <c r="O13" t="str">
        <f>TRIM(VLOOKUP($A13,[1]battleEff!$A:$R,13,FALSE))</f>
        <v/>
      </c>
      <c r="P13" t="str">
        <f>TRIM(VLOOKUP($A13,[1]battleEff!$A:$R,14,FALSE))</f>
        <v>010_hit01</v>
      </c>
      <c r="Q13" t="str">
        <f>TRIM(VLOOKUP($A13,[1]battleEff!$A:$R,15,FALSE))</f>
        <v>2</v>
      </c>
      <c r="R13" t="str">
        <f>TRIM(VLOOKUP($A13,[1]battleEff!$A:$R,16,FALSE))</f>
        <v/>
      </c>
      <c r="S13" t="str">
        <f>TRIM(VLOOKUP($A13,[1]battleEff!$A:$R,17,FALSE))</f>
        <v>1</v>
      </c>
      <c r="T13" t="str">
        <f>TRIM(VLOOKUP($A13,[1]battleEff!$A:$R,18,FALSE))</f>
        <v>0</v>
      </c>
    </row>
    <row r="14" spans="1:20" x14ac:dyDescent="0.15">
      <c r="A14">
        <v>11</v>
      </c>
      <c r="B14" t="s">
        <v>57</v>
      </c>
      <c r="C14" t="str">
        <f>TRIM(VLOOKUP($A14,[1]battleEff!$A:$R,2,FALSE))</f>
        <v>011_atk01</v>
      </c>
      <c r="D14" t="str">
        <f>TRIM(VLOOKUP($A14,[1]battleEff!$A:$R,3,FALSE))</f>
        <v>0.1</v>
      </c>
      <c r="E14" t="str">
        <f>TRIM(VLOOKUP($A14,[1]battleEff!$A:$R,4,FALSE))</f>
        <v>defp</v>
      </c>
      <c r="F14" t="str">
        <f>TRIM(VLOOKUP($A14,[1]battleEff!$A:$R,5,FALSE))</f>
        <v>2</v>
      </c>
      <c r="G14" t="str">
        <f>TRIM(VLOOKUP($A14,[1]battleEff!$A:$R,6,FALSE))</f>
        <v/>
      </c>
      <c r="H14" t="str">
        <f>TRIM(VLOOKUP($A14,[1]battleEff!$A:$R,7,FALSE))</f>
        <v/>
      </c>
      <c r="I14" t="str">
        <f>TRIM(VLOOKUP($A14,[1]battleEff!$A:$R,8,FALSE))</f>
        <v/>
      </c>
      <c r="J14" t="str">
        <f>TRIM(VLOOKUP($A14,[1]battleEff!$A:$S,19,FALSE))</f>
        <v/>
      </c>
      <c r="K14" t="str">
        <f>TRIM(VLOOKUP($A14,[1]battleEff!$A:$R,9,FALSE))</f>
        <v/>
      </c>
      <c r="L14" t="str">
        <f>TRIM(VLOOKUP($A14,[1]battleEff!$A:$R,10,FALSE))</f>
        <v/>
      </c>
      <c r="M14" t="str">
        <f>TRIM(VLOOKUP($A14,[1]battleEff!$A:$R,11,FALSE))</f>
        <v/>
      </c>
      <c r="N14" t="str">
        <f>TRIM(VLOOKUP($A14,[1]battleEff!$A:$R,12,FALSE))</f>
        <v/>
      </c>
      <c r="O14" t="str">
        <f>TRIM(VLOOKUP($A14,[1]battleEff!$A:$R,13,FALSE))</f>
        <v/>
      </c>
      <c r="P14" t="str">
        <f>TRIM(VLOOKUP($A14,[1]battleEff!$A:$R,14,FALSE))</f>
        <v>011_hit01</v>
      </c>
      <c r="Q14" t="str">
        <f>TRIM(VLOOKUP($A14,[1]battleEff!$A:$R,15,FALSE))</f>
        <v>2</v>
      </c>
      <c r="R14" t="str">
        <f>TRIM(VLOOKUP($A14,[1]battleEff!$A:$R,16,FALSE))</f>
        <v/>
      </c>
      <c r="S14" t="str">
        <f>TRIM(VLOOKUP($A14,[1]battleEff!$A:$R,17,FALSE))</f>
        <v>2</v>
      </c>
      <c r="T14" t="str">
        <f>TRIM(VLOOKUP($A14,[1]battleEff!$A:$R,18,FALSE))</f>
        <v>0.15</v>
      </c>
    </row>
    <row r="15" spans="1:20" x14ac:dyDescent="0.15">
      <c r="A15">
        <v>12</v>
      </c>
      <c r="B15" t="s">
        <v>58</v>
      </c>
      <c r="C15" t="str">
        <f>TRIM(VLOOKUP($A15,[1]battleEff!$A:$R,2,FALSE))</f>
        <v>012_sta01</v>
      </c>
      <c r="D15" t="str">
        <f>TRIM(VLOOKUP($A15,[1]battleEff!$A:$R,3,FALSE))</f>
        <v>0.75</v>
      </c>
      <c r="E15" t="str">
        <f>TRIM(VLOOKUP($A15,[1]battleEff!$A:$R,4,FALSE))</f>
        <v>atkp</v>
      </c>
      <c r="F15" t="str">
        <f>TRIM(VLOOKUP($A15,[1]battleEff!$A:$R,5,FALSE))</f>
        <v>2</v>
      </c>
      <c r="G15" t="str">
        <f>TRIM(VLOOKUP($A15,[1]battleEff!$A:$R,6,FALSE))</f>
        <v/>
      </c>
      <c r="H15" t="str">
        <f>TRIM(VLOOKUP($A15,[1]battleEff!$A:$R,7,FALSE))</f>
        <v/>
      </c>
      <c r="I15" t="str">
        <f>TRIM(VLOOKUP($A15,[1]battleEff!$A:$R,8,FALSE))</f>
        <v/>
      </c>
      <c r="J15" t="str">
        <f>TRIM(VLOOKUP($A15,[1]battleEff!$A:$S,19,FALSE))</f>
        <v/>
      </c>
      <c r="K15" t="str">
        <f>TRIM(VLOOKUP($A15,[1]battleEff!$A:$R,9,FALSE))</f>
        <v/>
      </c>
      <c r="L15" t="str">
        <f>TRIM(VLOOKUP($A15,[1]battleEff!$A:$R,10,FALSE))</f>
        <v/>
      </c>
      <c r="M15" t="str">
        <f>TRIM(VLOOKUP($A15,[1]battleEff!$A:$R,11,FALSE))</f>
        <v/>
      </c>
      <c r="N15" t="str">
        <f>TRIM(VLOOKUP($A15,[1]battleEff!$A:$R,12,FALSE))</f>
        <v/>
      </c>
      <c r="O15" t="str">
        <f>TRIM(VLOOKUP($A15,[1]battleEff!$A:$R,13,FALSE))</f>
        <v/>
      </c>
      <c r="P15" t="str">
        <f>TRIM(VLOOKUP($A15,[1]battleEff!$A:$R,14,FALSE))</f>
        <v>012_hit01</v>
      </c>
      <c r="Q15" t="str">
        <f>TRIM(VLOOKUP($A15,[1]battleEff!$A:$R,15,FALSE))</f>
        <v>1</v>
      </c>
      <c r="R15" t="str">
        <f>TRIM(VLOOKUP($A15,[1]battleEff!$A:$R,16,FALSE))</f>
        <v>4</v>
      </c>
      <c r="S15" t="str">
        <f>TRIM(VLOOKUP($A15,[1]battleEff!$A:$R,17,FALSE))</f>
        <v>3</v>
      </c>
      <c r="T15" t="str">
        <f>TRIM(VLOOKUP($A15,[1]battleEff!$A:$R,18,FALSE))</f>
        <v>0.2</v>
      </c>
    </row>
    <row r="16" spans="1:20" x14ac:dyDescent="0.15">
      <c r="A16">
        <v>13</v>
      </c>
      <c r="B16" t="s">
        <v>59</v>
      </c>
      <c r="C16" t="str">
        <f>TRIM(VLOOKUP($A16,[1]battleEff!$A:$R,2,FALSE))</f>
        <v>013_sta01|013_atk01</v>
      </c>
      <c r="D16" t="str">
        <f>TRIM(VLOOKUP($A16,[1]battleEff!$A:$R,3,FALSE))</f>
        <v>0|0.6</v>
      </c>
      <c r="E16" t="str">
        <f>TRIM(VLOOKUP($A16,[1]battleEff!$A:$R,4,FALSE))</f>
        <v>atkp|atkp</v>
      </c>
      <c r="F16" t="str">
        <f>TRIM(VLOOKUP($A16,[1]battleEff!$A:$R,5,FALSE))</f>
        <v>2|0</v>
      </c>
      <c r="G16" t="str">
        <f>TRIM(VLOOKUP($A16,[1]battleEff!$A:$R,6,FALSE))</f>
        <v/>
      </c>
      <c r="H16" t="str">
        <f>TRIM(VLOOKUP($A16,[1]battleEff!$A:$R,7,FALSE))</f>
        <v/>
      </c>
      <c r="I16" t="str">
        <f>TRIM(VLOOKUP($A16,[1]battleEff!$A:$R,8,FALSE))</f>
        <v>013_fly01</v>
      </c>
      <c r="J16" t="str">
        <f>TRIM(VLOOKUP($A16,[1]battleEff!$A:$S,19,FALSE))</f>
        <v>0</v>
      </c>
      <c r="K16" t="str">
        <f>TRIM(VLOOKUP($A16,[1]battleEff!$A:$R,9,FALSE))</f>
        <v>0</v>
      </c>
      <c r="L16" t="str">
        <f>TRIM(VLOOKUP($A16,[1]battleEff!$A:$R,10,FALSE))</f>
        <v>0</v>
      </c>
      <c r="M16" t="str">
        <f>TRIM(VLOOKUP($A16,[1]battleEff!$A:$R,11,FALSE))</f>
        <v>0.4</v>
      </c>
      <c r="N16" t="str">
        <f>TRIM(VLOOKUP($A16,[1]battleEff!$A:$R,12,FALSE))</f>
        <v>0</v>
      </c>
      <c r="O16" t="str">
        <f>TRIM(VLOOKUP($A16,[1]battleEff!$A:$R,13,FALSE))</f>
        <v/>
      </c>
      <c r="P16" t="str">
        <f>TRIM(VLOOKUP($A16,[1]battleEff!$A:$R,14,FALSE))</f>
        <v>013_hit01</v>
      </c>
      <c r="Q16" t="str">
        <f>TRIM(VLOOKUP($A16,[1]battleEff!$A:$R,15,FALSE))</f>
        <v>2</v>
      </c>
      <c r="R16" t="str">
        <f>TRIM(VLOOKUP($A16,[1]battleEff!$A:$R,16,FALSE))</f>
        <v/>
      </c>
      <c r="S16" t="str">
        <f>TRIM(VLOOKUP($A16,[1]battleEff!$A:$R,17,FALSE))</f>
        <v>1</v>
      </c>
      <c r="T16" t="str">
        <f>TRIM(VLOOKUP($A16,[1]battleEff!$A:$R,18,FALSE))</f>
        <v>0.3</v>
      </c>
    </row>
    <row r="17" spans="1:20" x14ac:dyDescent="0.15">
      <c r="A17">
        <v>14</v>
      </c>
      <c r="B17" t="s">
        <v>60</v>
      </c>
      <c r="C17" t="str">
        <f>TRIM(VLOOKUP($A17,[1]battleEff!$A:$R,2,FALSE))</f>
        <v>014_atk01</v>
      </c>
      <c r="D17" t="str">
        <f>TRIM(VLOOKUP($A17,[1]battleEff!$A:$R,3,FALSE))</f>
        <v>0</v>
      </c>
      <c r="E17" t="str">
        <f>TRIM(VLOOKUP($A17,[1]battleEff!$A:$R,4,FALSE))</f>
        <v>head</v>
      </c>
      <c r="F17" t="str">
        <f>TRIM(VLOOKUP($A17,[1]battleEff!$A:$R,5,FALSE))</f>
        <v>0</v>
      </c>
      <c r="G17" t="str">
        <f>TRIM(VLOOKUP($A17,[1]battleEff!$A:$R,6,FALSE))</f>
        <v/>
      </c>
      <c r="H17" t="str">
        <f>TRIM(VLOOKUP($A17,[1]battleEff!$A:$R,7,FALSE))</f>
        <v/>
      </c>
      <c r="I17" t="str">
        <f>TRIM(VLOOKUP($A17,[1]battleEff!$A:$R,8,FALSE))</f>
        <v>014_fly01</v>
      </c>
      <c r="J17" t="str">
        <f>TRIM(VLOOKUP($A17,[1]battleEff!$A:$S,19,FALSE))</f>
        <v>0</v>
      </c>
      <c r="K17" t="str">
        <f>TRIM(VLOOKUP($A17,[1]battleEff!$A:$R,9,FALSE))</f>
        <v>1</v>
      </c>
      <c r="L17" t="str">
        <f>TRIM(VLOOKUP($A17,[1]battleEff!$A:$R,10,FALSE))</f>
        <v>0</v>
      </c>
      <c r="M17" t="str">
        <f>TRIM(VLOOKUP($A17,[1]battleEff!$A:$R,11,FALSE))</f>
        <v>0.4</v>
      </c>
      <c r="N17" t="str">
        <f>TRIM(VLOOKUP($A17,[1]battleEff!$A:$R,12,FALSE))</f>
        <v>0</v>
      </c>
      <c r="O17" t="str">
        <f>TRIM(VLOOKUP($A17,[1]battleEff!$A:$R,13,FALSE))</f>
        <v/>
      </c>
      <c r="P17" t="str">
        <f>TRIM(VLOOKUP($A17,[1]battleEff!$A:$R,14,FALSE))</f>
        <v>026_hit01</v>
      </c>
      <c r="Q17" t="str">
        <f>TRIM(VLOOKUP($A17,[1]battleEff!$A:$R,15,FALSE))</f>
        <v>2</v>
      </c>
      <c r="R17" t="str">
        <f>TRIM(VLOOKUP($A17,[1]battleEff!$A:$R,16,FALSE))</f>
        <v/>
      </c>
      <c r="S17" t="str">
        <f>TRIM(VLOOKUP($A17,[1]battleEff!$A:$R,17,FALSE))</f>
        <v>3</v>
      </c>
      <c r="T17" t="str">
        <f>TRIM(VLOOKUP($A17,[1]battleEff!$A:$R,18,FALSE))</f>
        <v>0.2</v>
      </c>
    </row>
    <row r="18" spans="1:20" x14ac:dyDescent="0.15">
      <c r="A18">
        <v>15</v>
      </c>
      <c r="B18" t="s">
        <v>61</v>
      </c>
      <c r="C18" t="str">
        <f>TRIM(VLOOKUP($A18,[1]battleEff!$A:$R,2,FALSE))</f>
        <v>015_atk01</v>
      </c>
      <c r="D18" t="str">
        <f>TRIM(VLOOKUP($A18,[1]battleEff!$A:$R,3,FALSE))</f>
        <v>0.6</v>
      </c>
      <c r="E18" t="str">
        <f>TRIM(VLOOKUP($A18,[1]battleEff!$A:$R,4,FALSE))</f>
        <v>defp</v>
      </c>
      <c r="F18" t="str">
        <f>TRIM(VLOOKUP($A18,[1]battleEff!$A:$R,5,FALSE))</f>
        <v>2</v>
      </c>
      <c r="G18" t="str">
        <f>TRIM(VLOOKUP($A18,[1]battleEff!$A:$R,6,FALSE))</f>
        <v/>
      </c>
      <c r="H18" t="str">
        <f>TRIM(VLOOKUP($A18,[1]battleEff!$A:$R,7,FALSE))</f>
        <v/>
      </c>
      <c r="I18" t="str">
        <f>TRIM(VLOOKUP($A18,[1]battleEff!$A:$R,8,FALSE))</f>
        <v/>
      </c>
      <c r="J18" t="str">
        <f>TRIM(VLOOKUP($A18,[1]battleEff!$A:$S,19,FALSE))</f>
        <v/>
      </c>
      <c r="K18" t="str">
        <f>TRIM(VLOOKUP($A18,[1]battleEff!$A:$R,9,FALSE))</f>
        <v/>
      </c>
      <c r="L18" t="str">
        <f>TRIM(VLOOKUP($A18,[1]battleEff!$A:$R,10,FALSE))</f>
        <v/>
      </c>
      <c r="M18" t="str">
        <f>TRIM(VLOOKUP($A18,[1]battleEff!$A:$R,11,FALSE))</f>
        <v/>
      </c>
      <c r="N18" t="str">
        <f>TRIM(VLOOKUP($A18,[1]battleEff!$A:$R,12,FALSE))</f>
        <v/>
      </c>
      <c r="O18" t="str">
        <f>TRIM(VLOOKUP($A18,[1]battleEff!$A:$R,13,FALSE))</f>
        <v/>
      </c>
      <c r="P18" t="str">
        <f>TRIM(VLOOKUP($A18,[1]battleEff!$A:$R,14,FALSE))</f>
        <v>015_hit01</v>
      </c>
      <c r="Q18" t="str">
        <f>TRIM(VLOOKUP($A18,[1]battleEff!$A:$R,15,FALSE))</f>
        <v>1</v>
      </c>
      <c r="R18" t="str">
        <f>TRIM(VLOOKUP($A18,[1]battleEff!$A:$R,16,FALSE))</f>
        <v>2</v>
      </c>
      <c r="S18" t="str">
        <f>TRIM(VLOOKUP($A18,[1]battleEff!$A:$R,17,FALSE))</f>
        <v>1</v>
      </c>
      <c r="T18" t="str">
        <f>TRIM(VLOOKUP($A18,[1]battleEff!$A:$R,18,FALSE))</f>
        <v>0</v>
      </c>
    </row>
    <row r="19" spans="1:20" x14ac:dyDescent="0.15">
      <c r="A19">
        <v>16</v>
      </c>
      <c r="B19" t="s">
        <v>62</v>
      </c>
      <c r="C19" t="str">
        <f>TRIM(VLOOKUP($A19,[1]battleEff!$A:$R,2,FALSE))</f>
        <v>016_sta01</v>
      </c>
      <c r="D19" t="str">
        <f>TRIM(VLOOKUP($A19,[1]battleEff!$A:$R,3,FALSE))</f>
        <v>0</v>
      </c>
      <c r="E19" t="str">
        <f>TRIM(VLOOKUP($A19,[1]battleEff!$A:$R,4,FALSE))</f>
        <v>atkp</v>
      </c>
      <c r="F19" t="str">
        <f>TRIM(VLOOKUP($A19,[1]battleEff!$A:$R,5,FALSE))</f>
        <v>2</v>
      </c>
      <c r="G19" t="str">
        <f>TRIM(VLOOKUP($A19,[1]battleEff!$A:$R,6,FALSE))</f>
        <v/>
      </c>
      <c r="H19" t="str">
        <f>TRIM(VLOOKUP($A19,[1]battleEff!$A:$R,7,FALSE))</f>
        <v/>
      </c>
      <c r="I19" t="str">
        <f>TRIM(VLOOKUP($A19,[1]battleEff!$A:$R,8,FALSE))</f>
        <v>016_fly01</v>
      </c>
      <c r="J19" t="str">
        <f>TRIM(VLOOKUP($A19,[1]battleEff!$A:$S,19,FALSE))</f>
        <v>0</v>
      </c>
      <c r="K19" t="str">
        <f>TRIM(VLOOKUP($A19,[1]battleEff!$A:$R,9,FALSE))</f>
        <v>1</v>
      </c>
      <c r="L19" t="str">
        <f>TRIM(VLOOKUP($A19,[1]battleEff!$A:$R,10,FALSE))</f>
        <v>1.6</v>
      </c>
      <c r="M19" t="str">
        <f>TRIM(VLOOKUP($A19,[1]battleEff!$A:$R,11,FALSE))</f>
        <v>0.4</v>
      </c>
      <c r="N19" t="str">
        <f>TRIM(VLOOKUP($A19,[1]battleEff!$A:$R,12,FALSE))</f>
        <v>0</v>
      </c>
      <c r="O19" t="str">
        <f>TRIM(VLOOKUP($A19,[1]battleEff!$A:$R,13,FALSE))</f>
        <v/>
      </c>
      <c r="P19" t="str">
        <f>TRIM(VLOOKUP($A19,[1]battleEff!$A:$R,14,FALSE))</f>
        <v>016_hit01</v>
      </c>
      <c r="Q19" t="str">
        <f>TRIM(VLOOKUP($A19,[1]battleEff!$A:$R,15,FALSE))</f>
        <v>2</v>
      </c>
      <c r="R19" t="str">
        <f>TRIM(VLOOKUP($A19,[1]battleEff!$A:$R,16,FALSE))</f>
        <v/>
      </c>
      <c r="S19" t="str">
        <f>TRIM(VLOOKUP($A19,[1]battleEff!$A:$R,17,FALSE))</f>
        <v>2</v>
      </c>
      <c r="T19" t="str">
        <f>TRIM(VLOOKUP($A19,[1]battleEff!$A:$R,18,FALSE))</f>
        <v>0.6</v>
      </c>
    </row>
    <row r="20" spans="1:20" x14ac:dyDescent="0.15">
      <c r="A20">
        <v>17</v>
      </c>
      <c r="B20" t="s">
        <v>63</v>
      </c>
      <c r="C20" t="str">
        <f>TRIM(VLOOKUP($A20,[1]battleEff!$A:$R,2,FALSE))</f>
        <v>017_sta01|017_atk01</v>
      </c>
      <c r="D20" t="str">
        <f>TRIM(VLOOKUP($A20,[1]battleEff!$A:$R,3,FALSE))</f>
        <v>0|1.3</v>
      </c>
      <c r="E20" t="str">
        <f>TRIM(VLOOKUP($A20,[1]battleEff!$A:$R,4,FALSE))</f>
        <v>head|head</v>
      </c>
      <c r="F20" t="str">
        <f>TRIM(VLOOKUP($A20,[1]battleEff!$A:$R,5,FALSE))</f>
        <v>0|2</v>
      </c>
      <c r="G20" t="str">
        <f>TRIM(VLOOKUP($A20,[1]battleEff!$A:$R,6,FALSE))</f>
        <v/>
      </c>
      <c r="H20" t="str">
        <f>TRIM(VLOOKUP($A20,[1]battleEff!$A:$R,7,FALSE))</f>
        <v/>
      </c>
      <c r="I20" t="str">
        <f>TRIM(VLOOKUP($A20,[1]battleEff!$A:$R,8,FALSE))</f>
        <v>017_fly01</v>
      </c>
      <c r="J20" t="str">
        <f>TRIM(VLOOKUP($A20,[1]battleEff!$A:$S,19,FALSE))</f>
        <v>0</v>
      </c>
      <c r="K20" t="str">
        <f>TRIM(VLOOKUP($A20,[1]battleEff!$A:$R,9,FALSE))</f>
        <v>0</v>
      </c>
      <c r="L20" t="str">
        <f>TRIM(VLOOKUP($A20,[1]battleEff!$A:$R,10,FALSE))</f>
        <v>0</v>
      </c>
      <c r="M20" t="str">
        <f>TRIM(VLOOKUP($A20,[1]battleEff!$A:$R,11,FALSE))</f>
        <v>0.6</v>
      </c>
      <c r="N20" t="str">
        <f>TRIM(VLOOKUP($A20,[1]battleEff!$A:$R,12,FALSE))</f>
        <v>0.3</v>
      </c>
      <c r="O20" t="str">
        <f>TRIM(VLOOKUP($A20,[1]battleEff!$A:$R,13,FALSE))</f>
        <v/>
      </c>
      <c r="P20" t="str">
        <f>TRIM(VLOOKUP($A20,[1]battleEff!$A:$R,14,FALSE))</f>
        <v>017_hit01</v>
      </c>
      <c r="Q20" t="str">
        <f>TRIM(VLOOKUP($A20,[1]battleEff!$A:$R,15,FALSE))</f>
        <v>2</v>
      </c>
      <c r="R20" t="str">
        <f>TRIM(VLOOKUP($A20,[1]battleEff!$A:$R,16,FALSE))</f>
        <v/>
      </c>
      <c r="S20" t="str">
        <f>TRIM(VLOOKUP($A20,[1]battleEff!$A:$R,17,FALSE))</f>
        <v>1</v>
      </c>
      <c r="T20" t="str">
        <f>TRIM(VLOOKUP($A20,[1]battleEff!$A:$R,18,FALSE))</f>
        <v>0.2</v>
      </c>
    </row>
    <row r="21" spans="1:20" x14ac:dyDescent="0.15">
      <c r="A21">
        <v>18</v>
      </c>
      <c r="B21" t="s">
        <v>64</v>
      </c>
      <c r="C21" t="str">
        <f>TRIM(VLOOKUP($A21,[1]battleEff!$A:$R,2,FALSE))</f>
        <v>018_atk01</v>
      </c>
      <c r="D21" t="str">
        <f>TRIM(VLOOKUP($A21,[1]battleEff!$A:$R,3,FALSE))</f>
        <v>0.4</v>
      </c>
      <c r="E21" t="str">
        <f>TRIM(VLOOKUP($A21,[1]battleEff!$A:$R,4,FALSE))</f>
        <v>atkp</v>
      </c>
      <c r="F21" t="str">
        <f>TRIM(VLOOKUP($A21,[1]battleEff!$A:$R,5,FALSE))</f>
        <v>2</v>
      </c>
      <c r="G21" t="str">
        <f>TRIM(VLOOKUP($A21,[1]battleEff!$A:$R,6,FALSE))</f>
        <v/>
      </c>
      <c r="H21" t="str">
        <f>TRIM(VLOOKUP($A21,[1]battleEff!$A:$R,7,FALSE))</f>
        <v/>
      </c>
      <c r="I21" t="str">
        <f>TRIM(VLOOKUP($A21,[1]battleEff!$A:$R,8,FALSE))</f>
        <v/>
      </c>
      <c r="J21" t="str">
        <f>TRIM(VLOOKUP($A21,[1]battleEff!$A:$S,19,FALSE))</f>
        <v/>
      </c>
      <c r="K21" t="str">
        <f>TRIM(VLOOKUP($A21,[1]battleEff!$A:$R,9,FALSE))</f>
        <v/>
      </c>
      <c r="L21" t="str">
        <f>TRIM(VLOOKUP($A21,[1]battleEff!$A:$R,10,FALSE))</f>
        <v/>
      </c>
      <c r="M21" t="str">
        <f>TRIM(VLOOKUP($A21,[1]battleEff!$A:$R,11,FALSE))</f>
        <v/>
      </c>
      <c r="N21" t="str">
        <f>TRIM(VLOOKUP($A21,[1]battleEff!$A:$R,12,FALSE))</f>
        <v/>
      </c>
      <c r="O21" t="str">
        <f>TRIM(VLOOKUP($A21,[1]battleEff!$A:$R,13,FALSE))</f>
        <v/>
      </c>
      <c r="P21" t="str">
        <f>TRIM(VLOOKUP($A21,[1]battleEff!$A:$R,14,FALSE))</f>
        <v>022_hit01</v>
      </c>
      <c r="Q21" t="str">
        <f>TRIM(VLOOKUP($A21,[1]battleEff!$A:$R,15,FALSE))</f>
        <v>1</v>
      </c>
      <c r="R21" t="str">
        <f>TRIM(VLOOKUP($A21,[1]battleEff!$A:$R,16,FALSE))</f>
        <v>2</v>
      </c>
      <c r="S21" t="str">
        <f>TRIM(VLOOKUP($A21,[1]battleEff!$A:$R,17,FALSE))</f>
        <v>1</v>
      </c>
      <c r="T21" t="str">
        <f>TRIM(VLOOKUP($A21,[1]battleEff!$A:$R,18,FALSE))</f>
        <v>0</v>
      </c>
    </row>
    <row r="22" spans="1:20" x14ac:dyDescent="0.15">
      <c r="A22">
        <v>19</v>
      </c>
      <c r="B22" t="s">
        <v>65</v>
      </c>
      <c r="C22" t="str">
        <f>TRIM(VLOOKUP($A22,[1]battleEff!$A:$R,2,FALSE))</f>
        <v>019_atk01</v>
      </c>
      <c r="D22" t="str">
        <f>TRIM(VLOOKUP($A22,[1]battleEff!$A:$R,3,FALSE))</f>
        <v>1</v>
      </c>
      <c r="E22" t="str">
        <f>TRIM(VLOOKUP($A22,[1]battleEff!$A:$R,4,FALSE))</f>
        <v>foot</v>
      </c>
      <c r="F22" t="str">
        <f>TRIM(VLOOKUP($A22,[1]battleEff!$A:$R,5,FALSE))</f>
        <v>2</v>
      </c>
      <c r="G22" t="str">
        <f>TRIM(VLOOKUP($A22,[1]battleEff!$A:$R,6,FALSE))</f>
        <v/>
      </c>
      <c r="H22" t="str">
        <f>TRIM(VLOOKUP($A22,[1]battleEff!$A:$R,7,FALSE))</f>
        <v/>
      </c>
      <c r="I22" t="str">
        <f>TRIM(VLOOKUP($A22,[1]battleEff!$A:$R,8,FALSE))</f>
        <v/>
      </c>
      <c r="J22" t="str">
        <f>TRIM(VLOOKUP($A22,[1]battleEff!$A:$S,19,FALSE))</f>
        <v/>
      </c>
      <c r="K22" t="str">
        <f>TRIM(VLOOKUP($A22,[1]battleEff!$A:$R,9,FALSE))</f>
        <v/>
      </c>
      <c r="L22" t="str">
        <f>TRIM(VLOOKUP($A22,[1]battleEff!$A:$R,10,FALSE))</f>
        <v/>
      </c>
      <c r="M22" t="str">
        <f>TRIM(VLOOKUP($A22,[1]battleEff!$A:$R,11,FALSE))</f>
        <v/>
      </c>
      <c r="N22" t="str">
        <f>TRIM(VLOOKUP($A22,[1]battleEff!$A:$R,12,FALSE))</f>
        <v/>
      </c>
      <c r="O22" t="str">
        <f>TRIM(VLOOKUP($A22,[1]battleEff!$A:$R,13,FALSE))</f>
        <v/>
      </c>
      <c r="P22" t="str">
        <f>TRIM(VLOOKUP($A22,[1]battleEff!$A:$R,14,FALSE))</f>
        <v/>
      </c>
      <c r="Q22" t="str">
        <f>TRIM(VLOOKUP($A22,[1]battleEff!$A:$R,15,FALSE))</f>
        <v>1</v>
      </c>
      <c r="R22" t="str">
        <f>TRIM(VLOOKUP($A22,[1]battleEff!$A:$R,16,FALSE))</f>
        <v>2</v>
      </c>
      <c r="S22" t="str">
        <f>TRIM(VLOOKUP($A22,[1]battleEff!$A:$R,17,FALSE))</f>
        <v>1</v>
      </c>
      <c r="T22" t="str">
        <f>TRIM(VLOOKUP($A22,[1]battleEff!$A:$R,18,FALSE))</f>
        <v>0</v>
      </c>
    </row>
    <row r="23" spans="1:20" x14ac:dyDescent="0.15">
      <c r="A23">
        <v>20</v>
      </c>
      <c r="B23" t="s">
        <v>66</v>
      </c>
      <c r="C23" t="str">
        <f>TRIM(VLOOKUP($A23,[1]battleEff!$A:$R,2,FALSE))</f>
        <v>020_atk01</v>
      </c>
      <c r="D23" t="str">
        <f>TRIM(VLOOKUP($A23,[1]battleEff!$A:$R,3,FALSE))</f>
        <v>0</v>
      </c>
      <c r="E23" t="str">
        <f>TRIM(VLOOKUP($A23,[1]battleEff!$A:$R,4,FALSE))</f>
        <v>foot</v>
      </c>
      <c r="F23" t="str">
        <f>TRIM(VLOOKUP($A23,[1]battleEff!$A:$R,5,FALSE))</f>
        <v>2</v>
      </c>
      <c r="G23" t="str">
        <f>TRIM(VLOOKUP($A23,[1]battleEff!$A:$R,6,FALSE))</f>
        <v/>
      </c>
      <c r="H23" t="str">
        <f>TRIM(VLOOKUP($A23,[1]battleEff!$A:$R,7,FALSE))</f>
        <v/>
      </c>
      <c r="I23" t="str">
        <f>TRIM(VLOOKUP($A23,[1]battleEff!$A:$R,8,FALSE))</f>
        <v/>
      </c>
      <c r="J23" t="str">
        <f>TRIM(VLOOKUP($A23,[1]battleEff!$A:$S,19,FALSE))</f>
        <v/>
      </c>
      <c r="K23" t="str">
        <f>TRIM(VLOOKUP($A23,[1]battleEff!$A:$R,9,FALSE))</f>
        <v/>
      </c>
      <c r="L23" t="str">
        <f>TRIM(VLOOKUP($A23,[1]battleEff!$A:$R,10,FALSE))</f>
        <v/>
      </c>
      <c r="M23" t="str">
        <f>TRIM(VLOOKUP($A23,[1]battleEff!$A:$R,11,FALSE))</f>
        <v/>
      </c>
      <c r="N23" t="str">
        <f>TRIM(VLOOKUP($A23,[1]battleEff!$A:$R,12,FALSE))</f>
        <v/>
      </c>
      <c r="O23" t="str">
        <f>TRIM(VLOOKUP($A23,[1]battleEff!$A:$R,13,FALSE))</f>
        <v/>
      </c>
      <c r="P23" t="str">
        <f>TRIM(VLOOKUP($A23,[1]battleEff!$A:$R,14,FALSE))</f>
        <v/>
      </c>
      <c r="Q23" t="str">
        <f>TRIM(VLOOKUP($A23,[1]battleEff!$A:$R,15,FALSE))</f>
        <v>3</v>
      </c>
      <c r="R23" t="str">
        <f>TRIM(VLOOKUP($A23,[1]battleEff!$A:$R,16,FALSE))</f>
        <v/>
      </c>
      <c r="S23" t="str">
        <f>TRIM(VLOOKUP($A23,[1]battleEff!$A:$R,17,FALSE))</f>
        <v>1</v>
      </c>
      <c r="T23" t="str">
        <f>TRIM(VLOOKUP($A23,[1]battleEff!$A:$R,18,FALSE))</f>
        <v>0</v>
      </c>
    </row>
    <row r="24" spans="1:20" x14ac:dyDescent="0.15">
      <c r="A24">
        <v>21</v>
      </c>
      <c r="B24" t="s">
        <v>67</v>
      </c>
      <c r="C24" t="str">
        <f>TRIM(VLOOKUP($A24,[1]battleEff!$A:$R,2,FALSE))</f>
        <v>021_atk01</v>
      </c>
      <c r="D24" t="str">
        <f>TRIM(VLOOKUP($A24,[1]battleEff!$A:$R,3,FALSE))</f>
        <v>0</v>
      </c>
      <c r="E24" t="str">
        <f>TRIM(VLOOKUP($A24,[1]battleEff!$A:$R,4,FALSE))</f>
        <v>atkp</v>
      </c>
      <c r="F24" t="str">
        <f>TRIM(VLOOKUP($A24,[1]battleEff!$A:$R,5,FALSE))</f>
        <v>2</v>
      </c>
      <c r="G24" t="str">
        <f>TRIM(VLOOKUP($A24,[1]battleEff!$A:$R,6,FALSE))</f>
        <v/>
      </c>
      <c r="H24" t="str">
        <f>TRIM(VLOOKUP($A24,[1]battleEff!$A:$R,7,FALSE))</f>
        <v/>
      </c>
      <c r="I24" t="str">
        <f>TRIM(VLOOKUP($A24,[1]battleEff!$A:$R,8,FALSE))</f>
        <v>021_fly01</v>
      </c>
      <c r="J24" t="str">
        <f>TRIM(VLOOKUP($A24,[1]battleEff!$A:$S,19,FALSE))</f>
        <v>0</v>
      </c>
      <c r="K24" t="str">
        <f>TRIM(VLOOKUP($A24,[1]battleEff!$A:$R,9,FALSE))</f>
        <v>0</v>
      </c>
      <c r="L24" t="str">
        <f>TRIM(VLOOKUP($A24,[1]battleEff!$A:$R,10,FALSE))</f>
        <v>0</v>
      </c>
      <c r="M24" t="str">
        <f>TRIM(VLOOKUP($A24,[1]battleEff!$A:$R,11,FALSE))</f>
        <v>0.3</v>
      </c>
      <c r="N24" t="str">
        <f>TRIM(VLOOKUP($A24,[1]battleEff!$A:$R,12,FALSE))</f>
        <v>0</v>
      </c>
      <c r="O24" t="str">
        <f>TRIM(VLOOKUP($A24,[1]battleEff!$A:$R,13,FALSE))</f>
        <v/>
      </c>
      <c r="P24" t="str">
        <f>TRIM(VLOOKUP($A24,[1]battleEff!$A:$R,14,FALSE))</f>
        <v>021_hit01</v>
      </c>
      <c r="Q24" t="str">
        <f>TRIM(VLOOKUP($A24,[1]battleEff!$A:$R,15,FALSE))</f>
        <v>2</v>
      </c>
      <c r="R24" t="str">
        <f>TRIM(VLOOKUP($A24,[1]battleEff!$A:$R,16,FALSE))</f>
        <v/>
      </c>
      <c r="S24" t="str">
        <f>TRIM(VLOOKUP($A24,[1]battleEff!$A:$R,17,FALSE))</f>
        <v>1</v>
      </c>
      <c r="T24" t="str">
        <f>TRIM(VLOOKUP($A24,[1]battleEff!$A:$R,18,FALSE))</f>
        <v>0</v>
      </c>
    </row>
    <row r="25" spans="1:20" x14ac:dyDescent="0.15">
      <c r="A25">
        <v>22</v>
      </c>
      <c r="B25" t="s">
        <v>68</v>
      </c>
      <c r="C25" t="str">
        <f>TRIM(VLOOKUP($A25,[1]battleEff!$A:$R,2,FALSE))</f>
        <v>022_atk01</v>
      </c>
      <c r="D25" t="str">
        <f>TRIM(VLOOKUP($A25,[1]battleEff!$A:$R,3,FALSE))</f>
        <v>0.5</v>
      </c>
      <c r="E25" t="str">
        <f>TRIM(VLOOKUP($A25,[1]battleEff!$A:$R,4,FALSE))</f>
        <v>atkp</v>
      </c>
      <c r="F25" t="str">
        <f>TRIM(VLOOKUP($A25,[1]battleEff!$A:$R,5,FALSE))</f>
        <v>2</v>
      </c>
      <c r="G25" t="str">
        <f>TRIM(VLOOKUP($A25,[1]battleEff!$A:$R,6,FALSE))</f>
        <v/>
      </c>
      <c r="H25" t="str">
        <f>TRIM(VLOOKUP($A25,[1]battleEff!$A:$R,7,FALSE))</f>
        <v/>
      </c>
      <c r="I25" t="str">
        <f>TRIM(VLOOKUP($A25,[1]battleEff!$A:$R,8,FALSE))</f>
        <v/>
      </c>
      <c r="J25" t="str">
        <f>TRIM(VLOOKUP($A25,[1]battleEff!$A:$S,19,FALSE))</f>
        <v/>
      </c>
      <c r="K25" t="str">
        <f>TRIM(VLOOKUP($A25,[1]battleEff!$A:$R,9,FALSE))</f>
        <v/>
      </c>
      <c r="L25" t="str">
        <f>TRIM(VLOOKUP($A25,[1]battleEff!$A:$R,10,FALSE))</f>
        <v/>
      </c>
      <c r="M25" t="str">
        <f>TRIM(VLOOKUP($A25,[1]battleEff!$A:$R,11,FALSE))</f>
        <v/>
      </c>
      <c r="N25" t="str">
        <f>TRIM(VLOOKUP($A25,[1]battleEff!$A:$R,12,FALSE))</f>
        <v/>
      </c>
      <c r="O25" t="str">
        <f>TRIM(VLOOKUP($A25,[1]battleEff!$A:$R,13,FALSE))</f>
        <v/>
      </c>
      <c r="P25" t="str">
        <f>TRIM(VLOOKUP($A25,[1]battleEff!$A:$R,14,FALSE))</f>
        <v>022_hit01</v>
      </c>
      <c r="Q25" t="str">
        <f>TRIM(VLOOKUP($A25,[1]battleEff!$A:$R,15,FALSE))</f>
        <v>1</v>
      </c>
      <c r="R25" t="str">
        <f>TRIM(VLOOKUP($A25,[1]battleEff!$A:$R,16,FALSE))</f>
        <v>2</v>
      </c>
      <c r="S25" t="str">
        <f>TRIM(VLOOKUP($A25,[1]battleEff!$A:$R,17,FALSE))</f>
        <v>1</v>
      </c>
      <c r="T25" t="str">
        <f>TRIM(VLOOKUP($A25,[1]battleEff!$A:$R,18,FALSE))</f>
        <v>0</v>
      </c>
    </row>
    <row r="26" spans="1:20" x14ac:dyDescent="0.15">
      <c r="A26">
        <v>23</v>
      </c>
      <c r="B26" t="s">
        <v>69</v>
      </c>
      <c r="C26" t="str">
        <f>TRIM(VLOOKUP($A26,[1]battleEff!$A:$R,2,FALSE))</f>
        <v>023_sta01|023_atk01</v>
      </c>
      <c r="D26" t="str">
        <f>TRIM(VLOOKUP($A26,[1]battleEff!$A:$R,3,FALSE))</f>
        <v>0|1.1</v>
      </c>
      <c r="E26" t="str">
        <f>TRIM(VLOOKUP($A26,[1]battleEff!$A:$R,4,FALSE))</f>
        <v>defp|foot</v>
      </c>
      <c r="F26" t="str">
        <f>TRIM(VLOOKUP($A26,[1]battleEff!$A:$R,5,FALSE))</f>
        <v>2|2</v>
      </c>
      <c r="G26" t="str">
        <f>TRIM(VLOOKUP($A26,[1]battleEff!$A:$R,6,FALSE))</f>
        <v/>
      </c>
      <c r="H26" t="str">
        <f>TRIM(VLOOKUP($A26,[1]battleEff!$A:$R,7,FALSE))</f>
        <v/>
      </c>
      <c r="I26" t="str">
        <f>TRIM(VLOOKUP($A26,[1]battleEff!$A:$R,8,FALSE))</f>
        <v/>
      </c>
      <c r="J26" t="str">
        <f>TRIM(VLOOKUP($A26,[1]battleEff!$A:$S,19,FALSE))</f>
        <v/>
      </c>
      <c r="K26" t="str">
        <f>TRIM(VLOOKUP($A26,[1]battleEff!$A:$R,9,FALSE))</f>
        <v/>
      </c>
      <c r="L26" t="str">
        <f>TRIM(VLOOKUP($A26,[1]battleEff!$A:$R,10,FALSE))</f>
        <v/>
      </c>
      <c r="M26" t="str">
        <f>TRIM(VLOOKUP($A26,[1]battleEff!$A:$R,11,FALSE))</f>
        <v/>
      </c>
      <c r="N26" t="str">
        <f>TRIM(VLOOKUP($A26,[1]battleEff!$A:$R,12,FALSE))</f>
        <v/>
      </c>
      <c r="O26" t="str">
        <f>TRIM(VLOOKUP($A26,[1]battleEff!$A:$R,13,FALSE))</f>
        <v/>
      </c>
      <c r="P26" t="str">
        <f>TRIM(VLOOKUP($A26,[1]battleEff!$A:$R,14,FALSE))</f>
        <v/>
      </c>
      <c r="Q26" t="str">
        <f>TRIM(VLOOKUP($A26,[1]battleEff!$A:$R,15,FALSE))</f>
        <v>4</v>
      </c>
      <c r="R26" t="str">
        <f>TRIM(VLOOKUP($A26,[1]battleEff!$A:$R,16,FALSE))</f>
        <v/>
      </c>
      <c r="S26" t="str">
        <f>TRIM(VLOOKUP($A26,[1]battleEff!$A:$R,17,FALSE))</f>
        <v>1</v>
      </c>
      <c r="T26" t="str">
        <f>TRIM(VLOOKUP($A26,[1]battleEff!$A:$R,18,FALSE))</f>
        <v>0</v>
      </c>
    </row>
    <row r="27" spans="1:20" x14ac:dyDescent="0.15">
      <c r="A27">
        <v>24</v>
      </c>
      <c r="B27" t="s">
        <v>70</v>
      </c>
      <c r="C27" t="str">
        <f>TRIM(VLOOKUP($A27,[1]battleEff!$A:$R,2,FALSE))</f>
        <v>024_atk01</v>
      </c>
      <c r="D27" t="str">
        <f>TRIM(VLOOKUP($A27,[1]battleEff!$A:$R,3,FALSE))</f>
        <v>0.63</v>
      </c>
      <c r="E27" t="str">
        <f>TRIM(VLOOKUP($A27,[1]battleEff!$A:$R,4,FALSE))</f>
        <v>atkp</v>
      </c>
      <c r="F27" t="str">
        <f>TRIM(VLOOKUP($A27,[1]battleEff!$A:$R,5,FALSE))</f>
        <v>1</v>
      </c>
      <c r="G27" t="str">
        <f>TRIM(VLOOKUP($A27,[1]battleEff!$A:$R,6,FALSE))</f>
        <v/>
      </c>
      <c r="H27" t="str">
        <f>TRIM(VLOOKUP($A27,[1]battleEff!$A:$R,7,FALSE))</f>
        <v/>
      </c>
      <c r="I27" t="str">
        <f>TRIM(VLOOKUP($A27,[1]battleEff!$A:$R,8,FALSE))</f>
        <v/>
      </c>
      <c r="J27" t="str">
        <f>TRIM(VLOOKUP($A27,[1]battleEff!$A:$S,19,FALSE))</f>
        <v/>
      </c>
      <c r="K27" t="str">
        <f>TRIM(VLOOKUP($A27,[1]battleEff!$A:$R,9,FALSE))</f>
        <v/>
      </c>
      <c r="L27" t="str">
        <f>TRIM(VLOOKUP($A27,[1]battleEff!$A:$R,10,FALSE))</f>
        <v/>
      </c>
      <c r="M27" t="str">
        <f>TRIM(VLOOKUP($A27,[1]battleEff!$A:$R,11,FALSE))</f>
        <v/>
      </c>
      <c r="N27" t="str">
        <f>TRIM(VLOOKUP($A27,[1]battleEff!$A:$R,12,FALSE))</f>
        <v/>
      </c>
      <c r="O27" t="str">
        <f>TRIM(VLOOKUP($A27,[1]battleEff!$A:$R,13,FALSE))</f>
        <v/>
      </c>
      <c r="P27" t="str">
        <f>TRIM(VLOOKUP($A27,[1]battleEff!$A:$R,14,FALSE))</f>
        <v>024_hit01</v>
      </c>
      <c r="Q27" t="str">
        <f>TRIM(VLOOKUP($A27,[1]battleEff!$A:$R,15,FALSE))</f>
        <v>1</v>
      </c>
      <c r="R27" t="str">
        <f>TRIM(VLOOKUP($A27,[1]battleEff!$A:$R,16,FALSE))</f>
        <v>4</v>
      </c>
      <c r="S27" t="str">
        <f>TRIM(VLOOKUP($A27,[1]battleEff!$A:$R,17,FALSE))</f>
        <v>2</v>
      </c>
      <c r="T27" t="str">
        <f>TRIM(VLOOKUP($A27,[1]battleEff!$A:$R,18,FALSE))</f>
        <v>0.1</v>
      </c>
    </row>
    <row r="28" spans="1:20" x14ac:dyDescent="0.15">
      <c r="A28">
        <v>25</v>
      </c>
      <c r="B28" t="s">
        <v>71</v>
      </c>
      <c r="C28" t="str">
        <f>TRIM(VLOOKUP($A28,[1]battleEff!$A:$R,2,FALSE))</f>
        <v>025_atk01</v>
      </c>
      <c r="D28" t="str">
        <f>TRIM(VLOOKUP($A28,[1]battleEff!$A:$R,3,FALSE))</f>
        <v>0.2</v>
      </c>
      <c r="E28" t="str">
        <f>TRIM(VLOOKUP($A28,[1]battleEff!$A:$R,4,FALSE))</f>
        <v>foot</v>
      </c>
      <c r="F28" t="str">
        <f>TRIM(VLOOKUP($A28,[1]battleEff!$A:$R,5,FALSE))</f>
        <v>2</v>
      </c>
      <c r="G28" t="str">
        <f>TRIM(VLOOKUP($A28,[1]battleEff!$A:$R,6,FALSE))</f>
        <v/>
      </c>
      <c r="H28" t="str">
        <f>TRIM(VLOOKUP($A28,[1]battleEff!$A:$R,7,FALSE))</f>
        <v/>
      </c>
      <c r="I28" t="str">
        <f>TRIM(VLOOKUP($A28,[1]battleEff!$A:$R,8,FALSE))</f>
        <v/>
      </c>
      <c r="J28" t="str">
        <f>TRIM(VLOOKUP($A28,[1]battleEff!$A:$S,19,FALSE))</f>
        <v/>
      </c>
      <c r="K28" t="str">
        <f>TRIM(VLOOKUP($A28,[1]battleEff!$A:$R,9,FALSE))</f>
        <v/>
      </c>
      <c r="L28" t="str">
        <f>TRIM(VLOOKUP($A28,[1]battleEff!$A:$R,10,FALSE))</f>
        <v/>
      </c>
      <c r="M28" t="str">
        <f>TRIM(VLOOKUP($A28,[1]battleEff!$A:$R,11,FALSE))</f>
        <v/>
      </c>
      <c r="N28" t="str">
        <f>TRIM(VLOOKUP($A28,[1]battleEff!$A:$R,12,FALSE))</f>
        <v/>
      </c>
      <c r="O28" t="str">
        <f>TRIM(VLOOKUP($A28,[1]battleEff!$A:$R,13,FALSE))</f>
        <v/>
      </c>
      <c r="P28" t="str">
        <f>TRIM(VLOOKUP($A28,[1]battleEff!$A:$R,14,FALSE))</f>
        <v/>
      </c>
      <c r="Q28" t="str">
        <f>TRIM(VLOOKUP($A28,[1]battleEff!$A:$R,15,FALSE))</f>
        <v>2</v>
      </c>
      <c r="R28" t="str">
        <f>TRIM(VLOOKUP($A28,[1]battleEff!$A:$R,16,FALSE))</f>
        <v/>
      </c>
      <c r="S28" t="str">
        <f>TRIM(VLOOKUP($A28,[1]battleEff!$A:$R,17,FALSE))</f>
        <v>1</v>
      </c>
      <c r="T28" t="str">
        <f>TRIM(VLOOKUP($A28,[1]battleEff!$A:$R,18,FALSE))</f>
        <v>0</v>
      </c>
    </row>
    <row r="29" spans="1:20" x14ac:dyDescent="0.15">
      <c r="A29">
        <v>26</v>
      </c>
      <c r="B29" t="s">
        <v>72</v>
      </c>
      <c r="C29" t="str">
        <f>TRIM(VLOOKUP($A29,[1]battleEff!$A:$R,2,FALSE))</f>
        <v>026_atk01</v>
      </c>
      <c r="D29" t="str">
        <f>TRIM(VLOOKUP($A29,[1]battleEff!$A:$R,3,FALSE))</f>
        <v>0.4</v>
      </c>
      <c r="E29" t="str">
        <f>TRIM(VLOOKUP($A29,[1]battleEff!$A:$R,4,FALSE))</f>
        <v>defp</v>
      </c>
      <c r="F29" t="str">
        <f>TRIM(VLOOKUP($A29,[1]battleEff!$A:$R,5,FALSE))</f>
        <v>0</v>
      </c>
      <c r="G29" t="str">
        <f>TRIM(VLOOKUP($A29,[1]battleEff!$A:$R,6,FALSE))</f>
        <v/>
      </c>
      <c r="H29" t="str">
        <f>TRIM(VLOOKUP($A29,[1]battleEff!$A:$R,7,FALSE))</f>
        <v/>
      </c>
      <c r="I29" t="str">
        <f>TRIM(VLOOKUP($A29,[1]battleEff!$A:$R,8,FALSE))</f>
        <v/>
      </c>
      <c r="J29" t="str">
        <f>TRIM(VLOOKUP($A29,[1]battleEff!$A:$S,19,FALSE))</f>
        <v/>
      </c>
      <c r="K29" t="str">
        <f>TRIM(VLOOKUP($A29,[1]battleEff!$A:$R,9,FALSE))</f>
        <v/>
      </c>
      <c r="L29" t="str">
        <f>TRIM(VLOOKUP($A29,[1]battleEff!$A:$R,10,FALSE))</f>
        <v/>
      </c>
      <c r="M29" t="str">
        <f>TRIM(VLOOKUP($A29,[1]battleEff!$A:$R,11,FALSE))</f>
        <v/>
      </c>
      <c r="N29" t="str">
        <f>TRIM(VLOOKUP($A29,[1]battleEff!$A:$R,12,FALSE))</f>
        <v/>
      </c>
      <c r="O29" t="str">
        <f>TRIM(VLOOKUP($A29,[1]battleEff!$A:$R,13,FALSE))</f>
        <v/>
      </c>
      <c r="P29" t="str">
        <f>TRIM(VLOOKUP($A29,[1]battleEff!$A:$R,14,FALSE))</f>
        <v>026_hit01</v>
      </c>
      <c r="Q29" t="str">
        <f>TRIM(VLOOKUP($A29,[1]battleEff!$A:$R,15,FALSE))</f>
        <v>1</v>
      </c>
      <c r="R29" t="str">
        <f>TRIM(VLOOKUP($A29,[1]battleEff!$A:$R,16,FALSE))</f>
        <v>4</v>
      </c>
      <c r="S29" t="str">
        <f>TRIM(VLOOKUP($A29,[1]battleEff!$A:$R,17,FALSE))</f>
        <v>5</v>
      </c>
      <c r="T29" t="str">
        <f>TRIM(VLOOKUP($A29,[1]battleEff!$A:$R,18,FALSE))</f>
        <v>0.2</v>
      </c>
    </row>
    <row r="30" spans="1:20" x14ac:dyDescent="0.15">
      <c r="A30">
        <v>27</v>
      </c>
      <c r="B30" t="s">
        <v>73</v>
      </c>
      <c r="C30" t="str">
        <f>TRIM(VLOOKUP($A30,[1]battleEff!$A:$R,2,FALSE))</f>
        <v>027_sta01</v>
      </c>
      <c r="D30" t="str">
        <f>TRIM(VLOOKUP($A30,[1]battleEff!$A:$R,3,FALSE))</f>
        <v>0.4</v>
      </c>
      <c r="E30" t="str">
        <f>TRIM(VLOOKUP($A30,[1]battleEff!$A:$R,4,FALSE))</f>
        <v>defp</v>
      </c>
      <c r="F30" t="str">
        <f>TRIM(VLOOKUP($A30,[1]battleEff!$A:$R,5,FALSE))</f>
        <v>0</v>
      </c>
      <c r="G30" t="str">
        <f>TRIM(VLOOKUP($A30,[1]battleEff!$A:$R,6,FALSE))</f>
        <v/>
      </c>
      <c r="H30" t="str">
        <f>TRIM(VLOOKUP($A30,[1]battleEff!$A:$R,7,FALSE))</f>
        <v/>
      </c>
      <c r="I30" t="str">
        <f>TRIM(VLOOKUP($A30,[1]battleEff!$A:$R,8,FALSE))</f>
        <v/>
      </c>
      <c r="J30" t="str">
        <f>TRIM(VLOOKUP($A30,[1]battleEff!$A:$S,19,FALSE))</f>
        <v/>
      </c>
      <c r="K30" t="str">
        <f>TRIM(VLOOKUP($A30,[1]battleEff!$A:$R,9,FALSE))</f>
        <v/>
      </c>
      <c r="L30" t="str">
        <f>TRIM(VLOOKUP($A30,[1]battleEff!$A:$R,10,FALSE))</f>
        <v/>
      </c>
      <c r="M30" t="str">
        <f>TRIM(VLOOKUP($A30,[1]battleEff!$A:$R,11,FALSE))</f>
        <v/>
      </c>
      <c r="N30" t="str">
        <f>TRIM(VLOOKUP($A30,[1]battleEff!$A:$R,12,FALSE))</f>
        <v/>
      </c>
      <c r="O30" t="str">
        <f>TRIM(VLOOKUP($A30,[1]battleEff!$A:$R,13,FALSE))</f>
        <v/>
      </c>
      <c r="P30" t="str">
        <f>TRIM(VLOOKUP($A30,[1]battleEff!$A:$R,14,FALSE))</f>
        <v>027_hit01</v>
      </c>
      <c r="Q30" t="str">
        <f>TRIM(VLOOKUP($A30,[1]battleEff!$A:$R,15,FALSE))</f>
        <v>1</v>
      </c>
      <c r="R30" t="str">
        <f>TRIM(VLOOKUP($A30,[1]battleEff!$A:$R,16,FALSE))</f>
        <v>2</v>
      </c>
      <c r="S30" t="str">
        <f>TRIM(VLOOKUP($A30,[1]battleEff!$A:$R,17,FALSE))</f>
        <v>1</v>
      </c>
      <c r="T30" t="str">
        <f>TRIM(VLOOKUP($A30,[1]battleEff!$A:$R,18,FALSE))</f>
        <v>0</v>
      </c>
    </row>
    <row r="31" spans="1:20" x14ac:dyDescent="0.15">
      <c r="A31">
        <v>28</v>
      </c>
      <c r="B31" t="s">
        <v>74</v>
      </c>
      <c r="C31" t="str">
        <f>TRIM(VLOOKUP($A31,[1]battleEff!$A:$R,2,FALSE))</f>
        <v>028_sta01|028_atk01</v>
      </c>
      <c r="D31" t="str">
        <f>TRIM(VLOOKUP($A31,[1]battleEff!$A:$R,3,FALSE))</f>
        <v>0|0.9</v>
      </c>
      <c r="E31" t="str">
        <f>TRIM(VLOOKUP($A31,[1]battleEff!$A:$R,4,FALSE))</f>
        <v>defp|defp</v>
      </c>
      <c r="F31" t="str">
        <f>TRIM(VLOOKUP($A31,[1]battleEff!$A:$R,5,FALSE))</f>
        <v>0|2</v>
      </c>
      <c r="G31" t="str">
        <f>TRIM(VLOOKUP($A31,[1]battleEff!$A:$R,6,FALSE))</f>
        <v/>
      </c>
      <c r="H31" t="str">
        <f>TRIM(VLOOKUP($A31,[1]battleEff!$A:$R,7,FALSE))</f>
        <v/>
      </c>
      <c r="I31" t="str">
        <f>TRIM(VLOOKUP($A31,[1]battleEff!$A:$R,8,FALSE))</f>
        <v/>
      </c>
      <c r="J31" t="str">
        <f>TRIM(VLOOKUP($A31,[1]battleEff!$A:$S,19,FALSE))</f>
        <v/>
      </c>
      <c r="K31" t="str">
        <f>TRIM(VLOOKUP($A31,[1]battleEff!$A:$R,9,FALSE))</f>
        <v/>
      </c>
      <c r="L31" t="str">
        <f>TRIM(VLOOKUP($A31,[1]battleEff!$A:$R,10,FALSE))</f>
        <v/>
      </c>
      <c r="M31" t="str">
        <f>TRIM(VLOOKUP($A31,[1]battleEff!$A:$R,11,FALSE))</f>
        <v/>
      </c>
      <c r="N31" t="str">
        <f>TRIM(VLOOKUP($A31,[1]battleEff!$A:$R,12,FALSE))</f>
        <v/>
      </c>
      <c r="O31" t="str">
        <f>TRIM(VLOOKUP($A31,[1]battleEff!$A:$R,13,FALSE))</f>
        <v/>
      </c>
      <c r="P31" t="str">
        <f>TRIM(VLOOKUP($A31,[1]battleEff!$A:$R,14,FALSE))</f>
        <v>028_hit01</v>
      </c>
      <c r="Q31" t="str">
        <f>TRIM(VLOOKUP($A31,[1]battleEff!$A:$R,15,FALSE))</f>
        <v>1</v>
      </c>
      <c r="R31" t="str">
        <f>TRIM(VLOOKUP($A31,[1]battleEff!$A:$R,16,FALSE))</f>
        <v>5</v>
      </c>
      <c r="S31" t="str">
        <f>TRIM(VLOOKUP($A31,[1]battleEff!$A:$R,17,FALSE))</f>
        <v>3</v>
      </c>
      <c r="T31" t="str">
        <f>TRIM(VLOOKUP($A31,[1]battleEff!$A:$R,18,FALSE))</f>
        <v>0.2</v>
      </c>
    </row>
    <row r="32" spans="1:20" x14ac:dyDescent="0.15">
      <c r="A32">
        <v>29</v>
      </c>
      <c r="B32" t="s">
        <v>75</v>
      </c>
      <c r="C32" t="str">
        <f>TRIM(VLOOKUP($A32,[1]battleEff!$A:$R,2,FALSE))</f>
        <v>029_sta01</v>
      </c>
      <c r="D32" t="str">
        <f>TRIM(VLOOKUP($A32,[1]battleEff!$A:$R,3,FALSE))</f>
        <v>0.5</v>
      </c>
      <c r="E32" t="str">
        <f>TRIM(VLOOKUP($A32,[1]battleEff!$A:$R,4,FALSE))</f>
        <v>atkp</v>
      </c>
      <c r="F32" t="str">
        <f>TRIM(VLOOKUP($A32,[1]battleEff!$A:$R,5,FALSE))</f>
        <v>2</v>
      </c>
      <c r="G32" t="str">
        <f>TRIM(VLOOKUP($A32,[1]battleEff!$A:$R,6,FALSE))</f>
        <v/>
      </c>
      <c r="H32" t="str">
        <f>TRIM(VLOOKUP($A32,[1]battleEff!$A:$R,7,FALSE))</f>
        <v/>
      </c>
      <c r="I32" t="str">
        <f>TRIM(VLOOKUP($A32,[1]battleEff!$A:$R,8,FALSE))</f>
        <v/>
      </c>
      <c r="J32" t="str">
        <f>TRIM(VLOOKUP($A32,[1]battleEff!$A:$S,19,FALSE))</f>
        <v/>
      </c>
      <c r="K32" t="str">
        <f>TRIM(VLOOKUP($A32,[1]battleEff!$A:$R,9,FALSE))</f>
        <v/>
      </c>
      <c r="L32" t="str">
        <f>TRIM(VLOOKUP($A32,[1]battleEff!$A:$R,10,FALSE))</f>
        <v/>
      </c>
      <c r="M32" t="str">
        <f>TRIM(VLOOKUP($A32,[1]battleEff!$A:$R,11,FALSE))</f>
        <v/>
      </c>
      <c r="N32" t="str">
        <f>TRIM(VLOOKUP($A32,[1]battleEff!$A:$R,12,FALSE))</f>
        <v/>
      </c>
      <c r="O32" t="str">
        <f>TRIM(VLOOKUP($A32,[1]battleEff!$A:$R,13,FALSE))</f>
        <v/>
      </c>
      <c r="P32" t="str">
        <f>TRIM(VLOOKUP($A32,[1]battleEff!$A:$R,14,FALSE))</f>
        <v/>
      </c>
      <c r="Q32" t="str">
        <f>TRIM(VLOOKUP($A32,[1]battleEff!$A:$R,15,FALSE))</f>
        <v>3</v>
      </c>
      <c r="R32" t="str">
        <f>TRIM(VLOOKUP($A32,[1]battleEff!$A:$R,16,FALSE))</f>
        <v/>
      </c>
      <c r="S32" t="str">
        <f>TRIM(VLOOKUP($A32,[1]battleEff!$A:$R,17,FALSE))</f>
        <v>1</v>
      </c>
      <c r="T32" t="str">
        <f>TRIM(VLOOKUP($A32,[1]battleEff!$A:$R,18,FALSE))</f>
        <v>0</v>
      </c>
    </row>
    <row r="33" spans="1:20" x14ac:dyDescent="0.15">
      <c r="A33">
        <v>30</v>
      </c>
      <c r="B33" t="s">
        <v>76</v>
      </c>
      <c r="C33" t="str">
        <f>TRIM(VLOOKUP($A33,[1]battleEff!$A:$R,2,FALSE))</f>
        <v>030_atk02</v>
      </c>
      <c r="D33" t="str">
        <f>TRIM(VLOOKUP($A33,[1]battleEff!$A:$R,3,FALSE))</f>
        <v>0</v>
      </c>
      <c r="E33" t="str">
        <f>TRIM(VLOOKUP($A33,[1]battleEff!$A:$R,4,FALSE))</f>
        <v>foot</v>
      </c>
      <c r="F33" t="str">
        <f>TRIM(VLOOKUP($A33,[1]battleEff!$A:$R,5,FALSE))</f>
        <v>2</v>
      </c>
      <c r="G33" t="str">
        <f>TRIM(VLOOKUP($A33,[1]battleEff!$A:$R,6,FALSE))</f>
        <v/>
      </c>
      <c r="H33" t="str">
        <f>TRIM(VLOOKUP($A33,[1]battleEff!$A:$R,7,FALSE))</f>
        <v/>
      </c>
      <c r="I33" t="str">
        <f>TRIM(VLOOKUP($A33,[1]battleEff!$A:$R,8,FALSE))</f>
        <v/>
      </c>
      <c r="J33" t="str">
        <f>TRIM(VLOOKUP($A33,[1]battleEff!$A:$S,19,FALSE))</f>
        <v/>
      </c>
      <c r="K33" t="str">
        <f>TRIM(VLOOKUP($A33,[1]battleEff!$A:$R,9,FALSE))</f>
        <v/>
      </c>
      <c r="L33" t="str">
        <f>TRIM(VLOOKUP($A33,[1]battleEff!$A:$R,10,FALSE))</f>
        <v/>
      </c>
      <c r="M33" t="str">
        <f>TRIM(VLOOKUP($A33,[1]battleEff!$A:$R,11,FALSE))</f>
        <v/>
      </c>
      <c r="N33" t="str">
        <f>TRIM(VLOOKUP($A33,[1]battleEff!$A:$R,12,FALSE))</f>
        <v/>
      </c>
      <c r="O33" t="str">
        <f>TRIM(VLOOKUP($A33,[1]battleEff!$A:$R,13,FALSE))</f>
        <v>030_atk01</v>
      </c>
      <c r="P33" t="str">
        <f>TRIM(VLOOKUP($A33,[1]battleEff!$A:$R,14,FALSE))</f>
        <v>030_hit01</v>
      </c>
      <c r="Q33" t="str">
        <f>TRIM(VLOOKUP($A33,[1]battleEff!$A:$R,15,FALSE))</f>
        <v>2</v>
      </c>
      <c r="R33" t="str">
        <f>TRIM(VLOOKUP($A33,[1]battleEff!$A:$R,16,FALSE))</f>
        <v/>
      </c>
      <c r="S33" t="str">
        <f>TRIM(VLOOKUP($A33,[1]battleEff!$A:$R,17,FALSE))</f>
        <v>3</v>
      </c>
      <c r="T33" t="str">
        <f>TRIM(VLOOKUP($A33,[1]battleEff!$A:$R,18,FALSE))</f>
        <v>0.2</v>
      </c>
    </row>
    <row r="34" spans="1:20" x14ac:dyDescent="0.15">
      <c r="A34">
        <v>31</v>
      </c>
      <c r="B34" t="s">
        <v>77</v>
      </c>
      <c r="C34" t="str">
        <f>TRIM(VLOOKUP($A34,[1]battleEff!$A:$R,2,FALSE))</f>
        <v>031_sta01</v>
      </c>
      <c r="D34" t="str">
        <f>TRIM(VLOOKUP($A34,[1]battleEff!$A:$R,3,FALSE))</f>
        <v>0</v>
      </c>
      <c r="E34" t="str">
        <f>TRIM(VLOOKUP($A34,[1]battleEff!$A:$R,4,FALSE))</f>
        <v>atkp</v>
      </c>
      <c r="F34" t="str">
        <f>TRIM(VLOOKUP($A34,[1]battleEff!$A:$R,5,FALSE))</f>
        <v>2</v>
      </c>
      <c r="G34" t="str">
        <f>TRIM(VLOOKUP($A34,[1]battleEff!$A:$R,6,FALSE))</f>
        <v/>
      </c>
      <c r="H34" t="str">
        <f>TRIM(VLOOKUP($A34,[1]battleEff!$A:$R,7,FALSE))</f>
        <v/>
      </c>
      <c r="I34" t="str">
        <f>TRIM(VLOOKUP($A34,[1]battleEff!$A:$R,8,FALSE))</f>
        <v/>
      </c>
      <c r="J34" t="str">
        <f>TRIM(VLOOKUP($A34,[1]battleEff!$A:$S,19,FALSE))</f>
        <v/>
      </c>
      <c r="K34" t="str">
        <f>TRIM(VLOOKUP($A34,[1]battleEff!$A:$R,9,FALSE))</f>
        <v/>
      </c>
      <c r="L34" t="str">
        <f>TRIM(VLOOKUP($A34,[1]battleEff!$A:$R,10,FALSE))</f>
        <v/>
      </c>
      <c r="M34" t="str">
        <f>TRIM(VLOOKUP($A34,[1]battleEff!$A:$R,11,FALSE))</f>
        <v/>
      </c>
      <c r="N34" t="str">
        <f>TRIM(VLOOKUP($A34,[1]battleEff!$A:$R,12,FALSE))</f>
        <v/>
      </c>
      <c r="O34" t="str">
        <f>TRIM(VLOOKUP($A34,[1]battleEff!$A:$R,13,FALSE))</f>
        <v/>
      </c>
      <c r="P34" t="str">
        <f>TRIM(VLOOKUP($A34,[1]battleEff!$A:$R,14,FALSE))</f>
        <v>031_hit01</v>
      </c>
      <c r="Q34" t="str">
        <f>TRIM(VLOOKUP($A34,[1]battleEff!$A:$R,15,FALSE))</f>
        <v>1</v>
      </c>
      <c r="R34" t="str">
        <f>TRIM(VLOOKUP($A34,[1]battleEff!$A:$R,16,FALSE))</f>
        <v>3</v>
      </c>
      <c r="S34" t="str">
        <f>TRIM(VLOOKUP($A34,[1]battleEff!$A:$R,17,FALSE))</f>
        <v>1</v>
      </c>
      <c r="T34" t="str">
        <f>TRIM(VLOOKUP($A34,[1]battleEff!$A:$R,18,FALSE))</f>
        <v>0</v>
      </c>
    </row>
    <row r="35" spans="1:20" x14ac:dyDescent="0.15">
      <c r="A35">
        <v>33</v>
      </c>
      <c r="B35" t="s">
        <v>78</v>
      </c>
      <c r="C35" t="str">
        <f>TRIM(VLOOKUP($A35,[1]battleEff!$A:$R,2,FALSE))</f>
        <v>033_sta01</v>
      </c>
      <c r="D35" t="str">
        <f>TRIM(VLOOKUP($A35,[1]battleEff!$A:$R,3,FALSE))</f>
        <v>0</v>
      </c>
      <c r="E35" t="str">
        <f>TRIM(VLOOKUP($A35,[1]battleEff!$A:$R,4,FALSE))</f>
        <v>atkp</v>
      </c>
      <c r="F35" t="str">
        <f>TRIM(VLOOKUP($A35,[1]battleEff!$A:$R,5,FALSE))</f>
        <v>2</v>
      </c>
      <c r="G35" t="str">
        <f>TRIM(VLOOKUP($A35,[1]battleEff!$A:$R,6,FALSE))</f>
        <v/>
      </c>
      <c r="H35" t="str">
        <f>TRIM(VLOOKUP($A35,[1]battleEff!$A:$R,7,FALSE))</f>
        <v/>
      </c>
      <c r="I35" t="str">
        <f>TRIM(VLOOKUP($A35,[1]battleEff!$A:$R,8,FALSE))</f>
        <v/>
      </c>
      <c r="J35" t="str">
        <f>TRIM(VLOOKUP($A35,[1]battleEff!$A:$S,19,FALSE))</f>
        <v/>
      </c>
      <c r="K35" t="str">
        <f>TRIM(VLOOKUP($A35,[1]battleEff!$A:$R,9,FALSE))</f>
        <v/>
      </c>
      <c r="L35" t="str">
        <f>TRIM(VLOOKUP($A35,[1]battleEff!$A:$R,10,FALSE))</f>
        <v/>
      </c>
      <c r="M35" t="str">
        <f>TRIM(VLOOKUP($A35,[1]battleEff!$A:$R,11,FALSE))</f>
        <v/>
      </c>
      <c r="N35" t="str">
        <f>TRIM(VLOOKUP($A35,[1]battleEff!$A:$R,12,FALSE))</f>
        <v/>
      </c>
      <c r="O35" t="str">
        <f>TRIM(VLOOKUP($A35,[1]battleEff!$A:$R,13,FALSE))</f>
        <v/>
      </c>
      <c r="P35" t="str">
        <f>TRIM(VLOOKUP($A35,[1]battleEff!$A:$R,14,FALSE))</f>
        <v>033_hit01</v>
      </c>
      <c r="Q35" t="str">
        <f>TRIM(VLOOKUP($A35,[1]battleEff!$A:$R,15,FALSE))</f>
        <v>3</v>
      </c>
      <c r="R35" t="str">
        <f>TRIM(VLOOKUP($A35,[1]battleEff!$A:$R,16,FALSE))</f>
        <v/>
      </c>
      <c r="S35" t="str">
        <f>TRIM(VLOOKUP($A35,[1]battleEff!$A:$R,17,FALSE))</f>
        <v>3</v>
      </c>
      <c r="T35" t="str">
        <f>TRIM(VLOOKUP($A35,[1]battleEff!$A:$R,18,FALSE))</f>
        <v>0.2</v>
      </c>
    </row>
    <row r="36" spans="1:20" x14ac:dyDescent="0.15">
      <c r="A36">
        <v>34</v>
      </c>
      <c r="B36" t="s">
        <v>79</v>
      </c>
      <c r="C36" t="str">
        <f>TRIM(VLOOKUP($A36,[1]battleEff!$A:$R,2,FALSE))</f>
        <v>034_atk01</v>
      </c>
      <c r="D36" t="str">
        <f>TRIM(VLOOKUP($A36,[1]battleEff!$A:$R,3,FALSE))</f>
        <v>0.4</v>
      </c>
      <c r="E36" t="str">
        <f>TRIM(VLOOKUP($A36,[1]battleEff!$A:$R,4,FALSE))</f>
        <v>head</v>
      </c>
      <c r="F36" t="str">
        <f>TRIM(VLOOKUP($A36,[1]battleEff!$A:$R,5,FALSE))</f>
        <v>0</v>
      </c>
      <c r="G36" t="str">
        <f>TRIM(VLOOKUP($A36,[1]battleEff!$A:$R,6,FALSE))</f>
        <v/>
      </c>
      <c r="H36" t="str">
        <f>TRIM(VLOOKUP($A36,[1]battleEff!$A:$R,7,FALSE))</f>
        <v/>
      </c>
      <c r="I36" t="str">
        <f>TRIM(VLOOKUP($A36,[1]battleEff!$A:$R,8,FALSE))</f>
        <v/>
      </c>
      <c r="J36" t="str">
        <f>TRIM(VLOOKUP($A36,[1]battleEff!$A:$S,19,FALSE))</f>
        <v/>
      </c>
      <c r="K36" t="str">
        <f>TRIM(VLOOKUP($A36,[1]battleEff!$A:$R,9,FALSE))</f>
        <v/>
      </c>
      <c r="L36" t="str">
        <f>TRIM(VLOOKUP($A36,[1]battleEff!$A:$R,10,FALSE))</f>
        <v/>
      </c>
      <c r="M36" t="str">
        <f>TRIM(VLOOKUP($A36,[1]battleEff!$A:$R,11,FALSE))</f>
        <v/>
      </c>
      <c r="N36" t="str">
        <f>TRIM(VLOOKUP($A36,[1]battleEff!$A:$R,12,FALSE))</f>
        <v/>
      </c>
      <c r="O36" t="str">
        <f>TRIM(VLOOKUP($A36,[1]battleEff!$A:$R,13,FALSE))</f>
        <v/>
      </c>
      <c r="P36" t="str">
        <f>TRIM(VLOOKUP($A36,[1]battleEff!$A:$R,14,FALSE))</f>
        <v>034_hit01</v>
      </c>
      <c r="Q36" t="str">
        <f>TRIM(VLOOKUP($A36,[1]battleEff!$A:$R,15,FALSE))</f>
        <v>1</v>
      </c>
      <c r="R36" t="str">
        <f>TRIM(VLOOKUP($A36,[1]battleEff!$A:$R,16,FALSE))</f>
        <v>3</v>
      </c>
      <c r="S36" t="str">
        <f>TRIM(VLOOKUP($A36,[1]battleEff!$A:$R,17,FALSE))</f>
        <v>1</v>
      </c>
      <c r="T36" t="str">
        <f>TRIM(VLOOKUP($A36,[1]battleEff!$A:$R,18,FALSE))</f>
        <v>0</v>
      </c>
    </row>
    <row r="37" spans="1:20" x14ac:dyDescent="0.15">
      <c r="A37">
        <v>35</v>
      </c>
      <c r="B37" t="s">
        <v>80</v>
      </c>
      <c r="C37" t="str">
        <f>TRIM(VLOOKUP($A37,[1]battleEff!$A:$R,2,FALSE))</f>
        <v>035_atk01</v>
      </c>
      <c r="D37" t="str">
        <f>TRIM(VLOOKUP($A37,[1]battleEff!$A:$R,3,FALSE))</f>
        <v>0.6</v>
      </c>
      <c r="E37" t="str">
        <f>TRIM(VLOOKUP($A37,[1]battleEff!$A:$R,4,FALSE))</f>
        <v>atkp</v>
      </c>
      <c r="F37" t="str">
        <f>TRIM(VLOOKUP($A37,[1]battleEff!$A:$R,5,FALSE))</f>
        <v>2</v>
      </c>
      <c r="G37" t="str">
        <f>TRIM(VLOOKUP($A37,[1]battleEff!$A:$R,6,FALSE))</f>
        <v/>
      </c>
      <c r="H37" t="str">
        <f>TRIM(VLOOKUP($A37,[1]battleEff!$A:$R,7,FALSE))</f>
        <v/>
      </c>
      <c r="I37" t="str">
        <f>TRIM(VLOOKUP($A37,[1]battleEff!$A:$R,8,FALSE))</f>
        <v/>
      </c>
      <c r="J37" t="str">
        <f>TRIM(VLOOKUP($A37,[1]battleEff!$A:$S,19,FALSE))</f>
        <v/>
      </c>
      <c r="K37" t="str">
        <f>TRIM(VLOOKUP($A37,[1]battleEff!$A:$R,9,FALSE))</f>
        <v/>
      </c>
      <c r="L37" t="str">
        <f>TRIM(VLOOKUP($A37,[1]battleEff!$A:$R,10,FALSE))</f>
        <v/>
      </c>
      <c r="M37" t="str">
        <f>TRIM(VLOOKUP($A37,[1]battleEff!$A:$R,11,FALSE))</f>
        <v/>
      </c>
      <c r="N37" t="str">
        <f>TRIM(VLOOKUP($A37,[1]battleEff!$A:$R,12,FALSE))</f>
        <v/>
      </c>
      <c r="O37" t="str">
        <f>TRIM(VLOOKUP($A37,[1]battleEff!$A:$R,13,FALSE))</f>
        <v/>
      </c>
      <c r="P37" t="str">
        <f>TRIM(VLOOKUP($A37,[1]battleEff!$A:$R,14,FALSE))</f>
        <v>035_hit01</v>
      </c>
      <c r="Q37">
        <v>1</v>
      </c>
      <c r="R37">
        <v>4</v>
      </c>
      <c r="S37" t="str">
        <f>TRIM(VLOOKUP($A37,[1]battleEff!$A:$R,17,FALSE))</f>
        <v>1</v>
      </c>
      <c r="T37" t="str">
        <f>TRIM(VLOOKUP($A37,[1]battleEff!$A:$R,18,FALSE))</f>
        <v>0</v>
      </c>
    </row>
    <row r="38" spans="1:20" x14ac:dyDescent="0.15">
      <c r="A38">
        <v>36</v>
      </c>
      <c r="B38" t="s">
        <v>81</v>
      </c>
      <c r="C38" t="str">
        <f>TRIM(VLOOKUP($A38,[1]battleEff!$A:$R,2,FALSE))</f>
        <v>036_atk01</v>
      </c>
      <c r="D38" t="str">
        <f>TRIM(VLOOKUP($A38,[1]battleEff!$A:$R,3,FALSE))</f>
        <v>0.6</v>
      </c>
      <c r="E38" t="str">
        <f>TRIM(VLOOKUP($A38,[1]battleEff!$A:$R,4,FALSE))</f>
        <v>atkp</v>
      </c>
      <c r="F38" t="str">
        <f>TRIM(VLOOKUP($A38,[1]battleEff!$A:$R,5,FALSE))</f>
        <v>2</v>
      </c>
      <c r="G38" t="str">
        <f>TRIM(VLOOKUP($A38,[1]battleEff!$A:$R,6,FALSE))</f>
        <v/>
      </c>
      <c r="H38" t="str">
        <f>TRIM(VLOOKUP($A38,[1]battleEff!$A:$R,7,FALSE))</f>
        <v/>
      </c>
      <c r="I38" t="str">
        <f>TRIM(VLOOKUP($A38,[1]battleEff!$A:$R,8,FALSE))</f>
        <v/>
      </c>
      <c r="J38" t="str">
        <f>TRIM(VLOOKUP($A38,[1]battleEff!$A:$S,19,FALSE))</f>
        <v/>
      </c>
      <c r="K38" t="str">
        <f>TRIM(VLOOKUP($A38,[1]battleEff!$A:$R,9,FALSE))</f>
        <v/>
      </c>
      <c r="L38" t="str">
        <f>TRIM(VLOOKUP($A38,[1]battleEff!$A:$R,10,FALSE))</f>
        <v/>
      </c>
      <c r="M38" t="str">
        <f>TRIM(VLOOKUP($A38,[1]battleEff!$A:$R,11,FALSE))</f>
        <v/>
      </c>
      <c r="N38" t="str">
        <f>TRIM(VLOOKUP($A38,[1]battleEff!$A:$R,12,FALSE))</f>
        <v/>
      </c>
      <c r="O38" t="str">
        <f>TRIM(VLOOKUP($A38,[1]battleEff!$A:$R,13,FALSE))</f>
        <v/>
      </c>
      <c r="P38" t="str">
        <f>TRIM(VLOOKUP($A38,[1]battleEff!$A:$R,14,FALSE))</f>
        <v/>
      </c>
      <c r="Q38" t="str">
        <f>TRIM(VLOOKUP($A38,[1]battleEff!$A:$R,15,FALSE))</f>
        <v>2</v>
      </c>
      <c r="R38" t="str">
        <f>TRIM(VLOOKUP($A38,[1]battleEff!$A:$R,16,FALSE))</f>
        <v/>
      </c>
      <c r="S38" t="str">
        <f>TRIM(VLOOKUP($A38,[1]battleEff!$A:$R,17,FALSE))</f>
        <v>1</v>
      </c>
      <c r="T38" t="str">
        <f>TRIM(VLOOKUP($A38,[1]battleEff!$A:$R,18,FALSE))</f>
        <v>0</v>
      </c>
    </row>
    <row r="39" spans="1:20" x14ac:dyDescent="0.15">
      <c r="A39">
        <v>38</v>
      </c>
      <c r="B39" t="s">
        <v>82</v>
      </c>
      <c r="C39" t="str">
        <f>TRIM(VLOOKUP($A39,[1]battleEff!$A:$R,2,FALSE))</f>
        <v/>
      </c>
      <c r="D39" t="str">
        <f>TRIM(VLOOKUP($A39,[1]battleEff!$A:$R,3,FALSE))</f>
        <v/>
      </c>
      <c r="E39" t="str">
        <f>TRIM(VLOOKUP($A39,[1]battleEff!$A:$R,4,FALSE))</f>
        <v/>
      </c>
      <c r="F39" t="str">
        <f>TRIM(VLOOKUP($A39,[1]battleEff!$A:$R,5,FALSE))</f>
        <v/>
      </c>
      <c r="G39" t="str">
        <f>TRIM(VLOOKUP($A39,[1]battleEff!$A:$R,6,FALSE))</f>
        <v/>
      </c>
      <c r="H39" t="str">
        <f>TRIM(VLOOKUP($A39,[1]battleEff!$A:$R,7,FALSE))</f>
        <v/>
      </c>
      <c r="I39" t="str">
        <f>TRIM(VLOOKUP($A39,[1]battleEff!$A:$R,8,FALSE))</f>
        <v/>
      </c>
      <c r="J39" t="str">
        <f>TRIM(VLOOKUP($A39,[1]battleEff!$A:$S,19,FALSE))</f>
        <v/>
      </c>
      <c r="K39" t="str">
        <f>TRIM(VLOOKUP($A39,[1]battleEff!$A:$R,9,FALSE))</f>
        <v/>
      </c>
      <c r="L39" t="str">
        <f>TRIM(VLOOKUP($A39,[1]battleEff!$A:$R,10,FALSE))</f>
        <v/>
      </c>
      <c r="M39" t="str">
        <f>TRIM(VLOOKUP($A39,[1]battleEff!$A:$R,11,FALSE))</f>
        <v/>
      </c>
      <c r="N39" t="str">
        <f>TRIM(VLOOKUP($A39,[1]battleEff!$A:$R,12,FALSE))</f>
        <v/>
      </c>
      <c r="O39" t="str">
        <f>TRIM(VLOOKUP($A39,[1]battleEff!$A:$R,13,FALSE))</f>
        <v/>
      </c>
      <c r="P39" t="str">
        <f>TRIM(VLOOKUP($A39,[1]battleEff!$A:$R,14,FALSE))</f>
        <v>038_hit01</v>
      </c>
      <c r="Q39" t="str">
        <f>TRIM(VLOOKUP($A39,[1]battleEff!$A:$R,15,FALSE))</f>
        <v>1</v>
      </c>
      <c r="R39" t="str">
        <f>TRIM(VLOOKUP($A39,[1]battleEff!$A:$R,16,FALSE))</f>
        <v>2</v>
      </c>
      <c r="S39" t="str">
        <f>TRIM(VLOOKUP($A39,[1]battleEff!$A:$R,17,FALSE))</f>
        <v>1</v>
      </c>
      <c r="T39" t="str">
        <f>TRIM(VLOOKUP($A39,[1]battleEff!$A:$R,18,FALSE))</f>
        <v>0</v>
      </c>
    </row>
    <row r="40" spans="1:20" x14ac:dyDescent="0.15">
      <c r="A40">
        <v>39</v>
      </c>
      <c r="B40" t="s">
        <v>83</v>
      </c>
      <c r="C40" t="str">
        <f>TRIM(VLOOKUP($A40,[1]battleEff!$A:$R,2,FALSE))</f>
        <v>039_atk01</v>
      </c>
      <c r="D40" t="str">
        <f>TRIM(VLOOKUP($A40,[1]battleEff!$A:$R,3,FALSE))</f>
        <v>0</v>
      </c>
      <c r="E40" t="str">
        <f>TRIM(VLOOKUP($A40,[1]battleEff!$A:$R,4,FALSE))</f>
        <v>defp</v>
      </c>
      <c r="F40" t="str">
        <f>TRIM(VLOOKUP($A40,[1]battleEff!$A:$R,5,FALSE))</f>
        <v>2</v>
      </c>
      <c r="G40" t="str">
        <f>TRIM(VLOOKUP($A40,[1]battleEff!$A:$R,6,FALSE))</f>
        <v/>
      </c>
      <c r="H40" t="str">
        <f>TRIM(VLOOKUP($A40,[1]battleEff!$A:$R,7,FALSE))</f>
        <v/>
      </c>
      <c r="I40" t="str">
        <f>TRIM(VLOOKUP($A40,[1]battleEff!$A:$R,8,FALSE))</f>
        <v/>
      </c>
      <c r="J40" t="str">
        <f>TRIM(VLOOKUP($A40,[1]battleEff!$A:$S,19,FALSE))</f>
        <v/>
      </c>
      <c r="K40" t="str">
        <f>TRIM(VLOOKUP($A40,[1]battleEff!$A:$R,9,FALSE))</f>
        <v/>
      </c>
      <c r="L40" t="str">
        <f>TRIM(VLOOKUP($A40,[1]battleEff!$A:$R,10,FALSE))</f>
        <v/>
      </c>
      <c r="M40" t="str">
        <f>TRIM(VLOOKUP($A40,[1]battleEff!$A:$R,11,FALSE))</f>
        <v/>
      </c>
      <c r="N40" t="str">
        <f>TRIM(VLOOKUP($A40,[1]battleEff!$A:$R,12,FALSE))</f>
        <v/>
      </c>
      <c r="O40" t="str">
        <f>TRIM(VLOOKUP($A40,[1]battleEff!$A:$R,13,FALSE))</f>
        <v/>
      </c>
      <c r="P40" t="str">
        <f>TRIM(VLOOKUP($A40,[1]battleEff!$A:$R,14,FALSE))</f>
        <v>039_hit01</v>
      </c>
      <c r="Q40" t="str">
        <f>TRIM(VLOOKUP($A40,[1]battleEff!$A:$R,15,FALSE))</f>
        <v>1</v>
      </c>
      <c r="R40" t="str">
        <f>TRIM(VLOOKUP($A40,[1]battleEff!$A:$R,16,FALSE))</f>
        <v>3</v>
      </c>
      <c r="S40" t="str">
        <f>TRIM(VLOOKUP($A40,[1]battleEff!$A:$R,17,FALSE))</f>
        <v>1</v>
      </c>
      <c r="T40" t="str">
        <f>TRIM(VLOOKUP($A40,[1]battleEff!$A:$R,18,FALSE))</f>
        <v>0</v>
      </c>
    </row>
    <row r="41" spans="1:20" x14ac:dyDescent="0.15">
      <c r="A41">
        <v>40</v>
      </c>
      <c r="B41" t="s">
        <v>84</v>
      </c>
      <c r="C41" t="str">
        <f>TRIM(VLOOKUP($A41,[1]battleEff!$A:$R,2,FALSE))</f>
        <v>040_sta01</v>
      </c>
      <c r="D41" t="str">
        <f>TRIM(VLOOKUP($A41,[1]battleEff!$A:$R,3,FALSE))</f>
        <v>0</v>
      </c>
      <c r="E41" t="str">
        <f>TRIM(VLOOKUP($A41,[1]battleEff!$A:$R,4,FALSE))</f>
        <v>head</v>
      </c>
      <c r="F41" t="str">
        <f>TRIM(VLOOKUP($A41,[1]battleEff!$A:$R,5,FALSE))</f>
        <v>1</v>
      </c>
      <c r="G41" t="str">
        <f>TRIM(VLOOKUP($A41,[1]battleEff!$A:$R,6,FALSE))</f>
        <v/>
      </c>
      <c r="H41" t="str">
        <f>TRIM(VLOOKUP($A41,[1]battleEff!$A:$R,7,FALSE))</f>
        <v/>
      </c>
      <c r="I41" t="str">
        <f>TRIM(VLOOKUP($A41,[1]battleEff!$A:$R,8,FALSE))</f>
        <v>040_fly01</v>
      </c>
      <c r="J41" t="str">
        <f>TRIM(VLOOKUP($A41,[1]battleEff!$A:$S,19,FALSE))</f>
        <v/>
      </c>
      <c r="K41" t="str">
        <f>TRIM(VLOOKUP($A41,[1]battleEff!$A:$R,9,FALSE))</f>
        <v>0</v>
      </c>
      <c r="L41" t="str">
        <f>TRIM(VLOOKUP($A41,[1]battleEff!$A:$R,10,FALSE))</f>
        <v>0</v>
      </c>
      <c r="M41" t="str">
        <f>TRIM(VLOOKUP($A41,[1]battleEff!$A:$R,11,FALSE))</f>
        <v>0.4</v>
      </c>
      <c r="N41" t="str">
        <f>TRIM(VLOOKUP($A41,[1]battleEff!$A:$R,12,FALSE))</f>
        <v>0</v>
      </c>
      <c r="O41" t="str">
        <f>TRIM(VLOOKUP($A41,[1]battleEff!$A:$R,13,FALSE))</f>
        <v/>
      </c>
      <c r="P41" t="str">
        <f>TRIM(VLOOKUP($A41,[1]battleEff!$A:$R,14,FALSE))</f>
        <v>040_hit01</v>
      </c>
      <c r="Q41" t="str">
        <f>TRIM(VLOOKUP($A41,[1]battleEff!$A:$R,15,FALSE))</f>
        <v>2</v>
      </c>
      <c r="R41" t="str">
        <f>TRIM(VLOOKUP($A41,[1]battleEff!$A:$R,16,FALSE))</f>
        <v/>
      </c>
      <c r="S41" t="str">
        <f>TRIM(VLOOKUP($A41,[1]battleEff!$A:$R,17,FALSE))</f>
        <v>1</v>
      </c>
      <c r="T41" t="str">
        <f>TRIM(VLOOKUP($A41,[1]battleEff!$A:$R,18,FALSE))</f>
        <v>0</v>
      </c>
    </row>
    <row r="42" spans="1:20" x14ac:dyDescent="0.15">
      <c r="A42">
        <v>42</v>
      </c>
      <c r="B42" t="s">
        <v>85</v>
      </c>
      <c r="C42" t="str">
        <f>TRIM(VLOOKUP($A42,[1]battleEff!$A:$R,2,FALSE))</f>
        <v/>
      </c>
      <c r="D42" t="str">
        <f>TRIM(VLOOKUP($A42,[1]battleEff!$A:$R,3,FALSE))</f>
        <v/>
      </c>
      <c r="E42" t="str">
        <f>TRIM(VLOOKUP($A42,[1]battleEff!$A:$R,4,FALSE))</f>
        <v/>
      </c>
      <c r="F42" t="str">
        <f>TRIM(VLOOKUP($A42,[1]battleEff!$A:$R,5,FALSE))</f>
        <v/>
      </c>
      <c r="G42" t="str">
        <f>TRIM(VLOOKUP($A42,[1]battleEff!$A:$R,6,FALSE))</f>
        <v/>
      </c>
      <c r="H42" t="str">
        <f>TRIM(VLOOKUP($A42,[1]battleEff!$A:$R,7,FALSE))</f>
        <v/>
      </c>
      <c r="I42" t="str">
        <f>TRIM(VLOOKUP($A42,[1]battleEff!$A:$R,8,FALSE))</f>
        <v/>
      </c>
      <c r="J42" t="str">
        <f>TRIM(VLOOKUP($A42,[1]battleEff!$A:$S,19,FALSE))</f>
        <v/>
      </c>
      <c r="K42" t="str">
        <f>TRIM(VLOOKUP($A42,[1]battleEff!$A:$R,9,FALSE))</f>
        <v/>
      </c>
      <c r="L42" t="str">
        <f>TRIM(VLOOKUP($A42,[1]battleEff!$A:$R,10,FALSE))</f>
        <v/>
      </c>
      <c r="M42" t="str">
        <f>TRIM(VLOOKUP($A42,[1]battleEff!$A:$R,11,FALSE))</f>
        <v/>
      </c>
      <c r="N42" t="str">
        <f>TRIM(VLOOKUP($A42,[1]battleEff!$A:$R,12,FALSE))</f>
        <v/>
      </c>
      <c r="O42" t="str">
        <f>TRIM(VLOOKUP($A42,[1]battleEff!$A:$R,13,FALSE))</f>
        <v/>
      </c>
      <c r="P42" t="str">
        <f>TRIM(VLOOKUP($A42,[1]battleEff!$A:$R,14,FALSE))</f>
        <v>042_atk01</v>
      </c>
      <c r="Q42" t="str">
        <f>TRIM(VLOOKUP($A42,[1]battleEff!$A:$R,15,FALSE))</f>
        <v>1</v>
      </c>
      <c r="R42" t="str">
        <f>TRIM(VLOOKUP($A42,[1]battleEff!$A:$R,16,FALSE))</f>
        <v>2</v>
      </c>
      <c r="S42" t="str">
        <f>TRIM(VLOOKUP($A42,[1]battleEff!$A:$R,17,FALSE))</f>
        <v>1</v>
      </c>
      <c r="T42" t="str">
        <f>TRIM(VLOOKUP($A42,[1]battleEff!$A:$R,18,FALSE))</f>
        <v>0</v>
      </c>
    </row>
    <row r="43" spans="1:20" x14ac:dyDescent="0.15">
      <c r="A43">
        <v>43</v>
      </c>
      <c r="B43" t="s">
        <v>86</v>
      </c>
      <c r="C43" t="str">
        <f>TRIM(VLOOKUP($A43,[1]battleEff!$A:$R,2,FALSE))</f>
        <v>043_atk01</v>
      </c>
      <c r="D43" t="str">
        <f>TRIM(VLOOKUP($A43,[1]battleEff!$A:$R,3,FALSE))</f>
        <v>0</v>
      </c>
      <c r="E43" t="str">
        <f>TRIM(VLOOKUP($A43,[1]battleEff!$A:$R,4,FALSE))</f>
        <v>defp</v>
      </c>
      <c r="F43" t="str">
        <f>TRIM(VLOOKUP($A43,[1]battleEff!$A:$R,5,FALSE))</f>
        <v>2</v>
      </c>
      <c r="G43" t="str">
        <f>TRIM(VLOOKUP($A43,[1]battleEff!$A:$R,6,FALSE))</f>
        <v/>
      </c>
      <c r="H43" t="str">
        <f>TRIM(VLOOKUP($A43,[1]battleEff!$A:$R,7,FALSE))</f>
        <v/>
      </c>
      <c r="I43" t="str">
        <f>TRIM(VLOOKUP($A43,[1]battleEff!$A:$R,8,FALSE))</f>
        <v/>
      </c>
      <c r="J43" t="str">
        <f>TRIM(VLOOKUP($A43,[1]battleEff!$A:$S,19,FALSE))</f>
        <v/>
      </c>
      <c r="K43" t="str">
        <f>TRIM(VLOOKUP($A43,[1]battleEff!$A:$R,9,FALSE))</f>
        <v/>
      </c>
      <c r="L43" t="str">
        <f>TRIM(VLOOKUP($A43,[1]battleEff!$A:$R,10,FALSE))</f>
        <v/>
      </c>
      <c r="M43" t="str">
        <f>TRIM(VLOOKUP($A43,[1]battleEff!$A:$R,11,FALSE))</f>
        <v/>
      </c>
      <c r="N43" t="str">
        <f>TRIM(VLOOKUP($A43,[1]battleEff!$A:$R,12,FALSE))</f>
        <v/>
      </c>
      <c r="O43" t="str">
        <f>TRIM(VLOOKUP($A43,[1]battleEff!$A:$R,13,FALSE))</f>
        <v/>
      </c>
      <c r="P43" t="s">
        <v>219</v>
      </c>
      <c r="Q43">
        <v>2</v>
      </c>
      <c r="R43" t="str">
        <f>TRIM(VLOOKUP($A43,[1]battleEff!$A:$R,16,FALSE))</f>
        <v/>
      </c>
      <c r="S43" t="str">
        <f>TRIM(VLOOKUP($A43,[1]battleEff!$A:$R,17,FALSE))</f>
        <v>1</v>
      </c>
      <c r="T43" t="str">
        <f>TRIM(VLOOKUP($A43,[1]battleEff!$A:$R,18,FALSE))</f>
        <v>0</v>
      </c>
    </row>
    <row r="44" spans="1:20" x14ac:dyDescent="0.15">
      <c r="A44">
        <v>44</v>
      </c>
      <c r="B44" t="s">
        <v>87</v>
      </c>
      <c r="C44" t="str">
        <f>TRIM(VLOOKUP($A44,[1]battleEff!$A:$R,2,FALSE))</f>
        <v>044_sta01|044_atk01</v>
      </c>
      <c r="D44" t="str">
        <f>TRIM(VLOOKUP($A44,[1]battleEff!$A:$R,3,FALSE))</f>
        <v>0|1</v>
      </c>
      <c r="E44" t="str">
        <f>TRIM(VLOOKUP($A44,[1]battleEff!$A:$R,4,FALSE))</f>
        <v>defp|atkp</v>
      </c>
      <c r="F44" t="str">
        <f>TRIM(VLOOKUP($A44,[1]battleEff!$A:$R,5,FALSE))</f>
        <v>2|2</v>
      </c>
      <c r="G44" t="str">
        <f>TRIM(VLOOKUP($A44,[1]battleEff!$A:$R,6,FALSE))</f>
        <v/>
      </c>
      <c r="H44" t="str">
        <f>TRIM(VLOOKUP($A44,[1]battleEff!$A:$R,7,FALSE))</f>
        <v/>
      </c>
      <c r="I44" t="str">
        <f>TRIM(VLOOKUP($A44,[1]battleEff!$A:$R,8,FALSE))</f>
        <v>044_fly01</v>
      </c>
      <c r="J44" t="str">
        <f>TRIM(VLOOKUP($A44,[1]battleEff!$A:$S,19,FALSE))</f>
        <v>0</v>
      </c>
      <c r="K44" t="str">
        <f>TRIM(VLOOKUP($A44,[1]battleEff!$A:$R,9,FALSE))</f>
        <v>3</v>
      </c>
      <c r="L44" t="str">
        <f>TRIM(VLOOKUP($A44,[1]battleEff!$A:$R,10,FALSE))</f>
        <v>-1</v>
      </c>
      <c r="M44" t="str">
        <f>TRIM(VLOOKUP($A44,[1]battleEff!$A:$R,11,FALSE))</f>
        <v>0.3</v>
      </c>
      <c r="N44" t="str">
        <f>TRIM(VLOOKUP($A44,[1]battleEff!$A:$R,12,FALSE))</f>
        <v>0</v>
      </c>
      <c r="O44" t="str">
        <f>TRIM(VLOOKUP($A44,[1]battleEff!$A:$R,13,FALSE))</f>
        <v/>
      </c>
      <c r="P44" t="str">
        <f>TRIM(VLOOKUP($A44,[1]battleEff!$A:$R,14,FALSE))</f>
        <v>044_hit01</v>
      </c>
      <c r="Q44" t="str">
        <f>TRIM(VLOOKUP($A44,[1]battleEff!$A:$R,15,FALSE))</f>
        <v>2</v>
      </c>
      <c r="R44" t="str">
        <f>TRIM(VLOOKUP($A44,[1]battleEff!$A:$R,16,FALSE))</f>
        <v/>
      </c>
      <c r="S44" t="str">
        <f>TRIM(VLOOKUP($A44,[1]battleEff!$A:$R,17,FALSE))</f>
        <v>1</v>
      </c>
      <c r="T44" t="str">
        <f>TRIM(VLOOKUP($A44,[1]battleEff!$A:$R,18,FALSE))</f>
        <v>0</v>
      </c>
    </row>
    <row r="45" spans="1:20" x14ac:dyDescent="0.15">
      <c r="A45">
        <v>45</v>
      </c>
      <c r="B45" t="s">
        <v>88</v>
      </c>
      <c r="C45" t="str">
        <f>TRIM(VLOOKUP($A45,[1]battleEff!$A:$R,2,FALSE))</f>
        <v>045_sta01</v>
      </c>
      <c r="D45" t="str">
        <f>TRIM(VLOOKUP($A45,[1]battleEff!$A:$R,3,FALSE))</f>
        <v>0.6</v>
      </c>
      <c r="E45" t="str">
        <f>TRIM(VLOOKUP($A45,[1]battleEff!$A:$R,4,FALSE))</f>
        <v>atkp</v>
      </c>
      <c r="F45" t="str">
        <f>TRIM(VLOOKUP($A45,[1]battleEff!$A:$R,5,FALSE))</f>
        <v>2</v>
      </c>
      <c r="G45" t="str">
        <f>TRIM(VLOOKUP($A45,[1]battleEff!$A:$R,6,FALSE))</f>
        <v/>
      </c>
      <c r="H45" t="str">
        <f>TRIM(VLOOKUP($A45,[1]battleEff!$A:$R,7,FALSE))</f>
        <v/>
      </c>
      <c r="I45" t="str">
        <f>TRIM(VLOOKUP($A45,[1]battleEff!$A:$R,8,FALSE))</f>
        <v>045_fly01</v>
      </c>
      <c r="J45" t="str">
        <f>TRIM(VLOOKUP($A45,[1]battleEff!$A:$S,19,FALSE))</f>
        <v/>
      </c>
      <c r="K45" t="str">
        <f>TRIM(VLOOKUP($A45,[1]battleEff!$A:$R,9,FALSE))</f>
        <v/>
      </c>
      <c r="L45" t="str">
        <f>TRIM(VLOOKUP($A45,[1]battleEff!$A:$R,10,FALSE))</f>
        <v>0</v>
      </c>
      <c r="M45" t="str">
        <f>TRIM(VLOOKUP($A45,[1]battleEff!$A:$R,11,FALSE))</f>
        <v>0.4</v>
      </c>
      <c r="N45" t="str">
        <f>TRIM(VLOOKUP($A45,[1]battleEff!$A:$R,12,FALSE))</f>
        <v>0</v>
      </c>
      <c r="O45" t="str">
        <f>TRIM(VLOOKUP($A45,[1]battleEff!$A:$R,13,FALSE))</f>
        <v/>
      </c>
      <c r="P45" t="str">
        <f>TRIM(VLOOKUP($A45,[1]battleEff!$A:$R,14,FALSE))</f>
        <v>047_hit01</v>
      </c>
      <c r="Q45" t="str">
        <f>TRIM(VLOOKUP($A45,[1]battleEff!$A:$R,15,FALSE))</f>
        <v>2</v>
      </c>
      <c r="R45" t="str">
        <f>TRIM(VLOOKUP($A45,[1]battleEff!$A:$R,16,FALSE))</f>
        <v/>
      </c>
      <c r="S45" t="str">
        <f>TRIM(VLOOKUP($A45,[1]battleEff!$A:$R,17,FALSE))</f>
        <v>1</v>
      </c>
      <c r="T45" t="str">
        <f>TRIM(VLOOKUP($A45,[1]battleEff!$A:$R,18,FALSE))</f>
        <v>0</v>
      </c>
    </row>
    <row r="46" spans="1:20" x14ac:dyDescent="0.15">
      <c r="A46">
        <v>46</v>
      </c>
      <c r="B46" t="s">
        <v>89</v>
      </c>
      <c r="C46" t="str">
        <f>TRIM(VLOOKUP($A46,[1]battleEff!$A:$R,2,FALSE))</f>
        <v>046_sta01|046_atk01</v>
      </c>
      <c r="D46" t="str">
        <f>TRIM(VLOOKUP($A46,[1]battleEff!$A:$R,3,FALSE))</f>
        <v>0|0.7</v>
      </c>
      <c r="E46" t="str">
        <f>TRIM(VLOOKUP($A46,[1]battleEff!$A:$R,4,FALSE))</f>
        <v>foot|atkp</v>
      </c>
      <c r="F46" t="str">
        <f>TRIM(VLOOKUP($A46,[1]battleEff!$A:$R,5,FALSE))</f>
        <v>2|2</v>
      </c>
      <c r="G46" t="str">
        <f>TRIM(VLOOKUP($A46,[1]battleEff!$A:$R,6,FALSE))</f>
        <v/>
      </c>
      <c r="H46" t="str">
        <f>TRIM(VLOOKUP($A46,[1]battleEff!$A:$R,7,FALSE))</f>
        <v/>
      </c>
      <c r="I46" t="str">
        <f>TRIM(VLOOKUP($A46,[1]battleEff!$A:$R,8,FALSE))</f>
        <v/>
      </c>
      <c r="J46" t="str">
        <f>TRIM(VLOOKUP($A46,[1]battleEff!$A:$S,19,FALSE))</f>
        <v/>
      </c>
      <c r="K46" t="str">
        <f>TRIM(VLOOKUP($A46,[1]battleEff!$A:$R,9,FALSE))</f>
        <v/>
      </c>
      <c r="L46" t="str">
        <f>TRIM(VLOOKUP($A46,[1]battleEff!$A:$R,10,FALSE))</f>
        <v/>
      </c>
      <c r="M46" t="str">
        <f>TRIM(VLOOKUP($A46,[1]battleEff!$A:$R,11,FALSE))</f>
        <v/>
      </c>
      <c r="N46" t="str">
        <f>TRIM(VLOOKUP($A46,[1]battleEff!$A:$R,12,FALSE))</f>
        <v/>
      </c>
      <c r="O46" t="str">
        <f>TRIM(VLOOKUP($A46,[1]battleEff!$A:$R,13,FALSE))</f>
        <v/>
      </c>
      <c r="P46" t="str">
        <f>TRIM(VLOOKUP($A46,[1]battleEff!$A:$R,14,FALSE))</f>
        <v/>
      </c>
      <c r="Q46" t="str">
        <f>TRIM(VLOOKUP($A46,[1]battleEff!$A:$R,15,FALSE))</f>
        <v>1</v>
      </c>
      <c r="R46" t="str">
        <f>TRIM(VLOOKUP($A46,[1]battleEff!$A:$R,16,FALSE))</f>
        <v>4</v>
      </c>
      <c r="S46" t="str">
        <f>TRIM(VLOOKUP($A46,[1]battleEff!$A:$R,17,FALSE))</f>
        <v>3</v>
      </c>
      <c r="T46" t="str">
        <f>TRIM(VLOOKUP($A46,[1]battleEff!$A:$R,18,FALSE))</f>
        <v>0.2</v>
      </c>
    </row>
    <row r="47" spans="1:20" x14ac:dyDescent="0.15">
      <c r="A47">
        <v>47</v>
      </c>
      <c r="B47" t="s">
        <v>90</v>
      </c>
      <c r="C47" t="str">
        <f>TRIM(VLOOKUP($A47,[1]battleEff!$A:$R,2,FALSE))</f>
        <v>047_sta01|047_atk01</v>
      </c>
      <c r="D47" t="str">
        <f>TRIM(VLOOKUP($A47,[1]battleEff!$A:$R,3,FALSE))</f>
        <v>0|0.8</v>
      </c>
      <c r="E47" t="str">
        <f>TRIM(VLOOKUP($A47,[1]battleEff!$A:$R,4,FALSE))</f>
        <v>atkp|atkp</v>
      </c>
      <c r="F47" t="str">
        <f>TRIM(VLOOKUP($A47,[1]battleEff!$A:$R,5,FALSE))</f>
        <v>0|2</v>
      </c>
      <c r="G47" t="str">
        <f>TRIM(VLOOKUP($A47,[1]battleEff!$A:$R,6,FALSE))</f>
        <v/>
      </c>
      <c r="H47" t="str">
        <f>TRIM(VLOOKUP($A47,[1]battleEff!$A:$R,7,FALSE))</f>
        <v/>
      </c>
      <c r="I47" t="str">
        <f>TRIM(VLOOKUP($A47,[1]battleEff!$A:$R,8,FALSE))</f>
        <v/>
      </c>
      <c r="J47" t="str">
        <f>TRIM(VLOOKUP($A47,[1]battleEff!$A:$S,19,FALSE))</f>
        <v/>
      </c>
      <c r="K47" t="str">
        <f>TRIM(VLOOKUP($A47,[1]battleEff!$A:$R,9,FALSE))</f>
        <v/>
      </c>
      <c r="L47" t="str">
        <f>TRIM(VLOOKUP($A47,[1]battleEff!$A:$R,10,FALSE))</f>
        <v/>
      </c>
      <c r="M47" t="str">
        <f>TRIM(VLOOKUP($A47,[1]battleEff!$A:$R,11,FALSE))</f>
        <v/>
      </c>
      <c r="N47" t="str">
        <f>TRIM(VLOOKUP($A47,[1]battleEff!$A:$R,12,FALSE))</f>
        <v/>
      </c>
      <c r="O47" t="str">
        <f>TRIM(VLOOKUP($A47,[1]battleEff!$A:$R,13,FALSE))</f>
        <v/>
      </c>
      <c r="P47" t="str">
        <f>TRIM(VLOOKUP($A47,[1]battleEff!$A:$R,14,FALSE))</f>
        <v>047_hit01</v>
      </c>
      <c r="Q47" t="str">
        <f>TRIM(VLOOKUP($A47,[1]battleEff!$A:$R,15,FALSE))</f>
        <v>3</v>
      </c>
      <c r="R47" t="str">
        <f>TRIM(VLOOKUP($A47,[1]battleEff!$A:$R,16,FALSE))</f>
        <v/>
      </c>
      <c r="S47" t="str">
        <f>TRIM(VLOOKUP($A47,[1]battleEff!$A:$R,17,FALSE))</f>
        <v>3</v>
      </c>
      <c r="T47" t="str">
        <f>TRIM(VLOOKUP($A47,[1]battleEff!$A:$R,18,FALSE))</f>
        <v>0.15</v>
      </c>
    </row>
    <row r="48" spans="1:20" x14ac:dyDescent="0.15">
      <c r="A48">
        <v>48</v>
      </c>
      <c r="B48" t="s">
        <v>91</v>
      </c>
      <c r="C48" t="str">
        <f>TRIM(VLOOKUP($A48,[1]battleEff!$A:$R,2,FALSE))</f>
        <v>048_sta01</v>
      </c>
      <c r="D48" t="str">
        <f>TRIM(VLOOKUP($A48,[1]battleEff!$A:$R,3,FALSE))</f>
        <v>0.7</v>
      </c>
      <c r="E48" t="str">
        <f>TRIM(VLOOKUP($A48,[1]battleEff!$A:$R,4,FALSE))</f>
        <v>atkp</v>
      </c>
      <c r="F48" t="str">
        <f>TRIM(VLOOKUP($A48,[1]battleEff!$A:$R,5,FALSE))</f>
        <v>2</v>
      </c>
      <c r="G48" t="str">
        <f>TRIM(VLOOKUP($A48,[1]battleEff!$A:$R,6,FALSE))</f>
        <v/>
      </c>
      <c r="H48" t="str">
        <f>TRIM(VLOOKUP($A48,[1]battleEff!$A:$R,7,FALSE))</f>
        <v/>
      </c>
      <c r="I48" t="str">
        <f>TRIM(VLOOKUP($A48,[1]battleEff!$A:$R,8,FALSE))</f>
        <v>048_fly01</v>
      </c>
      <c r="J48" t="str">
        <f>TRIM(VLOOKUP($A48,[1]battleEff!$A:$S,19,FALSE))</f>
        <v>0</v>
      </c>
      <c r="K48" t="str">
        <f>TRIM(VLOOKUP($A48,[1]battleEff!$A:$R,9,FALSE))</f>
        <v>1</v>
      </c>
      <c r="L48" t="str">
        <f>TRIM(VLOOKUP($A48,[1]battleEff!$A:$R,10,FALSE))</f>
        <v>0</v>
      </c>
      <c r="M48" t="str">
        <f>TRIM(VLOOKUP($A48,[1]battleEff!$A:$R,11,FALSE))</f>
        <v>0.3</v>
      </c>
      <c r="N48" t="str">
        <f>TRIM(VLOOKUP($A48,[1]battleEff!$A:$R,12,FALSE))</f>
        <v>0</v>
      </c>
      <c r="O48" t="str">
        <f>TRIM(VLOOKUP($A48,[1]battleEff!$A:$R,13,FALSE))</f>
        <v/>
      </c>
      <c r="P48" t="str">
        <f>TRIM(VLOOKUP($A48,[1]battleEff!$A:$R,14,FALSE))</f>
        <v>048_hit01</v>
      </c>
      <c r="Q48" t="str">
        <f>TRIM(VLOOKUP($A48,[1]battleEff!$A:$R,15,FALSE))</f>
        <v>2</v>
      </c>
      <c r="R48" t="str">
        <f>TRIM(VLOOKUP($A48,[1]battleEff!$A:$R,16,FALSE))</f>
        <v/>
      </c>
      <c r="S48" t="str">
        <f>TRIM(VLOOKUP($A48,[1]battleEff!$A:$R,17,FALSE))</f>
        <v>4</v>
      </c>
      <c r="T48" t="str">
        <f>TRIM(VLOOKUP($A48,[1]battleEff!$A:$R,18,FALSE))</f>
        <v>0.2</v>
      </c>
    </row>
    <row r="49" spans="1:20" x14ac:dyDescent="0.15">
      <c r="A49">
        <v>49</v>
      </c>
      <c r="B49" t="s">
        <v>92</v>
      </c>
      <c r="C49" t="str">
        <f>TRIM(VLOOKUP($A49,[1]battleEff!$A:$R,2,FALSE))</f>
        <v>049_sta01</v>
      </c>
      <c r="D49" t="str">
        <f>TRIM(VLOOKUP($A49,[1]battleEff!$A:$R,3,FALSE))</f>
        <v>0.4</v>
      </c>
      <c r="E49" t="str">
        <f>TRIM(VLOOKUP($A49,[1]battleEff!$A:$R,4,FALSE))</f>
        <v>foot</v>
      </c>
      <c r="F49" t="str">
        <f>TRIM(VLOOKUP($A49,[1]battleEff!$A:$R,5,FALSE))</f>
        <v>2</v>
      </c>
      <c r="G49" t="str">
        <f>TRIM(VLOOKUP($A49,[1]battleEff!$A:$R,6,FALSE))</f>
        <v/>
      </c>
      <c r="H49" t="str">
        <f>TRIM(VLOOKUP($A49,[1]battleEff!$A:$R,7,FALSE))</f>
        <v/>
      </c>
      <c r="I49" t="str">
        <f>TRIM(VLOOKUP($A49,[1]battleEff!$A:$R,8,FALSE))</f>
        <v/>
      </c>
      <c r="J49" t="str">
        <f>TRIM(VLOOKUP($A49,[1]battleEff!$A:$S,19,FALSE))</f>
        <v/>
      </c>
      <c r="K49" t="str">
        <f>TRIM(VLOOKUP($A49,[1]battleEff!$A:$R,9,FALSE))</f>
        <v/>
      </c>
      <c r="L49" t="str">
        <f>TRIM(VLOOKUP($A49,[1]battleEff!$A:$R,10,FALSE))</f>
        <v/>
      </c>
      <c r="M49" t="str">
        <f>TRIM(VLOOKUP($A49,[1]battleEff!$A:$R,11,FALSE))</f>
        <v/>
      </c>
      <c r="N49" t="str">
        <f>TRIM(VLOOKUP($A49,[1]battleEff!$A:$R,12,FALSE))</f>
        <v/>
      </c>
      <c r="O49" t="str">
        <f>TRIM(VLOOKUP($A49,[1]battleEff!$A:$R,13,FALSE))</f>
        <v/>
      </c>
      <c r="P49" t="str">
        <f>TRIM(VLOOKUP($A49,[1]battleEff!$A:$R,14,FALSE))</f>
        <v>049_hit01</v>
      </c>
      <c r="Q49" t="str">
        <f>TRIM(VLOOKUP($A49,[1]battleEff!$A:$R,15,FALSE))</f>
        <v>2</v>
      </c>
      <c r="R49" t="str">
        <f>TRIM(VLOOKUP($A49,[1]battleEff!$A:$R,16,FALSE))</f>
        <v/>
      </c>
      <c r="S49" t="str">
        <f>TRIM(VLOOKUP($A49,[1]battleEff!$A:$R,17,FALSE))</f>
        <v>3</v>
      </c>
      <c r="T49" t="str">
        <f>TRIM(VLOOKUP($A49,[1]battleEff!$A:$R,18,FALSE))</f>
        <v>0.2</v>
      </c>
    </row>
    <row r="50" spans="1:20" x14ac:dyDescent="0.15">
      <c r="A50">
        <v>50</v>
      </c>
      <c r="B50" t="s">
        <v>93</v>
      </c>
      <c r="C50" t="str">
        <f>TRIM(VLOOKUP($A50,[1]battleEff!$A:$R,2,FALSE))</f>
        <v>050_sta01</v>
      </c>
      <c r="D50" t="str">
        <f>TRIM(VLOOKUP($A50,[1]battleEff!$A:$R,3,FALSE))</f>
        <v>0.7</v>
      </c>
      <c r="E50" t="str">
        <f>TRIM(VLOOKUP($A50,[1]battleEff!$A:$R,4,FALSE))</f>
        <v>atkp</v>
      </c>
      <c r="F50" t="str">
        <f>TRIM(VLOOKUP($A50,[1]battleEff!$A:$R,5,FALSE))</f>
        <v>2</v>
      </c>
      <c r="G50" t="str">
        <f>TRIM(VLOOKUP($A50,[1]battleEff!$A:$R,6,FALSE))</f>
        <v/>
      </c>
      <c r="H50" t="str">
        <f>TRIM(VLOOKUP($A50,[1]battleEff!$A:$R,7,FALSE))</f>
        <v/>
      </c>
      <c r="I50" t="str">
        <f>TRIM(VLOOKUP($A50,[1]battleEff!$A:$R,8,FALSE))</f>
        <v/>
      </c>
      <c r="J50" t="str">
        <f>TRIM(VLOOKUP($A50,[1]battleEff!$A:$S,19,FALSE))</f>
        <v/>
      </c>
      <c r="K50" t="str">
        <f>TRIM(VLOOKUP($A50,[1]battleEff!$A:$R,9,FALSE))</f>
        <v/>
      </c>
      <c r="L50" t="str">
        <f>TRIM(VLOOKUP($A50,[1]battleEff!$A:$R,10,FALSE))</f>
        <v/>
      </c>
      <c r="M50" t="str">
        <f>TRIM(VLOOKUP($A50,[1]battleEff!$A:$R,11,FALSE))</f>
        <v/>
      </c>
      <c r="N50" t="str">
        <f>TRIM(VLOOKUP($A50,[1]battleEff!$A:$R,12,FALSE))</f>
        <v/>
      </c>
      <c r="O50" t="str">
        <f>TRIM(VLOOKUP($A50,[1]battleEff!$A:$R,13,FALSE))</f>
        <v/>
      </c>
      <c r="P50" t="str">
        <f>TRIM(VLOOKUP($A50,[1]battleEff!$A:$R,14,FALSE))</f>
        <v>061_hit01</v>
      </c>
      <c r="Q50" t="str">
        <f>TRIM(VLOOKUP($A50,[1]battleEff!$A:$R,15,FALSE))</f>
        <v>1</v>
      </c>
      <c r="R50" t="str">
        <f>TRIM(VLOOKUP($A50,[1]battleEff!$A:$R,16,FALSE))</f>
        <v>4</v>
      </c>
      <c r="S50" t="str">
        <f>TRIM(VLOOKUP($A50,[1]battleEff!$A:$R,17,FALSE))</f>
        <v>3</v>
      </c>
      <c r="T50" t="str">
        <f>TRIM(VLOOKUP($A50,[1]battleEff!$A:$R,18,FALSE))</f>
        <v>0.2</v>
      </c>
    </row>
    <row r="51" spans="1:20" x14ac:dyDescent="0.15">
      <c r="A51">
        <v>51</v>
      </c>
      <c r="B51" t="s">
        <v>94</v>
      </c>
      <c r="C51" t="str">
        <f>TRIM(VLOOKUP($A51,[1]battleEff!$A:$R,2,FALSE))</f>
        <v>051_sta01</v>
      </c>
      <c r="D51" t="str">
        <f>TRIM(VLOOKUP($A51,[1]battleEff!$A:$R,3,FALSE))</f>
        <v>0.7</v>
      </c>
      <c r="E51" t="str">
        <f>TRIM(VLOOKUP($A51,[1]battleEff!$A:$R,4,FALSE))</f>
        <v>atkp</v>
      </c>
      <c r="F51" t="str">
        <f>TRIM(VLOOKUP($A51,[1]battleEff!$A:$R,5,FALSE))</f>
        <v>2</v>
      </c>
      <c r="G51" t="str">
        <f>TRIM(VLOOKUP($A51,[1]battleEff!$A:$R,6,FALSE))</f>
        <v/>
      </c>
      <c r="H51" t="str">
        <f>TRIM(VLOOKUP($A51,[1]battleEff!$A:$R,7,FALSE))</f>
        <v/>
      </c>
      <c r="I51" t="str">
        <f>TRIM(VLOOKUP($A51,[1]battleEff!$A:$R,8,FALSE))</f>
        <v/>
      </c>
      <c r="J51" t="str">
        <f>TRIM(VLOOKUP($A51,[1]battleEff!$A:$S,19,FALSE))</f>
        <v/>
      </c>
      <c r="K51" t="str">
        <f>TRIM(VLOOKUP($A51,[1]battleEff!$A:$R,9,FALSE))</f>
        <v/>
      </c>
      <c r="L51" t="str">
        <f>TRIM(VLOOKUP($A51,[1]battleEff!$A:$R,10,FALSE))</f>
        <v/>
      </c>
      <c r="M51" t="str">
        <f>TRIM(VLOOKUP($A51,[1]battleEff!$A:$R,11,FALSE))</f>
        <v/>
      </c>
      <c r="N51" t="str">
        <f>TRIM(VLOOKUP($A51,[1]battleEff!$A:$R,12,FALSE))</f>
        <v/>
      </c>
      <c r="O51" t="str">
        <f>TRIM(VLOOKUP($A51,[1]battleEff!$A:$R,13,FALSE))</f>
        <v/>
      </c>
      <c r="P51" t="str">
        <f>TRIM(VLOOKUP($A51,[1]battleEff!$A:$R,14,FALSE))</f>
        <v>051_hit01</v>
      </c>
      <c r="Q51" t="str">
        <f>TRIM(VLOOKUP($A51,[1]battleEff!$A:$R,15,FALSE))</f>
        <v>3</v>
      </c>
      <c r="R51" t="str">
        <f>TRIM(VLOOKUP($A51,[1]battleEff!$A:$R,16,FALSE))</f>
        <v/>
      </c>
      <c r="S51" t="str">
        <f>TRIM(VLOOKUP($A51,[1]battleEff!$A:$R,17,FALSE))</f>
        <v>4</v>
      </c>
      <c r="T51" t="str">
        <f>TRIM(VLOOKUP($A51,[1]battleEff!$A:$R,18,FALSE))</f>
        <v>0.2</v>
      </c>
    </row>
    <row r="52" spans="1:20" x14ac:dyDescent="0.15">
      <c r="A52">
        <v>52</v>
      </c>
      <c r="B52" t="s">
        <v>95</v>
      </c>
      <c r="C52" t="str">
        <f>TRIM(VLOOKUP($A52,[1]battleEff!$A:$R,2,FALSE))</f>
        <v>052_sta01</v>
      </c>
      <c r="D52" t="str">
        <f>TRIM(VLOOKUP($A52,[1]battleEff!$A:$R,3,FALSE))</f>
        <v>0.4</v>
      </c>
      <c r="E52" t="str">
        <f>TRIM(VLOOKUP($A52,[1]battleEff!$A:$R,4,FALSE))</f>
        <v>atkp</v>
      </c>
      <c r="F52" t="str">
        <f>TRIM(VLOOKUP($A52,[1]battleEff!$A:$R,5,FALSE))</f>
        <v>2</v>
      </c>
      <c r="G52" t="str">
        <f>TRIM(VLOOKUP($A52,[1]battleEff!$A:$R,6,FALSE))</f>
        <v/>
      </c>
      <c r="H52" t="str">
        <f>TRIM(VLOOKUP($A52,[1]battleEff!$A:$R,7,FALSE))</f>
        <v/>
      </c>
      <c r="I52" t="str">
        <f>TRIM(VLOOKUP($A52,[1]battleEff!$A:$R,8,FALSE))</f>
        <v/>
      </c>
      <c r="J52" t="str">
        <f>TRIM(VLOOKUP($A52,[1]battleEff!$A:$S,19,FALSE))</f>
        <v/>
      </c>
      <c r="K52" t="str">
        <f>TRIM(VLOOKUP($A52,[1]battleEff!$A:$R,9,FALSE))</f>
        <v/>
      </c>
      <c r="L52" t="str">
        <f>TRIM(VLOOKUP($A52,[1]battleEff!$A:$R,10,FALSE))</f>
        <v/>
      </c>
      <c r="M52" t="str">
        <f>TRIM(VLOOKUP($A52,[1]battleEff!$A:$R,11,FALSE))</f>
        <v/>
      </c>
      <c r="N52" t="str">
        <f>TRIM(VLOOKUP($A52,[1]battleEff!$A:$R,12,FALSE))</f>
        <v/>
      </c>
      <c r="O52" t="str">
        <f>TRIM(VLOOKUP($A52,[1]battleEff!$A:$R,13,FALSE))</f>
        <v/>
      </c>
      <c r="P52" t="str">
        <f>TRIM(VLOOKUP($A52,[1]battleEff!$A:$R,14,FALSE))</f>
        <v/>
      </c>
      <c r="Q52" t="str">
        <f>TRIM(VLOOKUP($A52,[1]battleEff!$A:$R,15,FALSE))</f>
        <v>1</v>
      </c>
      <c r="R52" t="str">
        <f>TRIM(VLOOKUP($A52,[1]battleEff!$A:$R,16,FALSE))</f>
        <v>4</v>
      </c>
      <c r="S52" t="str">
        <f>TRIM(VLOOKUP($A52,[1]battleEff!$A:$R,17,FALSE))</f>
        <v>3</v>
      </c>
      <c r="T52" t="str">
        <f>TRIM(VLOOKUP($A52,[1]battleEff!$A:$R,18,FALSE))</f>
        <v>0.2</v>
      </c>
    </row>
    <row r="53" spans="1:20" x14ac:dyDescent="0.15">
      <c r="A53">
        <v>53</v>
      </c>
      <c r="B53" t="s">
        <v>96</v>
      </c>
      <c r="C53" t="str">
        <f>TRIM(VLOOKUP($A53,[1]battleEff!$A:$R,2,FALSE))</f>
        <v>053_sta01</v>
      </c>
      <c r="D53" t="str">
        <f>TRIM(VLOOKUP($A53,[1]battleEff!$A:$R,3,FALSE))</f>
        <v>1</v>
      </c>
      <c r="E53" t="str">
        <f>TRIM(VLOOKUP($A53,[1]battleEff!$A:$R,4,FALSE))</f>
        <v>foot</v>
      </c>
      <c r="F53" t="str">
        <f>TRIM(VLOOKUP($A53,[1]battleEff!$A:$R,5,FALSE))</f>
        <v>2</v>
      </c>
      <c r="G53" t="str">
        <f>TRIM(VLOOKUP($A53,[1]battleEff!$A:$R,6,FALSE))</f>
        <v/>
      </c>
      <c r="H53" t="str">
        <f>TRIM(VLOOKUP($A53,[1]battleEff!$A:$R,7,FALSE))</f>
        <v/>
      </c>
      <c r="I53" t="str">
        <f>TRIM(VLOOKUP($A53,[1]battleEff!$A:$R,8,FALSE))</f>
        <v/>
      </c>
      <c r="J53" t="str">
        <f>TRIM(VLOOKUP($A53,[1]battleEff!$A:$S,19,FALSE))</f>
        <v/>
      </c>
      <c r="K53" t="str">
        <f>TRIM(VLOOKUP($A53,[1]battleEff!$A:$R,9,FALSE))</f>
        <v/>
      </c>
      <c r="L53" t="str">
        <f>TRIM(VLOOKUP($A53,[1]battleEff!$A:$R,10,FALSE))</f>
        <v/>
      </c>
      <c r="M53" t="str">
        <f>TRIM(VLOOKUP($A53,[1]battleEff!$A:$R,11,FALSE))</f>
        <v/>
      </c>
      <c r="N53" t="str">
        <f>TRIM(VLOOKUP($A53,[1]battleEff!$A:$R,12,FALSE))</f>
        <v/>
      </c>
      <c r="O53" t="str">
        <f>TRIM(VLOOKUP($A53,[1]battleEff!$A:$R,13,FALSE))</f>
        <v/>
      </c>
      <c r="P53" t="str">
        <f>TRIM(VLOOKUP($A53,[1]battleEff!$A:$R,14,FALSE))</f>
        <v/>
      </c>
      <c r="Q53" t="str">
        <f>TRIM(VLOOKUP($A53,[1]battleEff!$A:$R,15,FALSE))</f>
        <v>4</v>
      </c>
      <c r="R53" t="str">
        <f>TRIM(VLOOKUP($A53,[1]battleEff!$A:$R,16,FALSE))</f>
        <v/>
      </c>
      <c r="S53" t="str">
        <f>TRIM(VLOOKUP($A53,[1]battleEff!$A:$R,17,FALSE))</f>
        <v>3</v>
      </c>
      <c r="T53" t="str">
        <f>TRIM(VLOOKUP($A53,[1]battleEff!$A:$R,18,FALSE))</f>
        <v>0.3</v>
      </c>
    </row>
    <row r="54" spans="1:20" x14ac:dyDescent="0.15">
      <c r="A54">
        <v>54</v>
      </c>
      <c r="B54" t="s">
        <v>97</v>
      </c>
      <c r="C54" t="str">
        <f>TRIM(VLOOKUP($A54,[1]battleEff!$A:$R,2,FALSE))</f>
        <v>054_sta01</v>
      </c>
      <c r="D54" t="str">
        <f>TRIM(VLOOKUP($A54,[1]battleEff!$A:$R,3,FALSE))</f>
        <v>0.4</v>
      </c>
      <c r="E54" t="str">
        <f>TRIM(VLOOKUP($A54,[1]battleEff!$A:$R,4,FALSE))</f>
        <v>atkp</v>
      </c>
      <c r="F54" t="str">
        <f>TRIM(VLOOKUP($A54,[1]battleEff!$A:$R,5,FALSE))</f>
        <v>0</v>
      </c>
      <c r="G54" t="str">
        <f>TRIM(VLOOKUP($A54,[1]battleEff!$A:$R,6,FALSE))</f>
        <v/>
      </c>
      <c r="H54" t="str">
        <f>TRIM(VLOOKUP($A54,[1]battleEff!$A:$R,7,FALSE))</f>
        <v/>
      </c>
      <c r="I54" t="str">
        <f>TRIM(VLOOKUP($A54,[1]battleEff!$A:$R,8,FALSE))</f>
        <v>054_fly01</v>
      </c>
      <c r="J54" t="str">
        <f>TRIM(VLOOKUP($A54,[1]battleEff!$A:$S,19,FALSE))</f>
        <v>0</v>
      </c>
      <c r="K54" t="str">
        <f>TRIM(VLOOKUP($A54,[1]battleEff!$A:$R,9,FALSE))</f>
        <v>0</v>
      </c>
      <c r="L54" t="str">
        <f>TRIM(VLOOKUP($A54,[1]battleEff!$A:$R,10,FALSE))</f>
        <v>0</v>
      </c>
      <c r="M54" t="str">
        <f>TRIM(VLOOKUP($A54,[1]battleEff!$A:$R,11,FALSE))</f>
        <v>0.3</v>
      </c>
      <c r="N54" t="str">
        <f>TRIM(VLOOKUP($A54,[1]battleEff!$A:$R,12,FALSE))</f>
        <v>0</v>
      </c>
      <c r="O54" t="str">
        <f>TRIM(VLOOKUP($A54,[1]battleEff!$A:$R,13,FALSE))</f>
        <v/>
      </c>
      <c r="P54" t="str">
        <f>TRIM(VLOOKUP($A54,[1]battleEff!$A:$R,14,FALSE))</f>
        <v>054_hit01</v>
      </c>
      <c r="Q54" t="str">
        <f>TRIM(VLOOKUP($A54,[1]battleEff!$A:$R,15,FALSE))</f>
        <v>2</v>
      </c>
      <c r="R54" t="str">
        <f>TRIM(VLOOKUP($A54,[1]battleEff!$A:$R,16,FALSE))</f>
        <v/>
      </c>
      <c r="S54" t="str">
        <f>TRIM(VLOOKUP($A54,[1]battleEff!$A:$R,17,FALSE))</f>
        <v>1</v>
      </c>
      <c r="T54" t="str">
        <f>TRIM(VLOOKUP($A54,[1]battleEff!$A:$R,18,FALSE))</f>
        <v>0</v>
      </c>
    </row>
    <row r="55" spans="1:20" x14ac:dyDescent="0.15">
      <c r="A55">
        <v>55</v>
      </c>
      <c r="B55" t="s">
        <v>98</v>
      </c>
      <c r="C55" t="str">
        <f>TRIM(VLOOKUP($A55,[1]battleEff!$A:$R,2,FALSE))</f>
        <v>055_atk01</v>
      </c>
      <c r="D55" t="str">
        <f>TRIM(VLOOKUP($A55,[1]battleEff!$A:$R,3,FALSE))</f>
        <v>0</v>
      </c>
      <c r="E55" t="str">
        <f>TRIM(VLOOKUP($A55,[1]battleEff!$A:$R,4,FALSE))</f>
        <v>foot</v>
      </c>
      <c r="F55" t="str">
        <f>TRIM(VLOOKUP($A55,[1]battleEff!$A:$R,5,FALSE))</f>
        <v>2</v>
      </c>
      <c r="G55" t="str">
        <f>TRIM(VLOOKUP($A55,[1]battleEff!$A:$R,6,FALSE))</f>
        <v/>
      </c>
      <c r="H55" t="str">
        <f>TRIM(VLOOKUP($A55,[1]battleEff!$A:$R,7,FALSE))</f>
        <v/>
      </c>
      <c r="I55" t="str">
        <f>TRIM(VLOOKUP($A55,[1]battleEff!$A:$R,8,FALSE))</f>
        <v/>
      </c>
      <c r="J55" t="str">
        <f>TRIM(VLOOKUP($A55,[1]battleEff!$A:$S,19,FALSE))</f>
        <v/>
      </c>
      <c r="K55" t="str">
        <f>TRIM(VLOOKUP($A55,[1]battleEff!$A:$R,9,FALSE))</f>
        <v/>
      </c>
      <c r="L55" t="str">
        <f>TRIM(VLOOKUP($A55,[1]battleEff!$A:$R,10,FALSE))</f>
        <v/>
      </c>
      <c r="M55" t="str">
        <f>TRIM(VLOOKUP($A55,[1]battleEff!$A:$R,11,FALSE))</f>
        <v/>
      </c>
      <c r="N55" t="str">
        <f>TRIM(VLOOKUP($A55,[1]battleEff!$A:$R,12,FALSE))</f>
        <v/>
      </c>
      <c r="O55" t="str">
        <f>TRIM(VLOOKUP($A55,[1]battleEff!$A:$R,13,FALSE))</f>
        <v/>
      </c>
      <c r="P55" t="str">
        <f>TRIM(VLOOKUP($A55,[1]battleEff!$A:$R,14,FALSE))</f>
        <v/>
      </c>
      <c r="Q55" t="str">
        <f>TRIM(VLOOKUP($A55,[1]battleEff!$A:$R,15,FALSE))</f>
        <v>2</v>
      </c>
      <c r="R55" t="str">
        <f>TRIM(VLOOKUP($A55,[1]battleEff!$A:$R,16,FALSE))</f>
        <v/>
      </c>
      <c r="S55" t="str">
        <f>TRIM(VLOOKUP($A55,[1]battleEff!$A:$R,17,FALSE))</f>
        <v>1</v>
      </c>
      <c r="T55" t="str">
        <f>TRIM(VLOOKUP($A55,[1]battleEff!$A:$R,18,FALSE))</f>
        <v>0</v>
      </c>
    </row>
    <row r="56" spans="1:20" x14ac:dyDescent="0.15">
      <c r="A56">
        <v>56</v>
      </c>
      <c r="B56" t="s">
        <v>99</v>
      </c>
      <c r="C56" t="str">
        <f>TRIM(VLOOKUP($A56,[1]battleEff!$A:$R,2,FALSE))</f>
        <v>056_sta01</v>
      </c>
      <c r="D56" t="str">
        <f>TRIM(VLOOKUP($A56,[1]battleEff!$A:$R,3,FALSE))</f>
        <v>0</v>
      </c>
      <c r="E56" t="str">
        <f>TRIM(VLOOKUP($A56,[1]battleEff!$A:$R,4,FALSE))</f>
        <v>foot</v>
      </c>
      <c r="F56" t="str">
        <f>TRIM(VLOOKUP($A56,[1]battleEff!$A:$R,5,FALSE))</f>
        <v>1</v>
      </c>
      <c r="G56" t="str">
        <f>TRIM(VLOOKUP($A56,[1]battleEff!$A:$R,6,FALSE))</f>
        <v/>
      </c>
      <c r="H56" t="str">
        <f>TRIM(VLOOKUP($A56,[1]battleEff!$A:$R,7,FALSE))</f>
        <v/>
      </c>
      <c r="I56" t="str">
        <f>TRIM(VLOOKUP($A56,[1]battleEff!$A:$R,8,FALSE))</f>
        <v/>
      </c>
      <c r="J56" t="str">
        <f>TRIM(VLOOKUP($A56,[1]battleEff!$A:$S,19,FALSE))</f>
        <v/>
      </c>
      <c r="K56" t="str">
        <f>TRIM(VLOOKUP($A56,[1]battleEff!$A:$R,9,FALSE))</f>
        <v/>
      </c>
      <c r="L56" t="str">
        <f>TRIM(VLOOKUP($A56,[1]battleEff!$A:$R,10,FALSE))</f>
        <v/>
      </c>
      <c r="M56" t="str">
        <f>TRIM(VLOOKUP($A56,[1]battleEff!$A:$R,11,FALSE))</f>
        <v/>
      </c>
      <c r="N56" t="str">
        <f>TRIM(VLOOKUP($A56,[1]battleEff!$A:$R,12,FALSE))</f>
        <v/>
      </c>
      <c r="O56" t="str">
        <f>TRIM(VLOOKUP($A56,[1]battleEff!$A:$R,13,FALSE))</f>
        <v>056_hit01</v>
      </c>
      <c r="P56" t="str">
        <f>TRIM(VLOOKUP($A56,[1]battleEff!$A:$R,14,FALSE))</f>
        <v>056_hit02</v>
      </c>
      <c r="Q56">
        <v>2</v>
      </c>
      <c r="R56" t="str">
        <f>TRIM(VLOOKUP($A56,[1]battleEff!$A:$R,16,FALSE))</f>
        <v/>
      </c>
      <c r="S56" t="str">
        <f>TRIM(VLOOKUP($A56,[1]battleEff!$A:$R,17,FALSE))</f>
        <v>4</v>
      </c>
      <c r="T56" t="str">
        <f>TRIM(VLOOKUP($A56,[1]battleEff!$A:$R,18,FALSE))</f>
        <v>0.2</v>
      </c>
    </row>
    <row r="57" spans="1:20" x14ac:dyDescent="0.15">
      <c r="A57">
        <v>57</v>
      </c>
      <c r="B57" t="s">
        <v>100</v>
      </c>
      <c r="C57" t="str">
        <f>TRIM(VLOOKUP($A57,[1]battleEff!$A:$R,2,FALSE))</f>
        <v>057_atk01</v>
      </c>
      <c r="D57" t="str">
        <f>TRIM(VLOOKUP($A57,[1]battleEff!$A:$R,3,FALSE))</f>
        <v>0.4</v>
      </c>
      <c r="E57" t="str">
        <f>TRIM(VLOOKUP($A57,[1]battleEff!$A:$R,4,FALSE))</f>
        <v>foot</v>
      </c>
      <c r="F57" t="str">
        <f>TRIM(VLOOKUP($A57,[1]battleEff!$A:$R,5,FALSE))</f>
        <v>1</v>
      </c>
      <c r="G57" t="str">
        <f>TRIM(VLOOKUP($A57,[1]battleEff!$A:$R,6,FALSE))</f>
        <v/>
      </c>
      <c r="H57" t="str">
        <f>TRIM(VLOOKUP($A57,[1]battleEff!$A:$R,7,FALSE))</f>
        <v/>
      </c>
      <c r="I57" t="str">
        <f>TRIM(VLOOKUP($A57,[1]battleEff!$A:$R,8,FALSE))</f>
        <v/>
      </c>
      <c r="J57" t="str">
        <f>TRIM(VLOOKUP($A57,[1]battleEff!$A:$S,19,FALSE))</f>
        <v/>
      </c>
      <c r="K57" t="str">
        <f>TRIM(VLOOKUP($A57,[1]battleEff!$A:$R,9,FALSE))</f>
        <v/>
      </c>
      <c r="L57" t="str">
        <f>TRIM(VLOOKUP($A57,[1]battleEff!$A:$R,10,FALSE))</f>
        <v/>
      </c>
      <c r="M57" t="str">
        <f>TRIM(VLOOKUP($A57,[1]battleEff!$A:$R,11,FALSE))</f>
        <v/>
      </c>
      <c r="N57" t="str">
        <f>TRIM(VLOOKUP($A57,[1]battleEff!$A:$R,12,FALSE))</f>
        <v/>
      </c>
      <c r="O57" t="str">
        <f>TRIM(VLOOKUP($A57,[1]battleEff!$A:$R,13,FALSE))</f>
        <v/>
      </c>
      <c r="P57" t="str">
        <f>TRIM(VLOOKUP($A57,[1]battleEff!$A:$R,14,FALSE))</f>
        <v>057_hit01</v>
      </c>
      <c r="Q57" t="str">
        <f>TRIM(VLOOKUP($A57,[1]battleEff!$A:$R,15,FALSE))</f>
        <v>1</v>
      </c>
      <c r="R57" t="str">
        <f>TRIM(VLOOKUP($A57,[1]battleEff!$A:$R,16,FALSE))</f>
        <v>2</v>
      </c>
      <c r="S57" t="str">
        <f>TRIM(VLOOKUP($A57,[1]battleEff!$A:$R,17,FALSE))</f>
        <v>2</v>
      </c>
      <c r="T57" t="str">
        <f>TRIM(VLOOKUP($A57,[1]battleEff!$A:$R,18,FALSE))</f>
        <v>0.2</v>
      </c>
    </row>
    <row r="58" spans="1:20" x14ac:dyDescent="0.15">
      <c r="A58">
        <v>58</v>
      </c>
      <c r="B58" t="s">
        <v>101</v>
      </c>
      <c r="C58" t="str">
        <f>TRIM(VLOOKUP($A58,[1]battleEff!$A:$R,2,FALSE))</f>
        <v>058_sta01</v>
      </c>
      <c r="D58" t="str">
        <f>TRIM(VLOOKUP($A58,[1]battleEff!$A:$R,3,FALSE))</f>
        <v>0</v>
      </c>
      <c r="E58" t="str">
        <f>TRIM(VLOOKUP($A58,[1]battleEff!$A:$R,4,FALSE))</f>
        <v>atkp</v>
      </c>
      <c r="F58" t="str">
        <f>TRIM(VLOOKUP($A58,[1]battleEff!$A:$R,5,FALSE))</f>
        <v>2</v>
      </c>
      <c r="G58" t="str">
        <f>TRIM(VLOOKUP($A58,[1]battleEff!$A:$R,6,FALSE))</f>
        <v/>
      </c>
      <c r="H58" t="str">
        <f>TRIM(VLOOKUP($A58,[1]battleEff!$A:$R,7,FALSE))</f>
        <v/>
      </c>
      <c r="I58" t="str">
        <f>TRIM(VLOOKUP($A58,[1]battleEff!$A:$R,8,FALSE))</f>
        <v>058_fly01</v>
      </c>
      <c r="J58" t="str">
        <f>TRIM(VLOOKUP($A58,[1]battleEff!$A:$S,19,FALSE))</f>
        <v>0</v>
      </c>
      <c r="K58" t="str">
        <f>TRIM(VLOOKUP($A58,[1]battleEff!$A:$R,9,FALSE))</f>
        <v>0</v>
      </c>
      <c r="L58" t="str">
        <f>TRIM(VLOOKUP($A58,[1]battleEff!$A:$R,10,FALSE))</f>
        <v>0</v>
      </c>
      <c r="M58" t="str">
        <f>TRIM(VLOOKUP($A58,[1]battleEff!$A:$R,11,FALSE))</f>
        <v>0.4</v>
      </c>
      <c r="N58" t="str">
        <f>TRIM(VLOOKUP($A58,[1]battleEff!$A:$R,12,FALSE))</f>
        <v>0</v>
      </c>
      <c r="O58" t="str">
        <f>TRIM(VLOOKUP($A58,[1]battleEff!$A:$R,13,FALSE))</f>
        <v/>
      </c>
      <c r="P58" t="str">
        <f>TRIM(VLOOKUP($A58,[1]battleEff!$A:$R,14,FALSE))</f>
        <v>058_hit01</v>
      </c>
      <c r="Q58" t="str">
        <f>TRIM(VLOOKUP($A58,[1]battleEff!$A:$R,15,FALSE))</f>
        <v>2</v>
      </c>
      <c r="R58" t="str">
        <f>TRIM(VLOOKUP($A58,[1]battleEff!$A:$R,16,FALSE))</f>
        <v/>
      </c>
      <c r="S58" t="str">
        <f>TRIM(VLOOKUP($A58,[1]battleEff!$A:$R,17,FALSE))</f>
        <v>1</v>
      </c>
      <c r="T58" t="str">
        <f>TRIM(VLOOKUP($A58,[1]battleEff!$A:$R,18,FALSE))</f>
        <v>0</v>
      </c>
    </row>
    <row r="59" spans="1:20" x14ac:dyDescent="0.15">
      <c r="A59">
        <v>59</v>
      </c>
      <c r="B59" t="s">
        <v>102</v>
      </c>
      <c r="C59" t="str">
        <f>TRIM(VLOOKUP($A59,[1]battleEff!$A:$R,2,FALSE))</f>
        <v>059_sta01|059_atk01</v>
      </c>
      <c r="D59" t="str">
        <f>TRIM(VLOOKUP($A59,[1]battleEff!$A:$R,3,FALSE))</f>
        <v>0|0.4</v>
      </c>
      <c r="E59" t="str">
        <f>TRIM(VLOOKUP($A59,[1]battleEff!$A:$R,4,FALSE))</f>
        <v>defp|defp</v>
      </c>
      <c r="F59" t="str">
        <f>TRIM(VLOOKUP($A59,[1]battleEff!$A:$R,5,FALSE))</f>
        <v>0|0</v>
      </c>
      <c r="G59" t="str">
        <f>TRIM(VLOOKUP($A59,[1]battleEff!$A:$R,6,FALSE))</f>
        <v/>
      </c>
      <c r="H59" t="str">
        <f>TRIM(VLOOKUP($A59,[1]battleEff!$A:$R,7,FALSE))</f>
        <v/>
      </c>
      <c r="I59" t="str">
        <f>TRIM(VLOOKUP($A59,[1]battleEff!$A:$R,8,FALSE))</f>
        <v/>
      </c>
      <c r="J59" t="str">
        <f>TRIM(VLOOKUP($A59,[1]battleEff!$A:$S,19,FALSE))</f>
        <v/>
      </c>
      <c r="K59" t="str">
        <f>TRIM(VLOOKUP($A59,[1]battleEff!$A:$R,9,FALSE))</f>
        <v/>
      </c>
      <c r="L59" t="str">
        <f>TRIM(VLOOKUP($A59,[1]battleEff!$A:$R,10,FALSE))</f>
        <v/>
      </c>
      <c r="M59" t="str">
        <f>TRIM(VLOOKUP($A59,[1]battleEff!$A:$R,11,FALSE))</f>
        <v/>
      </c>
      <c r="N59" t="str">
        <f>TRIM(VLOOKUP($A59,[1]battleEff!$A:$R,12,FALSE))</f>
        <v/>
      </c>
      <c r="O59" t="str">
        <f>TRIM(VLOOKUP($A59,[1]battleEff!$A:$R,13,FALSE))</f>
        <v>059_hit01</v>
      </c>
      <c r="P59" t="str">
        <f>TRIM(VLOOKUP($A59,[1]battleEff!$A:$R,14,FALSE))</f>
        <v/>
      </c>
      <c r="Q59" t="str">
        <f>TRIM(VLOOKUP($A59,[1]battleEff!$A:$R,15,FALSE))</f>
        <v>2</v>
      </c>
      <c r="R59" t="str">
        <f>TRIM(VLOOKUP($A59,[1]battleEff!$A:$R,16,FALSE))</f>
        <v/>
      </c>
      <c r="S59" t="str">
        <f>TRIM(VLOOKUP($A59,[1]battleEff!$A:$R,17,FALSE))</f>
        <v>3</v>
      </c>
      <c r="T59" t="str">
        <f>TRIM(VLOOKUP($A59,[1]battleEff!$A:$R,18,FALSE))</f>
        <v>0.2</v>
      </c>
    </row>
    <row r="60" spans="1:20" x14ac:dyDescent="0.15">
      <c r="A60">
        <v>60</v>
      </c>
      <c r="B60" t="s">
        <v>103</v>
      </c>
      <c r="C60" t="str">
        <f>TRIM(VLOOKUP($A60,[1]battleEff!$A:$R,2,FALSE))</f>
        <v>060_sta01|060_atk01</v>
      </c>
      <c r="D60" t="str">
        <f>TRIM(VLOOKUP($A60,[1]battleEff!$A:$R,3,FALSE))</f>
        <v>0|0.8</v>
      </c>
      <c r="E60" t="str">
        <f>TRIM(VLOOKUP($A60,[1]battleEff!$A:$R,4,FALSE))</f>
        <v>foot|atkp</v>
      </c>
      <c r="F60" t="str">
        <f>TRIM(VLOOKUP($A60,[1]battleEff!$A:$R,5,FALSE))</f>
        <v>2|2</v>
      </c>
      <c r="G60" t="str">
        <f>TRIM(VLOOKUP($A60,[1]battleEff!$A:$R,6,FALSE))</f>
        <v/>
      </c>
      <c r="H60" t="str">
        <f>TRIM(VLOOKUP($A60,[1]battleEff!$A:$R,7,FALSE))</f>
        <v/>
      </c>
      <c r="I60" t="str">
        <f>TRIM(VLOOKUP($A60,[1]battleEff!$A:$R,8,FALSE))</f>
        <v/>
      </c>
      <c r="J60" t="str">
        <f>TRIM(VLOOKUP($A60,[1]battleEff!$A:$S,19,FALSE))</f>
        <v/>
      </c>
      <c r="K60" t="str">
        <f>TRIM(VLOOKUP($A60,[1]battleEff!$A:$R,9,FALSE))</f>
        <v/>
      </c>
      <c r="L60" t="str">
        <f>TRIM(VLOOKUP($A60,[1]battleEff!$A:$R,10,FALSE))</f>
        <v/>
      </c>
      <c r="M60" t="str">
        <f>TRIM(VLOOKUP($A60,[1]battleEff!$A:$R,11,FALSE))</f>
        <v/>
      </c>
      <c r="N60" t="str">
        <f>TRIM(VLOOKUP($A60,[1]battleEff!$A:$R,12,FALSE))</f>
        <v/>
      </c>
      <c r="O60" t="str">
        <f>TRIM(VLOOKUP($A60,[1]battleEff!$A:$R,13,FALSE))</f>
        <v>060_hit01</v>
      </c>
      <c r="P60" t="str">
        <f>TRIM(VLOOKUP($A60,[1]battleEff!$A:$R,14,FALSE))</f>
        <v/>
      </c>
      <c r="Q60" t="str">
        <f>TRIM(VLOOKUP($A60,[1]battleEff!$A:$R,15,FALSE))</f>
        <v>3</v>
      </c>
      <c r="R60" t="str">
        <f>TRIM(VLOOKUP($A60,[1]battleEff!$A:$R,16,FALSE))</f>
        <v/>
      </c>
      <c r="S60" t="str">
        <f>TRIM(VLOOKUP($A60,[1]battleEff!$A:$R,17,FALSE))</f>
        <v>3</v>
      </c>
      <c r="T60" t="str">
        <f>TRIM(VLOOKUP($A60,[1]battleEff!$A:$R,18,FALSE))</f>
        <v>0.2</v>
      </c>
    </row>
    <row r="61" spans="1:20" x14ac:dyDescent="0.15">
      <c r="A61">
        <v>61</v>
      </c>
      <c r="B61" t="s">
        <v>104</v>
      </c>
      <c r="C61" t="str">
        <f>TRIM(VLOOKUP($A61,[1]battleEff!$A:$R,2,FALSE))</f>
        <v>061_sta01</v>
      </c>
      <c r="D61" t="str">
        <f>TRIM(VLOOKUP($A61,[1]battleEff!$A:$R,3,FALSE))</f>
        <v>0.6</v>
      </c>
      <c r="E61" t="str">
        <f>TRIM(VLOOKUP($A61,[1]battleEff!$A:$R,4,FALSE))</f>
        <v>foot</v>
      </c>
      <c r="F61" t="str">
        <f>TRIM(VLOOKUP($A61,[1]battleEff!$A:$R,5,FALSE))</f>
        <v>1</v>
      </c>
      <c r="G61" t="str">
        <f>TRIM(VLOOKUP($A61,[1]battleEff!$A:$R,6,FALSE))</f>
        <v/>
      </c>
      <c r="H61" t="str">
        <f>TRIM(VLOOKUP($A61,[1]battleEff!$A:$R,7,FALSE))</f>
        <v/>
      </c>
      <c r="I61" t="str">
        <f>TRIM(VLOOKUP($A61,[1]battleEff!$A:$R,8,FALSE))</f>
        <v>061_fly01</v>
      </c>
      <c r="J61" t="str">
        <f>TRIM(VLOOKUP($A61,[1]battleEff!$A:$S,19,FALSE))</f>
        <v/>
      </c>
      <c r="K61" t="str">
        <f>TRIM(VLOOKUP($A61,[1]battleEff!$A:$R,9,FALSE))</f>
        <v>0</v>
      </c>
      <c r="L61" t="str">
        <f>TRIM(VLOOKUP($A61,[1]battleEff!$A:$R,10,FALSE))</f>
        <v>0</v>
      </c>
      <c r="M61" t="str">
        <f>TRIM(VLOOKUP($A61,[1]battleEff!$A:$R,11,FALSE))</f>
        <v>0.5</v>
      </c>
      <c r="N61" t="str">
        <f>TRIM(VLOOKUP($A61,[1]battleEff!$A:$R,12,FALSE))</f>
        <v>0</v>
      </c>
      <c r="O61" t="str">
        <f>TRIM(VLOOKUP($A61,[1]battleEff!$A:$R,13,FALSE))</f>
        <v/>
      </c>
      <c r="P61" t="str">
        <f>TRIM(VLOOKUP($A61,[1]battleEff!$A:$R,14,FALSE))</f>
        <v>061_hit01</v>
      </c>
      <c r="Q61" t="str">
        <f>TRIM(VLOOKUP($A61,[1]battleEff!$A:$R,15,FALSE))</f>
        <v>2</v>
      </c>
      <c r="R61" t="str">
        <f>TRIM(VLOOKUP($A61,[1]battleEff!$A:$R,16,FALSE))</f>
        <v/>
      </c>
      <c r="S61" t="str">
        <f>TRIM(VLOOKUP($A61,[1]battleEff!$A:$R,17,FALSE))</f>
        <v>1</v>
      </c>
      <c r="T61" t="str">
        <f>TRIM(VLOOKUP($A61,[1]battleEff!$A:$R,18,FALSE))</f>
        <v>0.15</v>
      </c>
    </row>
    <row r="62" spans="1:20" x14ac:dyDescent="0.15">
      <c r="A62">
        <v>62</v>
      </c>
      <c r="B62" t="s">
        <v>105</v>
      </c>
      <c r="C62" t="str">
        <f>TRIM(VLOOKUP($A62,[1]battleEff!$A:$R,2,FALSE))</f>
        <v>062_sta01|062_atk01</v>
      </c>
      <c r="D62" t="str">
        <f>TRIM(VLOOKUP($A62,[1]battleEff!$A:$R,3,FALSE))</f>
        <v>0|0.4</v>
      </c>
      <c r="E62" t="str">
        <f>TRIM(VLOOKUP($A62,[1]battleEff!$A:$R,4,FALSE))</f>
        <v>defp|defp</v>
      </c>
      <c r="F62" t="str">
        <f>TRIM(VLOOKUP($A62,[1]battleEff!$A:$R,5,FALSE))</f>
        <v>2|0</v>
      </c>
      <c r="G62" t="str">
        <f>TRIM(VLOOKUP($A62,[1]battleEff!$A:$R,6,FALSE))</f>
        <v/>
      </c>
      <c r="H62" t="str">
        <f>TRIM(VLOOKUP($A62,[1]battleEff!$A:$R,7,FALSE))</f>
        <v/>
      </c>
      <c r="I62" t="str">
        <f>TRIM(VLOOKUP($A62,[1]battleEff!$A:$R,8,FALSE))</f>
        <v/>
      </c>
      <c r="J62" t="str">
        <f>TRIM(VLOOKUP($A62,[1]battleEff!$A:$S,19,FALSE))</f>
        <v/>
      </c>
      <c r="K62" t="str">
        <f>TRIM(VLOOKUP($A62,[1]battleEff!$A:$R,9,FALSE))</f>
        <v/>
      </c>
      <c r="L62" t="str">
        <f>TRIM(VLOOKUP($A62,[1]battleEff!$A:$R,10,FALSE))</f>
        <v/>
      </c>
      <c r="M62" t="str">
        <f>TRIM(VLOOKUP($A62,[1]battleEff!$A:$R,11,FALSE))</f>
        <v/>
      </c>
      <c r="N62" t="str">
        <f>TRIM(VLOOKUP($A62,[1]battleEff!$A:$R,12,FALSE))</f>
        <v/>
      </c>
      <c r="O62" t="str">
        <f>TRIM(VLOOKUP($A62,[1]battleEff!$A:$R,13,FALSE))</f>
        <v/>
      </c>
      <c r="P62" t="str">
        <f>TRIM(VLOOKUP($A62,[1]battleEff!$A:$R,14,FALSE))</f>
        <v/>
      </c>
      <c r="Q62" t="str">
        <f>TRIM(VLOOKUP($A62,[1]battleEff!$A:$R,15,FALSE))</f>
        <v>2</v>
      </c>
      <c r="R62" t="str">
        <f>TRIM(VLOOKUP($A62,[1]battleEff!$A:$R,16,FALSE))</f>
        <v/>
      </c>
      <c r="S62" t="str">
        <f>TRIM(VLOOKUP($A62,[1]battleEff!$A:$R,17,FALSE))</f>
        <v>1</v>
      </c>
      <c r="T62" t="str">
        <f>TRIM(VLOOKUP($A62,[1]battleEff!$A:$R,18,FALSE))</f>
        <v>0</v>
      </c>
    </row>
    <row r="63" spans="1:20" x14ac:dyDescent="0.15">
      <c r="A63">
        <v>63</v>
      </c>
      <c r="B63" t="s">
        <v>106</v>
      </c>
      <c r="C63" t="str">
        <f>TRIM(VLOOKUP($A63,[1]battleEff!$A:$R,2,FALSE))</f>
        <v>063_sta01</v>
      </c>
      <c r="D63" t="str">
        <f>TRIM(VLOOKUP($A63,[1]battleEff!$A:$R,3,FALSE))</f>
        <v>0.7</v>
      </c>
      <c r="E63" t="str">
        <f>TRIM(VLOOKUP($A63,[1]battleEff!$A:$R,4,FALSE))</f>
        <v>atkp</v>
      </c>
      <c r="F63" t="str">
        <f>TRIM(VLOOKUP($A63,[1]battleEff!$A:$R,5,FALSE))</f>
        <v>2</v>
      </c>
      <c r="G63" t="str">
        <f>TRIM(VLOOKUP($A63,[1]battleEff!$A:$R,6,FALSE))</f>
        <v/>
      </c>
      <c r="H63" t="str">
        <f>TRIM(VLOOKUP($A63,[1]battleEff!$A:$R,7,FALSE))</f>
        <v/>
      </c>
      <c r="I63" t="str">
        <f>TRIM(VLOOKUP($A63,[1]battleEff!$A:$R,8,FALSE))</f>
        <v/>
      </c>
      <c r="J63" t="str">
        <f>TRIM(VLOOKUP($A63,[1]battleEff!$A:$S,19,FALSE))</f>
        <v/>
      </c>
      <c r="K63" t="str">
        <f>TRIM(VLOOKUP($A63,[1]battleEff!$A:$R,9,FALSE))</f>
        <v/>
      </c>
      <c r="L63" t="str">
        <f>TRIM(VLOOKUP($A63,[1]battleEff!$A:$R,10,FALSE))</f>
        <v/>
      </c>
      <c r="M63" t="str">
        <f>TRIM(VLOOKUP($A63,[1]battleEff!$A:$R,11,FALSE))</f>
        <v/>
      </c>
      <c r="N63" t="str">
        <f>TRIM(VLOOKUP($A63,[1]battleEff!$A:$R,12,FALSE))</f>
        <v/>
      </c>
      <c r="O63" t="str">
        <f>TRIM(VLOOKUP($A63,[1]battleEff!$A:$R,13,FALSE))</f>
        <v/>
      </c>
      <c r="P63" t="str">
        <f>TRIM(VLOOKUP($A63,[1]battleEff!$A:$R,14,FALSE))</f>
        <v>063_hit01</v>
      </c>
      <c r="Q63" t="str">
        <f>TRIM(VLOOKUP($A63,[1]battleEff!$A:$R,15,FALSE))</f>
        <v>3</v>
      </c>
      <c r="R63" t="str">
        <f>TRIM(VLOOKUP($A63,[1]battleEff!$A:$R,16,FALSE))</f>
        <v/>
      </c>
      <c r="S63" t="str">
        <f>TRIM(VLOOKUP($A63,[1]battleEff!$A:$R,17,FALSE))</f>
        <v>3</v>
      </c>
      <c r="T63" t="str">
        <f>TRIM(VLOOKUP($A63,[1]battleEff!$A:$R,18,FALSE))</f>
        <v>0.2</v>
      </c>
    </row>
    <row r="64" spans="1:20" x14ac:dyDescent="0.15">
      <c r="A64">
        <v>64</v>
      </c>
      <c r="B64" t="s">
        <v>107</v>
      </c>
      <c r="C64" t="str">
        <f>TRIM(VLOOKUP($A64,[1]battleEff!$A:$R,2,FALSE))</f>
        <v>064_atk01</v>
      </c>
      <c r="D64" t="str">
        <f>TRIM(VLOOKUP($A64,[1]battleEff!$A:$R,3,FALSE))</f>
        <v>0</v>
      </c>
      <c r="E64" t="str">
        <f>TRIM(VLOOKUP($A64,[1]battleEff!$A:$R,4,FALSE))</f>
        <v>atkp</v>
      </c>
      <c r="F64" t="str">
        <f>TRIM(VLOOKUP($A64,[1]battleEff!$A:$R,5,FALSE))</f>
        <v/>
      </c>
      <c r="G64" t="str">
        <f>TRIM(VLOOKUP($A64,[1]battleEff!$A:$R,6,FALSE))</f>
        <v/>
      </c>
      <c r="H64" t="str">
        <f>TRIM(VLOOKUP($A64,[1]battleEff!$A:$R,7,FALSE))</f>
        <v/>
      </c>
      <c r="I64" t="str">
        <f>TRIM(VLOOKUP($A64,[1]battleEff!$A:$R,8,FALSE))</f>
        <v/>
      </c>
      <c r="J64" t="str">
        <f>TRIM(VLOOKUP($A64,[1]battleEff!$A:$S,19,FALSE))</f>
        <v/>
      </c>
      <c r="K64" t="str">
        <f>TRIM(VLOOKUP($A64,[1]battleEff!$A:$R,9,FALSE))</f>
        <v/>
      </c>
      <c r="L64" t="str">
        <f>TRIM(VLOOKUP($A64,[1]battleEff!$A:$R,10,FALSE))</f>
        <v/>
      </c>
      <c r="M64" t="str">
        <f>TRIM(VLOOKUP($A64,[1]battleEff!$A:$R,11,FALSE))</f>
        <v/>
      </c>
      <c r="N64" t="str">
        <f>TRIM(VLOOKUP($A64,[1]battleEff!$A:$R,12,FALSE))</f>
        <v/>
      </c>
      <c r="O64" t="str">
        <f>TRIM(VLOOKUP($A64,[1]battleEff!$A:$R,13,FALSE))</f>
        <v/>
      </c>
      <c r="P64" t="str">
        <f>TRIM(VLOOKUP($A64,[1]battleEff!$A:$R,14,FALSE))</f>
        <v>027_hit01</v>
      </c>
      <c r="Q64" t="str">
        <f>TRIM(VLOOKUP($A64,[1]battleEff!$A:$R,15,FALSE))</f>
        <v>1</v>
      </c>
      <c r="R64" t="str">
        <f>TRIM(VLOOKUP($A64,[1]battleEff!$A:$R,16,FALSE))</f>
        <v>2</v>
      </c>
      <c r="S64" t="str">
        <f>TRIM(VLOOKUP($A64,[1]battleEff!$A:$R,17,FALSE))</f>
        <v>1</v>
      </c>
      <c r="T64" t="str">
        <f>TRIM(VLOOKUP($A64,[1]battleEff!$A:$R,18,FALSE))</f>
        <v>0</v>
      </c>
    </row>
    <row r="65" spans="1:20" x14ac:dyDescent="0.15">
      <c r="A65">
        <v>65</v>
      </c>
      <c r="B65" t="s">
        <v>108</v>
      </c>
      <c r="C65" t="str">
        <f>TRIM(VLOOKUP($A65,[1]battleEff!$A:$R,2,FALSE))</f>
        <v>065_sta01|065_atk01</v>
      </c>
      <c r="D65" t="str">
        <f>TRIM(VLOOKUP($A65,[1]battleEff!$A:$R,3,FALSE))</f>
        <v>0|1</v>
      </c>
      <c r="E65" t="str">
        <f>TRIM(VLOOKUP($A65,[1]battleEff!$A:$R,4,FALSE))</f>
        <v>defp|head</v>
      </c>
      <c r="F65" t="str">
        <f>TRIM(VLOOKUP($A65,[1]battleEff!$A:$R,5,FALSE))</f>
        <v>0|0</v>
      </c>
      <c r="G65" t="str">
        <f>TRIM(VLOOKUP($A65,[1]battleEff!$A:$R,6,FALSE))</f>
        <v/>
      </c>
      <c r="H65" t="str">
        <f>TRIM(VLOOKUP($A65,[1]battleEff!$A:$R,7,FALSE))</f>
        <v/>
      </c>
      <c r="I65" t="str">
        <f>TRIM(VLOOKUP($A65,[1]battleEff!$A:$R,8,FALSE))</f>
        <v/>
      </c>
      <c r="J65" t="str">
        <f>TRIM(VLOOKUP($A65,[1]battleEff!$A:$S,19,FALSE))</f>
        <v/>
      </c>
      <c r="K65" t="str">
        <f>TRIM(VLOOKUP($A65,[1]battleEff!$A:$R,9,FALSE))</f>
        <v/>
      </c>
      <c r="L65" t="str">
        <f>TRIM(VLOOKUP($A65,[1]battleEff!$A:$R,10,FALSE))</f>
        <v/>
      </c>
      <c r="M65" t="str">
        <f>TRIM(VLOOKUP($A65,[1]battleEff!$A:$R,11,FALSE))</f>
        <v/>
      </c>
      <c r="N65" t="str">
        <f>TRIM(VLOOKUP($A65,[1]battleEff!$A:$R,12,FALSE))</f>
        <v/>
      </c>
      <c r="O65" t="str">
        <f>TRIM(VLOOKUP($A65,[1]battleEff!$A:$R,13,FALSE))</f>
        <v>065_hit01</v>
      </c>
      <c r="P65" t="str">
        <f>TRIM(VLOOKUP($A65,[1]battleEff!$A:$R,14,FALSE))</f>
        <v/>
      </c>
      <c r="Q65" t="str">
        <f>TRIM(VLOOKUP($A65,[1]battleEff!$A:$R,15,FALSE))</f>
        <v>2</v>
      </c>
      <c r="R65" t="str">
        <f>TRIM(VLOOKUP($A65,[1]battleEff!$A:$R,16,FALSE))</f>
        <v/>
      </c>
      <c r="S65" t="str">
        <f>TRIM(VLOOKUP($A65,[1]battleEff!$A:$R,17,FALSE))</f>
        <v>3</v>
      </c>
      <c r="T65" t="str">
        <f>TRIM(VLOOKUP($A65,[1]battleEff!$A:$R,18,FALSE))</f>
        <v>0.2</v>
      </c>
    </row>
    <row r="66" spans="1:20" x14ac:dyDescent="0.15">
      <c r="A66">
        <v>66</v>
      </c>
      <c r="B66" t="s">
        <v>109</v>
      </c>
      <c r="C66" t="str">
        <f>TRIM(VLOOKUP($A66,[1]battleEff!$A:$R,2,FALSE))</f>
        <v>066_atk01</v>
      </c>
      <c r="D66" t="str">
        <f>TRIM(VLOOKUP($A66,[1]battleEff!$A:$R,3,FALSE))</f>
        <v>0.7</v>
      </c>
      <c r="E66" t="str">
        <f>TRIM(VLOOKUP($A66,[1]battleEff!$A:$R,4,FALSE))</f>
        <v>defp</v>
      </c>
      <c r="F66" t="str">
        <f>TRIM(VLOOKUP($A66,[1]battleEff!$A:$R,5,FALSE))</f>
        <v>1</v>
      </c>
      <c r="G66" t="str">
        <f>TRIM(VLOOKUP($A66,[1]battleEff!$A:$R,6,FALSE))</f>
        <v/>
      </c>
      <c r="H66" t="str">
        <f>TRIM(VLOOKUP($A66,[1]battleEff!$A:$R,7,FALSE))</f>
        <v/>
      </c>
      <c r="I66" t="str">
        <f>TRIM(VLOOKUP($A66,[1]battleEff!$A:$R,8,FALSE))</f>
        <v/>
      </c>
      <c r="J66" t="str">
        <f>TRIM(VLOOKUP($A66,[1]battleEff!$A:$S,19,FALSE))</f>
        <v/>
      </c>
      <c r="K66" t="str">
        <f>TRIM(VLOOKUP($A66,[1]battleEff!$A:$R,9,FALSE))</f>
        <v/>
      </c>
      <c r="L66" t="str">
        <f>TRIM(VLOOKUP($A66,[1]battleEff!$A:$R,10,FALSE))</f>
        <v/>
      </c>
      <c r="M66" t="str">
        <f>TRIM(VLOOKUP($A66,[1]battleEff!$A:$R,11,FALSE))</f>
        <v/>
      </c>
      <c r="N66" t="str">
        <f>TRIM(VLOOKUP($A66,[1]battleEff!$A:$R,12,FALSE))</f>
        <v/>
      </c>
      <c r="O66" t="str">
        <f>TRIM(VLOOKUP($A66,[1]battleEff!$A:$R,13,FALSE))</f>
        <v/>
      </c>
      <c r="P66" t="str">
        <f>TRIM(VLOOKUP($A66,[1]battleEff!$A:$R,14,FALSE))</f>
        <v>066_hit01</v>
      </c>
      <c r="Q66" t="str">
        <f>TRIM(VLOOKUP($A66,[1]battleEff!$A:$R,15,FALSE))</f>
        <v>1</v>
      </c>
      <c r="R66" t="str">
        <f>TRIM(VLOOKUP($A66,[1]battleEff!$A:$R,16,FALSE))</f>
        <v>2</v>
      </c>
      <c r="S66" t="str">
        <f>TRIM(VLOOKUP($A66,[1]battleEff!$A:$R,17,FALSE))</f>
        <v>1</v>
      </c>
      <c r="T66" t="str">
        <f>TRIM(VLOOKUP($A66,[1]battleEff!$A:$R,18,FALSE))</f>
        <v>0</v>
      </c>
    </row>
    <row r="67" spans="1:20" x14ac:dyDescent="0.15">
      <c r="A67">
        <v>67</v>
      </c>
      <c r="B67" t="s">
        <v>110</v>
      </c>
      <c r="C67" t="str">
        <f>TRIM(VLOOKUP($A67,[1]battleEff!$A:$R,2,FALSE))</f>
        <v>067_atk01</v>
      </c>
      <c r="D67" t="str">
        <f>TRIM(VLOOKUP($A67,[1]battleEff!$A:$R,3,FALSE))</f>
        <v>0.9</v>
      </c>
      <c r="E67" t="str">
        <f>TRIM(VLOOKUP($A67,[1]battleEff!$A:$R,4,FALSE))</f>
        <v>atkp</v>
      </c>
      <c r="F67" t="str">
        <f>TRIM(VLOOKUP($A67,[1]battleEff!$A:$R,5,FALSE))</f>
        <v>1</v>
      </c>
      <c r="G67" t="str">
        <f>TRIM(VLOOKUP($A67,[1]battleEff!$A:$R,6,FALSE))</f>
        <v/>
      </c>
      <c r="H67" t="str">
        <f>TRIM(VLOOKUP($A67,[1]battleEff!$A:$R,7,FALSE))</f>
        <v/>
      </c>
      <c r="I67" t="str">
        <f>TRIM(VLOOKUP($A67,[1]battleEff!$A:$R,8,FALSE))</f>
        <v/>
      </c>
      <c r="J67" t="str">
        <f>TRIM(VLOOKUP($A67,[1]battleEff!$A:$S,19,FALSE))</f>
        <v/>
      </c>
      <c r="K67" t="str">
        <f>TRIM(VLOOKUP($A67,[1]battleEff!$A:$R,9,FALSE))</f>
        <v/>
      </c>
      <c r="L67" t="str">
        <f>TRIM(VLOOKUP($A67,[1]battleEff!$A:$R,10,FALSE))</f>
        <v/>
      </c>
      <c r="M67" t="str">
        <f>TRIM(VLOOKUP($A67,[1]battleEff!$A:$R,11,FALSE))</f>
        <v/>
      </c>
      <c r="N67" t="str">
        <f>TRIM(VLOOKUP($A67,[1]battleEff!$A:$R,12,FALSE))</f>
        <v/>
      </c>
      <c r="O67" t="str">
        <f>TRIM(VLOOKUP($A67,[1]battleEff!$A:$R,13,FALSE))</f>
        <v/>
      </c>
      <c r="P67" t="str">
        <f>TRIM(VLOOKUP($A67,[1]battleEff!$A:$R,14,FALSE))</f>
        <v>067_hit01</v>
      </c>
      <c r="Q67">
        <v>3</v>
      </c>
      <c r="R67" t="str">
        <f>TRIM(VLOOKUP($A67,[1]battleEff!$A:$R,16,FALSE))</f>
        <v/>
      </c>
      <c r="S67" t="str">
        <f>TRIM(VLOOKUP($A67,[1]battleEff!$A:$R,17,FALSE))</f>
        <v>2</v>
      </c>
      <c r="T67" t="str">
        <f>TRIM(VLOOKUP($A67,[1]battleEff!$A:$R,18,FALSE))</f>
        <v>0.15</v>
      </c>
    </row>
    <row r="68" spans="1:20" x14ac:dyDescent="0.15">
      <c r="A68">
        <v>68</v>
      </c>
      <c r="B68" t="s">
        <v>111</v>
      </c>
      <c r="C68" t="str">
        <f>TRIM(VLOOKUP($A68,[1]battleEff!$A:$R,2,FALSE))</f>
        <v>068_sta01</v>
      </c>
      <c r="D68" t="str">
        <f>TRIM(VLOOKUP($A68,[1]battleEff!$A:$R,3,FALSE))</f>
        <v>0.6</v>
      </c>
      <c r="E68" t="str">
        <f>TRIM(VLOOKUP($A68,[1]battleEff!$A:$R,4,FALSE))</f>
        <v>foot</v>
      </c>
      <c r="F68" t="str">
        <f>TRIM(VLOOKUP($A68,[1]battleEff!$A:$R,5,FALSE))</f>
        <v>2</v>
      </c>
      <c r="G68" t="str">
        <f>TRIM(VLOOKUP($A68,[1]battleEff!$A:$R,6,FALSE))</f>
        <v/>
      </c>
      <c r="H68" t="str">
        <f>TRIM(VLOOKUP($A68,[1]battleEff!$A:$R,7,FALSE))</f>
        <v/>
      </c>
      <c r="I68" t="str">
        <f>TRIM(VLOOKUP($A68,[1]battleEff!$A:$R,8,FALSE))</f>
        <v/>
      </c>
      <c r="J68" t="str">
        <f>TRIM(VLOOKUP($A68,[1]battleEff!$A:$S,19,FALSE))</f>
        <v/>
      </c>
      <c r="K68" t="str">
        <f>TRIM(VLOOKUP($A68,[1]battleEff!$A:$R,9,FALSE))</f>
        <v/>
      </c>
      <c r="L68" t="str">
        <f>TRIM(VLOOKUP($A68,[1]battleEff!$A:$R,10,FALSE))</f>
        <v/>
      </c>
      <c r="M68" t="str">
        <f>TRIM(VLOOKUP($A68,[1]battleEff!$A:$R,11,FALSE))</f>
        <v/>
      </c>
      <c r="N68" t="str">
        <f>TRIM(VLOOKUP($A68,[1]battleEff!$A:$R,12,FALSE))</f>
        <v/>
      </c>
      <c r="O68" t="str">
        <f>TRIM(VLOOKUP($A68,[1]battleEff!$A:$R,13,FALSE))</f>
        <v/>
      </c>
      <c r="P68" t="str">
        <f>TRIM(VLOOKUP($A68,[1]battleEff!$A:$R,14,FALSE))</f>
        <v/>
      </c>
      <c r="Q68" t="str">
        <f>TRIM(VLOOKUP($A68,[1]battleEff!$A:$R,15,FALSE))</f>
        <v>2</v>
      </c>
      <c r="R68" t="str">
        <f>TRIM(VLOOKUP($A68,[1]battleEff!$A:$R,16,FALSE))</f>
        <v/>
      </c>
      <c r="S68" t="str">
        <f>TRIM(VLOOKUP($A68,[1]battleEff!$A:$R,17,FALSE))</f>
        <v>1</v>
      </c>
      <c r="T68" t="str">
        <f>TRIM(VLOOKUP($A68,[1]battleEff!$A:$R,18,FALSE))</f>
        <v>0</v>
      </c>
    </row>
    <row r="69" spans="1:20" x14ac:dyDescent="0.15">
      <c r="A69">
        <v>69</v>
      </c>
      <c r="B69" t="s">
        <v>112</v>
      </c>
      <c r="C69" t="str">
        <f>TRIM(VLOOKUP($A69,[1]battleEff!$A:$R,2,FALSE))</f>
        <v>069_sta01|069_atk01</v>
      </c>
      <c r="D69" t="str">
        <f>TRIM(VLOOKUP($A69,[1]battleEff!$A:$R,3,FALSE))</f>
        <v>0|0.4</v>
      </c>
      <c r="E69" t="str">
        <f>TRIM(VLOOKUP($A69,[1]battleEff!$A:$R,4,FALSE))</f>
        <v>defp|defp</v>
      </c>
      <c r="F69" t="str">
        <f>TRIM(VLOOKUP($A69,[1]battleEff!$A:$R,5,FALSE))</f>
        <v>0|2</v>
      </c>
      <c r="G69" t="str">
        <f>TRIM(VLOOKUP($A69,[1]battleEff!$A:$R,6,FALSE))</f>
        <v/>
      </c>
      <c r="H69" t="str">
        <f>TRIM(VLOOKUP($A69,[1]battleEff!$A:$R,7,FALSE))</f>
        <v/>
      </c>
      <c r="I69" t="str">
        <f>TRIM(VLOOKUP($A69,[1]battleEff!$A:$R,8,FALSE))</f>
        <v/>
      </c>
      <c r="J69" t="str">
        <f>TRIM(VLOOKUP($A69,[1]battleEff!$A:$S,19,FALSE))</f>
        <v/>
      </c>
      <c r="K69" t="str">
        <f>TRIM(VLOOKUP($A69,[1]battleEff!$A:$R,9,FALSE))</f>
        <v/>
      </c>
      <c r="L69" t="str">
        <f>TRIM(VLOOKUP($A69,[1]battleEff!$A:$R,10,FALSE))</f>
        <v/>
      </c>
      <c r="M69" t="str">
        <f>TRIM(VLOOKUP($A69,[1]battleEff!$A:$R,11,FALSE))</f>
        <v/>
      </c>
      <c r="N69" t="str">
        <f>TRIM(VLOOKUP($A69,[1]battleEff!$A:$R,12,FALSE))</f>
        <v/>
      </c>
      <c r="O69" t="str">
        <f>TRIM(VLOOKUP($A69,[1]battleEff!$A:$R,13,FALSE))</f>
        <v/>
      </c>
      <c r="P69" t="str">
        <f>TRIM(VLOOKUP($A69,[1]battleEff!$A:$R,14,FALSE))</f>
        <v>069_hit01</v>
      </c>
      <c r="Q69" t="str">
        <f>TRIM(VLOOKUP($A69,[1]battleEff!$A:$R,15,FALSE))</f>
        <v>3</v>
      </c>
      <c r="R69" t="str">
        <f>TRIM(VLOOKUP($A69,[1]battleEff!$A:$R,16,FALSE))</f>
        <v/>
      </c>
      <c r="S69" t="str">
        <f>TRIM(VLOOKUP($A69,[1]battleEff!$A:$R,17,FALSE))</f>
        <v>1</v>
      </c>
      <c r="T69" t="str">
        <f>TRIM(VLOOKUP($A69,[1]battleEff!$A:$R,18,FALSE))</f>
        <v>0</v>
      </c>
    </row>
    <row r="70" spans="1:20" x14ac:dyDescent="0.15">
      <c r="A70">
        <v>70</v>
      </c>
      <c r="B70" t="s">
        <v>113</v>
      </c>
      <c r="C70" t="str">
        <f>TRIM(VLOOKUP($A70,[1]battleEff!$A:$R,2,FALSE))</f>
        <v>070_atk01</v>
      </c>
      <c r="D70" t="str">
        <f>TRIM(VLOOKUP($A70,[1]battleEff!$A:$R,3,FALSE))</f>
        <v>0</v>
      </c>
      <c r="E70" t="str">
        <f>TRIM(VLOOKUP($A70,[1]battleEff!$A:$R,4,FALSE))</f>
        <v>foot</v>
      </c>
      <c r="F70" t="str">
        <f>TRIM(VLOOKUP($A70,[1]battleEff!$A:$R,5,FALSE))</f>
        <v>2</v>
      </c>
      <c r="G70" t="str">
        <f>TRIM(VLOOKUP($A70,[1]battleEff!$A:$R,6,FALSE))</f>
        <v/>
      </c>
      <c r="H70" t="str">
        <f>TRIM(VLOOKUP($A70,[1]battleEff!$A:$R,7,FALSE))</f>
        <v/>
      </c>
      <c r="I70" t="str">
        <f>TRIM(VLOOKUP($A70,[1]battleEff!$A:$R,8,FALSE))</f>
        <v>070_fly01|070_fly02|070_fly03</v>
      </c>
      <c r="J70" t="str">
        <f>TRIM(VLOOKUP($A70,[1]battleEff!$A:$S,19,FALSE))</f>
        <v>0|0.4|0.8|0</v>
      </c>
      <c r="K70" t="str">
        <f>TRIM(VLOOKUP($A70,[1]battleEff!$A:$R,9,FALSE))</f>
        <v>0|0|0</v>
      </c>
      <c r="L70" t="str">
        <f>TRIM(VLOOKUP($A70,[1]battleEff!$A:$R,10,FALSE))</f>
        <v>0.2|0|0</v>
      </c>
      <c r="M70" t="str">
        <f>TRIM(VLOOKUP($A70,[1]battleEff!$A:$R,11,FALSE))</f>
        <v>0.3|0.3|0.3</v>
      </c>
      <c r="N70" t="str">
        <f>TRIM(VLOOKUP($A70,[1]battleEff!$A:$R,12,FALSE))</f>
        <v>0|0|0</v>
      </c>
      <c r="O70" t="str">
        <f>TRIM(VLOOKUP($A70,[1]battleEff!$A:$R,13,FALSE))</f>
        <v/>
      </c>
      <c r="P70" t="str">
        <f>TRIM(VLOOKUP($A70,[1]battleEff!$A:$R,14,FALSE))</f>
        <v>009_hit01</v>
      </c>
      <c r="Q70" t="str">
        <f>TRIM(VLOOKUP($A70,[1]battleEff!$A:$R,15,FALSE))</f>
        <v>2</v>
      </c>
      <c r="R70" t="str">
        <f>TRIM(VLOOKUP($A70,[1]battleEff!$A:$R,16,FALSE))</f>
        <v/>
      </c>
      <c r="S70" t="str">
        <f>TRIM(VLOOKUP($A70,[1]battleEff!$A:$R,17,FALSE))</f>
        <v>3</v>
      </c>
      <c r="T70" t="str">
        <f>TRIM(VLOOKUP($A70,[1]battleEff!$A:$R,18,FALSE))</f>
        <v>0.2</v>
      </c>
    </row>
    <row r="71" spans="1:20" x14ac:dyDescent="0.15">
      <c r="A71">
        <v>71</v>
      </c>
      <c r="B71" t="s">
        <v>114</v>
      </c>
      <c r="C71" t="str">
        <f>TRIM(VLOOKUP($A71,[1]battleEff!$A:$R,2,FALSE))</f>
        <v>071_atk01</v>
      </c>
      <c r="D71" t="str">
        <f>TRIM(VLOOKUP($A71,[1]battleEff!$A:$R,3,FALSE))</f>
        <v>0.6</v>
      </c>
      <c r="E71" t="str">
        <f>TRIM(VLOOKUP($A71,[1]battleEff!$A:$R,4,FALSE))</f>
        <v>foot</v>
      </c>
      <c r="F71" t="str">
        <f>TRIM(VLOOKUP($A71,[1]battleEff!$A:$R,5,FALSE))</f>
        <v>2</v>
      </c>
      <c r="G71" t="str">
        <f>TRIM(VLOOKUP($A71,[1]battleEff!$A:$R,6,FALSE))</f>
        <v/>
      </c>
      <c r="H71" t="str">
        <f>TRIM(VLOOKUP($A71,[1]battleEff!$A:$R,7,FALSE))</f>
        <v/>
      </c>
      <c r="I71" t="str">
        <f>TRIM(VLOOKUP($A71,[1]battleEff!$A:$R,8,FALSE))</f>
        <v/>
      </c>
      <c r="J71" t="str">
        <f>TRIM(VLOOKUP($A71,[1]battleEff!$A:$S,19,FALSE))</f>
        <v/>
      </c>
      <c r="K71" t="str">
        <f>TRIM(VLOOKUP($A71,[1]battleEff!$A:$R,9,FALSE))</f>
        <v/>
      </c>
      <c r="L71" t="str">
        <f>TRIM(VLOOKUP($A71,[1]battleEff!$A:$R,10,FALSE))</f>
        <v/>
      </c>
      <c r="M71" t="str">
        <f>TRIM(VLOOKUP($A71,[1]battleEff!$A:$R,11,FALSE))</f>
        <v/>
      </c>
      <c r="N71" t="str">
        <f>TRIM(VLOOKUP($A71,[1]battleEff!$A:$R,12,FALSE))</f>
        <v/>
      </c>
      <c r="O71" t="str">
        <f>TRIM(VLOOKUP($A71,[1]battleEff!$A:$R,13,FALSE))</f>
        <v/>
      </c>
      <c r="P71" t="str">
        <f>TRIM(VLOOKUP($A71,[1]battleEff!$A:$R,14,FALSE))</f>
        <v>071_hit01</v>
      </c>
      <c r="Q71" t="str">
        <f>TRIM(VLOOKUP($A71,[1]battleEff!$A:$R,15,FALSE))</f>
        <v>1</v>
      </c>
      <c r="R71" t="str">
        <f>TRIM(VLOOKUP($A71,[1]battleEff!$A:$R,16,FALSE))</f>
        <v>2</v>
      </c>
      <c r="S71" t="str">
        <f>TRIM(VLOOKUP($A71,[1]battleEff!$A:$R,17,FALSE))</f>
        <v>1</v>
      </c>
      <c r="T71" t="str">
        <f>TRIM(VLOOKUP($A71,[1]battleEff!$A:$R,18,FALSE))</f>
        <v>0</v>
      </c>
    </row>
    <row r="72" spans="1:20" x14ac:dyDescent="0.15">
      <c r="A72">
        <v>72</v>
      </c>
      <c r="B72" t="s">
        <v>115</v>
      </c>
      <c r="C72" t="str">
        <f>TRIM(VLOOKUP($A72,[1]battleEff!$A:$R,2,FALSE))</f>
        <v>072_sta01|072_atk01</v>
      </c>
      <c r="D72" t="str">
        <f>TRIM(VLOOKUP($A72,[1]battleEff!$A:$R,3,FALSE))</f>
        <v>0|0</v>
      </c>
      <c r="E72" t="str">
        <f>TRIM(VLOOKUP($A72,[1]battleEff!$A:$R,4,FALSE))</f>
        <v>defp|atkp</v>
      </c>
      <c r="F72" t="str">
        <f>TRIM(VLOOKUP($A72,[1]battleEff!$A:$R,5,FALSE))</f>
        <v>0|2</v>
      </c>
      <c r="G72" t="str">
        <f>TRIM(VLOOKUP($A72,[1]battleEff!$A:$R,6,FALSE))</f>
        <v/>
      </c>
      <c r="H72" t="str">
        <f>TRIM(VLOOKUP($A72,[1]battleEff!$A:$R,7,FALSE))</f>
        <v/>
      </c>
      <c r="I72" t="str">
        <f>TRIM(VLOOKUP($A72,[1]battleEff!$A:$R,8,FALSE))</f>
        <v/>
      </c>
      <c r="J72" t="str">
        <f>TRIM(VLOOKUP($A72,[1]battleEff!$A:$S,19,FALSE))</f>
        <v/>
      </c>
      <c r="K72" t="str">
        <f>TRIM(VLOOKUP($A72,[1]battleEff!$A:$R,9,FALSE))</f>
        <v/>
      </c>
      <c r="L72" t="str">
        <f>TRIM(VLOOKUP($A72,[1]battleEff!$A:$R,10,FALSE))</f>
        <v/>
      </c>
      <c r="M72" t="str">
        <f>TRIM(VLOOKUP($A72,[1]battleEff!$A:$R,11,FALSE))</f>
        <v/>
      </c>
      <c r="N72" t="str">
        <f>TRIM(VLOOKUP($A72,[1]battleEff!$A:$R,12,FALSE))</f>
        <v/>
      </c>
      <c r="O72" t="str">
        <f>TRIM(VLOOKUP($A72,[1]battleEff!$A:$R,13,FALSE))</f>
        <v/>
      </c>
      <c r="P72" t="str">
        <f>TRIM(VLOOKUP($A72,[1]battleEff!$A:$R,14,FALSE))</f>
        <v>072_hit01</v>
      </c>
      <c r="Q72" t="str">
        <f>TRIM(VLOOKUP($A72,[1]battleEff!$A:$R,15,FALSE))</f>
        <v>1</v>
      </c>
      <c r="R72" t="str">
        <f>TRIM(VLOOKUP($A72,[1]battleEff!$A:$R,16,FALSE))</f>
        <v>5</v>
      </c>
      <c r="S72" t="str">
        <f>TRIM(VLOOKUP($A72,[1]battleEff!$A:$R,17,FALSE))</f>
        <v>4</v>
      </c>
      <c r="T72" t="str">
        <f>TRIM(VLOOKUP($A72,[1]battleEff!$A:$R,18,FALSE))</f>
        <v>0.3</v>
      </c>
    </row>
    <row r="73" spans="1:20" x14ac:dyDescent="0.15">
      <c r="A73">
        <v>73</v>
      </c>
      <c r="B73" t="s">
        <v>116</v>
      </c>
      <c r="C73" t="str">
        <f>TRIM(VLOOKUP($A73,[1]battleEff!$A:$R,2,FALSE))</f>
        <v>073_atk01</v>
      </c>
      <c r="D73" t="str">
        <f>TRIM(VLOOKUP($A73,[1]battleEff!$A:$R,3,FALSE))</f>
        <v>0.2</v>
      </c>
      <c r="E73" t="str">
        <f>TRIM(VLOOKUP($A73,[1]battleEff!$A:$R,4,FALSE))</f>
        <v>atkp</v>
      </c>
      <c r="F73" t="str">
        <f>TRIM(VLOOKUP($A73,[1]battleEff!$A:$R,5,FALSE))</f>
        <v>2</v>
      </c>
      <c r="G73" t="str">
        <f>TRIM(VLOOKUP($A73,[1]battleEff!$A:$R,6,FALSE))</f>
        <v/>
      </c>
      <c r="H73" t="str">
        <f>TRIM(VLOOKUP($A73,[1]battleEff!$A:$R,7,FALSE))</f>
        <v/>
      </c>
      <c r="I73" t="str">
        <f>TRIM(VLOOKUP($A73,[1]battleEff!$A:$R,8,FALSE))</f>
        <v/>
      </c>
      <c r="J73" t="str">
        <f>TRIM(VLOOKUP($A73,[1]battleEff!$A:$S,19,FALSE))</f>
        <v/>
      </c>
      <c r="K73" t="str">
        <f>TRIM(VLOOKUP($A73,[1]battleEff!$A:$R,9,FALSE))</f>
        <v/>
      </c>
      <c r="L73" t="str">
        <f>TRIM(VLOOKUP($A73,[1]battleEff!$A:$R,10,FALSE))</f>
        <v/>
      </c>
      <c r="M73" t="str">
        <f>TRIM(VLOOKUP($A73,[1]battleEff!$A:$R,11,FALSE))</f>
        <v/>
      </c>
      <c r="N73" t="str">
        <f>TRIM(VLOOKUP($A73,[1]battleEff!$A:$R,12,FALSE))</f>
        <v/>
      </c>
      <c r="O73" t="str">
        <f>TRIM(VLOOKUP($A73,[1]battleEff!$A:$R,13,FALSE))</f>
        <v/>
      </c>
      <c r="P73" t="str">
        <f>TRIM(VLOOKUP($A73,[1]battleEff!$A:$R,14,FALSE))</f>
        <v>035_hit01</v>
      </c>
      <c r="Q73" t="str">
        <f>TRIM(VLOOKUP($A73,[1]battleEff!$A:$R,15,FALSE))</f>
        <v>3</v>
      </c>
      <c r="R73" t="str">
        <f>TRIM(VLOOKUP($A73,[1]battleEff!$A:$R,16,FALSE))</f>
        <v/>
      </c>
      <c r="S73" t="str">
        <f>TRIM(VLOOKUP($A73,[1]battleEff!$A:$R,17,FALSE))</f>
        <v>3</v>
      </c>
      <c r="T73" t="str">
        <f>TRIM(VLOOKUP($A73,[1]battleEff!$A:$R,18,FALSE))</f>
        <v>0.2</v>
      </c>
    </row>
    <row r="74" spans="1:20" x14ac:dyDescent="0.15">
      <c r="A74">
        <v>74</v>
      </c>
      <c r="B74" t="s">
        <v>117</v>
      </c>
      <c r="C74" t="str">
        <f>TRIM(VLOOKUP($A74,[1]battleEff!$A:$R,2,FALSE))</f>
        <v>074_sta01</v>
      </c>
      <c r="D74" t="str">
        <f>TRIM(VLOOKUP($A74,[1]battleEff!$A:$R,3,FALSE))</f>
        <v>1</v>
      </c>
      <c r="E74" t="str">
        <f>TRIM(VLOOKUP($A74,[1]battleEff!$A:$R,4,FALSE))</f>
        <v>atkp</v>
      </c>
      <c r="F74" t="str">
        <f>TRIM(VLOOKUP($A74,[1]battleEff!$A:$R,5,FALSE))</f>
        <v>2</v>
      </c>
      <c r="G74" t="str">
        <f>TRIM(VLOOKUP($A74,[1]battleEff!$A:$R,6,FALSE))</f>
        <v/>
      </c>
      <c r="H74" t="str">
        <f>TRIM(VLOOKUP($A74,[1]battleEff!$A:$R,7,FALSE))</f>
        <v/>
      </c>
      <c r="I74" t="str">
        <f>TRIM(VLOOKUP($A74,[1]battleEff!$A:$R,8,FALSE))</f>
        <v/>
      </c>
      <c r="J74" t="str">
        <f>TRIM(VLOOKUP($A74,[1]battleEff!$A:$S,19,FALSE))</f>
        <v/>
      </c>
      <c r="K74" t="str">
        <f>TRIM(VLOOKUP($A74,[1]battleEff!$A:$R,9,FALSE))</f>
        <v/>
      </c>
      <c r="L74" t="str">
        <f>TRIM(VLOOKUP($A74,[1]battleEff!$A:$R,10,FALSE))</f>
        <v/>
      </c>
      <c r="M74" t="str">
        <f>TRIM(VLOOKUP($A74,[1]battleEff!$A:$R,11,FALSE))</f>
        <v/>
      </c>
      <c r="N74" t="str">
        <f>TRIM(VLOOKUP($A74,[1]battleEff!$A:$R,12,FALSE))</f>
        <v/>
      </c>
      <c r="O74" t="str">
        <f>TRIM(VLOOKUP($A74,[1]battleEff!$A:$R,13,FALSE))</f>
        <v/>
      </c>
      <c r="P74" t="str">
        <f>TRIM(VLOOKUP($A74,[1]battleEff!$A:$R,14,FALSE))</f>
        <v>074_hit01</v>
      </c>
      <c r="Q74" t="str">
        <f>TRIM(VLOOKUP($A74,[1]battleEff!$A:$R,15,FALSE))</f>
        <v>3</v>
      </c>
      <c r="R74" t="str">
        <f>TRIM(VLOOKUP($A74,[1]battleEff!$A:$R,16,FALSE))</f>
        <v/>
      </c>
      <c r="S74" t="str">
        <f>TRIM(VLOOKUP($A74,[1]battleEff!$A:$R,17,FALSE))</f>
        <v>3</v>
      </c>
      <c r="T74" t="str">
        <f>TRIM(VLOOKUP($A74,[1]battleEff!$A:$R,18,FALSE))</f>
        <v>0.3</v>
      </c>
    </row>
    <row r="75" spans="1:20" x14ac:dyDescent="0.15">
      <c r="A75">
        <v>75</v>
      </c>
      <c r="B75" t="s">
        <v>118</v>
      </c>
      <c r="C75" t="str">
        <f>TRIM(VLOOKUP($A75,[1]battleEff!$A:$R,2,FALSE))</f>
        <v>075_sta01</v>
      </c>
      <c r="D75" t="str">
        <f>TRIM(VLOOKUP($A75,[1]battleEff!$A:$R,3,FALSE))</f>
        <v>0.6</v>
      </c>
      <c r="E75" t="str">
        <f>TRIM(VLOOKUP($A75,[1]battleEff!$A:$R,4,FALSE))</f>
        <v>head</v>
      </c>
      <c r="F75" t="str">
        <f>TRIM(VLOOKUP($A75,[1]battleEff!$A:$R,5,FALSE))</f>
        <v>2</v>
      </c>
      <c r="G75" t="str">
        <f>TRIM(VLOOKUP($A75,[1]battleEff!$A:$R,6,FALSE))</f>
        <v/>
      </c>
      <c r="H75" t="str">
        <f>TRIM(VLOOKUP($A75,[1]battleEff!$A:$R,7,FALSE))</f>
        <v/>
      </c>
      <c r="I75" t="str">
        <f>TRIM(VLOOKUP($A75,[1]battleEff!$A:$R,8,FALSE))</f>
        <v>075_fly01</v>
      </c>
      <c r="J75" t="str">
        <f>TRIM(VLOOKUP($A75,[1]battleEff!$A:$S,19,FALSE))</f>
        <v>0</v>
      </c>
      <c r="K75" t="str">
        <f>TRIM(VLOOKUP($A75,[1]battleEff!$A:$R,9,FALSE))</f>
        <v>0</v>
      </c>
      <c r="L75" t="str">
        <f>TRIM(VLOOKUP($A75,[1]battleEff!$A:$R,10,FALSE))</f>
        <v>0</v>
      </c>
      <c r="M75" t="str">
        <f>TRIM(VLOOKUP($A75,[1]battleEff!$A:$R,11,FALSE))</f>
        <v>0.3</v>
      </c>
      <c r="N75" t="str">
        <f>TRIM(VLOOKUP($A75,[1]battleEff!$A:$R,12,FALSE))</f>
        <v>0</v>
      </c>
      <c r="O75" t="str">
        <f>TRIM(VLOOKUP($A75,[1]battleEff!$A:$R,13,FALSE))</f>
        <v/>
      </c>
      <c r="P75" t="str">
        <f>TRIM(VLOOKUP($A75,[1]battleEff!$A:$R,14,FALSE))</f>
        <v>075_hit01</v>
      </c>
      <c r="Q75" t="str">
        <f>TRIM(VLOOKUP($A75,[1]battleEff!$A:$R,15,FALSE))</f>
        <v>2</v>
      </c>
      <c r="R75" t="str">
        <f>TRIM(VLOOKUP($A75,[1]battleEff!$A:$R,16,FALSE))</f>
        <v/>
      </c>
      <c r="S75" t="str">
        <f>TRIM(VLOOKUP($A75,[1]battleEff!$A:$R,17,FALSE))</f>
        <v>1</v>
      </c>
      <c r="T75" t="str">
        <f>TRIM(VLOOKUP($A75,[1]battleEff!$A:$R,18,FALSE))</f>
        <v>0</v>
      </c>
    </row>
    <row r="76" spans="1:20" x14ac:dyDescent="0.15">
      <c r="A76">
        <v>76</v>
      </c>
      <c r="B76" t="s">
        <v>119</v>
      </c>
      <c r="C76" t="str">
        <f>TRIM(VLOOKUP($A76,[1]battleEff!$A:$R,2,FALSE))</f>
        <v>076_sta01</v>
      </c>
      <c r="D76" t="str">
        <f>TRIM(VLOOKUP($A76,[1]battleEff!$A:$R,3,FALSE))</f>
        <v>0</v>
      </c>
      <c r="E76" t="str">
        <f>TRIM(VLOOKUP($A76,[1]battleEff!$A:$R,4,FALSE))</f>
        <v>defp</v>
      </c>
      <c r="F76" t="str">
        <f>TRIM(VLOOKUP($A76,[1]battleEff!$A:$R,5,FALSE))</f>
        <v>0</v>
      </c>
      <c r="G76" t="str">
        <f>TRIM(VLOOKUP($A76,[1]battleEff!$A:$R,6,FALSE))</f>
        <v/>
      </c>
      <c r="H76" t="str">
        <f>TRIM(VLOOKUP($A76,[1]battleEff!$A:$R,7,FALSE))</f>
        <v/>
      </c>
      <c r="I76" t="str">
        <f>TRIM(VLOOKUP($A76,[1]battleEff!$A:$R,8,FALSE))</f>
        <v/>
      </c>
      <c r="J76" t="str">
        <f>TRIM(VLOOKUP($A76,[1]battleEff!$A:$S,19,FALSE))</f>
        <v/>
      </c>
      <c r="K76" t="str">
        <f>TRIM(VLOOKUP($A76,[1]battleEff!$A:$R,9,FALSE))</f>
        <v/>
      </c>
      <c r="L76" t="str">
        <f>TRIM(VLOOKUP($A76,[1]battleEff!$A:$R,10,FALSE))</f>
        <v/>
      </c>
      <c r="M76" t="str">
        <f>TRIM(VLOOKUP($A76,[1]battleEff!$A:$R,11,FALSE))</f>
        <v/>
      </c>
      <c r="N76" t="str">
        <f>TRIM(VLOOKUP($A76,[1]battleEff!$A:$R,12,FALSE))</f>
        <v/>
      </c>
      <c r="O76" t="str">
        <f>TRIM(VLOOKUP($A76,[1]battleEff!$A:$R,13,FALSE))</f>
        <v>076_atk01</v>
      </c>
      <c r="P76" t="str">
        <f>TRIM(VLOOKUP($A76,[1]battleEff!$A:$R,14,FALSE))</f>
        <v/>
      </c>
      <c r="Q76" t="str">
        <f>TRIM(VLOOKUP($A76,[1]battleEff!$A:$R,15,FALSE))</f>
        <v>2</v>
      </c>
      <c r="R76" t="str">
        <f>TRIM(VLOOKUP($A76,[1]battleEff!$A:$R,16,FALSE))</f>
        <v/>
      </c>
      <c r="S76" t="str">
        <f>TRIM(VLOOKUP($A76,[1]battleEff!$A:$R,17,FALSE))</f>
        <v>1</v>
      </c>
      <c r="T76" t="str">
        <f>TRIM(VLOOKUP($A76,[1]battleEff!$A:$R,18,FALSE))</f>
        <v>0</v>
      </c>
    </row>
    <row r="77" spans="1:20" x14ac:dyDescent="0.15">
      <c r="A77">
        <v>77</v>
      </c>
      <c r="B77" t="s">
        <v>120</v>
      </c>
      <c r="C77" t="str">
        <f>TRIM(VLOOKUP($A77,[1]battleEff!$A:$R,2,FALSE))</f>
        <v>077_atk02</v>
      </c>
      <c r="D77" t="str">
        <f>TRIM(VLOOKUP($A77,[1]battleEff!$A:$R,3,FALSE))</f>
        <v>0</v>
      </c>
      <c r="E77" t="str">
        <f>TRIM(VLOOKUP($A77,[1]battleEff!$A:$R,4,FALSE))</f>
        <v>foot</v>
      </c>
      <c r="F77" t="str">
        <f>TRIM(VLOOKUP($A77,[1]battleEff!$A:$R,5,FALSE))</f>
        <v>2</v>
      </c>
      <c r="G77" t="str">
        <f>TRIM(VLOOKUP($A77,[1]battleEff!$A:$R,6,FALSE))</f>
        <v/>
      </c>
      <c r="H77" t="str">
        <f>TRIM(VLOOKUP($A77,[1]battleEff!$A:$R,7,FALSE))</f>
        <v/>
      </c>
      <c r="I77" t="str">
        <f>TRIM(VLOOKUP($A77,[1]battleEff!$A:$R,8,FALSE))</f>
        <v/>
      </c>
      <c r="J77" t="str">
        <f>TRIM(VLOOKUP($A77,[1]battleEff!$A:$S,19,FALSE))</f>
        <v/>
      </c>
      <c r="K77" t="str">
        <f>TRIM(VLOOKUP($A77,[1]battleEff!$A:$R,9,FALSE))</f>
        <v/>
      </c>
      <c r="L77" t="str">
        <f>TRIM(VLOOKUP($A77,[1]battleEff!$A:$R,10,FALSE))</f>
        <v/>
      </c>
      <c r="M77" t="str">
        <f>TRIM(VLOOKUP($A77,[1]battleEff!$A:$R,11,FALSE))</f>
        <v/>
      </c>
      <c r="N77" t="str">
        <f>TRIM(VLOOKUP($A77,[1]battleEff!$A:$R,12,FALSE))</f>
        <v/>
      </c>
      <c r="O77" t="str">
        <f>TRIM(VLOOKUP($A77,[1]battleEff!$A:$R,13,FALSE))</f>
        <v>077_atk01</v>
      </c>
      <c r="P77" t="str">
        <f>TRIM(VLOOKUP($A77,[1]battleEff!$A:$R,14,FALSE))</f>
        <v>077_hit01</v>
      </c>
      <c r="Q77" t="str">
        <f>TRIM(VLOOKUP($A77,[1]battleEff!$A:$R,15,FALSE))</f>
        <v>2</v>
      </c>
      <c r="R77" t="str">
        <f>TRIM(VLOOKUP($A77,[1]battleEff!$A:$R,16,FALSE))</f>
        <v/>
      </c>
      <c r="S77" t="str">
        <f>TRIM(VLOOKUP($A77,[1]battleEff!$A:$R,17,FALSE))</f>
        <v>3</v>
      </c>
      <c r="T77" t="str">
        <f>TRIM(VLOOKUP($A77,[1]battleEff!$A:$R,18,FALSE))</f>
        <v>0.2</v>
      </c>
    </row>
    <row r="78" spans="1:20" x14ac:dyDescent="0.15">
      <c r="A78">
        <v>78</v>
      </c>
      <c r="B78" t="s">
        <v>121</v>
      </c>
      <c r="C78" t="str">
        <f>TRIM(VLOOKUP($A78,[1]battleEff!$A:$R,2,FALSE))</f>
        <v/>
      </c>
      <c r="D78" t="str">
        <f>TRIM(VLOOKUP($A78,[1]battleEff!$A:$R,3,FALSE))</f>
        <v/>
      </c>
      <c r="E78" t="str">
        <f>TRIM(VLOOKUP($A78,[1]battleEff!$A:$R,4,FALSE))</f>
        <v/>
      </c>
      <c r="F78" t="str">
        <f>TRIM(VLOOKUP($A78,[1]battleEff!$A:$R,5,FALSE))</f>
        <v/>
      </c>
      <c r="G78" t="str">
        <f>TRIM(VLOOKUP($A78,[1]battleEff!$A:$R,6,FALSE))</f>
        <v/>
      </c>
      <c r="H78" t="str">
        <f>TRIM(VLOOKUP($A78,[1]battleEff!$A:$R,7,FALSE))</f>
        <v/>
      </c>
      <c r="I78" t="str">
        <f>TRIM(VLOOKUP($A78,[1]battleEff!$A:$R,8,FALSE))</f>
        <v/>
      </c>
      <c r="J78" t="str">
        <f>TRIM(VLOOKUP($A78,[1]battleEff!$A:$S,19,FALSE))</f>
        <v/>
      </c>
      <c r="K78" t="str">
        <f>TRIM(VLOOKUP($A78,[1]battleEff!$A:$R,9,FALSE))</f>
        <v/>
      </c>
      <c r="L78" t="str">
        <f>TRIM(VLOOKUP($A78,[1]battleEff!$A:$R,10,FALSE))</f>
        <v/>
      </c>
      <c r="M78" t="str">
        <f>TRIM(VLOOKUP($A78,[1]battleEff!$A:$R,11,FALSE))</f>
        <v/>
      </c>
      <c r="N78" t="str">
        <f>TRIM(VLOOKUP($A78,[1]battleEff!$A:$R,12,FALSE))</f>
        <v/>
      </c>
      <c r="O78" t="str">
        <f>TRIM(VLOOKUP($A78,[1]battleEff!$A:$R,13,FALSE))</f>
        <v/>
      </c>
      <c r="P78" t="str">
        <f>TRIM(VLOOKUP($A78,[1]battleEff!$A:$R,14,FALSE))</f>
        <v>078_hit01</v>
      </c>
      <c r="Q78" t="str">
        <f>TRIM(VLOOKUP($A78,[1]battleEff!$A:$R,15,FALSE))</f>
        <v>1</v>
      </c>
      <c r="R78" t="str">
        <f>TRIM(VLOOKUP($A78,[1]battleEff!$A:$R,16,FALSE))</f>
        <v>2</v>
      </c>
      <c r="S78" t="str">
        <f>TRIM(VLOOKUP($A78,[1]battleEff!$A:$R,17,FALSE))</f>
        <v>1</v>
      </c>
      <c r="T78" t="str">
        <f>TRIM(VLOOKUP($A78,[1]battleEff!$A:$R,18,FALSE))</f>
        <v>0</v>
      </c>
    </row>
    <row r="79" spans="1:20" x14ac:dyDescent="0.15">
      <c r="A79">
        <v>79</v>
      </c>
      <c r="B79" t="s">
        <v>122</v>
      </c>
      <c r="C79" t="str">
        <f>TRIM(VLOOKUP($A79,[1]battleEff!$A:$R,2,FALSE))</f>
        <v>079_sta01</v>
      </c>
      <c r="D79" t="str">
        <f>TRIM(VLOOKUP($A79,[1]battleEff!$A:$R,3,FALSE))</f>
        <v>0.4</v>
      </c>
      <c r="E79" t="str">
        <f>TRIM(VLOOKUP($A79,[1]battleEff!$A:$R,4,FALSE))</f>
        <v>defp</v>
      </c>
      <c r="F79" t="str">
        <f>TRIM(VLOOKUP($A79,[1]battleEff!$A:$R,5,FALSE))</f>
        <v>2</v>
      </c>
      <c r="G79" t="str">
        <f>TRIM(VLOOKUP($A79,[1]battleEff!$A:$R,6,FALSE))</f>
        <v/>
      </c>
      <c r="H79" t="str">
        <f>TRIM(VLOOKUP($A79,[1]battleEff!$A:$R,7,FALSE))</f>
        <v/>
      </c>
      <c r="I79" t="str">
        <f>TRIM(VLOOKUP($A79,[1]battleEff!$A:$R,8,FALSE))</f>
        <v>079_fly01</v>
      </c>
      <c r="J79" t="str">
        <f>TRIM(VLOOKUP($A79,[1]battleEff!$A:$S,19,FALSE))</f>
        <v>0</v>
      </c>
      <c r="K79" t="str">
        <f>TRIM(VLOOKUP($A79,[1]battleEff!$A:$R,9,FALSE))</f>
        <v>3</v>
      </c>
      <c r="L79" t="str">
        <f>TRIM(VLOOKUP($A79,[1]battleEff!$A:$R,10,FALSE))</f>
        <v>3</v>
      </c>
      <c r="M79" t="str">
        <f>TRIM(VLOOKUP($A79,[1]battleEff!$A:$R,11,FALSE))</f>
        <v>0.4</v>
      </c>
      <c r="N79" t="str">
        <f>TRIM(VLOOKUP($A79,[1]battleEff!$A:$R,12,FALSE))</f>
        <v>0</v>
      </c>
      <c r="O79" t="str">
        <f>TRIM(VLOOKUP($A79,[1]battleEff!$A:$R,13,FALSE))</f>
        <v>079_hit01</v>
      </c>
      <c r="P79" t="str">
        <f>TRIM(VLOOKUP($A79,[1]battleEff!$A:$R,14,FALSE))</f>
        <v/>
      </c>
      <c r="Q79" t="str">
        <f>TRIM(VLOOKUP($A79,[1]battleEff!$A:$R,15,FALSE))</f>
        <v>2</v>
      </c>
      <c r="R79" t="str">
        <f>TRIM(VLOOKUP($A79,[1]battleEff!$A:$R,16,FALSE))</f>
        <v/>
      </c>
      <c r="S79" t="str">
        <f>TRIM(VLOOKUP($A79,[1]battleEff!$A:$R,17,FALSE))</f>
        <v>1</v>
      </c>
      <c r="T79" t="str">
        <f>TRIM(VLOOKUP($A79,[1]battleEff!$A:$R,18,FALSE))</f>
        <v>0</v>
      </c>
    </row>
    <row r="80" spans="1:20" x14ac:dyDescent="0.15">
      <c r="A80">
        <v>80</v>
      </c>
      <c r="B80" t="s">
        <v>123</v>
      </c>
      <c r="C80" t="str">
        <f>TRIM(VLOOKUP($A80,[1]battleEff!$A:$R,2,FALSE))</f>
        <v>080_sta01</v>
      </c>
      <c r="D80" t="str">
        <f>TRIM(VLOOKUP($A80,[1]battleEff!$A:$R,3,FALSE))</f>
        <v>0</v>
      </c>
      <c r="E80" t="str">
        <f>TRIM(VLOOKUP($A80,[1]battleEff!$A:$R,4,FALSE))</f>
        <v>foot</v>
      </c>
      <c r="F80" t="str">
        <f>TRIM(VLOOKUP($A80,[1]battleEff!$A:$R,5,FALSE))</f>
        <v>2</v>
      </c>
      <c r="G80" t="str">
        <f>TRIM(VLOOKUP($A80,[1]battleEff!$A:$R,6,FALSE))</f>
        <v/>
      </c>
      <c r="H80" t="str">
        <f>TRIM(VLOOKUP($A80,[1]battleEff!$A:$R,7,FALSE))</f>
        <v/>
      </c>
      <c r="I80" t="str">
        <f>TRIM(VLOOKUP($A80,[1]battleEff!$A:$R,8,FALSE))</f>
        <v/>
      </c>
      <c r="J80" t="str">
        <f>TRIM(VLOOKUP($A80,[1]battleEff!$A:$S,19,FALSE))</f>
        <v/>
      </c>
      <c r="K80" t="str">
        <f>TRIM(VLOOKUP($A80,[1]battleEff!$A:$R,9,FALSE))</f>
        <v/>
      </c>
      <c r="L80" t="str">
        <f>TRIM(VLOOKUP($A80,[1]battleEff!$A:$R,10,FALSE))</f>
        <v/>
      </c>
      <c r="M80" t="str">
        <f>TRIM(VLOOKUP($A80,[1]battleEff!$A:$R,11,FALSE))</f>
        <v/>
      </c>
      <c r="N80" t="str">
        <f>TRIM(VLOOKUP($A80,[1]battleEff!$A:$R,12,FALSE))</f>
        <v/>
      </c>
      <c r="O80" t="str">
        <f>TRIM(VLOOKUP($A80,[1]battleEff!$A:$R,13,FALSE))</f>
        <v/>
      </c>
      <c r="P80" t="str">
        <f>TRIM(VLOOKUP($A80,[1]battleEff!$A:$R,14,FALSE))</f>
        <v/>
      </c>
      <c r="Q80" t="str">
        <f>TRIM(VLOOKUP($A80,[1]battleEff!$A:$R,15,FALSE))</f>
        <v>2</v>
      </c>
      <c r="R80" t="str">
        <f>TRIM(VLOOKUP($A80,[1]battleEff!$A:$R,16,FALSE))</f>
        <v/>
      </c>
      <c r="S80" t="str">
        <f>TRIM(VLOOKUP($A80,[1]battleEff!$A:$R,17,FALSE))</f>
        <v>1</v>
      </c>
      <c r="T80" t="str">
        <f>TRIM(VLOOKUP($A80,[1]battleEff!$A:$R,18,FALSE))</f>
        <v>0</v>
      </c>
    </row>
    <row r="81" spans="1:20" x14ac:dyDescent="0.15">
      <c r="A81">
        <v>81</v>
      </c>
      <c r="B81" t="s">
        <v>124</v>
      </c>
      <c r="C81" t="str">
        <f>TRIM(VLOOKUP($A81,[1]battleEff!$A:$R,2,FALSE))</f>
        <v>081_atk01</v>
      </c>
      <c r="D81" t="str">
        <f>TRIM(VLOOKUP($A81,[1]battleEff!$A:$R,3,FALSE))</f>
        <v>0.6</v>
      </c>
      <c r="E81" t="str">
        <f>TRIM(VLOOKUP($A81,[1]battleEff!$A:$R,4,FALSE))</f>
        <v>atkp</v>
      </c>
      <c r="F81" t="str">
        <f>TRIM(VLOOKUP($A81,[1]battleEff!$A:$R,5,FALSE))</f>
        <v>2</v>
      </c>
      <c r="G81" t="str">
        <f>TRIM(VLOOKUP($A81,[1]battleEff!$A:$R,6,FALSE))</f>
        <v/>
      </c>
      <c r="H81" t="str">
        <f>TRIM(VLOOKUP($A81,[1]battleEff!$A:$R,7,FALSE))</f>
        <v/>
      </c>
      <c r="I81" t="str">
        <f>TRIM(VLOOKUP($A81,[1]battleEff!$A:$R,8,FALSE))</f>
        <v>081_fly01</v>
      </c>
      <c r="J81" t="str">
        <f>TRIM(VLOOKUP($A81,[1]battleEff!$A:$S,19,FALSE))</f>
        <v>0</v>
      </c>
      <c r="K81" t="str">
        <f>TRIM(VLOOKUP($A81,[1]battleEff!$A:$R,9,FALSE))</f>
        <v>0</v>
      </c>
      <c r="L81" t="str">
        <f>TRIM(VLOOKUP($A81,[1]battleEff!$A:$R,10,FALSE))</f>
        <v>0</v>
      </c>
      <c r="M81" t="str">
        <f>TRIM(VLOOKUP($A81,[1]battleEff!$A:$R,11,FALSE))</f>
        <v>0.4</v>
      </c>
      <c r="N81" t="str">
        <f>TRIM(VLOOKUP($A81,[1]battleEff!$A:$R,12,FALSE))</f>
        <v>0</v>
      </c>
      <c r="O81" t="str">
        <f>TRIM(VLOOKUP($A81,[1]battleEff!$A:$R,13,FALSE))</f>
        <v/>
      </c>
      <c r="P81" t="str">
        <f>TRIM(VLOOKUP($A81,[1]battleEff!$A:$R,14,FALSE))</f>
        <v>081_hit01</v>
      </c>
      <c r="Q81" t="str">
        <f>TRIM(VLOOKUP($A81,[1]battleEff!$A:$R,15,FALSE))</f>
        <v>2</v>
      </c>
      <c r="R81" t="str">
        <f>TRIM(VLOOKUP($A81,[1]battleEff!$A:$R,16,FALSE))</f>
        <v/>
      </c>
      <c r="S81" t="str">
        <f>TRIM(VLOOKUP($A81,[1]battleEff!$A:$R,17,FALSE))</f>
        <v>1</v>
      </c>
      <c r="T81" t="str">
        <f>TRIM(VLOOKUP($A81,[1]battleEff!$A:$R,18,FALSE))</f>
        <v>0</v>
      </c>
    </row>
    <row r="82" spans="1:20" x14ac:dyDescent="0.15">
      <c r="A82">
        <v>82</v>
      </c>
      <c r="B82" t="s">
        <v>125</v>
      </c>
      <c r="C82" t="str">
        <f>TRIM(VLOOKUP($A82,[1]battleEff!$A:$R,2,FALSE))</f>
        <v>082_sta01</v>
      </c>
      <c r="D82" t="str">
        <f>TRIM(VLOOKUP($A82,[1]battleEff!$A:$R,3,FALSE))</f>
        <v>0</v>
      </c>
      <c r="E82" t="str">
        <f>TRIM(VLOOKUP($A82,[1]battleEff!$A:$R,4,FALSE))</f>
        <v>foot</v>
      </c>
      <c r="F82" t="str">
        <f>TRIM(VLOOKUP($A82,[1]battleEff!$A:$R,5,FALSE))</f>
        <v>2</v>
      </c>
      <c r="G82" t="str">
        <f>TRIM(VLOOKUP($A82,[1]battleEff!$A:$R,6,FALSE))</f>
        <v/>
      </c>
      <c r="H82" t="str">
        <f>TRIM(VLOOKUP($A82,[1]battleEff!$A:$R,7,FALSE))</f>
        <v/>
      </c>
      <c r="I82" t="str">
        <f>TRIM(VLOOKUP($A82,[1]battleEff!$A:$R,8,FALSE))</f>
        <v/>
      </c>
      <c r="J82" t="str">
        <f>TRIM(VLOOKUP($A82,[1]battleEff!$A:$S,19,FALSE))</f>
        <v/>
      </c>
      <c r="K82" t="str">
        <f>TRIM(VLOOKUP($A82,[1]battleEff!$A:$R,9,FALSE))</f>
        <v/>
      </c>
      <c r="L82" t="str">
        <f>TRIM(VLOOKUP($A82,[1]battleEff!$A:$R,10,FALSE))</f>
        <v/>
      </c>
      <c r="M82" t="str">
        <f>TRIM(VLOOKUP($A82,[1]battleEff!$A:$R,11,FALSE))</f>
        <v/>
      </c>
      <c r="N82" t="str">
        <f>TRIM(VLOOKUP($A82,[1]battleEff!$A:$R,12,FALSE))</f>
        <v/>
      </c>
      <c r="O82" t="str">
        <f>TRIM(VLOOKUP($A82,[1]battleEff!$A:$R,13,FALSE))</f>
        <v/>
      </c>
      <c r="P82" t="str">
        <f>TRIM(VLOOKUP($A82,[1]battleEff!$A:$R,14,FALSE))</f>
        <v>030_hit01</v>
      </c>
      <c r="Q82" t="str">
        <f>TRIM(VLOOKUP($A82,[1]battleEff!$A:$R,15,FALSE))</f>
        <v>1</v>
      </c>
      <c r="R82" t="str">
        <f>TRIM(VLOOKUP($A82,[1]battleEff!$A:$R,16,FALSE))</f>
        <v>5</v>
      </c>
      <c r="S82" t="str">
        <f>TRIM(VLOOKUP($A82,[1]battleEff!$A:$R,17,FALSE))</f>
        <v>3</v>
      </c>
      <c r="T82" t="str">
        <f>TRIM(VLOOKUP($A82,[1]battleEff!$A:$R,18,FALSE))</f>
        <v>0.2</v>
      </c>
    </row>
    <row r="83" spans="1:20" x14ac:dyDescent="0.15">
      <c r="A83">
        <v>83</v>
      </c>
      <c r="B83" t="s">
        <v>126</v>
      </c>
      <c r="C83" t="str">
        <f>TRIM(VLOOKUP($A83,[1]battleEff!$A:$R,2,FALSE))</f>
        <v>083_atk02</v>
      </c>
      <c r="D83" t="str">
        <f>TRIM(VLOOKUP($A83,[1]battleEff!$A:$R,3,FALSE))</f>
        <v>0</v>
      </c>
      <c r="E83" t="str">
        <f>TRIM(VLOOKUP($A83,[1]battleEff!$A:$R,4,FALSE))</f>
        <v>foot</v>
      </c>
      <c r="F83" t="str">
        <f>TRIM(VLOOKUP($A83,[1]battleEff!$A:$R,5,FALSE))</f>
        <v>2</v>
      </c>
      <c r="G83" t="str">
        <f>TRIM(VLOOKUP($A83,[1]battleEff!$A:$R,6,FALSE))</f>
        <v/>
      </c>
      <c r="H83" t="str">
        <f>TRIM(VLOOKUP($A83,[1]battleEff!$A:$R,7,FALSE))</f>
        <v/>
      </c>
      <c r="I83" t="str">
        <f>TRIM(VLOOKUP($A83,[1]battleEff!$A:$R,8,FALSE))</f>
        <v/>
      </c>
      <c r="J83" t="str">
        <f>TRIM(VLOOKUP($A83,[1]battleEff!$A:$S,19,FALSE))</f>
        <v/>
      </c>
      <c r="K83" t="str">
        <f>TRIM(VLOOKUP($A83,[1]battleEff!$A:$R,9,FALSE))</f>
        <v/>
      </c>
      <c r="L83" t="str">
        <f>TRIM(VLOOKUP($A83,[1]battleEff!$A:$R,10,FALSE))</f>
        <v/>
      </c>
      <c r="M83" t="str">
        <f>TRIM(VLOOKUP($A83,[1]battleEff!$A:$R,11,FALSE))</f>
        <v/>
      </c>
      <c r="N83" t="str">
        <f>TRIM(VLOOKUP($A83,[1]battleEff!$A:$R,12,FALSE))</f>
        <v/>
      </c>
      <c r="O83" t="str">
        <f>TRIM(VLOOKUP($A83,[1]battleEff!$A:$R,13,FALSE))</f>
        <v>083_atk01</v>
      </c>
      <c r="P83" t="str">
        <f>TRIM(VLOOKUP($A83,[1]battleEff!$A:$R,14,FALSE))</f>
        <v>030_hit01</v>
      </c>
      <c r="Q83" t="str">
        <f>TRIM(VLOOKUP($A83,[1]battleEff!$A:$R,15,FALSE))</f>
        <v>2</v>
      </c>
      <c r="R83" t="str">
        <f>TRIM(VLOOKUP($A83,[1]battleEff!$A:$R,16,FALSE))</f>
        <v/>
      </c>
      <c r="S83" t="str">
        <f>TRIM(VLOOKUP($A83,[1]battleEff!$A:$R,17,FALSE))</f>
        <v>3</v>
      </c>
      <c r="T83" t="str">
        <f>TRIM(VLOOKUP($A83,[1]battleEff!$A:$R,18,FALSE))</f>
        <v>0.2</v>
      </c>
    </row>
    <row r="84" spans="1:20" x14ac:dyDescent="0.15">
      <c r="A84">
        <v>84</v>
      </c>
      <c r="B84" t="s">
        <v>127</v>
      </c>
      <c r="C84" t="str">
        <f>TRIM(VLOOKUP($A84,[1]battleEff!$A:$R,2,FALSE))</f>
        <v>084_sta01</v>
      </c>
      <c r="D84" t="str">
        <f>TRIM(VLOOKUP($A84,[1]battleEff!$A:$R,3,FALSE))</f>
        <v>0.3</v>
      </c>
      <c r="E84" t="str">
        <f>TRIM(VLOOKUP($A84,[1]battleEff!$A:$R,4,FALSE))</f>
        <v>atkp</v>
      </c>
      <c r="F84" t="str">
        <f>TRIM(VLOOKUP($A84,[1]battleEff!$A:$R,5,FALSE))</f>
        <v>2</v>
      </c>
      <c r="G84" t="str">
        <f>TRIM(VLOOKUP($A84,[1]battleEff!$A:$R,6,FALSE))</f>
        <v/>
      </c>
      <c r="H84" t="str">
        <f>TRIM(VLOOKUP($A84,[1]battleEff!$A:$R,7,FALSE))</f>
        <v/>
      </c>
      <c r="I84" t="str">
        <f>TRIM(VLOOKUP($A84,[1]battleEff!$A:$R,8,FALSE))</f>
        <v/>
      </c>
      <c r="J84" t="str">
        <f>TRIM(VLOOKUP($A84,[1]battleEff!$A:$S,19,FALSE))</f>
        <v/>
      </c>
      <c r="K84" t="str">
        <f>TRIM(VLOOKUP($A84,[1]battleEff!$A:$R,9,FALSE))</f>
        <v/>
      </c>
      <c r="L84" t="str">
        <f>TRIM(VLOOKUP($A84,[1]battleEff!$A:$R,10,FALSE))</f>
        <v/>
      </c>
      <c r="M84" t="str">
        <f>TRIM(VLOOKUP($A84,[1]battleEff!$A:$R,11,FALSE))</f>
        <v/>
      </c>
      <c r="N84" t="str">
        <f>TRIM(VLOOKUP($A84,[1]battleEff!$A:$R,12,FALSE))</f>
        <v/>
      </c>
      <c r="O84" t="str">
        <f>TRIM(VLOOKUP($A84,[1]battleEff!$A:$R,13,FALSE))</f>
        <v/>
      </c>
      <c r="P84" t="str">
        <f>TRIM(VLOOKUP($A84,[1]battleEff!$A:$R,14,FALSE))</f>
        <v>084_hit01</v>
      </c>
      <c r="Q84" t="str">
        <f>TRIM(VLOOKUP($A84,[1]battleEff!$A:$R,15,FALSE))</f>
        <v>2</v>
      </c>
      <c r="R84" t="str">
        <f>TRIM(VLOOKUP($A84,[1]battleEff!$A:$R,16,FALSE))</f>
        <v/>
      </c>
      <c r="S84" t="str">
        <f>TRIM(VLOOKUP($A84,[1]battleEff!$A:$R,17,FALSE))</f>
        <v>3</v>
      </c>
      <c r="T84" t="str">
        <f>TRIM(VLOOKUP($A84,[1]battleEff!$A:$R,18,FALSE))</f>
        <v>0.2</v>
      </c>
    </row>
    <row r="85" spans="1:20" x14ac:dyDescent="0.15">
      <c r="A85">
        <v>85</v>
      </c>
      <c r="B85" t="s">
        <v>128</v>
      </c>
      <c r="C85" t="str">
        <f>TRIM(VLOOKUP($A85,[1]battleEff!$A:$R,2,FALSE))</f>
        <v>085_sta01</v>
      </c>
      <c r="D85" t="str">
        <f>TRIM(VLOOKUP($A85,[1]battleEff!$A:$R,3,FALSE))</f>
        <v>0.6</v>
      </c>
      <c r="E85" t="str">
        <f>TRIM(VLOOKUP($A85,[1]battleEff!$A:$R,4,FALSE))</f>
        <v>atkp</v>
      </c>
      <c r="F85" t="str">
        <f>TRIM(VLOOKUP($A85,[1]battleEff!$A:$R,5,FALSE))</f>
        <v>2</v>
      </c>
      <c r="G85" t="str">
        <f>TRIM(VLOOKUP($A85,[1]battleEff!$A:$R,6,FALSE))</f>
        <v/>
      </c>
      <c r="H85" t="str">
        <f>TRIM(VLOOKUP($A85,[1]battleEff!$A:$R,7,FALSE))</f>
        <v/>
      </c>
      <c r="I85" t="str">
        <f>TRIM(VLOOKUP($A85,[1]battleEff!$A:$R,8,FALSE))</f>
        <v/>
      </c>
      <c r="J85" t="str">
        <f>TRIM(VLOOKUP($A85,[1]battleEff!$A:$S,19,FALSE))</f>
        <v/>
      </c>
      <c r="K85" t="str">
        <f>TRIM(VLOOKUP($A85,[1]battleEff!$A:$R,9,FALSE))</f>
        <v/>
      </c>
      <c r="L85" t="str">
        <f>TRIM(VLOOKUP($A85,[1]battleEff!$A:$R,10,FALSE))</f>
        <v/>
      </c>
      <c r="M85" t="str">
        <f>TRIM(VLOOKUP($A85,[1]battleEff!$A:$R,11,FALSE))</f>
        <v/>
      </c>
      <c r="N85" t="str">
        <f>TRIM(VLOOKUP($A85,[1]battleEff!$A:$R,12,FALSE))</f>
        <v/>
      </c>
      <c r="O85" t="str">
        <f>TRIM(VLOOKUP($A85,[1]battleEff!$A:$R,13,FALSE))</f>
        <v>085_hit01</v>
      </c>
      <c r="P85" t="str">
        <f>TRIM(VLOOKUP($A85,[1]battleEff!$A:$R,14,FALSE))</f>
        <v/>
      </c>
      <c r="Q85" t="str">
        <f>TRIM(VLOOKUP($A85,[1]battleEff!$A:$R,15,FALSE))</f>
        <v>2</v>
      </c>
      <c r="R85" t="str">
        <f>TRIM(VLOOKUP($A85,[1]battleEff!$A:$R,16,FALSE))</f>
        <v/>
      </c>
      <c r="S85" t="str">
        <f>TRIM(VLOOKUP($A85,[1]battleEff!$A:$R,17,FALSE))</f>
        <v>3</v>
      </c>
      <c r="T85" t="str">
        <f>TRIM(VLOOKUP($A85,[1]battleEff!$A:$R,18,FALSE))</f>
        <v>0.2</v>
      </c>
    </row>
    <row r="86" spans="1:20" x14ac:dyDescent="0.15">
      <c r="A86">
        <v>86</v>
      </c>
      <c r="B86" t="s">
        <v>129</v>
      </c>
      <c r="C86" t="str">
        <f>TRIM(VLOOKUP($A86,[1]battleEff!$A:$R,2,FALSE))</f>
        <v>086_sta01</v>
      </c>
      <c r="D86" t="str">
        <f>TRIM(VLOOKUP($A86,[1]battleEff!$A:$R,3,FALSE))</f>
        <v>0.4</v>
      </c>
      <c r="E86" t="str">
        <f>TRIM(VLOOKUP($A86,[1]battleEff!$A:$R,4,FALSE))</f>
        <v>atkp</v>
      </c>
      <c r="F86" t="str">
        <f>TRIM(VLOOKUP($A86,[1]battleEff!$A:$R,5,FALSE))</f>
        <v>2</v>
      </c>
      <c r="G86" t="str">
        <f>TRIM(VLOOKUP($A86,[1]battleEff!$A:$R,6,FALSE))</f>
        <v/>
      </c>
      <c r="H86" t="str">
        <f>TRIM(VLOOKUP($A86,[1]battleEff!$A:$R,7,FALSE))</f>
        <v/>
      </c>
      <c r="I86" t="str">
        <f>TRIM(VLOOKUP($A86,[1]battleEff!$A:$R,8,FALSE))</f>
        <v>086_fly01</v>
      </c>
      <c r="J86" t="str">
        <f>TRIM(VLOOKUP($A86,[1]battleEff!$A:$S,19,FALSE))</f>
        <v/>
      </c>
      <c r="K86" t="str">
        <f>TRIM(VLOOKUP($A86,[1]battleEff!$A:$R,9,FALSE))</f>
        <v>0</v>
      </c>
      <c r="L86" t="str">
        <f>TRIM(VLOOKUP($A86,[1]battleEff!$A:$R,10,FALSE))</f>
        <v>0</v>
      </c>
      <c r="M86" t="str">
        <f>TRIM(VLOOKUP($A86,[1]battleEff!$A:$R,11,FALSE))</f>
        <v>0.4</v>
      </c>
      <c r="N86" t="str">
        <f>TRIM(VLOOKUP($A86,[1]battleEff!$A:$R,12,FALSE))</f>
        <v>0</v>
      </c>
      <c r="O86" t="str">
        <f>TRIM(VLOOKUP($A86,[1]battleEff!$A:$R,13,FALSE))</f>
        <v/>
      </c>
      <c r="P86" t="str">
        <f>TRIM(VLOOKUP($A86,[1]battleEff!$A:$R,14,FALSE))</f>
        <v>086_hit01</v>
      </c>
      <c r="Q86" t="str">
        <f>TRIM(VLOOKUP($A86,[1]battleEff!$A:$R,15,FALSE))</f>
        <v>2</v>
      </c>
      <c r="R86" t="str">
        <f>TRIM(VLOOKUP($A86,[1]battleEff!$A:$R,16,FALSE))</f>
        <v/>
      </c>
      <c r="S86" t="str">
        <f>TRIM(VLOOKUP($A86,[1]battleEff!$A:$R,17,FALSE))</f>
        <v>1</v>
      </c>
      <c r="T86" t="str">
        <f>TRIM(VLOOKUP($A86,[1]battleEff!$A:$R,18,FALSE))</f>
        <v>0</v>
      </c>
    </row>
    <row r="87" spans="1:20" x14ac:dyDescent="0.15">
      <c r="A87">
        <v>87</v>
      </c>
      <c r="B87" t="s">
        <v>130</v>
      </c>
      <c r="C87" t="str">
        <f>TRIM(VLOOKUP($A87,[1]battleEff!$A:$R,2,FALSE))</f>
        <v>087_sta01</v>
      </c>
      <c r="D87" t="str">
        <f>TRIM(VLOOKUP($A87,[1]battleEff!$A:$R,3,FALSE))</f>
        <v>0.4</v>
      </c>
      <c r="E87" t="str">
        <f>TRIM(VLOOKUP($A87,[1]battleEff!$A:$R,4,FALSE))</f>
        <v>atkp</v>
      </c>
      <c r="F87" t="str">
        <f>TRIM(VLOOKUP($A87,[1]battleEff!$A:$R,5,FALSE))</f>
        <v>2</v>
      </c>
      <c r="G87" t="str">
        <f>TRIM(VLOOKUP($A87,[1]battleEff!$A:$R,6,FALSE))</f>
        <v/>
      </c>
      <c r="H87" t="str">
        <f>TRIM(VLOOKUP($A87,[1]battleEff!$A:$R,7,FALSE))</f>
        <v/>
      </c>
      <c r="I87" t="str">
        <f>TRIM(VLOOKUP($A87,[1]battleEff!$A:$R,8,FALSE))</f>
        <v/>
      </c>
      <c r="J87" t="str">
        <f>TRIM(VLOOKUP($A87,[1]battleEff!$A:$S,19,FALSE))</f>
        <v/>
      </c>
      <c r="K87" t="str">
        <f>TRIM(VLOOKUP($A87,[1]battleEff!$A:$R,9,FALSE))</f>
        <v/>
      </c>
      <c r="L87" t="str">
        <f>TRIM(VLOOKUP($A87,[1]battleEff!$A:$R,10,FALSE))</f>
        <v/>
      </c>
      <c r="M87" t="str">
        <f>TRIM(VLOOKUP($A87,[1]battleEff!$A:$R,11,FALSE))</f>
        <v/>
      </c>
      <c r="N87" t="str">
        <f>TRIM(VLOOKUP($A87,[1]battleEff!$A:$R,12,FALSE))</f>
        <v/>
      </c>
      <c r="O87" t="str">
        <f>TRIM(VLOOKUP($A87,[1]battleEff!$A:$R,13,FALSE))</f>
        <v/>
      </c>
      <c r="P87" t="str">
        <f>TRIM(VLOOKUP($A87,[1]battleEff!$A:$R,14,FALSE))</f>
        <v>087_hit01</v>
      </c>
      <c r="Q87" t="str">
        <f>TRIM(VLOOKUP($A87,[1]battleEff!$A:$R,15,FALSE))</f>
        <v>2</v>
      </c>
      <c r="R87" t="str">
        <f>TRIM(VLOOKUP($A87,[1]battleEff!$A:$R,16,FALSE))</f>
        <v/>
      </c>
      <c r="S87" t="str">
        <f>TRIM(VLOOKUP($A87,[1]battleEff!$A:$R,17,FALSE))</f>
        <v>1</v>
      </c>
      <c r="T87" t="str">
        <f>TRIM(VLOOKUP($A87,[1]battleEff!$A:$R,18,FALSE))</f>
        <v>0</v>
      </c>
    </row>
    <row r="88" spans="1:20" x14ac:dyDescent="0.15">
      <c r="A88">
        <v>88</v>
      </c>
      <c r="B88" t="s">
        <v>131</v>
      </c>
      <c r="C88" t="str">
        <f>TRIM(VLOOKUP($A88,[1]battleEff!$A:$R,2,FALSE))</f>
        <v>088_sta01|088_atk01</v>
      </c>
      <c r="D88" t="str">
        <f>TRIM(VLOOKUP($A88,[1]battleEff!$A:$R,3,FALSE))</f>
        <v>0|0.6</v>
      </c>
      <c r="E88" t="str">
        <f>TRIM(VLOOKUP($A88,[1]battleEff!$A:$R,4,FALSE))</f>
        <v>atkp|atkp</v>
      </c>
      <c r="F88" t="str">
        <f>TRIM(VLOOKUP($A88,[1]battleEff!$A:$R,5,FALSE))</f>
        <v>2|0</v>
      </c>
      <c r="G88" t="str">
        <f>TRIM(VLOOKUP($A88,[1]battleEff!$A:$R,6,FALSE))</f>
        <v/>
      </c>
      <c r="H88" t="str">
        <f>TRIM(VLOOKUP($A88,[1]battleEff!$A:$R,7,FALSE))</f>
        <v/>
      </c>
      <c r="I88" t="str">
        <f>TRIM(VLOOKUP($A88,[1]battleEff!$A:$R,8,FALSE))</f>
        <v>088_fly01</v>
      </c>
      <c r="J88" t="str">
        <f>TRIM(VLOOKUP($A88,[1]battleEff!$A:$S,19,FALSE))</f>
        <v>0</v>
      </c>
      <c r="K88" t="str">
        <f>TRIM(VLOOKUP($A88,[1]battleEff!$A:$R,9,FALSE))</f>
        <v>1</v>
      </c>
      <c r="L88" t="str">
        <f>TRIM(VLOOKUP($A88,[1]battleEff!$A:$R,10,FALSE))</f>
        <v>0</v>
      </c>
      <c r="M88" t="str">
        <f>TRIM(VLOOKUP($A88,[1]battleEff!$A:$R,11,FALSE))</f>
        <v>0.3</v>
      </c>
      <c r="N88" t="str">
        <f>TRIM(VLOOKUP($A88,[1]battleEff!$A:$R,12,FALSE))</f>
        <v>0</v>
      </c>
      <c r="O88" t="str">
        <f>TRIM(VLOOKUP($A88,[1]battleEff!$A:$R,13,FALSE))</f>
        <v/>
      </c>
      <c r="P88" t="str">
        <f>TRIM(VLOOKUP($A88,[1]battleEff!$A:$R,14,FALSE))</f>
        <v>088_hit01</v>
      </c>
      <c r="Q88" t="str">
        <f>TRIM(VLOOKUP($A88,[1]battleEff!$A:$R,15,FALSE))</f>
        <v>2</v>
      </c>
      <c r="R88" t="str">
        <f>TRIM(VLOOKUP($A88,[1]battleEff!$A:$R,16,FALSE))</f>
        <v/>
      </c>
      <c r="S88" t="str">
        <f>TRIM(VLOOKUP($A88,[1]battleEff!$A:$R,17,FALSE))</f>
        <v>3</v>
      </c>
      <c r="T88" t="str">
        <f>TRIM(VLOOKUP($A88,[1]battleEff!$A:$R,18,FALSE))</f>
        <v>0.2</v>
      </c>
    </row>
    <row r="89" spans="1:20" x14ac:dyDescent="0.15">
      <c r="A89">
        <v>89</v>
      </c>
      <c r="B89" t="s">
        <v>132</v>
      </c>
      <c r="C89" t="str">
        <f>TRIM(VLOOKUP($A89,[1]battleEff!$A:$R,2,FALSE))</f>
        <v>089_sta01</v>
      </c>
      <c r="D89" t="str">
        <f>TRIM(VLOOKUP($A89,[1]battleEff!$A:$R,3,FALSE))</f>
        <v>0.8</v>
      </c>
      <c r="E89" t="str">
        <f>TRIM(VLOOKUP($A89,[1]battleEff!$A:$R,4,FALSE))</f>
        <v>defp</v>
      </c>
      <c r="F89" t="str">
        <f>TRIM(VLOOKUP($A89,[1]battleEff!$A:$R,5,FALSE))</f>
        <v>2</v>
      </c>
      <c r="G89" t="str">
        <f>TRIM(VLOOKUP($A89,[1]battleEff!$A:$R,6,FALSE))</f>
        <v/>
      </c>
      <c r="H89" t="str">
        <f>TRIM(VLOOKUP($A89,[1]battleEff!$A:$R,7,FALSE))</f>
        <v/>
      </c>
      <c r="I89" t="str">
        <f>TRIM(VLOOKUP($A89,[1]battleEff!$A:$R,8,FALSE))</f>
        <v/>
      </c>
      <c r="J89" t="str">
        <f>TRIM(VLOOKUP($A89,[1]battleEff!$A:$S,19,FALSE))</f>
        <v/>
      </c>
      <c r="K89" t="str">
        <f>TRIM(VLOOKUP($A89,[1]battleEff!$A:$R,9,FALSE))</f>
        <v/>
      </c>
      <c r="L89" t="str">
        <f>TRIM(VLOOKUP($A89,[1]battleEff!$A:$R,10,FALSE))</f>
        <v/>
      </c>
      <c r="M89" t="str">
        <f>TRIM(VLOOKUP($A89,[1]battleEff!$A:$R,11,FALSE))</f>
        <v/>
      </c>
      <c r="N89" t="str">
        <f>TRIM(VLOOKUP($A89,[1]battleEff!$A:$R,12,FALSE))</f>
        <v/>
      </c>
      <c r="O89" t="str">
        <f>TRIM(VLOOKUP($A89,[1]battleEff!$A:$R,13,FALSE))</f>
        <v/>
      </c>
      <c r="P89" t="str">
        <f>TRIM(VLOOKUP($A89,[1]battleEff!$A:$R,14,FALSE))</f>
        <v>074_hit01</v>
      </c>
      <c r="Q89" t="str">
        <f>TRIM(VLOOKUP($A89,[1]battleEff!$A:$R,15,FALSE))</f>
        <v>1</v>
      </c>
      <c r="R89" t="str">
        <f>TRIM(VLOOKUP($A89,[1]battleEff!$A:$R,16,FALSE))</f>
        <v>3</v>
      </c>
      <c r="S89" t="str">
        <f>TRIM(VLOOKUP($A89,[1]battleEff!$A:$R,17,FALSE))</f>
        <v>3</v>
      </c>
      <c r="T89" t="str">
        <f>TRIM(VLOOKUP($A89,[1]battleEff!$A:$R,18,FALSE))</f>
        <v>0.2</v>
      </c>
    </row>
    <row r="90" spans="1:20" x14ac:dyDescent="0.15">
      <c r="A90">
        <v>90</v>
      </c>
      <c r="B90" t="s">
        <v>133</v>
      </c>
      <c r="C90" t="str">
        <f>TRIM(VLOOKUP($A90,[1]battleEff!$A:$R,2,FALSE))</f>
        <v>090_atk01</v>
      </c>
      <c r="D90" t="str">
        <f>TRIM(VLOOKUP($A90,[1]battleEff!$A:$R,3,FALSE))</f>
        <v>0.5</v>
      </c>
      <c r="E90" t="str">
        <f>TRIM(VLOOKUP($A90,[1]battleEff!$A:$R,4,FALSE))</f>
        <v>foot</v>
      </c>
      <c r="F90" t="str">
        <f>TRIM(VLOOKUP($A90,[1]battleEff!$A:$R,5,FALSE))</f>
        <v>2</v>
      </c>
      <c r="G90" t="str">
        <f>TRIM(VLOOKUP($A90,[1]battleEff!$A:$R,6,FALSE))</f>
        <v/>
      </c>
      <c r="H90" t="str">
        <f>TRIM(VLOOKUP($A90,[1]battleEff!$A:$R,7,FALSE))</f>
        <v/>
      </c>
      <c r="I90" t="str">
        <f>TRIM(VLOOKUP($A90,[1]battleEff!$A:$R,8,FALSE))</f>
        <v/>
      </c>
      <c r="J90" t="str">
        <f>TRIM(VLOOKUP($A90,[1]battleEff!$A:$S,19,FALSE))</f>
        <v/>
      </c>
      <c r="K90" t="str">
        <f>TRIM(VLOOKUP($A90,[1]battleEff!$A:$R,9,FALSE))</f>
        <v/>
      </c>
      <c r="L90" t="str">
        <f>TRIM(VLOOKUP($A90,[1]battleEff!$A:$R,10,FALSE))</f>
        <v/>
      </c>
      <c r="M90" t="str">
        <f>TRIM(VLOOKUP($A90,[1]battleEff!$A:$R,11,FALSE))</f>
        <v/>
      </c>
      <c r="N90" t="str">
        <f>TRIM(VLOOKUP($A90,[1]battleEff!$A:$R,12,FALSE))</f>
        <v/>
      </c>
      <c r="O90" t="str">
        <f>TRIM(VLOOKUP($A90,[1]battleEff!$A:$R,13,FALSE))</f>
        <v/>
      </c>
      <c r="P90" t="str">
        <f>TRIM(VLOOKUP($A90,[1]battleEff!$A:$R,14,FALSE))</f>
        <v>090_hit01</v>
      </c>
      <c r="Q90" t="str">
        <f>TRIM(VLOOKUP($A90,[1]battleEff!$A:$R,15,FALSE))</f>
        <v>1</v>
      </c>
      <c r="R90" t="str">
        <f>TRIM(VLOOKUP($A90,[1]battleEff!$A:$R,16,FALSE))</f>
        <v>3</v>
      </c>
      <c r="S90" t="str">
        <f>TRIM(VLOOKUP($A90,[1]battleEff!$A:$R,17,FALSE))</f>
        <v>1</v>
      </c>
      <c r="T90" t="str">
        <f>TRIM(VLOOKUP($A90,[1]battleEff!$A:$R,18,FALSE))</f>
        <v>0</v>
      </c>
    </row>
    <row r="91" spans="1:20" x14ac:dyDescent="0.15">
      <c r="A91">
        <v>91</v>
      </c>
      <c r="B91" t="s">
        <v>134</v>
      </c>
      <c r="C91" t="str">
        <f>TRIM(VLOOKUP($A91,[1]battleEff!$A:$R,2,FALSE))</f>
        <v>091_sta01|091_atk01</v>
      </c>
      <c r="D91" t="str">
        <f>TRIM(VLOOKUP($A91,[1]battleEff!$A:$R,3,FALSE))</f>
        <v>0|0.8</v>
      </c>
      <c r="E91" t="str">
        <f>TRIM(VLOOKUP($A91,[1]battleEff!$A:$R,4,FALSE))</f>
        <v>defp|atkp</v>
      </c>
      <c r="F91" t="str">
        <f>TRIM(VLOOKUP($A91,[1]battleEff!$A:$R,5,FALSE))</f>
        <v>0|2</v>
      </c>
      <c r="G91" t="str">
        <f>TRIM(VLOOKUP($A91,[1]battleEff!$A:$R,6,FALSE))</f>
        <v/>
      </c>
      <c r="H91" t="str">
        <f>TRIM(VLOOKUP($A91,[1]battleEff!$A:$R,7,FALSE))</f>
        <v/>
      </c>
      <c r="I91" t="str">
        <f>TRIM(VLOOKUP($A91,[1]battleEff!$A:$R,8,FALSE))</f>
        <v/>
      </c>
      <c r="J91" t="str">
        <f>TRIM(VLOOKUP($A91,[1]battleEff!$A:$S,19,FALSE))</f>
        <v/>
      </c>
      <c r="K91" t="str">
        <f>TRIM(VLOOKUP($A91,[1]battleEff!$A:$R,9,FALSE))</f>
        <v/>
      </c>
      <c r="L91" t="str">
        <f>TRIM(VLOOKUP($A91,[1]battleEff!$A:$R,10,FALSE))</f>
        <v/>
      </c>
      <c r="M91" t="str">
        <f>TRIM(VLOOKUP($A91,[1]battleEff!$A:$R,11,FALSE))</f>
        <v/>
      </c>
      <c r="N91" t="str">
        <f>TRIM(VLOOKUP($A91,[1]battleEff!$A:$R,12,FALSE))</f>
        <v/>
      </c>
      <c r="O91" t="str">
        <f>TRIM(VLOOKUP($A91,[1]battleEff!$A:$R,13,FALSE))</f>
        <v/>
      </c>
      <c r="P91" t="str">
        <f>TRIM(VLOOKUP($A91,[1]battleEff!$A:$R,14,FALSE))</f>
        <v>091_hit01</v>
      </c>
      <c r="Q91" t="str">
        <f>TRIM(VLOOKUP($A91,[1]battleEff!$A:$R,15,FALSE))</f>
        <v>1</v>
      </c>
      <c r="R91" t="str">
        <f>TRIM(VLOOKUP($A91,[1]battleEff!$A:$R,16,FALSE))</f>
        <v>5</v>
      </c>
      <c r="S91" t="str">
        <f>TRIM(VLOOKUP($A91,[1]battleEff!$A:$R,17,FALSE))</f>
        <v>3</v>
      </c>
      <c r="T91" t="str">
        <f>TRIM(VLOOKUP($A91,[1]battleEff!$A:$R,18,FALSE))</f>
        <v>0.2</v>
      </c>
    </row>
    <row r="92" spans="1:20" x14ac:dyDescent="0.15">
      <c r="A92">
        <v>92</v>
      </c>
      <c r="B92" t="s">
        <v>135</v>
      </c>
      <c r="C92" t="str">
        <f>TRIM(VLOOKUP($A92,[1]battleEff!$A:$R,2,FALSE))</f>
        <v>092_sta01|092_atk01</v>
      </c>
      <c r="D92" t="str">
        <f>TRIM(VLOOKUP($A92,[1]battleEff!$A:$R,3,FALSE))</f>
        <v>0|0.6</v>
      </c>
      <c r="E92" t="str">
        <f>TRIM(VLOOKUP($A92,[1]battleEff!$A:$R,4,FALSE))</f>
        <v>defp|foot</v>
      </c>
      <c r="F92" t="str">
        <f>TRIM(VLOOKUP($A92,[1]battleEff!$A:$R,5,FALSE))</f>
        <v>0|2</v>
      </c>
      <c r="G92" t="str">
        <f>TRIM(VLOOKUP($A92,[1]battleEff!$A:$R,6,FALSE))</f>
        <v/>
      </c>
      <c r="H92" t="str">
        <f>TRIM(VLOOKUP($A92,[1]battleEff!$A:$R,7,FALSE))</f>
        <v/>
      </c>
      <c r="I92" t="str">
        <f>TRIM(VLOOKUP($A92,[1]battleEff!$A:$R,8,FALSE))</f>
        <v/>
      </c>
      <c r="J92" t="str">
        <f>TRIM(VLOOKUP($A92,[1]battleEff!$A:$S,19,FALSE))</f>
        <v/>
      </c>
      <c r="K92" t="str">
        <f>TRIM(VLOOKUP($A92,[1]battleEff!$A:$R,9,FALSE))</f>
        <v/>
      </c>
      <c r="L92" t="str">
        <f>TRIM(VLOOKUP($A92,[1]battleEff!$A:$R,10,FALSE))</f>
        <v/>
      </c>
      <c r="M92" t="str">
        <f>TRIM(VLOOKUP($A92,[1]battleEff!$A:$R,11,FALSE))</f>
        <v/>
      </c>
      <c r="N92" t="str">
        <f>TRIM(VLOOKUP($A92,[1]battleEff!$A:$R,12,FALSE))</f>
        <v/>
      </c>
      <c r="O92" t="str">
        <f>TRIM(VLOOKUP($A92,[1]battleEff!$A:$R,13,FALSE))</f>
        <v/>
      </c>
      <c r="P92" t="str">
        <f>TRIM(VLOOKUP($A92,[1]battleEff!$A:$R,14,FALSE))</f>
        <v/>
      </c>
      <c r="Q92" t="str">
        <f>TRIM(VLOOKUP($A92,[1]battleEff!$A:$R,15,FALSE))</f>
        <v>2</v>
      </c>
      <c r="R92" t="str">
        <f>TRIM(VLOOKUP($A92,[1]battleEff!$A:$R,16,FALSE))</f>
        <v/>
      </c>
      <c r="S92" t="str">
        <f>TRIM(VLOOKUP($A92,[1]battleEff!$A:$R,17,FALSE))</f>
        <v>1</v>
      </c>
      <c r="T92" t="str">
        <f>TRIM(VLOOKUP($A92,[1]battleEff!$A:$R,18,FALSE))</f>
        <v>0</v>
      </c>
    </row>
    <row r="93" spans="1:20" x14ac:dyDescent="0.15">
      <c r="A93">
        <v>93</v>
      </c>
      <c r="B93" t="s">
        <v>136</v>
      </c>
      <c r="C93" t="str">
        <f>TRIM(VLOOKUP($A93,[1]battleEff!$A:$R,2,FALSE))</f>
        <v>093_sta01|093_atk01</v>
      </c>
      <c r="D93" t="str">
        <f>TRIM(VLOOKUP($A93,[1]battleEff!$A:$R,3,FALSE))</f>
        <v>0.3|1</v>
      </c>
      <c r="E93" t="str">
        <f>TRIM(VLOOKUP($A93,[1]battleEff!$A:$R,4,FALSE))</f>
        <v>foot|defp</v>
      </c>
      <c r="F93" t="str">
        <f>TRIM(VLOOKUP($A93,[1]battleEff!$A:$R,5,FALSE))</f>
        <v>2|0</v>
      </c>
      <c r="G93" t="str">
        <f>TRIM(VLOOKUP($A93,[1]battleEff!$A:$R,6,FALSE))</f>
        <v/>
      </c>
      <c r="H93" t="str">
        <f>TRIM(VLOOKUP($A93,[1]battleEff!$A:$R,7,FALSE))</f>
        <v/>
      </c>
      <c r="I93" t="str">
        <f>TRIM(VLOOKUP($A93,[1]battleEff!$A:$R,8,FALSE))</f>
        <v/>
      </c>
      <c r="J93" t="str">
        <f>TRIM(VLOOKUP($A93,[1]battleEff!$A:$S,19,FALSE))</f>
        <v/>
      </c>
      <c r="K93" t="str">
        <f>TRIM(VLOOKUP($A93,[1]battleEff!$A:$R,9,FALSE))</f>
        <v/>
      </c>
      <c r="L93" t="str">
        <f>TRIM(VLOOKUP($A93,[1]battleEff!$A:$R,10,FALSE))</f>
        <v/>
      </c>
      <c r="M93" t="str">
        <f>TRIM(VLOOKUP($A93,[1]battleEff!$A:$R,11,FALSE))</f>
        <v/>
      </c>
      <c r="N93" t="str">
        <f>TRIM(VLOOKUP($A93,[1]battleEff!$A:$R,12,FALSE))</f>
        <v/>
      </c>
      <c r="O93" t="str">
        <f>TRIM(VLOOKUP($A93,[1]battleEff!$A:$R,13,FALSE))</f>
        <v/>
      </c>
      <c r="P93" t="str">
        <f>TRIM(VLOOKUP($A93,[1]battleEff!$A:$R,14,FALSE))</f>
        <v/>
      </c>
      <c r="Q93" t="str">
        <f>TRIM(VLOOKUP($A93,[1]battleEff!$A:$R,15,FALSE))</f>
        <v>2</v>
      </c>
      <c r="R93" t="str">
        <f>TRIM(VLOOKUP($A93,[1]battleEff!$A:$R,16,FALSE))</f>
        <v/>
      </c>
      <c r="S93" t="str">
        <f>TRIM(VLOOKUP($A93,[1]battleEff!$A:$R,17,FALSE))</f>
        <v>1</v>
      </c>
      <c r="T93" t="str">
        <f>TRIM(VLOOKUP($A93,[1]battleEff!$A:$R,18,FALSE))</f>
        <v>0</v>
      </c>
    </row>
    <row r="94" spans="1:20" x14ac:dyDescent="0.15">
      <c r="A94">
        <v>95</v>
      </c>
      <c r="B94" t="s">
        <v>137</v>
      </c>
      <c r="C94" t="str">
        <f>TRIM(VLOOKUP($A94,[1]battleEff!$A:$R,2,FALSE))</f>
        <v>095_sta01</v>
      </c>
      <c r="D94" t="str">
        <f>TRIM(VLOOKUP($A94,[1]battleEff!$A:$R,3,FALSE))</f>
        <v>0.6</v>
      </c>
      <c r="E94" t="str">
        <f>TRIM(VLOOKUP($A94,[1]battleEff!$A:$R,4,FALSE))</f>
        <v>atkp</v>
      </c>
      <c r="F94" t="str">
        <f>TRIM(VLOOKUP($A94,[1]battleEff!$A:$R,5,FALSE))</f>
        <v>2</v>
      </c>
      <c r="G94" t="str">
        <f>TRIM(VLOOKUP($A94,[1]battleEff!$A:$R,6,FALSE))</f>
        <v/>
      </c>
      <c r="H94" t="str">
        <f>TRIM(VLOOKUP($A94,[1]battleEff!$A:$R,7,FALSE))</f>
        <v/>
      </c>
      <c r="I94" t="str">
        <f>TRIM(VLOOKUP($A94,[1]battleEff!$A:$R,8,FALSE))</f>
        <v/>
      </c>
      <c r="J94" t="str">
        <f>TRIM(VLOOKUP($A94,[1]battleEff!$A:$S,19,FALSE))</f>
        <v/>
      </c>
      <c r="K94" t="str">
        <f>TRIM(VLOOKUP($A94,[1]battleEff!$A:$R,9,FALSE))</f>
        <v/>
      </c>
      <c r="L94" t="str">
        <f>TRIM(VLOOKUP($A94,[1]battleEff!$A:$R,10,FALSE))</f>
        <v/>
      </c>
      <c r="M94" t="str">
        <f>TRIM(VLOOKUP($A94,[1]battleEff!$A:$R,11,FALSE))</f>
        <v/>
      </c>
      <c r="N94" t="str">
        <f>TRIM(VLOOKUP($A94,[1]battleEff!$A:$R,12,FALSE))</f>
        <v/>
      </c>
      <c r="O94" t="str">
        <f>TRIM(VLOOKUP($A94,[1]battleEff!$A:$R,13,FALSE))</f>
        <v/>
      </c>
      <c r="P94" t="str">
        <f>TRIM(VLOOKUP($A94,[1]battleEff!$A:$R,14,FALSE))</f>
        <v/>
      </c>
      <c r="Q94" t="str">
        <f>TRIM(VLOOKUP($A94,[1]battleEff!$A:$R,15,FALSE))</f>
        <v>3</v>
      </c>
      <c r="R94" t="str">
        <f>TRIM(VLOOKUP($A94,[1]battleEff!$A:$R,16,FALSE))</f>
        <v/>
      </c>
      <c r="S94" t="str">
        <f>TRIM(VLOOKUP($A94,[1]battleEff!$A:$R,17,FALSE))</f>
        <v>3</v>
      </c>
      <c r="T94" t="str">
        <f>TRIM(VLOOKUP($A94,[1]battleEff!$A:$R,18,FALSE))</f>
        <v>0.2</v>
      </c>
    </row>
    <row r="95" spans="1:20" x14ac:dyDescent="0.15">
      <c r="A95">
        <v>96</v>
      </c>
      <c r="B95" t="s">
        <v>138</v>
      </c>
      <c r="C95" t="str">
        <f>TRIM(VLOOKUP($A95,[1]battleEff!$A:$R,2,FALSE))</f>
        <v>096_sta01</v>
      </c>
      <c r="D95" t="str">
        <f>TRIM(VLOOKUP($A95,[1]battleEff!$A:$R,3,FALSE))</f>
        <v>0.2</v>
      </c>
      <c r="E95" t="str">
        <f>TRIM(VLOOKUP($A95,[1]battleEff!$A:$R,4,FALSE))</f>
        <v>foot</v>
      </c>
      <c r="F95" t="str">
        <f>TRIM(VLOOKUP($A95,[1]battleEff!$A:$R,5,FALSE))</f>
        <v>2</v>
      </c>
      <c r="G95" t="str">
        <f>TRIM(VLOOKUP($A95,[1]battleEff!$A:$R,6,FALSE))</f>
        <v/>
      </c>
      <c r="H95" t="str">
        <f>TRIM(VLOOKUP($A95,[1]battleEff!$A:$R,7,FALSE))</f>
        <v/>
      </c>
      <c r="I95" t="str">
        <f>TRIM(VLOOKUP($A95,[1]battleEff!$A:$R,8,FALSE))</f>
        <v/>
      </c>
      <c r="J95" t="str">
        <f>TRIM(VLOOKUP($A95,[1]battleEff!$A:$S,19,FALSE))</f>
        <v/>
      </c>
      <c r="K95" t="str">
        <f>TRIM(VLOOKUP($A95,[1]battleEff!$A:$R,9,FALSE))</f>
        <v/>
      </c>
      <c r="L95" t="str">
        <f>TRIM(VLOOKUP($A95,[1]battleEff!$A:$R,10,FALSE))</f>
        <v/>
      </c>
      <c r="M95" t="str">
        <f>TRIM(VLOOKUP($A95,[1]battleEff!$A:$R,11,FALSE))</f>
        <v/>
      </c>
      <c r="N95" t="str">
        <f>TRIM(VLOOKUP($A95,[1]battleEff!$A:$R,12,FALSE))</f>
        <v/>
      </c>
      <c r="O95" t="str">
        <f>TRIM(VLOOKUP($A95,[1]battleEff!$A:$R,13,FALSE))</f>
        <v>096_hit01</v>
      </c>
      <c r="P95" t="str">
        <f>TRIM(VLOOKUP($A95,[1]battleEff!$A:$R,14,FALSE))</f>
        <v/>
      </c>
      <c r="Q95" t="str">
        <f>TRIM(VLOOKUP($A95,[1]battleEff!$A:$R,15,FALSE))</f>
        <v>2</v>
      </c>
      <c r="R95" t="str">
        <f>TRIM(VLOOKUP($A95,[1]battleEff!$A:$R,16,FALSE))</f>
        <v/>
      </c>
      <c r="S95" t="str">
        <f>TRIM(VLOOKUP($A95,[1]battleEff!$A:$R,17,FALSE))</f>
        <v>3</v>
      </c>
      <c r="T95" t="str">
        <f>TRIM(VLOOKUP($A95,[1]battleEff!$A:$R,18,FALSE))</f>
        <v>0.2</v>
      </c>
    </row>
    <row r="96" spans="1:20" x14ac:dyDescent="0.15">
      <c r="A96">
        <v>97</v>
      </c>
      <c r="B96" t="s">
        <v>139</v>
      </c>
      <c r="C96" t="str">
        <f>TRIM(VLOOKUP($A96,[1]battleEff!$A:$R,2,FALSE))</f>
        <v>097_atk01</v>
      </c>
      <c r="D96" t="str">
        <f>TRIM(VLOOKUP($A96,[1]battleEff!$A:$R,3,FALSE))</f>
        <v>0</v>
      </c>
      <c r="E96" t="str">
        <f>TRIM(VLOOKUP($A96,[1]battleEff!$A:$R,4,FALSE))</f>
        <v>defp</v>
      </c>
      <c r="F96" t="str">
        <f>TRIM(VLOOKUP($A96,[1]battleEff!$A:$R,5,FALSE))</f>
        <v>2</v>
      </c>
      <c r="G96" t="str">
        <f>TRIM(VLOOKUP($A96,[1]battleEff!$A:$R,6,FALSE))</f>
        <v/>
      </c>
      <c r="H96" t="str">
        <f>TRIM(VLOOKUP($A96,[1]battleEff!$A:$R,7,FALSE))</f>
        <v/>
      </c>
      <c r="I96" t="str">
        <f>TRIM(VLOOKUP($A96,[1]battleEff!$A:$R,8,FALSE))</f>
        <v/>
      </c>
      <c r="J96" t="str">
        <f>TRIM(VLOOKUP($A96,[1]battleEff!$A:$S,19,FALSE))</f>
        <v/>
      </c>
      <c r="K96" t="str">
        <f>TRIM(VLOOKUP($A96,[1]battleEff!$A:$R,9,FALSE))</f>
        <v/>
      </c>
      <c r="L96" t="str">
        <f>TRIM(VLOOKUP($A96,[1]battleEff!$A:$R,10,FALSE))</f>
        <v/>
      </c>
      <c r="M96" t="str">
        <f>TRIM(VLOOKUP($A96,[1]battleEff!$A:$R,11,FALSE))</f>
        <v/>
      </c>
      <c r="N96" t="str">
        <f>TRIM(VLOOKUP($A96,[1]battleEff!$A:$R,12,FALSE))</f>
        <v/>
      </c>
      <c r="O96" t="str">
        <f>TRIM(VLOOKUP($A96,[1]battleEff!$A:$R,13,FALSE))</f>
        <v/>
      </c>
      <c r="P96" t="str">
        <f>TRIM(VLOOKUP($A96,[1]battleEff!$A:$R,14,FALSE))</f>
        <v>097_hit01</v>
      </c>
      <c r="Q96" t="str">
        <f>TRIM(VLOOKUP($A96,[1]battleEff!$A:$R,15,FALSE))</f>
        <v>1</v>
      </c>
      <c r="R96" t="str">
        <f>TRIM(VLOOKUP($A96,[1]battleEff!$A:$R,16,FALSE))</f>
        <v>2</v>
      </c>
      <c r="S96" t="str">
        <f>TRIM(VLOOKUP($A96,[1]battleEff!$A:$R,17,FALSE))</f>
        <v>2</v>
      </c>
      <c r="T96" t="str">
        <f>TRIM(VLOOKUP($A96,[1]battleEff!$A:$R,18,FALSE))</f>
        <v>0.3</v>
      </c>
    </row>
    <row r="97" spans="1:20" x14ac:dyDescent="0.15">
      <c r="A97">
        <v>98</v>
      </c>
      <c r="B97" t="s">
        <v>140</v>
      </c>
      <c r="C97" t="str">
        <f>TRIM(VLOOKUP($A97,[1]battleEff!$A:$R,2,FALSE))</f>
        <v>098_sta01</v>
      </c>
      <c r="D97" t="str">
        <f>TRIM(VLOOKUP($A97,[1]battleEff!$A:$R,3,FALSE))</f>
        <v>0.7</v>
      </c>
      <c r="E97" t="str">
        <f>TRIM(VLOOKUP($A97,[1]battleEff!$A:$R,4,FALSE))</f>
        <v>atkp</v>
      </c>
      <c r="F97" t="str">
        <f>TRIM(VLOOKUP($A97,[1]battleEff!$A:$R,5,FALSE))</f>
        <v>2</v>
      </c>
      <c r="G97" t="str">
        <f>TRIM(VLOOKUP($A97,[1]battleEff!$A:$R,6,FALSE))</f>
        <v/>
      </c>
      <c r="H97" t="str">
        <f>TRIM(VLOOKUP($A97,[1]battleEff!$A:$R,7,FALSE))</f>
        <v/>
      </c>
      <c r="I97" t="str">
        <f>TRIM(VLOOKUP($A97,[1]battleEff!$A:$R,8,FALSE))</f>
        <v/>
      </c>
      <c r="J97" t="str">
        <f>TRIM(VLOOKUP($A97,[1]battleEff!$A:$S,19,FALSE))</f>
        <v/>
      </c>
      <c r="K97" t="str">
        <f>TRIM(VLOOKUP($A97,[1]battleEff!$A:$R,9,FALSE))</f>
        <v/>
      </c>
      <c r="L97" t="str">
        <f>TRIM(VLOOKUP($A97,[1]battleEff!$A:$R,10,FALSE))</f>
        <v/>
      </c>
      <c r="M97" t="str">
        <f>TRIM(VLOOKUP($A97,[1]battleEff!$A:$R,11,FALSE))</f>
        <v/>
      </c>
      <c r="N97" t="str">
        <f>TRIM(VLOOKUP($A97,[1]battleEff!$A:$R,12,FALSE))</f>
        <v/>
      </c>
      <c r="O97" t="str">
        <f>TRIM(VLOOKUP($A97,[1]battleEff!$A:$R,13,FALSE))</f>
        <v/>
      </c>
      <c r="P97" t="str">
        <f>TRIM(VLOOKUP($A97,[1]battleEff!$A:$R,14,FALSE))</f>
        <v>098_hit01</v>
      </c>
      <c r="Q97" t="str">
        <f>TRIM(VLOOKUP($A97,[1]battleEff!$A:$R,15,FALSE))</f>
        <v>1</v>
      </c>
      <c r="R97" t="str">
        <f>TRIM(VLOOKUP($A97,[1]battleEff!$A:$R,16,FALSE))</f>
        <v>5</v>
      </c>
      <c r="S97" t="str">
        <f>TRIM(VLOOKUP($A97,[1]battleEff!$A:$R,17,FALSE))</f>
        <v>3</v>
      </c>
      <c r="T97" t="str">
        <f>TRIM(VLOOKUP($A97,[1]battleEff!$A:$R,18,FALSE))</f>
        <v>0.2</v>
      </c>
    </row>
    <row r="98" spans="1:20" x14ac:dyDescent="0.15">
      <c r="A98">
        <v>99</v>
      </c>
      <c r="B98" t="s">
        <v>141</v>
      </c>
      <c r="C98" t="str">
        <f>TRIM(VLOOKUP($A98,[1]battleEff!$A:$R,2,FALSE))</f>
        <v>099_sta01|099_atk01</v>
      </c>
      <c r="D98" t="str">
        <f>TRIM(VLOOKUP($A98,[1]battleEff!$A:$R,3,FALSE))</f>
        <v>0|1.1</v>
      </c>
      <c r="E98" t="str">
        <f>TRIM(VLOOKUP($A98,[1]battleEff!$A:$R,4,FALSE))</f>
        <v>head|atkp</v>
      </c>
      <c r="F98" t="str">
        <f>TRIM(VLOOKUP($A98,[1]battleEff!$A:$R,5,FALSE))</f>
        <v>0|2</v>
      </c>
      <c r="G98" t="str">
        <f>TRIM(VLOOKUP($A98,[1]battleEff!$A:$R,6,FALSE))</f>
        <v/>
      </c>
      <c r="H98" t="str">
        <f>TRIM(VLOOKUP($A98,[1]battleEff!$A:$R,7,FALSE))</f>
        <v/>
      </c>
      <c r="I98" t="str">
        <f>TRIM(VLOOKUP($A98,[1]battleEff!$A:$R,8,FALSE))</f>
        <v>099_fly01</v>
      </c>
      <c r="J98" t="str">
        <f>TRIM(VLOOKUP($A98,[1]battleEff!$A:$S,19,FALSE))</f>
        <v>0</v>
      </c>
      <c r="K98" t="str">
        <f>TRIM(VLOOKUP($A98,[1]battleEff!$A:$R,9,FALSE))</f>
        <v>1</v>
      </c>
      <c r="L98" t="str">
        <f>TRIM(VLOOKUP($A98,[1]battleEff!$A:$R,10,FALSE))</f>
        <v>0</v>
      </c>
      <c r="M98" t="str">
        <f>TRIM(VLOOKUP($A98,[1]battleEff!$A:$R,11,FALSE))</f>
        <v>0.3</v>
      </c>
      <c r="N98" t="str">
        <f>TRIM(VLOOKUP($A98,[1]battleEff!$A:$R,12,FALSE))</f>
        <v>0</v>
      </c>
      <c r="O98" t="str">
        <f>TRIM(VLOOKUP($A98,[1]battleEff!$A:$R,13,FALSE))</f>
        <v/>
      </c>
      <c r="P98" t="str">
        <f>TRIM(VLOOKUP($A98,[1]battleEff!$A:$R,14,FALSE))</f>
        <v>099_hit01</v>
      </c>
      <c r="Q98" t="str">
        <f>TRIM(VLOOKUP($A98,[1]battleEff!$A:$R,15,FALSE))</f>
        <v>2</v>
      </c>
      <c r="R98" t="str">
        <f>TRIM(VLOOKUP($A98,[1]battleEff!$A:$R,16,FALSE))</f>
        <v/>
      </c>
      <c r="S98" t="str">
        <f>TRIM(VLOOKUP($A98,[1]battleEff!$A:$R,17,FALSE))</f>
        <v>3</v>
      </c>
      <c r="T98" t="str">
        <f>TRIM(VLOOKUP($A98,[1]battleEff!$A:$R,18,FALSE))</f>
        <v>0.2</v>
      </c>
    </row>
    <row r="99" spans="1:20" x14ac:dyDescent="0.15">
      <c r="A99">
        <v>100</v>
      </c>
      <c r="B99" t="s">
        <v>142</v>
      </c>
      <c r="C99" t="str">
        <f>TRIM(VLOOKUP($A99,[1]battleEff!$A:$R,2,FALSE))</f>
        <v>100_sta01|100_atk01</v>
      </c>
      <c r="D99" t="str">
        <f>TRIM(VLOOKUP($A99,[1]battleEff!$A:$R,3,FALSE))</f>
        <v>0|0.7</v>
      </c>
      <c r="E99" t="str">
        <f>TRIM(VLOOKUP($A99,[1]battleEff!$A:$R,4,FALSE))</f>
        <v>atkp|defp</v>
      </c>
      <c r="F99" t="str">
        <f>TRIM(VLOOKUP($A99,[1]battleEff!$A:$R,5,FALSE))</f>
        <v>2|2</v>
      </c>
      <c r="G99" t="str">
        <f>TRIM(VLOOKUP($A99,[1]battleEff!$A:$R,6,FALSE))</f>
        <v/>
      </c>
      <c r="H99" t="str">
        <f>TRIM(VLOOKUP($A99,[1]battleEff!$A:$R,7,FALSE))</f>
        <v/>
      </c>
      <c r="I99" t="str">
        <f>TRIM(VLOOKUP($A99,[1]battleEff!$A:$R,8,FALSE))</f>
        <v>100_fly01</v>
      </c>
      <c r="J99" t="str">
        <f>TRIM(VLOOKUP($A99,[1]battleEff!$A:$S,19,FALSE))</f>
        <v>0</v>
      </c>
      <c r="K99" t="str">
        <f>TRIM(VLOOKUP($A99,[1]battleEff!$A:$R,9,FALSE))</f>
        <v>0</v>
      </c>
      <c r="L99" t="str">
        <f>TRIM(VLOOKUP($A99,[1]battleEff!$A:$R,10,FALSE))</f>
        <v>-1</v>
      </c>
      <c r="M99" t="str">
        <f>TRIM(VLOOKUP($A99,[1]battleEff!$A:$R,11,FALSE))</f>
        <v>0.2</v>
      </c>
      <c r="N99" t="str">
        <f>TRIM(VLOOKUP($A99,[1]battleEff!$A:$R,12,FALSE))</f>
        <v>0</v>
      </c>
      <c r="O99" t="str">
        <f>TRIM(VLOOKUP($A99,[1]battleEff!$A:$R,13,FALSE))</f>
        <v/>
      </c>
      <c r="P99" t="str">
        <f>TRIM(VLOOKUP($A99,[1]battleEff!$A:$R,14,FALSE))</f>
        <v>100_hit01</v>
      </c>
      <c r="Q99" t="str">
        <f>TRIM(VLOOKUP($A99,[1]battleEff!$A:$R,15,FALSE))</f>
        <v>2</v>
      </c>
      <c r="R99" t="str">
        <f>TRIM(VLOOKUP($A99,[1]battleEff!$A:$R,16,FALSE))</f>
        <v/>
      </c>
      <c r="S99" t="str">
        <f>TRIM(VLOOKUP($A99,[1]battleEff!$A:$R,17,FALSE))</f>
        <v>1</v>
      </c>
      <c r="T99" t="str">
        <f>TRIM(VLOOKUP($A99,[1]battleEff!$A:$R,18,FALSE))</f>
        <v>0</v>
      </c>
    </row>
    <row r="100" spans="1:20" x14ac:dyDescent="0.15">
      <c r="A100">
        <v>101</v>
      </c>
      <c r="B100" t="s">
        <v>143</v>
      </c>
      <c r="C100" t="str">
        <f>TRIM(VLOOKUP($A100,[1]battleEff!$A:$R,2,FALSE))</f>
        <v>101_sta01|101_atk01</v>
      </c>
      <c r="D100" t="str">
        <f>TRIM(VLOOKUP($A100,[1]battleEff!$A:$R,3,FALSE))</f>
        <v>0|0.6</v>
      </c>
      <c r="E100" t="str">
        <f>TRIM(VLOOKUP($A100,[1]battleEff!$A:$R,4,FALSE))</f>
        <v>defp|atkp</v>
      </c>
      <c r="F100" t="str">
        <f>TRIM(VLOOKUP($A100,[1]battleEff!$A:$R,5,FALSE))</f>
        <v>0|2</v>
      </c>
      <c r="G100" t="str">
        <f>TRIM(VLOOKUP($A100,[1]battleEff!$A:$R,6,FALSE))</f>
        <v/>
      </c>
      <c r="H100" t="str">
        <f>TRIM(VLOOKUP($A100,[1]battleEff!$A:$R,7,FALSE))</f>
        <v/>
      </c>
      <c r="I100" t="str">
        <f>TRIM(VLOOKUP($A100,[1]battleEff!$A:$R,8,FALSE))</f>
        <v/>
      </c>
      <c r="J100" t="str">
        <f>TRIM(VLOOKUP($A100,[1]battleEff!$A:$S,19,FALSE))</f>
        <v/>
      </c>
      <c r="K100" t="str">
        <f>TRIM(VLOOKUP($A100,[1]battleEff!$A:$R,9,FALSE))</f>
        <v/>
      </c>
      <c r="L100" t="str">
        <f>TRIM(VLOOKUP($A100,[1]battleEff!$A:$R,10,FALSE))</f>
        <v/>
      </c>
      <c r="M100" t="str">
        <f>TRIM(VLOOKUP($A100,[1]battleEff!$A:$R,11,FALSE))</f>
        <v/>
      </c>
      <c r="N100" t="str">
        <f>TRIM(VLOOKUP($A100,[1]battleEff!$A:$R,12,FALSE))</f>
        <v/>
      </c>
      <c r="O100" t="str">
        <f>TRIM(VLOOKUP($A100,[1]battleEff!$A:$R,13,FALSE))</f>
        <v/>
      </c>
      <c r="P100" t="str">
        <f>TRIM(VLOOKUP($A100,[1]battleEff!$A:$R,14,FALSE))</f>
        <v>101_hit01</v>
      </c>
      <c r="Q100" t="str">
        <f>TRIM(VLOOKUP($A100,[1]battleEff!$A:$R,15,FALSE))</f>
        <v>1</v>
      </c>
      <c r="R100" t="str">
        <f>TRIM(VLOOKUP($A100,[1]battleEff!$A:$R,16,FALSE))</f>
        <v>5</v>
      </c>
      <c r="S100" t="str">
        <f>TRIM(VLOOKUP($A100,[1]battleEff!$A:$R,17,FALSE))</f>
        <v>3</v>
      </c>
      <c r="T100" t="str">
        <f>TRIM(VLOOKUP($A100,[1]battleEff!$A:$R,18,FALSE))</f>
        <v>0.2</v>
      </c>
    </row>
    <row r="101" spans="1:20" x14ac:dyDescent="0.15">
      <c r="A101">
        <v>102</v>
      </c>
      <c r="B101" t="s">
        <v>144</v>
      </c>
      <c r="C101" t="str">
        <f>TRIM(VLOOKUP($A101,[1]battleEff!$A:$R,2,FALSE))</f>
        <v>102_sta01</v>
      </c>
      <c r="D101" t="str">
        <f>TRIM(VLOOKUP($A101,[1]battleEff!$A:$R,3,FALSE))</f>
        <v>0</v>
      </c>
      <c r="E101" t="str">
        <f>TRIM(VLOOKUP($A101,[1]battleEff!$A:$R,4,FALSE))</f>
        <v>atkp</v>
      </c>
      <c r="F101" t="str">
        <f>TRIM(VLOOKUP($A101,[1]battleEff!$A:$R,5,FALSE))</f>
        <v>0</v>
      </c>
      <c r="G101" t="str">
        <f>TRIM(VLOOKUP($A101,[1]battleEff!$A:$R,6,FALSE))</f>
        <v/>
      </c>
      <c r="H101" t="str">
        <f>TRIM(VLOOKUP($A101,[1]battleEff!$A:$R,7,FALSE))</f>
        <v/>
      </c>
      <c r="I101" t="str">
        <f>TRIM(VLOOKUP($A101,[1]battleEff!$A:$R,8,FALSE))</f>
        <v>102_fly01</v>
      </c>
      <c r="J101" t="str">
        <f>TRIM(VLOOKUP($A101,[1]battleEff!$A:$S,19,FALSE))</f>
        <v>0</v>
      </c>
      <c r="K101" t="str">
        <f>TRIM(VLOOKUP($A101,[1]battleEff!$A:$R,9,FALSE))</f>
        <v>0</v>
      </c>
      <c r="L101" t="str">
        <f>TRIM(VLOOKUP($A101,[1]battleEff!$A:$R,10,FALSE))</f>
        <v>0</v>
      </c>
      <c r="M101" t="str">
        <f>TRIM(VLOOKUP($A101,[1]battleEff!$A:$R,11,FALSE))</f>
        <v>0.3</v>
      </c>
      <c r="N101" t="str">
        <f>TRIM(VLOOKUP($A101,[1]battleEff!$A:$R,12,FALSE))</f>
        <v>0</v>
      </c>
      <c r="O101" t="str">
        <f>TRIM(VLOOKUP($A101,[1]battleEff!$A:$R,13,FALSE))</f>
        <v/>
      </c>
      <c r="P101" t="str">
        <f>TRIM(VLOOKUP($A101,[1]battleEff!$A:$R,14,FALSE))</f>
        <v>102_hit01</v>
      </c>
      <c r="Q101" t="str">
        <f>TRIM(VLOOKUP($A101,[1]battleEff!$A:$R,15,FALSE))</f>
        <v>2</v>
      </c>
      <c r="R101" t="str">
        <f>TRIM(VLOOKUP($A101,[1]battleEff!$A:$R,16,FALSE))</f>
        <v/>
      </c>
      <c r="S101" t="str">
        <f>TRIM(VLOOKUP($A101,[1]battleEff!$A:$R,17,FALSE))</f>
        <v>1</v>
      </c>
      <c r="T101" t="str">
        <f>TRIM(VLOOKUP($A101,[1]battleEff!$A:$R,18,FALSE))</f>
        <v>0</v>
      </c>
    </row>
    <row r="102" spans="1:20" x14ac:dyDescent="0.15">
      <c r="A102">
        <v>104</v>
      </c>
      <c r="B102" t="s">
        <v>145</v>
      </c>
      <c r="C102" t="str">
        <f>TRIM(VLOOKUP($A102,[1]battleEff!$A:$R,2,FALSE))</f>
        <v>104_atk01</v>
      </c>
      <c r="D102" t="str">
        <f>TRIM(VLOOKUP($A102,[1]battleEff!$A:$R,3,FALSE))</f>
        <v>0</v>
      </c>
      <c r="E102" t="str">
        <f>TRIM(VLOOKUP($A102,[1]battleEff!$A:$R,4,FALSE))</f>
        <v>defp</v>
      </c>
      <c r="F102" t="str">
        <f>TRIM(VLOOKUP($A102,[1]battleEff!$A:$R,5,FALSE))</f>
        <v>2</v>
      </c>
      <c r="G102" t="str">
        <f>TRIM(VLOOKUP($A102,[1]battleEff!$A:$R,6,FALSE))</f>
        <v/>
      </c>
      <c r="H102" t="str">
        <f>TRIM(VLOOKUP($A102,[1]battleEff!$A:$R,7,FALSE))</f>
        <v/>
      </c>
      <c r="I102" t="str">
        <f>TRIM(VLOOKUP($A102,[1]battleEff!$A:$R,8,FALSE))</f>
        <v/>
      </c>
      <c r="J102" t="str">
        <f>TRIM(VLOOKUP($A102,[1]battleEff!$A:$S,19,FALSE))</f>
        <v/>
      </c>
      <c r="K102" t="str">
        <f>TRIM(VLOOKUP($A102,[1]battleEff!$A:$R,9,FALSE))</f>
        <v/>
      </c>
      <c r="L102" t="str">
        <f>TRIM(VLOOKUP($A102,[1]battleEff!$A:$R,10,FALSE))</f>
        <v/>
      </c>
      <c r="M102" t="str">
        <f>TRIM(VLOOKUP($A102,[1]battleEff!$A:$R,11,FALSE))</f>
        <v/>
      </c>
      <c r="N102" t="str">
        <f>TRIM(VLOOKUP($A102,[1]battleEff!$A:$R,12,FALSE))</f>
        <v/>
      </c>
      <c r="O102" t="str">
        <f>TRIM(VLOOKUP($A102,[1]battleEff!$A:$R,13,FALSE))</f>
        <v/>
      </c>
      <c r="P102" t="str">
        <f>TRIM(VLOOKUP($A102,[1]battleEff!$A:$R,14,FALSE))</f>
        <v>100_hit01</v>
      </c>
      <c r="Q102" t="str">
        <f>TRIM(VLOOKUP($A102,[1]battleEff!$A:$R,15,FALSE))</f>
        <v>1</v>
      </c>
      <c r="R102" t="str">
        <f>TRIM(VLOOKUP($A102,[1]battleEff!$A:$R,16,FALSE))</f>
        <v>5</v>
      </c>
      <c r="S102" t="str">
        <f>TRIM(VLOOKUP($A102,[1]battleEff!$A:$R,17,FALSE))</f>
        <v>4</v>
      </c>
      <c r="T102" t="str">
        <f>TRIM(VLOOKUP($A102,[1]battleEff!$A:$R,18,FALSE))</f>
        <v>0.2</v>
      </c>
    </row>
    <row r="103" spans="1:20" x14ac:dyDescent="0.15">
      <c r="A103">
        <v>105</v>
      </c>
      <c r="B103" t="s">
        <v>146</v>
      </c>
      <c r="C103" t="str">
        <f>TRIM(VLOOKUP($A103,[1]battleEff!$A:$R,2,FALSE))</f>
        <v>105_atk01</v>
      </c>
      <c r="D103" t="str">
        <f>TRIM(VLOOKUP($A103,[1]battleEff!$A:$R,3,FALSE))</f>
        <v>0</v>
      </c>
      <c r="E103" t="str">
        <f>TRIM(VLOOKUP($A103,[1]battleEff!$A:$R,4,FALSE))</f>
        <v>atkp</v>
      </c>
      <c r="F103" t="str">
        <f>TRIM(VLOOKUP($A103,[1]battleEff!$A:$R,5,FALSE))</f>
        <v>2</v>
      </c>
      <c r="G103" t="str">
        <f>TRIM(VLOOKUP($A103,[1]battleEff!$A:$R,6,FALSE))</f>
        <v/>
      </c>
      <c r="H103" t="str">
        <f>TRIM(VLOOKUP($A103,[1]battleEff!$A:$R,7,FALSE))</f>
        <v/>
      </c>
      <c r="I103" t="str">
        <f>TRIM(VLOOKUP($A103,[1]battleEff!$A:$R,8,FALSE))</f>
        <v/>
      </c>
      <c r="J103" t="str">
        <f>TRIM(VLOOKUP($A103,[1]battleEff!$A:$S,19,FALSE))</f>
        <v/>
      </c>
      <c r="K103" t="str">
        <f>TRIM(VLOOKUP($A103,[1]battleEff!$A:$R,9,FALSE))</f>
        <v/>
      </c>
      <c r="L103" t="str">
        <f>TRIM(VLOOKUP($A103,[1]battleEff!$A:$R,10,FALSE))</f>
        <v/>
      </c>
      <c r="M103" t="str">
        <f>TRIM(VLOOKUP($A103,[1]battleEff!$A:$R,11,FALSE))</f>
        <v/>
      </c>
      <c r="N103" t="str">
        <f>TRIM(VLOOKUP($A103,[1]battleEff!$A:$R,12,FALSE))</f>
        <v/>
      </c>
      <c r="O103" t="str">
        <f>TRIM(VLOOKUP($A103,[1]battleEff!$A:$R,13,FALSE))</f>
        <v>105_hit01</v>
      </c>
      <c r="P103" t="str">
        <f>TRIM(VLOOKUP($A103,[1]battleEff!$A:$R,14,FALSE))</f>
        <v/>
      </c>
      <c r="Q103" t="str">
        <f>TRIM(VLOOKUP($A103,[1]battleEff!$A:$R,15,FALSE))</f>
        <v>2</v>
      </c>
      <c r="R103" t="str">
        <f>TRIM(VLOOKUP($A103,[1]battleEff!$A:$R,16,FALSE))</f>
        <v/>
      </c>
      <c r="S103" t="str">
        <f>TRIM(VLOOKUP($A103,[1]battleEff!$A:$R,17,FALSE))</f>
        <v>4</v>
      </c>
      <c r="T103" t="str">
        <f>TRIM(VLOOKUP($A103,[1]battleEff!$A:$R,18,FALSE))</f>
        <v>0.2</v>
      </c>
    </row>
    <row r="104" spans="1:20" x14ac:dyDescent="0.15">
      <c r="A104">
        <v>106</v>
      </c>
      <c r="B104" t="s">
        <v>147</v>
      </c>
      <c r="C104" t="str">
        <f>TRIM(VLOOKUP($A104,[1]battleEff!$A:$R,2,FALSE))</f>
        <v>106_sta01</v>
      </c>
      <c r="D104" t="str">
        <f>TRIM(VLOOKUP($A104,[1]battleEff!$A:$R,3,FALSE))</f>
        <v>0</v>
      </c>
      <c r="E104" t="str">
        <f>TRIM(VLOOKUP($A104,[1]battleEff!$A:$R,4,FALSE))</f>
        <v>defp</v>
      </c>
      <c r="F104" t="str">
        <f>TRIM(VLOOKUP($A104,[1]battleEff!$A:$R,5,FALSE))</f>
        <v>0</v>
      </c>
      <c r="G104" t="str">
        <f>TRIM(VLOOKUP($A104,[1]battleEff!$A:$R,6,FALSE))</f>
        <v/>
      </c>
      <c r="H104" t="str">
        <f>TRIM(VLOOKUP($A104,[1]battleEff!$A:$R,7,FALSE))</f>
        <v/>
      </c>
      <c r="I104" t="str">
        <f>TRIM(VLOOKUP($A104,[1]battleEff!$A:$R,8,FALSE))</f>
        <v>058_fly01</v>
      </c>
      <c r="J104" t="str">
        <f>TRIM(VLOOKUP($A104,[1]battleEff!$A:$S,19,FALSE))</f>
        <v/>
      </c>
      <c r="K104" t="str">
        <f>TRIM(VLOOKUP($A104,[1]battleEff!$A:$R,9,FALSE))</f>
        <v>0</v>
      </c>
      <c r="L104" t="str">
        <f>TRIM(VLOOKUP($A104,[1]battleEff!$A:$R,10,FALSE))</f>
        <v>0</v>
      </c>
      <c r="M104" t="str">
        <f>TRIM(VLOOKUP($A104,[1]battleEff!$A:$R,11,FALSE))</f>
        <v>0.2</v>
      </c>
      <c r="N104" t="str">
        <f>TRIM(VLOOKUP($A104,[1]battleEff!$A:$R,12,FALSE))</f>
        <v>0</v>
      </c>
      <c r="O104" t="str">
        <f>TRIM(VLOOKUP($A104,[1]battleEff!$A:$R,13,FALSE))</f>
        <v/>
      </c>
      <c r="P104" t="str">
        <f>TRIM(VLOOKUP($A104,[1]battleEff!$A:$R,14,FALSE))</f>
        <v>106_hit01</v>
      </c>
      <c r="Q104" t="str">
        <f>TRIM(VLOOKUP($A104,[1]battleEff!$A:$R,15,FALSE))</f>
        <v>2</v>
      </c>
      <c r="R104" t="str">
        <f>TRIM(VLOOKUP($A104,[1]battleEff!$A:$R,16,FALSE))</f>
        <v/>
      </c>
      <c r="S104" t="str">
        <f>TRIM(VLOOKUP($A104,[1]battleEff!$A:$R,17,FALSE))</f>
        <v>1</v>
      </c>
      <c r="T104" t="str">
        <f>TRIM(VLOOKUP($A104,[1]battleEff!$A:$R,18,FALSE))</f>
        <v>0.2</v>
      </c>
    </row>
    <row r="105" spans="1:20" x14ac:dyDescent="0.15">
      <c r="A105">
        <v>107</v>
      </c>
      <c r="B105" t="s">
        <v>148</v>
      </c>
      <c r="C105" t="str">
        <f>TRIM(VLOOKUP($A105,[1]battleEff!$A:$R,2,FALSE))</f>
        <v>107_sta01</v>
      </c>
      <c r="D105" t="str">
        <f>TRIM(VLOOKUP($A105,[1]battleEff!$A:$R,3,FALSE))</f>
        <v>0</v>
      </c>
      <c r="E105" t="str">
        <f>TRIM(VLOOKUP($A105,[1]battleEff!$A:$R,4,FALSE))</f>
        <v>defp</v>
      </c>
      <c r="F105" t="str">
        <f>TRIM(VLOOKUP($A105,[1]battleEff!$A:$R,5,FALSE))</f>
        <v>2</v>
      </c>
      <c r="G105" t="str">
        <f>TRIM(VLOOKUP($A105,[1]battleEff!$A:$R,6,FALSE))</f>
        <v/>
      </c>
      <c r="H105" t="str">
        <f>TRIM(VLOOKUP($A105,[1]battleEff!$A:$R,7,FALSE))</f>
        <v/>
      </c>
      <c r="I105" t="str">
        <f>TRIM(VLOOKUP($A105,[1]battleEff!$A:$R,8,FALSE))</f>
        <v/>
      </c>
      <c r="J105" t="str">
        <f>TRIM(VLOOKUP($A105,[1]battleEff!$A:$S,19,FALSE))</f>
        <v/>
      </c>
      <c r="K105" t="str">
        <f>TRIM(VLOOKUP($A105,[1]battleEff!$A:$R,9,FALSE))</f>
        <v/>
      </c>
      <c r="L105" t="str">
        <f>TRIM(VLOOKUP($A105,[1]battleEff!$A:$R,10,FALSE))</f>
        <v/>
      </c>
      <c r="M105" t="str">
        <f>TRIM(VLOOKUP($A105,[1]battleEff!$A:$R,11,FALSE))</f>
        <v/>
      </c>
      <c r="N105" t="str">
        <f>TRIM(VLOOKUP($A105,[1]battleEff!$A:$R,12,FALSE))</f>
        <v/>
      </c>
      <c r="O105" t="str">
        <f>TRIM(VLOOKUP($A105,[1]battleEff!$A:$R,13,FALSE))</f>
        <v>107_hit01</v>
      </c>
      <c r="P105" t="str">
        <f>TRIM(VLOOKUP($A105,[1]battleEff!$A:$R,14,FALSE))</f>
        <v/>
      </c>
      <c r="Q105" t="str">
        <f>TRIM(VLOOKUP($A105,[1]battleEff!$A:$R,15,FALSE))</f>
        <v>2</v>
      </c>
      <c r="R105" t="str">
        <f>TRIM(VLOOKUP($A105,[1]battleEff!$A:$R,16,FALSE))</f>
        <v/>
      </c>
      <c r="S105" t="str">
        <f>TRIM(VLOOKUP($A105,[1]battleEff!$A:$R,17,FALSE))</f>
        <v>3</v>
      </c>
      <c r="T105" t="str">
        <f>TRIM(VLOOKUP($A105,[1]battleEff!$A:$R,18,FALSE))</f>
        <v>0.2</v>
      </c>
    </row>
    <row r="106" spans="1:20" x14ac:dyDescent="0.15">
      <c r="A106">
        <v>108</v>
      </c>
      <c r="B106" t="s">
        <v>149</v>
      </c>
      <c r="C106" t="str">
        <f>TRIM(VLOOKUP($A106,[1]battleEff!$A:$R,2,FALSE))</f>
        <v>108_sta01</v>
      </c>
      <c r="D106" t="str">
        <f>TRIM(VLOOKUP($A106,[1]battleEff!$A:$R,3,FALSE))</f>
        <v>0.3</v>
      </c>
      <c r="E106" t="str">
        <f>TRIM(VLOOKUP($A106,[1]battleEff!$A:$R,4,FALSE))</f>
        <v>defp</v>
      </c>
      <c r="F106" t="str">
        <f>TRIM(VLOOKUP($A106,[1]battleEff!$A:$R,5,FALSE))</f>
        <v>2</v>
      </c>
      <c r="G106" t="str">
        <f>TRIM(VLOOKUP($A106,[1]battleEff!$A:$R,6,FALSE))</f>
        <v/>
      </c>
      <c r="H106" t="str">
        <f>TRIM(VLOOKUP($A106,[1]battleEff!$A:$R,7,FALSE))</f>
        <v/>
      </c>
      <c r="I106" t="str">
        <f>TRIM(VLOOKUP($A106,[1]battleEff!$A:$R,8,FALSE))</f>
        <v/>
      </c>
      <c r="J106" t="str">
        <f>TRIM(VLOOKUP($A106,[1]battleEff!$A:$S,19,FALSE))</f>
        <v/>
      </c>
      <c r="K106" t="str">
        <f>TRIM(VLOOKUP($A106,[1]battleEff!$A:$R,9,FALSE))</f>
        <v/>
      </c>
      <c r="L106" t="str">
        <f>TRIM(VLOOKUP($A106,[1]battleEff!$A:$R,10,FALSE))</f>
        <v/>
      </c>
      <c r="M106" t="str">
        <f>TRIM(VLOOKUP($A106,[1]battleEff!$A:$R,11,FALSE))</f>
        <v/>
      </c>
      <c r="N106" t="str">
        <f>TRIM(VLOOKUP($A106,[1]battleEff!$A:$R,12,FALSE))</f>
        <v/>
      </c>
      <c r="O106" t="str">
        <f>TRIM(VLOOKUP($A106,[1]battleEff!$A:$R,13,FALSE))</f>
        <v/>
      </c>
      <c r="P106" t="str">
        <f>TRIM(VLOOKUP($A106,[1]battleEff!$A:$R,14,FALSE))</f>
        <v/>
      </c>
      <c r="Q106" t="str">
        <f>TRIM(VLOOKUP($A106,[1]battleEff!$A:$R,15,FALSE))</f>
        <v>2</v>
      </c>
      <c r="R106" t="str">
        <f>TRIM(VLOOKUP($A106,[1]battleEff!$A:$R,16,FALSE))</f>
        <v/>
      </c>
      <c r="S106" t="str">
        <f>TRIM(VLOOKUP($A106,[1]battleEff!$A:$R,17,FALSE))</f>
        <v>1</v>
      </c>
      <c r="T106" t="str">
        <f>TRIM(VLOOKUP($A106,[1]battleEff!$A:$R,18,FALSE))</f>
        <v>0</v>
      </c>
    </row>
    <row r="107" spans="1:20" x14ac:dyDescent="0.15">
      <c r="A107">
        <v>109</v>
      </c>
      <c r="B107" t="s">
        <v>150</v>
      </c>
      <c r="C107" t="str">
        <f>TRIM(VLOOKUP($A107,[1]battleEff!$A:$R,2,FALSE))</f>
        <v>109_sta01</v>
      </c>
      <c r="D107" t="str">
        <f>TRIM(VLOOKUP($A107,[1]battleEff!$A:$R,3,FALSE))</f>
        <v>0</v>
      </c>
      <c r="E107" t="str">
        <f>TRIM(VLOOKUP($A107,[1]battleEff!$A:$R,4,FALSE))</f>
        <v>atkp</v>
      </c>
      <c r="F107" t="str">
        <f>TRIM(VLOOKUP($A107,[1]battleEff!$A:$R,5,FALSE))</f>
        <v>2</v>
      </c>
      <c r="G107" t="str">
        <f>TRIM(VLOOKUP($A107,[1]battleEff!$A:$R,6,FALSE))</f>
        <v/>
      </c>
      <c r="H107" t="str">
        <f>TRIM(VLOOKUP($A107,[1]battleEff!$A:$R,7,FALSE))</f>
        <v/>
      </c>
      <c r="I107" t="str">
        <f>TRIM(VLOOKUP($A107,[1]battleEff!$A:$R,8,FALSE))</f>
        <v/>
      </c>
      <c r="J107" t="str">
        <f>TRIM(VLOOKUP($A107,[1]battleEff!$A:$S,19,FALSE))</f>
        <v/>
      </c>
      <c r="K107" t="str">
        <f>TRIM(VLOOKUP($A107,[1]battleEff!$A:$R,9,FALSE))</f>
        <v/>
      </c>
      <c r="L107" t="str">
        <f>TRIM(VLOOKUP($A107,[1]battleEff!$A:$R,10,FALSE))</f>
        <v/>
      </c>
      <c r="M107" t="str">
        <f>TRIM(VLOOKUP($A107,[1]battleEff!$A:$R,11,FALSE))</f>
        <v/>
      </c>
      <c r="N107" t="str">
        <f>TRIM(VLOOKUP($A107,[1]battleEff!$A:$R,12,FALSE))</f>
        <v/>
      </c>
      <c r="O107" t="str">
        <f>TRIM(VLOOKUP($A107,[1]battleEff!$A:$R,13,FALSE))</f>
        <v/>
      </c>
      <c r="P107" t="str">
        <f>TRIM(VLOOKUP($A107,[1]battleEff!$A:$R,14,FALSE))</f>
        <v>109_hit01</v>
      </c>
      <c r="Q107" t="str">
        <f>TRIM(VLOOKUP($A107,[1]battleEff!$A:$R,15,FALSE))</f>
        <v>1</v>
      </c>
      <c r="R107" t="str">
        <f>TRIM(VLOOKUP($A107,[1]battleEff!$A:$R,16,FALSE))</f>
        <v>5</v>
      </c>
      <c r="S107" t="str">
        <f>TRIM(VLOOKUP($A107,[1]battleEff!$A:$R,17,FALSE))</f>
        <v>3</v>
      </c>
      <c r="T107" t="str">
        <f>TRIM(VLOOKUP($A107,[1]battleEff!$A:$R,18,FALSE))</f>
        <v>0.2</v>
      </c>
    </row>
    <row r="108" spans="1:20" x14ac:dyDescent="0.15">
      <c r="A108">
        <v>110</v>
      </c>
      <c r="B108" t="s">
        <v>151</v>
      </c>
      <c r="C108" t="str">
        <f>TRIM(VLOOKUP($A108,[1]battleEff!$A:$R,2,FALSE))</f>
        <v>110_sta01</v>
      </c>
      <c r="D108" t="str">
        <f>TRIM(VLOOKUP($A108,[1]battleEff!$A:$R,3,FALSE))</f>
        <v>0</v>
      </c>
      <c r="E108" t="str">
        <f>TRIM(VLOOKUP($A108,[1]battleEff!$A:$R,4,FALSE))</f>
        <v>atkp</v>
      </c>
      <c r="F108" t="str">
        <f>TRIM(VLOOKUP($A108,[1]battleEff!$A:$R,5,FALSE))</f>
        <v>0</v>
      </c>
      <c r="G108" t="str">
        <f>TRIM(VLOOKUP($A108,[1]battleEff!$A:$R,6,FALSE))</f>
        <v/>
      </c>
      <c r="H108" t="str">
        <f>TRIM(VLOOKUP($A108,[1]battleEff!$A:$R,7,FALSE))</f>
        <v/>
      </c>
      <c r="I108" t="str">
        <f>TRIM(VLOOKUP($A108,[1]battleEff!$A:$R,8,FALSE))</f>
        <v>110_fly01</v>
      </c>
      <c r="J108" t="str">
        <f>TRIM(VLOOKUP($A108,[1]battleEff!$A:$S,19,FALSE))</f>
        <v>0</v>
      </c>
      <c r="K108" t="str">
        <f>TRIM(VLOOKUP($A108,[1]battleEff!$A:$R,9,FALSE))</f>
        <v>0</v>
      </c>
      <c r="L108" t="str">
        <f>TRIM(VLOOKUP($A108,[1]battleEff!$A:$R,10,FALSE))</f>
        <v>-1</v>
      </c>
      <c r="M108" t="str">
        <f>TRIM(VLOOKUP($A108,[1]battleEff!$A:$R,11,FALSE))</f>
        <v>0.3</v>
      </c>
      <c r="N108" t="str">
        <f>TRIM(VLOOKUP($A108,[1]battleEff!$A:$R,12,FALSE))</f>
        <v>0</v>
      </c>
      <c r="O108" t="str">
        <f>TRIM(VLOOKUP($A108,[1]battleEff!$A:$R,13,FALSE))</f>
        <v/>
      </c>
      <c r="P108" t="str">
        <f>TRIM(VLOOKUP($A108,[1]battleEff!$A:$R,14,FALSE))</f>
        <v>110_hit01</v>
      </c>
      <c r="Q108" t="str">
        <f>TRIM(VLOOKUP($A108,[1]battleEff!$A:$R,15,FALSE))</f>
        <v>2</v>
      </c>
      <c r="R108" t="str">
        <f>TRIM(VLOOKUP($A108,[1]battleEff!$A:$R,16,FALSE))</f>
        <v/>
      </c>
      <c r="S108" t="str">
        <f>TRIM(VLOOKUP($A108,[1]battleEff!$A:$R,17,FALSE))</f>
        <v>1</v>
      </c>
      <c r="T108" t="str">
        <f>TRIM(VLOOKUP($A108,[1]battleEff!$A:$R,18,FALSE))</f>
        <v>0</v>
      </c>
    </row>
    <row r="109" spans="1:20" x14ac:dyDescent="0.15">
      <c r="A109">
        <v>111</v>
      </c>
      <c r="B109" t="s">
        <v>152</v>
      </c>
      <c r="C109" t="str">
        <f>TRIM(VLOOKUP($A109,[1]battleEff!$A:$R,2,FALSE))</f>
        <v>111_sta01</v>
      </c>
      <c r="D109" t="str">
        <f>TRIM(VLOOKUP($A109,[1]battleEff!$A:$R,3,FALSE))</f>
        <v>0</v>
      </c>
      <c r="E109" t="str">
        <f>TRIM(VLOOKUP($A109,[1]battleEff!$A:$R,4,FALSE))</f>
        <v>defp</v>
      </c>
      <c r="F109" t="str">
        <f>TRIM(VLOOKUP($A109,[1]battleEff!$A:$R,5,FALSE))</f>
        <v>0</v>
      </c>
      <c r="G109" t="str">
        <f>TRIM(VLOOKUP($A109,[1]battleEff!$A:$R,6,FALSE))</f>
        <v/>
      </c>
      <c r="H109" t="str">
        <f>TRIM(VLOOKUP($A109,[1]battleEff!$A:$R,7,FALSE))</f>
        <v/>
      </c>
      <c r="I109" t="str">
        <f>TRIM(VLOOKUP($A109,[1]battleEff!$A:$R,8,FALSE))</f>
        <v/>
      </c>
      <c r="J109" t="str">
        <f>TRIM(VLOOKUP($A109,[1]battleEff!$A:$S,19,FALSE))</f>
        <v/>
      </c>
      <c r="K109" t="str">
        <f>TRIM(VLOOKUP($A109,[1]battleEff!$A:$R,9,FALSE))</f>
        <v/>
      </c>
      <c r="L109" t="str">
        <f>TRIM(VLOOKUP($A109,[1]battleEff!$A:$R,10,FALSE))</f>
        <v/>
      </c>
      <c r="M109" t="str">
        <f>TRIM(VLOOKUP($A109,[1]battleEff!$A:$R,11,FALSE))</f>
        <v/>
      </c>
      <c r="N109" t="str">
        <f>TRIM(VLOOKUP($A109,[1]battleEff!$A:$R,12,FALSE))</f>
        <v/>
      </c>
      <c r="O109" t="str">
        <f>TRIM(VLOOKUP($A109,[1]battleEff!$A:$R,13,FALSE))</f>
        <v/>
      </c>
      <c r="P109" t="str">
        <f>TRIM(VLOOKUP($A109,[1]battleEff!$A:$R,14,FALSE))</f>
        <v/>
      </c>
      <c r="Q109" t="str">
        <f>TRIM(VLOOKUP($A109,[1]battleEff!$A:$R,15,FALSE))</f>
        <v>2</v>
      </c>
      <c r="R109" t="str">
        <f>TRIM(VLOOKUP($A109,[1]battleEff!$A:$R,16,FALSE))</f>
        <v/>
      </c>
      <c r="S109" t="str">
        <f>TRIM(VLOOKUP($A109,[1]battleEff!$A:$R,17,FALSE))</f>
        <v>1</v>
      </c>
      <c r="T109" t="str">
        <f>TRIM(VLOOKUP($A109,[1]battleEff!$A:$R,18,FALSE))</f>
        <v>0</v>
      </c>
    </row>
    <row r="110" spans="1:20" x14ac:dyDescent="0.15">
      <c r="A110">
        <v>112</v>
      </c>
      <c r="B110" t="s">
        <v>153</v>
      </c>
      <c r="C110" t="str">
        <f>TRIM(VLOOKUP($A110,[1]battleEff!$A:$R,2,FALSE))</f>
        <v>112_sta01</v>
      </c>
      <c r="D110" t="str">
        <f>TRIM(VLOOKUP($A110,[1]battleEff!$A:$R,3,FALSE))</f>
        <v>0</v>
      </c>
      <c r="E110" t="str">
        <f>TRIM(VLOOKUP($A110,[1]battleEff!$A:$R,4,FALSE))</f>
        <v>defp</v>
      </c>
      <c r="F110" t="str">
        <f>TRIM(VLOOKUP($A110,[1]battleEff!$A:$R,5,FALSE))</f>
        <v>0</v>
      </c>
      <c r="G110" t="str">
        <f>TRIM(VLOOKUP($A110,[1]battleEff!$A:$R,6,FALSE))</f>
        <v/>
      </c>
      <c r="H110" t="str">
        <f>TRIM(VLOOKUP($A110,[1]battleEff!$A:$R,7,FALSE))</f>
        <v/>
      </c>
      <c r="I110" t="str">
        <f>TRIM(VLOOKUP($A110,[1]battleEff!$A:$R,8,FALSE))</f>
        <v/>
      </c>
      <c r="J110" t="str">
        <f>TRIM(VLOOKUP($A110,[1]battleEff!$A:$S,19,FALSE))</f>
        <v/>
      </c>
      <c r="K110" t="str">
        <f>TRIM(VLOOKUP($A110,[1]battleEff!$A:$R,9,FALSE))</f>
        <v/>
      </c>
      <c r="L110" t="str">
        <f>TRIM(VLOOKUP($A110,[1]battleEff!$A:$R,10,FALSE))</f>
        <v/>
      </c>
      <c r="M110" t="str">
        <f>TRIM(VLOOKUP($A110,[1]battleEff!$A:$R,11,FALSE))</f>
        <v/>
      </c>
      <c r="N110" t="str">
        <f>TRIM(VLOOKUP($A110,[1]battleEff!$A:$R,12,FALSE))</f>
        <v/>
      </c>
      <c r="O110" t="str">
        <f>TRIM(VLOOKUP($A110,[1]battleEff!$A:$R,13,FALSE))</f>
        <v>112_hit01</v>
      </c>
      <c r="P110" t="str">
        <f>TRIM(VLOOKUP($A110,[1]battleEff!$A:$R,14,FALSE))</f>
        <v/>
      </c>
      <c r="Q110" t="str">
        <f>TRIM(VLOOKUP($A110,[1]battleEff!$A:$R,15,FALSE))</f>
        <v>2</v>
      </c>
      <c r="R110" t="str">
        <f>TRIM(VLOOKUP($A110,[1]battleEff!$A:$R,16,FALSE))</f>
        <v/>
      </c>
      <c r="S110" t="str">
        <f>TRIM(VLOOKUP($A110,[1]battleEff!$A:$R,17,FALSE))</f>
        <v>4</v>
      </c>
      <c r="T110" t="str">
        <f>TRIM(VLOOKUP($A110,[1]battleEff!$A:$R,18,FALSE))</f>
        <v>0.2</v>
      </c>
    </row>
    <row r="111" spans="1:20" x14ac:dyDescent="0.15">
      <c r="A111">
        <v>113</v>
      </c>
      <c r="B111" t="s">
        <v>154</v>
      </c>
      <c r="C111" t="str">
        <f>TRIM(VLOOKUP($A111,[1]battleEff!$A:$R,2,FALSE))</f>
        <v>113_sta01</v>
      </c>
      <c r="D111" t="str">
        <f>TRIM(VLOOKUP($A111,[1]battleEff!$A:$R,3,FALSE))</f>
        <v>0</v>
      </c>
      <c r="E111" t="str">
        <f>TRIM(VLOOKUP($A111,[1]battleEff!$A:$R,4,FALSE))</f>
        <v>atkp</v>
      </c>
      <c r="F111" t="str">
        <f>TRIM(VLOOKUP($A111,[1]battleEff!$A:$R,5,FALSE))</f>
        <v>1</v>
      </c>
      <c r="G111" t="str">
        <f>TRIM(VLOOKUP($A111,[1]battleEff!$A:$R,6,FALSE))</f>
        <v/>
      </c>
      <c r="H111" t="str">
        <f>TRIM(VLOOKUP($A111,[1]battleEff!$A:$R,7,FALSE))</f>
        <v/>
      </c>
      <c r="I111" t="str">
        <f>TRIM(VLOOKUP($A111,[1]battleEff!$A:$R,8,FALSE))</f>
        <v/>
      </c>
      <c r="J111" t="str">
        <f>TRIM(VLOOKUP($A111,[1]battleEff!$A:$S,19,FALSE))</f>
        <v/>
      </c>
      <c r="K111" t="str">
        <f>TRIM(VLOOKUP($A111,[1]battleEff!$A:$R,9,FALSE))</f>
        <v/>
      </c>
      <c r="L111" t="str">
        <f>TRIM(VLOOKUP($A111,[1]battleEff!$A:$R,10,FALSE))</f>
        <v/>
      </c>
      <c r="M111" t="str">
        <f>TRIM(VLOOKUP($A111,[1]battleEff!$A:$R,11,FALSE))</f>
        <v/>
      </c>
      <c r="N111" t="str">
        <f>TRIM(VLOOKUP($A111,[1]battleEff!$A:$R,12,FALSE))</f>
        <v/>
      </c>
      <c r="O111" t="str">
        <f>TRIM(VLOOKUP($A111,[1]battleEff!$A:$R,13,FALSE))</f>
        <v/>
      </c>
      <c r="P111" t="str">
        <f>TRIM(VLOOKUP($A111,[1]battleEff!$A:$R,14,FALSE))</f>
        <v>113_hit01</v>
      </c>
      <c r="Q111" t="str">
        <f>TRIM(VLOOKUP($A111,[1]battleEff!$A:$R,15,FALSE))</f>
        <v>3</v>
      </c>
      <c r="R111" t="str">
        <f>TRIM(VLOOKUP($A111,[1]battleEff!$A:$R,16,FALSE))</f>
        <v/>
      </c>
      <c r="S111" t="str">
        <f>TRIM(VLOOKUP($A111,[1]battleEff!$A:$R,17,FALSE))</f>
        <v>3</v>
      </c>
      <c r="T111" t="str">
        <f>TRIM(VLOOKUP($A111,[1]battleEff!$A:$R,18,FALSE))</f>
        <v>0.2</v>
      </c>
    </row>
    <row r="112" spans="1:20" x14ac:dyDescent="0.15">
      <c r="A112">
        <v>114</v>
      </c>
      <c r="B112" t="s">
        <v>155</v>
      </c>
      <c r="C112" t="str">
        <f>TRIM(VLOOKUP($A112,[1]battleEff!$A:$R,2,FALSE))</f>
        <v>114_sta01</v>
      </c>
      <c r="D112" t="str">
        <f>TRIM(VLOOKUP($A112,[1]battleEff!$A:$R,3,FALSE))</f>
        <v>0</v>
      </c>
      <c r="E112" t="str">
        <f>TRIM(VLOOKUP($A112,[1]battleEff!$A:$R,4,FALSE))</f>
        <v>head</v>
      </c>
      <c r="F112" t="str">
        <f>TRIM(VLOOKUP($A112,[1]battleEff!$A:$R,5,FALSE))</f>
        <v>2</v>
      </c>
      <c r="G112" t="str">
        <f>TRIM(VLOOKUP($A112,[1]battleEff!$A:$R,6,FALSE))</f>
        <v/>
      </c>
      <c r="H112" t="str">
        <f>TRIM(VLOOKUP($A112,[1]battleEff!$A:$R,7,FALSE))</f>
        <v/>
      </c>
      <c r="I112" t="str">
        <f>TRIM(VLOOKUP($A112,[1]battleEff!$A:$R,8,FALSE))</f>
        <v>114_fly01</v>
      </c>
      <c r="J112" t="str">
        <f>TRIM(VLOOKUP($A112,[1]battleEff!$A:$S,19,FALSE))</f>
        <v>0</v>
      </c>
      <c r="K112" t="str">
        <f>TRIM(VLOOKUP($A112,[1]battleEff!$A:$R,9,FALSE))</f>
        <v>0</v>
      </c>
      <c r="L112" t="str">
        <f>TRIM(VLOOKUP($A112,[1]battleEff!$A:$R,10,FALSE))</f>
        <v>0</v>
      </c>
      <c r="M112" t="str">
        <f>TRIM(VLOOKUP($A112,[1]battleEff!$A:$R,11,FALSE))</f>
        <v>0.3</v>
      </c>
      <c r="N112" t="str">
        <f>TRIM(VLOOKUP($A112,[1]battleEff!$A:$R,12,FALSE))</f>
        <v>0</v>
      </c>
      <c r="O112" t="str">
        <f>TRIM(VLOOKUP($A112,[1]battleEff!$A:$R,13,FALSE))</f>
        <v/>
      </c>
      <c r="P112" t="str">
        <f>TRIM(VLOOKUP($A112,[1]battleEff!$A:$R,14,FALSE))</f>
        <v>113_hit01</v>
      </c>
      <c r="Q112" t="str">
        <f>TRIM(VLOOKUP($A112,[1]battleEff!$A:$R,15,FALSE))</f>
        <v>2</v>
      </c>
      <c r="R112" t="str">
        <f>TRIM(VLOOKUP($A112,[1]battleEff!$A:$R,16,FALSE))</f>
        <v/>
      </c>
      <c r="S112" t="str">
        <f>TRIM(VLOOKUP($A112,[1]battleEff!$A:$R,17,FALSE))</f>
        <v>1</v>
      </c>
      <c r="T112" t="str">
        <f>TRIM(VLOOKUP($A112,[1]battleEff!$A:$R,18,FALSE))</f>
        <v>0.2</v>
      </c>
    </row>
    <row r="113" spans="1:20" x14ac:dyDescent="0.15">
      <c r="A113">
        <v>115</v>
      </c>
      <c r="B113" t="s">
        <v>156</v>
      </c>
      <c r="C113" t="str">
        <f>TRIM(VLOOKUP($A113,[1]battleEff!$A:$R,2,FALSE))</f>
        <v>115_sta01</v>
      </c>
      <c r="D113" t="str">
        <f>TRIM(VLOOKUP($A113,[1]battleEff!$A:$R,3,FALSE))</f>
        <v>0</v>
      </c>
      <c r="E113" t="str">
        <f>TRIM(VLOOKUP($A113,[1]battleEff!$A:$R,4,FALSE))</f>
        <v>foot</v>
      </c>
      <c r="F113" t="str">
        <f>TRIM(VLOOKUP($A113,[1]battleEff!$A:$R,5,FALSE))</f>
        <v>2</v>
      </c>
      <c r="G113" t="str">
        <f>TRIM(VLOOKUP($A113,[1]battleEff!$A:$R,6,FALSE))</f>
        <v/>
      </c>
      <c r="H113" t="str">
        <f>TRIM(VLOOKUP($A113,[1]battleEff!$A:$R,7,FALSE))</f>
        <v/>
      </c>
      <c r="I113" t="str">
        <f>TRIM(VLOOKUP($A113,[1]battleEff!$A:$R,8,FALSE))</f>
        <v/>
      </c>
      <c r="J113" t="str">
        <f>TRIM(VLOOKUP($A113,[1]battleEff!$A:$S,19,FALSE))</f>
        <v/>
      </c>
      <c r="K113" t="str">
        <f>TRIM(VLOOKUP($A113,[1]battleEff!$A:$R,9,FALSE))</f>
        <v/>
      </c>
      <c r="L113" t="str">
        <f>TRIM(VLOOKUP($A113,[1]battleEff!$A:$R,10,FALSE))</f>
        <v/>
      </c>
      <c r="M113" t="str">
        <f>TRIM(VLOOKUP($A113,[1]battleEff!$A:$R,11,FALSE))</f>
        <v/>
      </c>
      <c r="N113" t="str">
        <f>TRIM(VLOOKUP($A113,[1]battleEff!$A:$R,12,FALSE))</f>
        <v/>
      </c>
      <c r="O113" t="str">
        <f>TRIM(VLOOKUP($A113,[1]battleEff!$A:$R,13,FALSE))</f>
        <v>115_hit01</v>
      </c>
      <c r="P113" t="str">
        <f>TRIM(VLOOKUP($A113,[1]battleEff!$A:$R,14,FALSE))</f>
        <v/>
      </c>
      <c r="Q113" t="str">
        <f>TRIM(VLOOKUP($A113,[1]battleEff!$A:$R,15,FALSE))</f>
        <v>2</v>
      </c>
      <c r="R113" t="str">
        <f>TRIM(VLOOKUP($A113,[1]battleEff!$A:$R,16,FALSE))</f>
        <v/>
      </c>
      <c r="S113" t="str">
        <f>TRIM(VLOOKUP($A113,[1]battleEff!$A:$R,17,FALSE))</f>
        <v>3</v>
      </c>
      <c r="T113" t="str">
        <f>TRIM(VLOOKUP($A113,[1]battleEff!$A:$R,18,FALSE))</f>
        <v>0.2</v>
      </c>
    </row>
    <row r="114" spans="1:20" x14ac:dyDescent="0.15">
      <c r="A114">
        <v>116</v>
      </c>
      <c r="B114" t="s">
        <v>157</v>
      </c>
      <c r="C114" t="str">
        <f>TRIM(VLOOKUP($A114,[1]battleEff!$A:$R,2,FALSE))</f>
        <v>115_sta01</v>
      </c>
      <c r="D114" t="str">
        <f>TRIM(VLOOKUP($A114,[1]battleEff!$A:$R,3,FALSE))</f>
        <v>0</v>
      </c>
      <c r="E114" t="str">
        <f>TRIM(VLOOKUP($A114,[1]battleEff!$A:$R,4,FALSE))</f>
        <v>foot</v>
      </c>
      <c r="F114" t="str">
        <f>TRIM(VLOOKUP($A114,[1]battleEff!$A:$R,5,FALSE))</f>
        <v>2</v>
      </c>
      <c r="G114" t="str">
        <f>TRIM(VLOOKUP($A114,[1]battleEff!$A:$R,6,FALSE))</f>
        <v/>
      </c>
      <c r="H114" t="str">
        <f>TRIM(VLOOKUP($A114,[1]battleEff!$A:$R,7,FALSE))</f>
        <v/>
      </c>
      <c r="I114" t="str">
        <f>TRIM(VLOOKUP($A114,[1]battleEff!$A:$R,8,FALSE))</f>
        <v/>
      </c>
      <c r="J114" t="str">
        <f>TRIM(VLOOKUP($A114,[1]battleEff!$A:$S,19,FALSE))</f>
        <v/>
      </c>
      <c r="K114" t="str">
        <f>TRIM(VLOOKUP($A114,[1]battleEff!$A:$R,9,FALSE))</f>
        <v/>
      </c>
      <c r="L114" t="str">
        <f>TRIM(VLOOKUP($A114,[1]battleEff!$A:$R,10,FALSE))</f>
        <v/>
      </c>
      <c r="M114" t="str">
        <f>TRIM(VLOOKUP($A114,[1]battleEff!$A:$R,11,FALSE))</f>
        <v/>
      </c>
      <c r="N114" t="str">
        <f>TRIM(VLOOKUP($A114,[1]battleEff!$A:$R,12,FALSE))</f>
        <v/>
      </c>
      <c r="O114" t="str">
        <f>TRIM(VLOOKUP($A114,[1]battleEff!$A:$R,13,FALSE))</f>
        <v>116_hit01</v>
      </c>
      <c r="P114" t="str">
        <f>TRIM(VLOOKUP($A114,[1]battleEff!$A:$R,14,FALSE))</f>
        <v/>
      </c>
      <c r="Q114" t="str">
        <f>TRIM(VLOOKUP($A114,[1]battleEff!$A:$R,15,FALSE))</f>
        <v>3</v>
      </c>
      <c r="R114" t="str">
        <f>TRIM(VLOOKUP($A114,[1]battleEff!$A:$R,16,FALSE))</f>
        <v/>
      </c>
      <c r="S114" t="str">
        <f>TRIM(VLOOKUP($A114,[1]battleEff!$A:$R,17,FALSE))</f>
        <v>1</v>
      </c>
      <c r="T114" t="str">
        <f>TRIM(VLOOKUP($A114,[1]battleEff!$A:$R,18,FALSE))</f>
        <v>0</v>
      </c>
    </row>
    <row r="115" spans="1:20" x14ac:dyDescent="0.15">
      <c r="A115">
        <v>118</v>
      </c>
      <c r="B115" t="s">
        <v>158</v>
      </c>
      <c r="C115" t="str">
        <f>TRIM(VLOOKUP($A115,[1]battleEff!$A:$R,2,FALSE))</f>
        <v>118_sta01|118_atk01</v>
      </c>
      <c r="D115" t="str">
        <f>TRIM(VLOOKUP($A115,[1]battleEff!$A:$R,3,FALSE))</f>
        <v>0|0.6</v>
      </c>
      <c r="E115" t="str">
        <f>TRIM(VLOOKUP($A115,[1]battleEff!$A:$R,4,FALSE))</f>
        <v>defp|atkp</v>
      </c>
      <c r="F115" t="str">
        <f>TRIM(VLOOKUP($A115,[1]battleEff!$A:$R,5,FALSE))</f>
        <v>2|2</v>
      </c>
      <c r="G115" t="str">
        <f>TRIM(VLOOKUP($A115,[1]battleEff!$A:$R,6,FALSE))</f>
        <v/>
      </c>
      <c r="H115" t="str">
        <f>TRIM(VLOOKUP($A115,[1]battleEff!$A:$R,7,FALSE))</f>
        <v/>
      </c>
      <c r="I115" t="str">
        <f>TRIM(VLOOKUP($A115,[1]battleEff!$A:$R,8,FALSE))</f>
        <v/>
      </c>
      <c r="J115" t="str">
        <f>TRIM(VLOOKUP($A115,[1]battleEff!$A:$S,19,FALSE))</f>
        <v/>
      </c>
      <c r="K115" t="str">
        <f>TRIM(VLOOKUP($A115,[1]battleEff!$A:$R,9,FALSE))</f>
        <v/>
      </c>
      <c r="L115" t="str">
        <f>TRIM(VLOOKUP($A115,[1]battleEff!$A:$R,10,FALSE))</f>
        <v/>
      </c>
      <c r="M115" t="str">
        <f>TRIM(VLOOKUP($A115,[1]battleEff!$A:$R,11,FALSE))</f>
        <v/>
      </c>
      <c r="N115" t="str">
        <f>TRIM(VLOOKUP($A115,[1]battleEff!$A:$R,12,FALSE))</f>
        <v/>
      </c>
      <c r="O115" t="str">
        <f>TRIM(VLOOKUP($A115,[1]battleEff!$A:$R,13,FALSE))</f>
        <v/>
      </c>
      <c r="P115" t="str">
        <f>TRIM(VLOOKUP($A115,[1]battleEff!$A:$R,14,FALSE))</f>
        <v/>
      </c>
      <c r="Q115" t="str">
        <f>TRIM(VLOOKUP($A115,[1]battleEff!$A:$R,15,FALSE))</f>
        <v>4</v>
      </c>
      <c r="R115" t="str">
        <f>TRIM(VLOOKUP($A115,[1]battleEff!$A:$R,16,FALSE))</f>
        <v/>
      </c>
      <c r="S115" t="str">
        <f>TRIM(VLOOKUP($A115,[1]battleEff!$A:$R,17,FALSE))</f>
        <v>3</v>
      </c>
      <c r="T115" t="str">
        <f>TRIM(VLOOKUP($A115,[1]battleEff!$A:$R,18,FALSE))</f>
        <v>0.2</v>
      </c>
    </row>
    <row r="116" spans="1:20" x14ac:dyDescent="0.15">
      <c r="A116">
        <v>119</v>
      </c>
      <c r="B116" t="s">
        <v>159</v>
      </c>
      <c r="C116" t="str">
        <f>TRIM(VLOOKUP($A116,[1]battleEff!$A:$R,2,FALSE))</f>
        <v>119_atk01</v>
      </c>
      <c r="D116" t="str">
        <f>TRIM(VLOOKUP($A116,[1]battleEff!$A:$R,3,FALSE))</f>
        <v>0.4</v>
      </c>
      <c r="E116" t="str">
        <f>TRIM(VLOOKUP($A116,[1]battleEff!$A:$R,4,FALSE))</f>
        <v>defp</v>
      </c>
      <c r="F116" t="str">
        <f>TRIM(VLOOKUP($A116,[1]battleEff!$A:$R,5,FALSE))</f>
        <v>2</v>
      </c>
      <c r="G116" t="str">
        <f>TRIM(VLOOKUP($A116,[1]battleEff!$A:$R,6,FALSE))</f>
        <v/>
      </c>
      <c r="H116" t="str">
        <f>TRIM(VLOOKUP($A116,[1]battleEff!$A:$R,7,FALSE))</f>
        <v/>
      </c>
      <c r="I116" t="str">
        <f>TRIM(VLOOKUP($A116,[1]battleEff!$A:$R,8,FALSE))</f>
        <v/>
      </c>
      <c r="J116" t="str">
        <f>TRIM(VLOOKUP($A116,[1]battleEff!$A:$S,19,FALSE))</f>
        <v/>
      </c>
      <c r="K116" t="str">
        <f>TRIM(VLOOKUP($A116,[1]battleEff!$A:$R,9,FALSE))</f>
        <v/>
      </c>
      <c r="L116" t="str">
        <f>TRIM(VLOOKUP($A116,[1]battleEff!$A:$R,10,FALSE))</f>
        <v/>
      </c>
      <c r="M116" t="str">
        <f>TRIM(VLOOKUP($A116,[1]battleEff!$A:$R,11,FALSE))</f>
        <v/>
      </c>
      <c r="N116" t="str">
        <f>TRIM(VLOOKUP($A116,[1]battleEff!$A:$R,12,FALSE))</f>
        <v/>
      </c>
      <c r="O116" t="str">
        <f>TRIM(VLOOKUP($A116,[1]battleEff!$A:$R,13,FALSE))</f>
        <v/>
      </c>
      <c r="P116" t="str">
        <f>TRIM(VLOOKUP($A116,[1]battleEff!$A:$R,14,FALSE))</f>
        <v>119_hit01</v>
      </c>
      <c r="Q116" t="str">
        <f>TRIM(VLOOKUP($A116,[1]battleEff!$A:$R,15,FALSE))</f>
        <v>3</v>
      </c>
      <c r="R116" t="str">
        <f>TRIM(VLOOKUP($A116,[1]battleEff!$A:$R,16,FALSE))</f>
        <v/>
      </c>
      <c r="S116" t="str">
        <f>TRIM(VLOOKUP($A116,[1]battleEff!$A:$R,17,FALSE))</f>
        <v>1</v>
      </c>
      <c r="T116" t="str">
        <f>TRIM(VLOOKUP($A116,[1]battleEff!$A:$R,18,FALSE))</f>
        <v>0</v>
      </c>
    </row>
    <row r="117" spans="1:20" x14ac:dyDescent="0.15">
      <c r="A117">
        <v>121</v>
      </c>
      <c r="B117" t="s">
        <v>160</v>
      </c>
      <c r="C117" t="str">
        <f>TRIM(VLOOKUP($A117,[1]battleEff!$A:$R,2,FALSE))</f>
        <v>121_sta01|121_atk01</v>
      </c>
      <c r="D117" t="str">
        <f>TRIM(VLOOKUP($A117,[1]battleEff!$A:$R,3,FALSE))</f>
        <v>0|2</v>
      </c>
      <c r="E117" t="str">
        <f>TRIM(VLOOKUP($A117,[1]battleEff!$A:$R,4,FALSE))</f>
        <v>foot|atkp</v>
      </c>
      <c r="F117" t="str">
        <f>TRIM(VLOOKUP($A117,[1]battleEff!$A:$R,5,FALSE))</f>
        <v>2|2</v>
      </c>
      <c r="G117" t="str">
        <f>TRIM(VLOOKUP($A117,[1]battleEff!$A:$R,6,FALSE))</f>
        <v/>
      </c>
      <c r="H117" t="str">
        <f>TRIM(VLOOKUP($A117,[1]battleEff!$A:$R,7,FALSE))</f>
        <v/>
      </c>
      <c r="I117" t="str">
        <f>TRIM(VLOOKUP($A117,[1]battleEff!$A:$R,8,FALSE))</f>
        <v>121_fly01</v>
      </c>
      <c r="J117" t="str">
        <f>TRIM(VLOOKUP($A117,[1]battleEff!$A:$S,19,FALSE))</f>
        <v>0</v>
      </c>
      <c r="K117" t="str">
        <f>TRIM(VLOOKUP($A117,[1]battleEff!$A:$R,9,FALSE))</f>
        <v>0</v>
      </c>
      <c r="L117" t="str">
        <f>TRIM(VLOOKUP($A117,[1]battleEff!$A:$R,10,FALSE))</f>
        <v>0</v>
      </c>
      <c r="M117" t="str">
        <f>TRIM(VLOOKUP($A117,[1]battleEff!$A:$R,11,FALSE))</f>
        <v>0.3</v>
      </c>
      <c r="N117" t="str">
        <f>TRIM(VLOOKUP($A117,[1]battleEff!$A:$R,12,FALSE))</f>
        <v>0</v>
      </c>
      <c r="O117" t="str">
        <f>TRIM(VLOOKUP($A117,[1]battleEff!$A:$R,13,FALSE))</f>
        <v/>
      </c>
      <c r="P117" t="str">
        <f>TRIM(VLOOKUP($A117,[1]battleEff!$A:$R,14,FALSE))</f>
        <v>121_hit01</v>
      </c>
      <c r="Q117" t="str">
        <f>TRIM(VLOOKUP($A117,[1]battleEff!$A:$R,15,FALSE))</f>
        <v>2</v>
      </c>
      <c r="R117" t="str">
        <f>TRIM(VLOOKUP($A117,[1]battleEff!$A:$R,16,FALSE))</f>
        <v/>
      </c>
      <c r="S117" t="str">
        <f>TRIM(VLOOKUP($A117,[1]battleEff!$A:$R,17,FALSE))</f>
        <v>1</v>
      </c>
      <c r="T117" t="str">
        <f>TRIM(VLOOKUP($A117,[1]battleEff!$A:$R,18,FALSE))</f>
        <v>0</v>
      </c>
    </row>
    <row r="118" spans="1:20" x14ac:dyDescent="0.15">
      <c r="A118">
        <v>122</v>
      </c>
      <c r="B118" t="s">
        <v>161</v>
      </c>
      <c r="C118" t="str">
        <f>TRIM(VLOOKUP($A118,[1]battleEff!$A:$R,2,FALSE))</f>
        <v>122_sta01</v>
      </c>
      <c r="D118" t="str">
        <f>TRIM(VLOOKUP($A118,[1]battleEff!$A:$R,3,FALSE))</f>
        <v>0</v>
      </c>
      <c r="E118" t="str">
        <f>TRIM(VLOOKUP($A118,[1]battleEff!$A:$R,4,FALSE))</f>
        <v>foot</v>
      </c>
      <c r="F118" t="str">
        <f>TRIM(VLOOKUP($A118,[1]battleEff!$A:$R,5,FALSE))</f>
        <v>2</v>
      </c>
      <c r="G118" t="str">
        <f>TRIM(VLOOKUP($A118,[1]battleEff!$A:$R,6,FALSE))</f>
        <v/>
      </c>
      <c r="H118" t="str">
        <f>TRIM(VLOOKUP($A118,[1]battleEff!$A:$R,7,FALSE))</f>
        <v/>
      </c>
      <c r="I118" t="str">
        <f>TRIM(VLOOKUP($A118,[1]battleEff!$A:$R,8,FALSE))</f>
        <v/>
      </c>
      <c r="J118" t="str">
        <f>TRIM(VLOOKUP($A118,[1]battleEff!$A:$S,19,FALSE))</f>
        <v/>
      </c>
      <c r="K118" t="str">
        <f>TRIM(VLOOKUP($A118,[1]battleEff!$A:$R,9,FALSE))</f>
        <v/>
      </c>
      <c r="L118" t="str">
        <f>TRIM(VLOOKUP($A118,[1]battleEff!$A:$R,10,FALSE))</f>
        <v/>
      </c>
      <c r="M118" t="str">
        <f>TRIM(VLOOKUP($A118,[1]battleEff!$A:$R,11,FALSE))</f>
        <v/>
      </c>
      <c r="N118" t="str">
        <f>TRIM(VLOOKUP($A118,[1]battleEff!$A:$R,12,FALSE))</f>
        <v/>
      </c>
      <c r="O118" t="str">
        <f>TRIM(VLOOKUP($A118,[1]battleEff!$A:$R,13,FALSE))</f>
        <v>122_hit01</v>
      </c>
      <c r="P118" t="str">
        <f>TRIM(VLOOKUP($A118,[1]battleEff!$A:$R,14,FALSE))</f>
        <v/>
      </c>
      <c r="Q118" t="str">
        <f>TRIM(VLOOKUP($A118,[1]battleEff!$A:$R,15,FALSE))</f>
        <v>2</v>
      </c>
      <c r="R118" t="str">
        <f>TRIM(VLOOKUP($A118,[1]battleEff!$A:$R,16,FALSE))</f>
        <v/>
      </c>
      <c r="S118" t="str">
        <f>TRIM(VLOOKUP($A118,[1]battleEff!$A:$R,17,FALSE))</f>
        <v>3</v>
      </c>
      <c r="T118" t="str">
        <f>TRIM(VLOOKUP($A118,[1]battleEff!$A:$R,18,FALSE))</f>
        <v>0.2</v>
      </c>
    </row>
    <row r="119" spans="1:20" x14ac:dyDescent="0.15">
      <c r="A119">
        <v>123</v>
      </c>
      <c r="B119" t="s">
        <v>162</v>
      </c>
      <c r="C119" t="str">
        <f>TRIM(VLOOKUP($A119,[1]battleEff!$A:$R,2,FALSE))</f>
        <v>123_sta01</v>
      </c>
      <c r="D119" t="str">
        <f>TRIM(VLOOKUP($A119,[1]battleEff!$A:$R,3,FALSE))</f>
        <v>0</v>
      </c>
      <c r="E119" t="str">
        <f>TRIM(VLOOKUP($A119,[1]battleEff!$A:$R,4,FALSE))</f>
        <v>foot</v>
      </c>
      <c r="F119" t="str">
        <f>TRIM(VLOOKUP($A119,[1]battleEff!$A:$R,5,FALSE))</f>
        <v>2</v>
      </c>
      <c r="G119" t="str">
        <f>TRIM(VLOOKUP($A119,[1]battleEff!$A:$R,6,FALSE))</f>
        <v/>
      </c>
      <c r="H119" t="str">
        <f>TRIM(VLOOKUP($A119,[1]battleEff!$A:$R,7,FALSE))</f>
        <v/>
      </c>
      <c r="I119" t="str">
        <f>TRIM(VLOOKUP($A119,[1]battleEff!$A:$R,8,FALSE))</f>
        <v>123_fly01</v>
      </c>
      <c r="J119" t="str">
        <f>TRIM(VLOOKUP($A119,[1]battleEff!$A:$S,19,FALSE))</f>
        <v/>
      </c>
      <c r="K119" t="str">
        <f>TRIM(VLOOKUP($A119,[1]battleEff!$A:$R,9,FALSE))</f>
        <v>0</v>
      </c>
      <c r="L119" t="str">
        <f>TRIM(VLOOKUP($A119,[1]battleEff!$A:$R,10,FALSE))</f>
        <v>0</v>
      </c>
      <c r="M119" t="str">
        <f>TRIM(VLOOKUP($A119,[1]battleEff!$A:$R,11,FALSE))</f>
        <v>0.3</v>
      </c>
      <c r="N119" t="str">
        <f>TRIM(VLOOKUP($A119,[1]battleEff!$A:$R,12,FALSE))</f>
        <v>0</v>
      </c>
      <c r="O119" t="str">
        <f>TRIM(VLOOKUP($A119,[1]battleEff!$A:$R,13,FALSE))</f>
        <v/>
      </c>
      <c r="P119" t="str">
        <f>TRIM(VLOOKUP($A119,[1]battleEff!$A:$R,14,FALSE))</f>
        <v>123_hit01</v>
      </c>
      <c r="Q119" t="str">
        <f>TRIM(VLOOKUP($A119,[1]battleEff!$A:$R,15,FALSE))</f>
        <v>2</v>
      </c>
      <c r="R119" t="str">
        <f>TRIM(VLOOKUP($A119,[1]battleEff!$A:$R,16,FALSE))</f>
        <v/>
      </c>
      <c r="S119" t="str">
        <f>TRIM(VLOOKUP($A119,[1]battleEff!$A:$R,17,FALSE))</f>
        <v>1</v>
      </c>
      <c r="T119" t="str">
        <f>TRIM(VLOOKUP($A119,[1]battleEff!$A:$R,18,FALSE))</f>
        <v>0</v>
      </c>
    </row>
    <row r="120" spans="1:20" x14ac:dyDescent="0.15">
      <c r="A120">
        <v>124</v>
      </c>
      <c r="B120" t="s">
        <v>163</v>
      </c>
      <c r="C120" t="str">
        <f>TRIM(VLOOKUP($A120,[1]battleEff!$A:$R,2,FALSE))</f>
        <v>124_sta01</v>
      </c>
      <c r="D120" t="str">
        <f>TRIM(VLOOKUP($A120,[1]battleEff!$A:$R,3,FALSE))</f>
        <v>0.2</v>
      </c>
      <c r="E120" t="str">
        <f>TRIM(VLOOKUP($A120,[1]battleEff!$A:$R,4,FALSE))</f>
        <v>defp</v>
      </c>
      <c r="F120" t="str">
        <f>TRIM(VLOOKUP($A120,[1]battleEff!$A:$R,5,FALSE))</f>
        <v>0</v>
      </c>
      <c r="G120" t="str">
        <f>TRIM(VLOOKUP($A120,[1]battleEff!$A:$R,6,FALSE))</f>
        <v/>
      </c>
      <c r="H120" t="str">
        <f>TRIM(VLOOKUP($A120,[1]battleEff!$A:$R,7,FALSE))</f>
        <v/>
      </c>
      <c r="I120" t="str">
        <f>TRIM(VLOOKUP($A120,[1]battleEff!$A:$R,8,FALSE))</f>
        <v>124_fly01</v>
      </c>
      <c r="J120" t="str">
        <f>TRIM(VLOOKUP($A120,[1]battleEff!$A:$S,19,FALSE))</f>
        <v>0</v>
      </c>
      <c r="K120" t="str">
        <f>TRIM(VLOOKUP($A120,[1]battleEff!$A:$R,9,FALSE))</f>
        <v>0</v>
      </c>
      <c r="L120" t="str">
        <f>TRIM(VLOOKUP($A120,[1]battleEff!$A:$R,10,FALSE))</f>
        <v>0</v>
      </c>
      <c r="M120" t="str">
        <f>TRIM(VLOOKUP($A120,[1]battleEff!$A:$R,11,FALSE))</f>
        <v>0.3</v>
      </c>
      <c r="N120" t="str">
        <f>TRIM(VLOOKUP($A120,[1]battleEff!$A:$R,12,FALSE))</f>
        <v>0</v>
      </c>
      <c r="O120" t="str">
        <f>TRIM(VLOOKUP($A120,[1]battleEff!$A:$R,13,FALSE))</f>
        <v/>
      </c>
      <c r="P120" t="str">
        <f>TRIM(VLOOKUP($A120,[1]battleEff!$A:$R,14,FALSE))</f>
        <v>124_hit01</v>
      </c>
      <c r="Q120" t="str">
        <f>TRIM(VLOOKUP($A120,[1]battleEff!$A:$R,15,FALSE))</f>
        <v>2</v>
      </c>
      <c r="R120" t="str">
        <f>TRIM(VLOOKUP($A120,[1]battleEff!$A:$R,16,FALSE))</f>
        <v/>
      </c>
      <c r="S120" t="str">
        <f>TRIM(VLOOKUP($A120,[1]battleEff!$A:$R,17,FALSE))</f>
        <v>1</v>
      </c>
      <c r="T120" t="str">
        <f>TRIM(VLOOKUP($A120,[1]battleEff!$A:$R,18,FALSE))</f>
        <v>0</v>
      </c>
    </row>
    <row r="121" spans="1:20" x14ac:dyDescent="0.15">
      <c r="A121">
        <v>125</v>
      </c>
      <c r="B121" t="s">
        <v>164</v>
      </c>
      <c r="C121" t="str">
        <f>TRIM(VLOOKUP($A121,[1]battleEff!$A:$R,2,FALSE))</f>
        <v>125_sta01</v>
      </c>
      <c r="D121" t="str">
        <f>TRIM(VLOOKUP($A121,[1]battleEff!$A:$R,3,FALSE))</f>
        <v>0</v>
      </c>
      <c r="E121" t="str">
        <f>TRIM(VLOOKUP($A121,[1]battleEff!$A:$R,4,FALSE))</f>
        <v>foot</v>
      </c>
      <c r="F121" t="str">
        <f>TRIM(VLOOKUP($A121,[1]battleEff!$A:$R,5,FALSE))</f>
        <v>2</v>
      </c>
      <c r="G121" t="str">
        <f>TRIM(VLOOKUP($A121,[1]battleEff!$A:$R,6,FALSE))</f>
        <v/>
      </c>
      <c r="H121" t="str">
        <f>TRIM(VLOOKUP($A121,[1]battleEff!$A:$R,7,FALSE))</f>
        <v/>
      </c>
      <c r="I121" t="str">
        <f>TRIM(VLOOKUP($A121,[1]battleEff!$A:$R,8,FALSE))</f>
        <v/>
      </c>
      <c r="J121" t="str">
        <f>TRIM(VLOOKUP($A121,[1]battleEff!$A:$S,19,FALSE))</f>
        <v/>
      </c>
      <c r="K121" t="str">
        <f>TRIM(VLOOKUP($A121,[1]battleEff!$A:$R,9,FALSE))</f>
        <v/>
      </c>
      <c r="L121" t="str">
        <f>TRIM(VLOOKUP($A121,[1]battleEff!$A:$R,10,FALSE))</f>
        <v/>
      </c>
      <c r="M121" t="str">
        <f>TRIM(VLOOKUP($A121,[1]battleEff!$A:$R,11,FALSE))</f>
        <v/>
      </c>
      <c r="N121" t="str">
        <f>TRIM(VLOOKUP($A121,[1]battleEff!$A:$R,12,FALSE))</f>
        <v/>
      </c>
      <c r="O121" t="str">
        <f>TRIM(VLOOKUP($A121,[1]battleEff!$A:$R,13,FALSE))</f>
        <v/>
      </c>
      <c r="P121" t="str">
        <f>TRIM(VLOOKUP($A121,[1]battleEff!$A:$R,14,FALSE))</f>
        <v>125_hit01</v>
      </c>
      <c r="Q121" t="str">
        <f>TRIM(VLOOKUP($A121,[1]battleEff!$A:$R,15,FALSE))</f>
        <v>2</v>
      </c>
      <c r="R121" t="str">
        <f>TRIM(VLOOKUP($A121,[1]battleEff!$A:$R,16,FALSE))</f>
        <v/>
      </c>
      <c r="S121" t="str">
        <f>TRIM(VLOOKUP($A121,[1]battleEff!$A:$R,17,FALSE))</f>
        <v>2</v>
      </c>
      <c r="T121" t="str">
        <f>TRIM(VLOOKUP($A121,[1]battleEff!$A:$R,18,FALSE))</f>
        <v>0.2</v>
      </c>
    </row>
    <row r="122" spans="1:20" x14ac:dyDescent="0.15">
      <c r="A122">
        <v>126</v>
      </c>
      <c r="B122" t="s">
        <v>165</v>
      </c>
      <c r="C122" t="str">
        <f>TRIM(VLOOKUP($A122,[1]battleEff!$A:$R,2,FALSE))</f>
        <v>126_sta01</v>
      </c>
      <c r="D122" t="str">
        <f>TRIM(VLOOKUP($A122,[1]battleEff!$A:$R,3,FALSE))</f>
        <v>0</v>
      </c>
      <c r="E122" t="str">
        <f>TRIM(VLOOKUP($A122,[1]battleEff!$A:$R,4,FALSE))</f>
        <v>foot</v>
      </c>
      <c r="F122" t="str">
        <f>TRIM(VLOOKUP($A122,[1]battleEff!$A:$R,5,FALSE))</f>
        <v>2</v>
      </c>
      <c r="G122" t="str">
        <f>TRIM(VLOOKUP($A122,[1]battleEff!$A:$R,6,FALSE))</f>
        <v/>
      </c>
      <c r="H122" t="str">
        <f>TRIM(VLOOKUP($A122,[1]battleEff!$A:$R,7,FALSE))</f>
        <v/>
      </c>
      <c r="I122" t="str">
        <f>TRIM(VLOOKUP($A122,[1]battleEff!$A:$R,8,FALSE))</f>
        <v>126_fly01</v>
      </c>
      <c r="J122" t="str">
        <f>TRIM(VLOOKUP($A122,[1]battleEff!$A:$S,19,FALSE))</f>
        <v>0</v>
      </c>
      <c r="K122" t="str">
        <f>TRIM(VLOOKUP($A122,[1]battleEff!$A:$R,9,FALSE))</f>
        <v>0</v>
      </c>
      <c r="L122" t="str">
        <f>TRIM(VLOOKUP($A122,[1]battleEff!$A:$R,10,FALSE))</f>
        <v>0</v>
      </c>
      <c r="M122" t="str">
        <f>TRIM(VLOOKUP($A122,[1]battleEff!$A:$R,11,FALSE))</f>
        <v>0.3</v>
      </c>
      <c r="N122" t="str">
        <f>TRIM(VLOOKUP($A122,[1]battleEff!$A:$R,12,FALSE))</f>
        <v>0</v>
      </c>
      <c r="O122" t="str">
        <f>TRIM(VLOOKUP($A122,[1]battleEff!$A:$R,13,FALSE))</f>
        <v/>
      </c>
      <c r="P122" t="str">
        <f>TRIM(VLOOKUP($A122,[1]battleEff!$A:$R,14,FALSE))</f>
        <v>126_hit01</v>
      </c>
      <c r="Q122" t="str">
        <f>TRIM(VLOOKUP($A122,[1]battleEff!$A:$R,15,FALSE))</f>
        <v>2</v>
      </c>
      <c r="R122" t="str">
        <f>TRIM(VLOOKUP($A122,[1]battleEff!$A:$R,16,FALSE))</f>
        <v/>
      </c>
      <c r="S122" t="str">
        <f>TRIM(VLOOKUP($A122,[1]battleEff!$A:$R,17,FALSE))</f>
        <v>1</v>
      </c>
      <c r="T122" t="str">
        <f>TRIM(VLOOKUP($A122,[1]battleEff!$A:$R,18,FALSE))</f>
        <v>0</v>
      </c>
    </row>
    <row r="123" spans="1:20" x14ac:dyDescent="0.15">
      <c r="A123">
        <v>127</v>
      </c>
      <c r="B123" t="s">
        <v>166</v>
      </c>
      <c r="C123" t="str">
        <f>TRIM(VLOOKUP($A123,[1]battleEff!$A:$R,2,FALSE))</f>
        <v>127_atk01</v>
      </c>
      <c r="D123" t="str">
        <f>TRIM(VLOOKUP($A123,[1]battleEff!$A:$R,3,FALSE))</f>
        <v>0.5</v>
      </c>
      <c r="E123" t="str">
        <f>TRIM(VLOOKUP($A123,[1]battleEff!$A:$R,4,FALSE))</f>
        <v>foot</v>
      </c>
      <c r="F123" t="str">
        <f>TRIM(VLOOKUP($A123,[1]battleEff!$A:$R,5,FALSE))</f>
        <v>1</v>
      </c>
      <c r="G123" t="str">
        <f>TRIM(VLOOKUP($A123,[1]battleEff!$A:$R,6,FALSE))</f>
        <v/>
      </c>
      <c r="H123" t="str">
        <f>TRIM(VLOOKUP($A123,[1]battleEff!$A:$R,7,FALSE))</f>
        <v/>
      </c>
      <c r="I123" t="str">
        <f>TRIM(VLOOKUP($A123,[1]battleEff!$A:$R,8,FALSE))</f>
        <v/>
      </c>
      <c r="J123" t="str">
        <f>TRIM(VLOOKUP($A123,[1]battleEff!$A:$S,19,FALSE))</f>
        <v/>
      </c>
      <c r="K123" t="str">
        <f>TRIM(VLOOKUP($A123,[1]battleEff!$A:$R,9,FALSE))</f>
        <v/>
      </c>
      <c r="L123" t="str">
        <f>TRIM(VLOOKUP($A123,[1]battleEff!$A:$R,10,FALSE))</f>
        <v/>
      </c>
      <c r="M123" t="str">
        <f>TRIM(VLOOKUP($A123,[1]battleEff!$A:$R,11,FALSE))</f>
        <v/>
      </c>
      <c r="N123" t="str">
        <f>TRIM(VLOOKUP($A123,[1]battleEff!$A:$R,12,FALSE))</f>
        <v/>
      </c>
      <c r="O123" t="str">
        <f>TRIM(VLOOKUP($A123,[1]battleEff!$A:$R,13,FALSE))</f>
        <v/>
      </c>
      <c r="P123" t="str">
        <f>TRIM(VLOOKUP($A123,[1]battleEff!$A:$R,14,FALSE))</f>
        <v>127_hit01</v>
      </c>
      <c r="Q123" t="str">
        <f>TRIM(VLOOKUP($A123,[1]battleEff!$A:$R,15,FALSE))</f>
        <v>2</v>
      </c>
      <c r="R123" t="str">
        <f>TRIM(VLOOKUP($A123,[1]battleEff!$A:$R,16,FALSE))</f>
        <v/>
      </c>
      <c r="S123" t="str">
        <f>TRIM(VLOOKUP($A123,[1]battleEff!$A:$R,17,FALSE))</f>
        <v>1</v>
      </c>
      <c r="T123" t="str">
        <f>TRIM(VLOOKUP($A123,[1]battleEff!$A:$R,18,FALSE))</f>
        <v>0</v>
      </c>
    </row>
    <row r="124" spans="1:20" x14ac:dyDescent="0.15">
      <c r="A124">
        <v>128</v>
      </c>
      <c r="B124" t="s">
        <v>167</v>
      </c>
      <c r="C124" t="str">
        <f>TRIM(VLOOKUP($A124,[1]battleEff!$A:$R,2,FALSE))</f>
        <v>128_sta01|128_atk01</v>
      </c>
      <c r="D124" t="str">
        <f>TRIM(VLOOKUP($A124,[1]battleEff!$A:$R,3,FALSE))</f>
        <v>0|0.7</v>
      </c>
      <c r="E124" t="str">
        <f>TRIM(VLOOKUP($A124,[1]battleEff!$A:$R,4,FALSE))</f>
        <v>defp|atkp</v>
      </c>
      <c r="F124" t="str">
        <f>TRIM(VLOOKUP($A124,[1]battleEff!$A:$R,5,FALSE))</f>
        <v>0|2</v>
      </c>
      <c r="G124" t="str">
        <f>TRIM(VLOOKUP($A124,[1]battleEff!$A:$R,6,FALSE))</f>
        <v/>
      </c>
      <c r="H124" t="str">
        <f>TRIM(VLOOKUP($A124,[1]battleEff!$A:$R,7,FALSE))</f>
        <v/>
      </c>
      <c r="I124" t="str">
        <f>TRIM(VLOOKUP($A124,[1]battleEff!$A:$R,8,FALSE))</f>
        <v>128_fly01</v>
      </c>
      <c r="J124" t="str">
        <f>TRIM(VLOOKUP($A124,[1]battleEff!$A:$S,19,FALSE))</f>
        <v>0</v>
      </c>
      <c r="K124" t="str">
        <f>TRIM(VLOOKUP($A124,[1]battleEff!$A:$R,9,FALSE))</f>
        <v>0</v>
      </c>
      <c r="L124" t="str">
        <f>TRIM(VLOOKUP($A124,[1]battleEff!$A:$R,10,FALSE))</f>
        <v>2</v>
      </c>
      <c r="M124" t="str">
        <f>TRIM(VLOOKUP($A124,[1]battleEff!$A:$R,11,FALSE))</f>
        <v>0.3</v>
      </c>
      <c r="N124" t="str">
        <f>TRIM(VLOOKUP($A124,[1]battleEff!$A:$R,12,FALSE))</f>
        <v>0</v>
      </c>
      <c r="O124" t="str">
        <f>TRIM(VLOOKUP($A124,[1]battleEff!$A:$R,13,FALSE))</f>
        <v/>
      </c>
      <c r="P124" t="str">
        <f>TRIM(VLOOKUP($A124,[1]battleEff!$A:$R,14,FALSE))</f>
        <v>128_hit01</v>
      </c>
      <c r="Q124" t="str">
        <f>TRIM(VLOOKUP($A124,[1]battleEff!$A:$R,15,FALSE))</f>
        <v>2</v>
      </c>
      <c r="R124" t="str">
        <f>TRIM(VLOOKUP($A124,[1]battleEff!$A:$R,16,FALSE))</f>
        <v/>
      </c>
      <c r="S124" t="str">
        <f>TRIM(VLOOKUP($A124,[1]battleEff!$A:$R,17,FALSE))</f>
        <v>1</v>
      </c>
      <c r="T124" t="str">
        <f>TRIM(VLOOKUP($A124,[1]battleEff!$A:$R,18,FALSE))</f>
        <v>0</v>
      </c>
    </row>
    <row r="125" spans="1:20" x14ac:dyDescent="0.15">
      <c r="A125">
        <v>129</v>
      </c>
      <c r="B125" t="s">
        <v>168</v>
      </c>
      <c r="C125" t="str">
        <f>TRIM(VLOOKUP($A125,[1]battleEff!$A:$R,2,FALSE))</f>
        <v>129_sta01</v>
      </c>
      <c r="D125" t="str">
        <f>TRIM(VLOOKUP($A125,[1]battleEff!$A:$R,3,FALSE))</f>
        <v>0.5</v>
      </c>
      <c r="E125" t="str">
        <f>TRIM(VLOOKUP($A125,[1]battleEff!$A:$R,4,FALSE))</f>
        <v>defp</v>
      </c>
      <c r="F125" t="str">
        <f>TRIM(VLOOKUP($A125,[1]battleEff!$A:$R,5,FALSE))</f>
        <v>2</v>
      </c>
      <c r="G125" t="str">
        <f>TRIM(VLOOKUP($A125,[1]battleEff!$A:$R,6,FALSE))</f>
        <v/>
      </c>
      <c r="H125" t="str">
        <f>TRIM(VLOOKUP($A125,[1]battleEff!$A:$R,7,FALSE))</f>
        <v/>
      </c>
      <c r="I125" t="str">
        <f>TRIM(VLOOKUP($A125,[1]battleEff!$A:$R,8,FALSE))</f>
        <v>129_fly01</v>
      </c>
      <c r="J125" t="str">
        <f>TRIM(VLOOKUP($A125,[1]battleEff!$A:$S,19,FALSE))</f>
        <v>0</v>
      </c>
      <c r="K125" t="str">
        <f>TRIM(VLOOKUP($A125,[1]battleEff!$A:$R,9,FALSE))</f>
        <v>0</v>
      </c>
      <c r="L125" t="str">
        <f>TRIM(VLOOKUP($A125,[1]battleEff!$A:$R,10,FALSE))</f>
        <v>2</v>
      </c>
      <c r="M125" t="str">
        <f>TRIM(VLOOKUP($A125,[1]battleEff!$A:$R,11,FALSE))</f>
        <v>0.3</v>
      </c>
      <c r="N125" t="str">
        <f>TRIM(VLOOKUP($A125,[1]battleEff!$A:$R,12,FALSE))</f>
        <v>0</v>
      </c>
      <c r="O125" t="str">
        <f>TRIM(VLOOKUP($A125,[1]battleEff!$A:$R,13,FALSE))</f>
        <v/>
      </c>
      <c r="P125" t="str">
        <f>TRIM(VLOOKUP($A125,[1]battleEff!$A:$R,14,FALSE))</f>
        <v>129_hit01</v>
      </c>
      <c r="Q125" t="str">
        <f>TRIM(VLOOKUP($A125,[1]battleEff!$A:$R,15,FALSE))</f>
        <v>2</v>
      </c>
      <c r="R125" t="str">
        <f>TRIM(VLOOKUP($A125,[1]battleEff!$A:$R,16,FALSE))</f>
        <v/>
      </c>
      <c r="S125" t="str">
        <f>TRIM(VLOOKUP($A125,[1]battleEff!$A:$R,17,FALSE))</f>
        <v>1</v>
      </c>
      <c r="T125" t="str">
        <f>TRIM(VLOOKUP($A125,[1]battleEff!$A:$R,18,FALSE))</f>
        <v>0</v>
      </c>
    </row>
    <row r="126" spans="1:20" x14ac:dyDescent="0.15">
      <c r="A126">
        <v>130</v>
      </c>
      <c r="B126" t="s">
        <v>169</v>
      </c>
      <c r="C126" t="str">
        <f>TRIM(VLOOKUP($A126,[1]battleEff!$A:$R,2,FALSE))</f>
        <v>130_sta01</v>
      </c>
      <c r="D126" t="str">
        <f>TRIM(VLOOKUP($A126,[1]battleEff!$A:$R,3,FALSE))</f>
        <v>0.2</v>
      </c>
      <c r="E126" t="str">
        <f>TRIM(VLOOKUP($A126,[1]battleEff!$A:$R,4,FALSE))</f>
        <v>defp</v>
      </c>
      <c r="F126" t="str">
        <f>TRIM(VLOOKUP($A126,[1]battleEff!$A:$R,5,FALSE))</f>
        <v>0</v>
      </c>
      <c r="G126" t="str">
        <f>TRIM(VLOOKUP($A126,[1]battleEff!$A:$R,6,FALSE))</f>
        <v/>
      </c>
      <c r="H126" t="str">
        <f>TRIM(VLOOKUP($A126,[1]battleEff!$A:$R,7,FALSE))</f>
        <v/>
      </c>
      <c r="I126" t="str">
        <f>TRIM(VLOOKUP($A126,[1]battleEff!$A:$R,8,FALSE))</f>
        <v/>
      </c>
      <c r="J126" t="str">
        <f>TRIM(VLOOKUP($A126,[1]battleEff!$A:$S,19,FALSE))</f>
        <v>0</v>
      </c>
      <c r="K126" t="str">
        <f>TRIM(VLOOKUP($A126,[1]battleEff!$A:$R,9,FALSE))</f>
        <v/>
      </c>
      <c r="L126" t="str">
        <f>TRIM(VLOOKUP($A126,[1]battleEff!$A:$R,10,FALSE))</f>
        <v/>
      </c>
      <c r="M126" t="str">
        <f>TRIM(VLOOKUP($A126,[1]battleEff!$A:$R,11,FALSE))</f>
        <v/>
      </c>
      <c r="N126" t="str">
        <f>TRIM(VLOOKUP($A126,[1]battleEff!$A:$R,12,FALSE))</f>
        <v/>
      </c>
      <c r="O126" t="str">
        <f>TRIM(VLOOKUP($A126,[1]battleEff!$A:$R,13,FALSE))</f>
        <v/>
      </c>
      <c r="P126" t="str">
        <f>TRIM(VLOOKUP($A126,[1]battleEff!$A:$R,14,FALSE))</f>
        <v>130_hit01</v>
      </c>
      <c r="Q126" t="str">
        <f>TRIM(VLOOKUP($A126,[1]battleEff!$A:$R,15,FALSE))</f>
        <v>2</v>
      </c>
      <c r="R126" t="str">
        <f>TRIM(VLOOKUP($A126,[1]battleEff!$A:$R,16,FALSE))</f>
        <v/>
      </c>
      <c r="S126" t="str">
        <f>TRIM(VLOOKUP($A126,[1]battleEff!$A:$R,17,FALSE))</f>
        <v>1</v>
      </c>
      <c r="T126" t="str">
        <f>TRIM(VLOOKUP($A126,[1]battleEff!$A:$R,18,FALSE))</f>
        <v>0</v>
      </c>
    </row>
    <row r="127" spans="1:20" x14ac:dyDescent="0.15">
      <c r="A127">
        <v>131</v>
      </c>
      <c r="B127" t="s">
        <v>170</v>
      </c>
      <c r="C127" t="str">
        <f>TRIM(VLOOKUP($A127,[1]battleEff!$A:$R,2,FALSE))</f>
        <v/>
      </c>
      <c r="D127" t="str">
        <f>TRIM(VLOOKUP($A127,[1]battleEff!$A:$R,3,FALSE))</f>
        <v/>
      </c>
      <c r="E127" t="str">
        <f>TRIM(VLOOKUP($A127,[1]battleEff!$A:$R,4,FALSE))</f>
        <v/>
      </c>
      <c r="F127" t="str">
        <f>TRIM(VLOOKUP($A127,[1]battleEff!$A:$R,5,FALSE))</f>
        <v/>
      </c>
      <c r="G127" t="str">
        <f>TRIM(VLOOKUP($A127,[1]battleEff!$A:$R,6,FALSE))</f>
        <v/>
      </c>
      <c r="H127" t="str">
        <f>TRIM(VLOOKUP($A127,[1]battleEff!$A:$R,7,FALSE))</f>
        <v/>
      </c>
      <c r="I127" t="str">
        <f>TRIM(VLOOKUP($A127,[1]battleEff!$A:$R,8,FALSE))</f>
        <v/>
      </c>
      <c r="J127" t="str">
        <f>TRIM(VLOOKUP($A127,[1]battleEff!$A:$S,19,FALSE))</f>
        <v/>
      </c>
      <c r="K127" t="str">
        <f>TRIM(VLOOKUP($A127,[1]battleEff!$A:$R,9,FALSE))</f>
        <v/>
      </c>
      <c r="L127" t="str">
        <f>TRIM(VLOOKUP($A127,[1]battleEff!$A:$R,10,FALSE))</f>
        <v/>
      </c>
      <c r="M127" t="str">
        <f>TRIM(VLOOKUP($A127,[1]battleEff!$A:$R,11,FALSE))</f>
        <v/>
      </c>
      <c r="N127" t="str">
        <f>TRIM(VLOOKUP($A127,[1]battleEff!$A:$R,12,FALSE))</f>
        <v/>
      </c>
      <c r="O127" t="str">
        <f>TRIM(VLOOKUP($A127,[1]battleEff!$A:$R,13,FALSE))</f>
        <v/>
      </c>
      <c r="P127" t="str">
        <f>TRIM(VLOOKUP($A127,[1]battleEff!$A:$R,14,FALSE))</f>
        <v>131_sta01</v>
      </c>
      <c r="Q127" t="str">
        <f>TRIM(VLOOKUP($A127,[1]battleEff!$A:$R,15,FALSE))</f>
        <v>1</v>
      </c>
      <c r="R127" t="str">
        <f>TRIM(VLOOKUP($A127,[1]battleEff!$A:$R,16,FALSE))</f>
        <v>2</v>
      </c>
      <c r="S127" t="str">
        <f>TRIM(VLOOKUP($A127,[1]battleEff!$A:$R,17,FALSE))</f>
        <v>1</v>
      </c>
      <c r="T127" t="str">
        <f>TRIM(VLOOKUP($A127,[1]battleEff!$A:$R,18,FALSE))</f>
        <v>0</v>
      </c>
    </row>
    <row r="128" spans="1:20" x14ac:dyDescent="0.15">
      <c r="A128">
        <v>132</v>
      </c>
      <c r="B128" t="s">
        <v>171</v>
      </c>
      <c r="C128" t="str">
        <f>TRIM(VLOOKUP($A128,[1]battleEff!$A:$R,2,FALSE))</f>
        <v>132_sta01|132_atk01</v>
      </c>
      <c r="D128" t="str">
        <f>TRIM(VLOOKUP($A128,[1]battleEff!$A:$R,3,FALSE))</f>
        <v>0|0.7</v>
      </c>
      <c r="E128" t="str">
        <f>TRIM(VLOOKUP($A128,[1]battleEff!$A:$R,4,FALSE))</f>
        <v>atkp|atkp</v>
      </c>
      <c r="F128" t="str">
        <f>TRIM(VLOOKUP($A128,[1]battleEff!$A:$R,5,FALSE))</f>
        <v>2|2</v>
      </c>
      <c r="G128" t="str">
        <f>TRIM(VLOOKUP($A128,[1]battleEff!$A:$R,6,FALSE))</f>
        <v/>
      </c>
      <c r="H128" t="str">
        <f>TRIM(VLOOKUP($A128,[1]battleEff!$A:$R,7,FALSE))</f>
        <v/>
      </c>
      <c r="I128" t="str">
        <f>TRIM(VLOOKUP($A128,[1]battleEff!$A:$R,8,FALSE))</f>
        <v/>
      </c>
      <c r="J128" t="str">
        <f>TRIM(VLOOKUP($A128,[1]battleEff!$A:$S,19,FALSE))</f>
        <v/>
      </c>
      <c r="K128" t="str">
        <f>TRIM(VLOOKUP($A128,[1]battleEff!$A:$R,9,FALSE))</f>
        <v/>
      </c>
      <c r="L128" t="str">
        <f>TRIM(VLOOKUP($A128,[1]battleEff!$A:$R,10,FALSE))</f>
        <v/>
      </c>
      <c r="M128" t="str">
        <f>TRIM(VLOOKUP($A128,[1]battleEff!$A:$R,11,FALSE))</f>
        <v/>
      </c>
      <c r="N128" t="str">
        <f>TRIM(VLOOKUP($A128,[1]battleEff!$A:$R,12,FALSE))</f>
        <v/>
      </c>
      <c r="O128" t="str">
        <f>TRIM(VLOOKUP($A128,[1]battleEff!$A:$R,13,FALSE))</f>
        <v/>
      </c>
      <c r="P128" t="str">
        <f>TRIM(VLOOKUP($A128,[1]battleEff!$A:$R,14,FALSE))</f>
        <v>132_hit01</v>
      </c>
      <c r="Q128" t="str">
        <f>TRIM(VLOOKUP($A128,[1]battleEff!$A:$R,15,FALSE))</f>
        <v>1</v>
      </c>
      <c r="R128" t="str">
        <f>TRIM(VLOOKUP($A128,[1]battleEff!$A:$R,16,FALSE))</f>
        <v>5</v>
      </c>
      <c r="S128" t="str">
        <f>TRIM(VLOOKUP($A128,[1]battleEff!$A:$R,17,FALSE))</f>
        <v>3</v>
      </c>
      <c r="T128" t="str">
        <f>TRIM(VLOOKUP($A128,[1]battleEff!$A:$R,18,FALSE))</f>
        <v>0.2</v>
      </c>
    </row>
    <row r="129" spans="1:20" x14ac:dyDescent="0.15">
      <c r="A129">
        <v>133</v>
      </c>
      <c r="B129" t="s">
        <v>172</v>
      </c>
      <c r="C129" t="str">
        <f>TRIM(VLOOKUP($A129,[1]battleEff!$A:$R,2,FALSE))</f>
        <v>133_sta01</v>
      </c>
      <c r="D129" t="str">
        <f>TRIM(VLOOKUP($A129,[1]battleEff!$A:$R,3,FALSE))</f>
        <v>0.5</v>
      </c>
      <c r="E129" t="str">
        <f>TRIM(VLOOKUP($A129,[1]battleEff!$A:$R,4,FALSE))</f>
        <v>atkp</v>
      </c>
      <c r="F129" t="str">
        <f>TRIM(VLOOKUP($A129,[1]battleEff!$A:$R,5,FALSE))</f>
        <v>1</v>
      </c>
      <c r="G129" t="str">
        <f>TRIM(VLOOKUP($A129,[1]battleEff!$A:$R,6,FALSE))</f>
        <v/>
      </c>
      <c r="H129" t="str">
        <f>TRIM(VLOOKUP($A129,[1]battleEff!$A:$R,7,FALSE))</f>
        <v/>
      </c>
      <c r="I129" t="str">
        <f>TRIM(VLOOKUP($A129,[1]battleEff!$A:$R,8,FALSE))</f>
        <v>133_fly01</v>
      </c>
      <c r="J129" t="str">
        <f>TRIM(VLOOKUP($A129,[1]battleEff!$A:$S,19,FALSE))</f>
        <v/>
      </c>
      <c r="K129" t="str">
        <f>TRIM(VLOOKUP($A129,[1]battleEff!$A:$R,9,FALSE))</f>
        <v>0</v>
      </c>
      <c r="L129" t="str">
        <f>TRIM(VLOOKUP($A129,[1]battleEff!$A:$R,10,FALSE))</f>
        <v>0</v>
      </c>
      <c r="M129" t="str">
        <f>TRIM(VLOOKUP($A129,[1]battleEff!$A:$R,11,FALSE))</f>
        <v>0.4</v>
      </c>
      <c r="N129" t="str">
        <f>TRIM(VLOOKUP($A129,[1]battleEff!$A:$R,12,FALSE))</f>
        <v>0</v>
      </c>
      <c r="O129" t="str">
        <f>TRIM(VLOOKUP($A129,[1]battleEff!$A:$R,13,FALSE))</f>
        <v/>
      </c>
      <c r="P129" t="str">
        <f>TRIM(VLOOKUP($A129,[1]battleEff!$A:$R,14,FALSE))</f>
        <v>113_hit01</v>
      </c>
      <c r="Q129" t="str">
        <f>TRIM(VLOOKUP($A129,[1]battleEff!$A:$R,15,FALSE))</f>
        <v>2</v>
      </c>
      <c r="R129" t="str">
        <f>TRIM(VLOOKUP($A129,[1]battleEff!$A:$R,16,FALSE))</f>
        <v/>
      </c>
      <c r="S129" t="str">
        <f>TRIM(VLOOKUP($A129,[1]battleEff!$A:$R,17,FALSE))</f>
        <v>1</v>
      </c>
      <c r="T129" t="str">
        <f>TRIM(VLOOKUP($A129,[1]battleEff!$A:$R,18,FALSE))</f>
        <v>0</v>
      </c>
    </row>
    <row r="130" spans="1:20" x14ac:dyDescent="0.15">
      <c r="A130">
        <v>134</v>
      </c>
      <c r="B130" t="s">
        <v>173</v>
      </c>
      <c r="C130" t="str">
        <f>TRIM(VLOOKUP($A130,[1]battleEff!$A:$R,2,FALSE))</f>
        <v/>
      </c>
      <c r="D130" t="str">
        <f>TRIM(VLOOKUP($A130,[1]battleEff!$A:$R,3,FALSE))</f>
        <v/>
      </c>
      <c r="E130" t="str">
        <f>TRIM(VLOOKUP($A130,[1]battleEff!$A:$R,4,FALSE))</f>
        <v/>
      </c>
      <c r="F130" t="str">
        <f>TRIM(VLOOKUP($A130,[1]battleEff!$A:$R,5,FALSE))</f>
        <v/>
      </c>
      <c r="G130" t="str">
        <f>TRIM(VLOOKUP($A130,[1]battleEff!$A:$R,6,FALSE))</f>
        <v/>
      </c>
      <c r="H130" t="str">
        <f>TRIM(VLOOKUP($A130,[1]battleEff!$A:$R,7,FALSE))</f>
        <v/>
      </c>
      <c r="I130" t="str">
        <f>TRIM(VLOOKUP($A130,[1]battleEff!$A:$R,8,FALSE))</f>
        <v/>
      </c>
      <c r="J130" t="str">
        <f>TRIM(VLOOKUP($A130,[1]battleEff!$A:$S,19,FALSE))</f>
        <v/>
      </c>
      <c r="K130" t="str">
        <f>TRIM(VLOOKUP($A130,[1]battleEff!$A:$R,9,FALSE))</f>
        <v/>
      </c>
      <c r="L130" t="str">
        <f>TRIM(VLOOKUP($A130,[1]battleEff!$A:$R,10,FALSE))</f>
        <v/>
      </c>
      <c r="M130" t="str">
        <f>TRIM(VLOOKUP($A130,[1]battleEff!$A:$R,11,FALSE))</f>
        <v/>
      </c>
      <c r="N130" t="str">
        <f>TRIM(VLOOKUP($A130,[1]battleEff!$A:$R,12,FALSE))</f>
        <v/>
      </c>
      <c r="O130" t="str">
        <f>TRIM(VLOOKUP($A130,[1]battleEff!$A:$R,13,FALSE))</f>
        <v/>
      </c>
      <c r="P130" t="str">
        <f>TRIM(VLOOKUP($A130,[1]battleEff!$A:$R,14,FALSE))</f>
        <v>134_atk01</v>
      </c>
      <c r="Q130" t="str">
        <f>TRIM(VLOOKUP($A130,[1]battleEff!$A:$R,15,FALSE))</f>
        <v>1</v>
      </c>
      <c r="R130" t="str">
        <f>TRIM(VLOOKUP($A130,[1]battleEff!$A:$R,16,FALSE))</f>
        <v>2</v>
      </c>
      <c r="S130" t="str">
        <f>TRIM(VLOOKUP($A130,[1]battleEff!$A:$R,17,FALSE))</f>
        <v>1</v>
      </c>
      <c r="T130" t="str">
        <f>TRIM(VLOOKUP($A130,[1]battleEff!$A:$R,18,FALSE))</f>
        <v>0</v>
      </c>
    </row>
    <row r="131" spans="1:20" x14ac:dyDescent="0.15">
      <c r="A131">
        <v>135</v>
      </c>
      <c r="B131" t="s">
        <v>174</v>
      </c>
      <c r="C131" t="str">
        <f>TRIM(VLOOKUP($A131,[1]battleEff!$A:$R,2,FALSE))</f>
        <v/>
      </c>
      <c r="D131" t="str">
        <f>TRIM(VLOOKUP($A131,[1]battleEff!$A:$R,3,FALSE))</f>
        <v/>
      </c>
      <c r="E131" t="str">
        <f>TRIM(VLOOKUP($A131,[1]battleEff!$A:$R,4,FALSE))</f>
        <v/>
      </c>
      <c r="F131" t="str">
        <f>TRIM(VLOOKUP($A131,[1]battleEff!$A:$R,5,FALSE))</f>
        <v/>
      </c>
      <c r="G131" t="str">
        <f>TRIM(VLOOKUP($A131,[1]battleEff!$A:$R,6,FALSE))</f>
        <v/>
      </c>
      <c r="H131" t="str">
        <f>TRIM(VLOOKUP($A131,[1]battleEff!$A:$R,7,FALSE))</f>
        <v/>
      </c>
      <c r="I131" t="str">
        <f>TRIM(VLOOKUP($A131,[1]battleEff!$A:$R,8,FALSE))</f>
        <v/>
      </c>
      <c r="J131" t="str">
        <f>TRIM(VLOOKUP($A131,[1]battleEff!$A:$S,19,FALSE))</f>
        <v/>
      </c>
      <c r="K131" t="str">
        <f>TRIM(VLOOKUP($A131,[1]battleEff!$A:$R,9,FALSE))</f>
        <v/>
      </c>
      <c r="L131" t="str">
        <f>TRIM(VLOOKUP($A131,[1]battleEff!$A:$R,10,FALSE))</f>
        <v/>
      </c>
      <c r="M131" t="str">
        <f>TRIM(VLOOKUP($A131,[1]battleEff!$A:$R,11,FALSE))</f>
        <v/>
      </c>
      <c r="N131" t="str">
        <f>TRIM(VLOOKUP($A131,[1]battleEff!$A:$R,12,FALSE))</f>
        <v/>
      </c>
      <c r="O131" t="str">
        <f>TRIM(VLOOKUP($A131,[1]battleEff!$A:$R,13,FALSE))</f>
        <v/>
      </c>
      <c r="P131" t="str">
        <f>TRIM(VLOOKUP($A131,[1]battleEff!$A:$R,14,FALSE))</f>
        <v>135_atk01</v>
      </c>
      <c r="Q131" t="str">
        <f>TRIM(VLOOKUP($A131,[1]battleEff!$A:$R,15,FALSE))</f>
        <v>1</v>
      </c>
      <c r="R131" t="str">
        <f>TRIM(VLOOKUP($A131,[1]battleEff!$A:$R,16,FALSE))</f>
        <v>2</v>
      </c>
      <c r="S131" t="str">
        <f>TRIM(VLOOKUP($A131,[1]battleEff!$A:$R,17,FALSE))</f>
        <v>1</v>
      </c>
      <c r="T131" t="str">
        <f>TRIM(VLOOKUP($A131,[1]battleEff!$A:$R,18,FALSE))</f>
        <v>0</v>
      </c>
    </row>
    <row r="132" spans="1:20" x14ac:dyDescent="0.15">
      <c r="A132">
        <v>136</v>
      </c>
      <c r="B132" t="s">
        <v>175</v>
      </c>
      <c r="C132" t="str">
        <f>TRIM(VLOOKUP($A132,[1]battleEff!$A:$R,2,FALSE))</f>
        <v>136_sta01</v>
      </c>
      <c r="D132" t="str">
        <f>TRIM(VLOOKUP($A132,[1]battleEff!$A:$R,3,FALSE))</f>
        <v>0.6</v>
      </c>
      <c r="E132" t="str">
        <f>TRIM(VLOOKUP($A132,[1]battleEff!$A:$R,4,FALSE))</f>
        <v>head</v>
      </c>
      <c r="F132" t="str">
        <f>TRIM(VLOOKUP($A132,[1]battleEff!$A:$R,5,FALSE))</f>
        <v>2</v>
      </c>
      <c r="G132" t="str">
        <f>TRIM(VLOOKUP($A132,[1]battleEff!$A:$R,6,FALSE))</f>
        <v/>
      </c>
      <c r="H132" t="str">
        <f>TRIM(VLOOKUP($A132,[1]battleEff!$A:$R,7,FALSE))</f>
        <v/>
      </c>
      <c r="I132" t="str">
        <f>TRIM(VLOOKUP($A132,[1]battleEff!$A:$R,8,FALSE))</f>
        <v/>
      </c>
      <c r="J132" t="str">
        <f>TRIM(VLOOKUP($A132,[1]battleEff!$A:$S,19,FALSE))</f>
        <v/>
      </c>
      <c r="K132" t="str">
        <f>TRIM(VLOOKUP($A132,[1]battleEff!$A:$R,9,FALSE))</f>
        <v/>
      </c>
      <c r="L132" t="str">
        <f>TRIM(VLOOKUP($A132,[1]battleEff!$A:$R,10,FALSE))</f>
        <v/>
      </c>
      <c r="M132" t="str">
        <f>TRIM(VLOOKUP($A132,[1]battleEff!$A:$R,11,FALSE))</f>
        <v/>
      </c>
      <c r="N132" t="str">
        <f>TRIM(VLOOKUP($A132,[1]battleEff!$A:$R,12,FALSE))</f>
        <v/>
      </c>
      <c r="O132" t="str">
        <f>TRIM(VLOOKUP($A132,[1]battleEff!$A:$R,13,FALSE))</f>
        <v/>
      </c>
      <c r="P132" t="str">
        <f>TRIM(VLOOKUP($A132,[1]battleEff!$A:$R,14,FALSE))</f>
        <v/>
      </c>
      <c r="Q132" t="str">
        <f>TRIM(VLOOKUP($A132,[1]battleEff!$A:$R,15,FALSE))</f>
        <v>1</v>
      </c>
      <c r="R132" t="str">
        <f>TRIM(VLOOKUP($A132,[1]battleEff!$A:$R,16,FALSE))</f>
        <v>3</v>
      </c>
      <c r="S132" t="str">
        <f>TRIM(VLOOKUP($A132,[1]battleEff!$A:$R,17,FALSE))</f>
        <v>1</v>
      </c>
      <c r="T132" t="str">
        <f>TRIM(VLOOKUP($A132,[1]battleEff!$A:$R,18,FALSE))</f>
        <v>0</v>
      </c>
    </row>
    <row r="133" spans="1:20" x14ac:dyDescent="0.15">
      <c r="A133">
        <v>137</v>
      </c>
      <c r="B133" t="s">
        <v>176</v>
      </c>
      <c r="C133" t="str">
        <f>TRIM(VLOOKUP($A133,[1]battleEff!$A:$R,2,FALSE))</f>
        <v>137_sta01</v>
      </c>
      <c r="D133" t="str">
        <f>TRIM(VLOOKUP($A133,[1]battleEff!$A:$R,3,FALSE))</f>
        <v>0</v>
      </c>
      <c r="E133" t="str">
        <f>TRIM(VLOOKUP($A133,[1]battleEff!$A:$R,4,FALSE))</f>
        <v>defp</v>
      </c>
      <c r="F133" t="str">
        <f>TRIM(VLOOKUP($A133,[1]battleEff!$A:$R,5,FALSE))</f>
        <v>2</v>
      </c>
      <c r="G133" t="str">
        <f>TRIM(VLOOKUP($A133,[1]battleEff!$A:$R,6,FALSE))</f>
        <v/>
      </c>
      <c r="H133" t="str">
        <f>TRIM(VLOOKUP($A133,[1]battleEff!$A:$R,7,FALSE))</f>
        <v/>
      </c>
      <c r="I133" t="str">
        <f>TRIM(VLOOKUP($A133,[1]battleEff!$A:$R,8,FALSE))</f>
        <v/>
      </c>
      <c r="J133" t="str">
        <f>TRIM(VLOOKUP($A133,[1]battleEff!$A:$S,19,FALSE))</f>
        <v/>
      </c>
      <c r="K133" t="str">
        <f>TRIM(VLOOKUP($A133,[1]battleEff!$A:$R,9,FALSE))</f>
        <v/>
      </c>
      <c r="L133" t="str">
        <f>TRIM(VLOOKUP($A133,[1]battleEff!$A:$R,10,FALSE))</f>
        <v/>
      </c>
      <c r="M133" t="str">
        <f>TRIM(VLOOKUP($A133,[1]battleEff!$A:$R,11,FALSE))</f>
        <v/>
      </c>
      <c r="N133" t="str">
        <f>TRIM(VLOOKUP($A133,[1]battleEff!$A:$R,12,FALSE))</f>
        <v/>
      </c>
      <c r="O133" t="str">
        <f>TRIM(VLOOKUP($A133,[1]battleEff!$A:$R,13,FALSE))</f>
        <v/>
      </c>
      <c r="P133" t="str">
        <f>TRIM(VLOOKUP($A133,[1]battleEff!$A:$R,14,FALSE))</f>
        <v>137_hit01</v>
      </c>
      <c r="Q133" t="str">
        <f>TRIM(VLOOKUP($A133,[1]battleEff!$A:$R,15,FALSE))</f>
        <v>2</v>
      </c>
      <c r="R133" t="str">
        <f>TRIM(VLOOKUP($A133,[1]battleEff!$A:$R,16,FALSE))</f>
        <v/>
      </c>
      <c r="S133" t="str">
        <f>TRIM(VLOOKUP($A133,[1]battleEff!$A:$R,17,FALSE))</f>
        <v>1</v>
      </c>
      <c r="T133" t="str">
        <f>TRIM(VLOOKUP($A133,[1]battleEff!$A:$R,18,FALSE))</f>
        <v>0</v>
      </c>
    </row>
    <row r="134" spans="1:20" x14ac:dyDescent="0.15">
      <c r="A134">
        <v>138</v>
      </c>
      <c r="B134" t="s">
        <v>177</v>
      </c>
      <c r="C134" t="str">
        <f>TRIM(VLOOKUP($A134,[1]battleEff!$A:$R,2,FALSE))</f>
        <v>138_sta01|138_atk01</v>
      </c>
      <c r="D134" t="str">
        <f>TRIM(VLOOKUP($A134,[1]battleEff!$A:$R,3,FALSE))</f>
        <v>0|1</v>
      </c>
      <c r="E134" t="str">
        <f>TRIM(VLOOKUP($A134,[1]battleEff!$A:$R,4,FALSE))</f>
        <v>defp|atkp</v>
      </c>
      <c r="F134" t="str">
        <f>TRIM(VLOOKUP($A134,[1]battleEff!$A:$R,5,FALSE))</f>
        <v>2|2</v>
      </c>
      <c r="G134" t="str">
        <f>TRIM(VLOOKUP($A134,[1]battleEff!$A:$R,6,FALSE))</f>
        <v/>
      </c>
      <c r="H134" t="str">
        <f>TRIM(VLOOKUP($A134,[1]battleEff!$A:$R,7,FALSE))</f>
        <v/>
      </c>
      <c r="I134" t="str">
        <f>TRIM(VLOOKUP($A134,[1]battleEff!$A:$R,8,FALSE))</f>
        <v/>
      </c>
      <c r="J134" t="str">
        <f>TRIM(VLOOKUP($A134,[1]battleEff!$A:$S,19,FALSE))</f>
        <v/>
      </c>
      <c r="K134" t="str">
        <f>TRIM(VLOOKUP($A134,[1]battleEff!$A:$R,9,FALSE))</f>
        <v/>
      </c>
      <c r="L134" t="str">
        <f>TRIM(VLOOKUP($A134,[1]battleEff!$A:$R,10,FALSE))</f>
        <v/>
      </c>
      <c r="M134" t="str">
        <f>TRIM(VLOOKUP($A134,[1]battleEff!$A:$R,11,FALSE))</f>
        <v/>
      </c>
      <c r="N134" t="str">
        <f>TRIM(VLOOKUP($A134,[1]battleEff!$A:$R,12,FALSE))</f>
        <v/>
      </c>
      <c r="O134" t="str">
        <f>TRIM(VLOOKUP($A134,[1]battleEff!$A:$R,13,FALSE))</f>
        <v/>
      </c>
      <c r="P134" t="str">
        <f>TRIM(VLOOKUP($A134,[1]battleEff!$A:$R,14,FALSE))</f>
        <v>138_hit01</v>
      </c>
      <c r="Q134" t="str">
        <f>TRIM(VLOOKUP($A134,[1]battleEff!$A:$R,15,FALSE))</f>
        <v>4</v>
      </c>
      <c r="R134" t="str">
        <f>TRIM(VLOOKUP($A134,[1]battleEff!$A:$R,16,FALSE))</f>
        <v/>
      </c>
      <c r="S134" t="str">
        <f>TRIM(VLOOKUP($A134,[1]battleEff!$A:$R,17,FALSE))</f>
        <v>3</v>
      </c>
      <c r="T134" t="str">
        <f>TRIM(VLOOKUP($A134,[1]battleEff!$A:$R,18,FALSE))</f>
        <v>0.2</v>
      </c>
    </row>
    <row r="135" spans="1:20" x14ac:dyDescent="0.15">
      <c r="A135">
        <v>200</v>
      </c>
      <c r="B135" t="s">
        <v>178</v>
      </c>
      <c r="C135" t="str">
        <f>TRIM(VLOOKUP($A135,[1]battleEff!$A:$R,2,FALSE))</f>
        <v>200_atk01</v>
      </c>
      <c r="D135" t="str">
        <f>TRIM(VLOOKUP($A135,[1]battleEff!$A:$R,3,FALSE))</f>
        <v>0.35</v>
      </c>
      <c r="E135" t="str">
        <f>TRIM(VLOOKUP($A135,[1]battleEff!$A:$R,4,FALSE))</f>
        <v>atkp</v>
      </c>
      <c r="F135" t="str">
        <f>TRIM(VLOOKUP($A135,[1]battleEff!$A:$R,5,FALSE))</f>
        <v>1</v>
      </c>
      <c r="G135" t="str">
        <f>TRIM(VLOOKUP($A135,[1]battleEff!$A:$R,6,FALSE))</f>
        <v/>
      </c>
      <c r="H135" t="str">
        <f>TRIM(VLOOKUP($A135,[1]battleEff!$A:$R,7,FALSE))</f>
        <v/>
      </c>
      <c r="I135" t="str">
        <f>TRIM(VLOOKUP($A135,[1]battleEff!$A:$R,8,FALSE))</f>
        <v/>
      </c>
      <c r="J135" t="str">
        <f>TRIM(VLOOKUP($A135,[1]battleEff!$A:$S,19,FALSE))</f>
        <v/>
      </c>
      <c r="K135" t="str">
        <f>TRIM(VLOOKUP($A135,[1]battleEff!$A:$R,9,FALSE))</f>
        <v/>
      </c>
      <c r="L135" t="str">
        <f>TRIM(VLOOKUP($A135,[1]battleEff!$A:$R,10,FALSE))</f>
        <v/>
      </c>
      <c r="M135" t="str">
        <f>TRIM(VLOOKUP($A135,[1]battleEff!$A:$R,11,FALSE))</f>
        <v/>
      </c>
      <c r="N135" t="str">
        <f>TRIM(VLOOKUP($A135,[1]battleEff!$A:$R,12,FALSE))</f>
        <v/>
      </c>
      <c r="O135" t="str">
        <f>TRIM(VLOOKUP($A135,[1]battleEff!$A:$R,13,FALSE))</f>
        <v/>
      </c>
      <c r="P135" t="str">
        <f>TRIM(VLOOKUP($A135,[1]battleEff!$A:$R,14,FALSE))</f>
        <v>200_hit01</v>
      </c>
      <c r="Q135" t="str">
        <f>TRIM(VLOOKUP($A135,[1]battleEff!$A:$R,15,FALSE))</f>
        <v>1</v>
      </c>
      <c r="R135" t="str">
        <f>TRIM(VLOOKUP($A135,[1]battleEff!$A:$R,16,FALSE))</f>
        <v>2</v>
      </c>
      <c r="S135" t="str">
        <f>TRIM(VLOOKUP($A135,[1]battleEff!$A:$R,17,FALSE))</f>
        <v>1</v>
      </c>
      <c r="T135" t="str">
        <f>TRIM(VLOOKUP($A135,[1]battleEff!$A:$R,18,FALSE))</f>
        <v>0</v>
      </c>
    </row>
    <row r="136" spans="1:20" x14ac:dyDescent="0.15">
      <c r="A136">
        <v>201</v>
      </c>
      <c r="B136" t="s">
        <v>179</v>
      </c>
      <c r="C136" t="str">
        <f>TRIM(VLOOKUP($A136,[1]battleEff!$A:$R,2,FALSE))</f>
        <v>201_atk01</v>
      </c>
      <c r="D136" t="str">
        <f>TRIM(VLOOKUP($A136,[1]battleEff!$A:$R,3,FALSE))</f>
        <v>0.35</v>
      </c>
      <c r="E136" t="str">
        <f>TRIM(VLOOKUP($A136,[1]battleEff!$A:$R,4,FALSE))</f>
        <v>defp</v>
      </c>
      <c r="F136" t="str">
        <f>TRIM(VLOOKUP($A136,[1]battleEff!$A:$R,5,FALSE))</f>
        <v>2</v>
      </c>
      <c r="G136" t="str">
        <f>TRIM(VLOOKUP($A136,[1]battleEff!$A:$R,6,FALSE))</f>
        <v/>
      </c>
      <c r="H136" t="str">
        <f>TRIM(VLOOKUP($A136,[1]battleEff!$A:$R,7,FALSE))</f>
        <v/>
      </c>
      <c r="I136" t="str">
        <f>TRIM(VLOOKUP($A136,[1]battleEff!$A:$R,8,FALSE))</f>
        <v/>
      </c>
      <c r="J136" t="str">
        <f>TRIM(VLOOKUP($A136,[1]battleEff!$A:$S,19,FALSE))</f>
        <v/>
      </c>
      <c r="K136" t="str">
        <f>TRIM(VLOOKUP($A136,[1]battleEff!$A:$R,9,FALSE))</f>
        <v/>
      </c>
      <c r="L136" t="str">
        <f>TRIM(VLOOKUP($A136,[1]battleEff!$A:$R,10,FALSE))</f>
        <v/>
      </c>
      <c r="M136" t="str">
        <f>TRIM(VLOOKUP($A136,[1]battleEff!$A:$R,11,FALSE))</f>
        <v/>
      </c>
      <c r="N136" t="str">
        <f>TRIM(VLOOKUP($A136,[1]battleEff!$A:$R,12,FALSE))</f>
        <v/>
      </c>
      <c r="O136" t="str">
        <f>TRIM(VLOOKUP($A136,[1]battleEff!$A:$R,13,FALSE))</f>
        <v/>
      </c>
      <c r="P136" t="str">
        <f>TRIM(VLOOKUP($A136,[1]battleEff!$A:$R,14,FALSE))</f>
        <v>201_hit01</v>
      </c>
      <c r="Q136" t="str">
        <f>TRIM(VLOOKUP($A136,[1]battleEff!$A:$R,15,FALSE))</f>
        <v>1</v>
      </c>
      <c r="R136" t="str">
        <f>TRIM(VLOOKUP($A136,[1]battleEff!$A:$R,16,FALSE))</f>
        <v>2</v>
      </c>
      <c r="S136" t="str">
        <f>TRIM(VLOOKUP($A136,[1]battleEff!$A:$R,17,FALSE))</f>
        <v>1</v>
      </c>
      <c r="T136" t="str">
        <f>TRIM(VLOOKUP($A136,[1]battleEff!$A:$R,18,FALSE))</f>
        <v>0</v>
      </c>
    </row>
    <row r="137" spans="1:20" x14ac:dyDescent="0.15">
      <c r="A137">
        <v>300</v>
      </c>
      <c r="B137" t="s">
        <v>75</v>
      </c>
      <c r="C137" t="str">
        <f>TRIM(VLOOKUP($A137,[1]battleEff!$A:$R,2,FALSE))</f>
        <v>300_sta01</v>
      </c>
      <c r="D137" t="str">
        <f>TRIM(VLOOKUP($A137,[1]battleEff!$A:$R,3,FALSE))</f>
        <v>0.4</v>
      </c>
      <c r="E137" t="str">
        <f>TRIM(VLOOKUP($A137,[1]battleEff!$A:$R,4,FALSE))</f>
        <v>atkp</v>
      </c>
      <c r="F137" t="str">
        <f>TRIM(VLOOKUP($A137,[1]battleEff!$A:$R,5,FALSE))</f>
        <v>2</v>
      </c>
      <c r="G137" t="str">
        <f>TRIM(VLOOKUP($A137,[1]battleEff!$A:$R,6,FALSE))</f>
        <v/>
      </c>
      <c r="H137" t="str">
        <f>TRIM(VLOOKUP($A137,[1]battleEff!$A:$R,7,FALSE))</f>
        <v/>
      </c>
      <c r="I137" t="str">
        <f>TRIM(VLOOKUP($A137,[1]battleEff!$A:$R,8,FALSE))</f>
        <v/>
      </c>
      <c r="J137" t="str">
        <f>TRIM(VLOOKUP($A137,[1]battleEff!$A:$S,19,FALSE))</f>
        <v/>
      </c>
      <c r="K137" t="str">
        <f>TRIM(VLOOKUP($A137,[1]battleEff!$A:$R,9,FALSE))</f>
        <v/>
      </c>
      <c r="L137" t="str">
        <f>TRIM(VLOOKUP($A137,[1]battleEff!$A:$R,10,FALSE))</f>
        <v/>
      </c>
      <c r="M137" t="str">
        <f>TRIM(VLOOKUP($A137,[1]battleEff!$A:$R,11,FALSE))</f>
        <v/>
      </c>
      <c r="N137" t="str">
        <f>TRIM(VLOOKUP($A137,[1]battleEff!$A:$R,12,FALSE))</f>
        <v/>
      </c>
      <c r="O137" t="str">
        <f>TRIM(VLOOKUP($A137,[1]battleEff!$A:$R,13,FALSE))</f>
        <v>300_hit01</v>
      </c>
      <c r="P137" t="str">
        <f>TRIM(VLOOKUP($A137,[1]battleEff!$A:$R,14,FALSE))</f>
        <v>300_hit02</v>
      </c>
      <c r="Q137" t="str">
        <f>TRIM(VLOOKUP($A137,[1]battleEff!$A:$R,15,FALSE))</f>
        <v>4</v>
      </c>
      <c r="R137" t="str">
        <f>TRIM(VLOOKUP($A137,[1]battleEff!$A:$R,16,FALSE))</f>
        <v/>
      </c>
      <c r="S137" t="str">
        <f>TRIM(VLOOKUP($A137,[1]battleEff!$A:$R,17,FALSE))</f>
        <v>3</v>
      </c>
      <c r="T137" t="str">
        <f>TRIM(VLOOKUP($A137,[1]battleEff!$A:$R,18,FALSE))</f>
        <v>0.2</v>
      </c>
    </row>
    <row r="138" spans="1:20" x14ac:dyDescent="0.15">
      <c r="A138">
        <v>301</v>
      </c>
      <c r="B138" t="s">
        <v>80</v>
      </c>
      <c r="C138" t="str">
        <f>TRIM(VLOOKUP($A138,[1]battleEff!$A:$R,2,FALSE))</f>
        <v>301_atk01</v>
      </c>
      <c r="D138" t="str">
        <f>TRIM(VLOOKUP($A138,[1]battleEff!$A:$R,3,FALSE))</f>
        <v>0.3</v>
      </c>
      <c r="E138" t="str">
        <f>TRIM(VLOOKUP($A138,[1]battleEff!$A:$R,4,FALSE))</f>
        <v>atkp</v>
      </c>
      <c r="F138" t="str">
        <f>TRIM(VLOOKUP($A138,[1]battleEff!$A:$R,5,FALSE))</f>
        <v>2</v>
      </c>
      <c r="G138" t="str">
        <f>TRIM(VLOOKUP($A138,[1]battleEff!$A:$R,6,FALSE))</f>
        <v/>
      </c>
      <c r="H138" t="str">
        <f>TRIM(VLOOKUP($A138,[1]battleEff!$A:$R,7,FALSE))</f>
        <v/>
      </c>
      <c r="I138" t="str">
        <f>TRIM(VLOOKUP($A138,[1]battleEff!$A:$R,8,FALSE))</f>
        <v/>
      </c>
      <c r="J138" t="str">
        <f>TRIM(VLOOKUP($A138,[1]battleEff!$A:$S,19,FALSE))</f>
        <v/>
      </c>
      <c r="K138" t="str">
        <f>TRIM(VLOOKUP($A138,[1]battleEff!$A:$R,9,FALSE))</f>
        <v/>
      </c>
      <c r="L138" t="str">
        <f>TRIM(VLOOKUP($A138,[1]battleEff!$A:$R,10,FALSE))</f>
        <v/>
      </c>
      <c r="M138" t="str">
        <f>TRIM(VLOOKUP($A138,[1]battleEff!$A:$R,11,FALSE))</f>
        <v/>
      </c>
      <c r="N138" t="str">
        <f>TRIM(VLOOKUP($A138,[1]battleEff!$A:$R,12,FALSE))</f>
        <v/>
      </c>
      <c r="O138" t="str">
        <f>TRIM(VLOOKUP($A138,[1]battleEff!$A:$R,13,FALSE))</f>
        <v/>
      </c>
      <c r="P138" t="str">
        <f>TRIM(VLOOKUP($A138,[1]battleEff!$A:$R,14,FALSE))</f>
        <v>035_hit01</v>
      </c>
      <c r="Q138" t="str">
        <f>TRIM(VLOOKUP($A138,[1]battleEff!$A:$R,15,FALSE))</f>
        <v>1</v>
      </c>
      <c r="R138" t="str">
        <f>TRIM(VLOOKUP($A138,[1]battleEff!$A:$R,16,FALSE))</f>
        <v>4</v>
      </c>
      <c r="S138" t="str">
        <f>TRIM(VLOOKUP($A138,[1]battleEff!$A:$R,17,FALSE))</f>
        <v>1</v>
      </c>
      <c r="T138" t="str">
        <f>TRIM(VLOOKUP($A138,[1]battleEff!$A:$R,18,FALSE))</f>
        <v>0</v>
      </c>
    </row>
    <row r="139" spans="1:20" x14ac:dyDescent="0.15">
      <c r="A139">
        <v>302</v>
      </c>
      <c r="B139" t="s">
        <v>69</v>
      </c>
      <c r="C139" t="str">
        <f>TRIM(VLOOKUP($A139,[1]battleEff!$A:$R,2,FALSE))</f>
        <v>302_atk01</v>
      </c>
      <c r="D139" t="str">
        <f>TRIM(VLOOKUP($A139,[1]battleEff!$A:$R,3,FALSE))</f>
        <v>0</v>
      </c>
      <c r="E139" t="str">
        <f>TRIM(VLOOKUP($A139,[1]battleEff!$A:$R,4,FALSE))</f>
        <v>foot</v>
      </c>
      <c r="F139" t="str">
        <f>TRIM(VLOOKUP($A139,[1]battleEff!$A:$R,5,FALSE))</f>
        <v>2</v>
      </c>
      <c r="G139" t="str">
        <f>TRIM(VLOOKUP($A139,[1]battleEff!$A:$R,6,FALSE))</f>
        <v/>
      </c>
      <c r="H139" t="str">
        <f>TRIM(VLOOKUP($A139,[1]battleEff!$A:$R,7,FALSE))</f>
        <v/>
      </c>
      <c r="I139" t="str">
        <f>TRIM(VLOOKUP($A139,[1]battleEff!$A:$R,8,FALSE))</f>
        <v/>
      </c>
      <c r="J139" t="str">
        <f>TRIM(VLOOKUP($A139,[1]battleEff!$A:$S,19,FALSE))</f>
        <v/>
      </c>
      <c r="K139" t="str">
        <f>TRIM(VLOOKUP($A139,[1]battleEff!$A:$R,9,FALSE))</f>
        <v/>
      </c>
      <c r="L139" t="str">
        <f>TRIM(VLOOKUP($A139,[1]battleEff!$A:$R,10,FALSE))</f>
        <v/>
      </c>
      <c r="M139" t="str">
        <f>TRIM(VLOOKUP($A139,[1]battleEff!$A:$R,11,FALSE))</f>
        <v/>
      </c>
      <c r="N139" t="str">
        <f>TRIM(VLOOKUP($A139,[1]battleEff!$A:$R,12,FALSE))</f>
        <v/>
      </c>
      <c r="O139" t="str">
        <f>TRIM(VLOOKUP($A139,[1]battleEff!$A:$R,13,FALSE))</f>
        <v/>
      </c>
      <c r="P139" t="str">
        <f>TRIM(VLOOKUP($A139,[1]battleEff!$A:$R,14,FALSE))</f>
        <v/>
      </c>
      <c r="Q139" t="str">
        <f>TRIM(VLOOKUP($A139,[1]battleEff!$A:$R,15,FALSE))</f>
        <v>3</v>
      </c>
      <c r="R139" t="str">
        <f>TRIM(VLOOKUP($A139,[1]battleEff!$A:$R,16,FALSE))</f>
        <v/>
      </c>
      <c r="S139" t="str">
        <f>TRIM(VLOOKUP($A139,[1]battleEff!$A:$R,17,FALSE))</f>
        <v>3</v>
      </c>
      <c r="T139" t="str">
        <f>TRIM(VLOOKUP($A139,[1]battleEff!$A:$R,18,FALSE))</f>
        <v>0.6</v>
      </c>
    </row>
    <row r="140" spans="1:20" x14ac:dyDescent="0.15">
      <c r="A140">
        <v>303</v>
      </c>
      <c r="B140" t="s">
        <v>142</v>
      </c>
      <c r="C140" t="str">
        <f>TRIM(VLOOKUP($A140,[1]battleEff!$A:$R,2,FALSE))</f>
        <v>303_atk01</v>
      </c>
      <c r="D140" t="str">
        <f>TRIM(VLOOKUP($A140,[1]battleEff!$A:$R,3,FALSE))</f>
        <v>0</v>
      </c>
      <c r="E140" t="str">
        <f>TRIM(VLOOKUP($A140,[1]battleEff!$A:$R,4,FALSE))</f>
        <v>defp</v>
      </c>
      <c r="F140" t="str">
        <f>TRIM(VLOOKUP($A140,[1]battleEff!$A:$R,5,FALSE))</f>
        <v>2</v>
      </c>
      <c r="G140" t="str">
        <f>TRIM(VLOOKUP($A140,[1]battleEff!$A:$R,6,FALSE))</f>
        <v/>
      </c>
      <c r="H140" t="str">
        <f>TRIM(VLOOKUP($A140,[1]battleEff!$A:$R,7,FALSE))</f>
        <v/>
      </c>
      <c r="I140" t="str">
        <f>TRIM(VLOOKUP($A140,[1]battleEff!$A:$R,8,FALSE))</f>
        <v/>
      </c>
      <c r="J140" t="str">
        <f>TRIM(VLOOKUP($A140,[1]battleEff!$A:$S,19,FALSE))</f>
        <v/>
      </c>
      <c r="K140" t="str">
        <f>TRIM(VLOOKUP($A140,[1]battleEff!$A:$R,9,FALSE))</f>
        <v/>
      </c>
      <c r="L140" t="str">
        <f>TRIM(VLOOKUP($A140,[1]battleEff!$A:$R,10,FALSE))</f>
        <v/>
      </c>
      <c r="M140" t="str">
        <f>TRIM(VLOOKUP($A140,[1]battleEff!$A:$R,11,FALSE))</f>
        <v/>
      </c>
      <c r="N140" t="str">
        <f>TRIM(VLOOKUP($A140,[1]battleEff!$A:$R,12,FALSE))</f>
        <v/>
      </c>
      <c r="O140" t="str">
        <f>TRIM(VLOOKUP($A140,[1]battleEff!$A:$R,13,FALSE))</f>
        <v/>
      </c>
      <c r="P140" t="str">
        <f>TRIM(VLOOKUP($A140,[1]battleEff!$A:$R,14,FALSE))</f>
        <v>100_hit01</v>
      </c>
      <c r="Q140" t="str">
        <f>TRIM(VLOOKUP($A140,[1]battleEff!$A:$R,15,FALSE))</f>
        <v>1</v>
      </c>
      <c r="R140" t="str">
        <f>TRIM(VLOOKUP($A140,[1]battleEff!$A:$R,16,FALSE))</f>
        <v>4</v>
      </c>
      <c r="S140" t="str">
        <f>TRIM(VLOOKUP($A140,[1]battleEff!$A:$R,17,FALSE))</f>
        <v>2</v>
      </c>
      <c r="T140" t="str">
        <f>TRIM(VLOOKUP($A140,[1]battleEff!$A:$R,18,FALSE))</f>
        <v>0.3</v>
      </c>
    </row>
    <row r="141" spans="1:20" x14ac:dyDescent="0.15">
      <c r="A141">
        <v>304</v>
      </c>
      <c r="B141" t="s">
        <v>78</v>
      </c>
      <c r="C141" t="str">
        <f>TRIM(VLOOKUP($A141,[1]battleEff!$A:$R,2,FALSE))</f>
        <v>033_sta01</v>
      </c>
      <c r="D141" t="str">
        <f>TRIM(VLOOKUP($A141,[1]battleEff!$A:$R,3,FALSE))</f>
        <v>0</v>
      </c>
      <c r="E141" t="str">
        <f>TRIM(VLOOKUP($A141,[1]battleEff!$A:$R,4,FALSE))</f>
        <v>defp</v>
      </c>
      <c r="F141" t="str">
        <f>TRIM(VLOOKUP($A141,[1]battleEff!$A:$R,5,FALSE))</f>
        <v>2</v>
      </c>
      <c r="G141" t="str">
        <f>TRIM(VLOOKUP($A141,[1]battleEff!$A:$R,6,FALSE))</f>
        <v/>
      </c>
      <c r="H141" t="str">
        <f>TRIM(VLOOKUP($A141,[1]battleEff!$A:$R,7,FALSE))</f>
        <v/>
      </c>
      <c r="I141" t="str">
        <f>TRIM(VLOOKUP($A141,[1]battleEff!$A:$R,8,FALSE))</f>
        <v/>
      </c>
      <c r="J141" t="str">
        <f>TRIM(VLOOKUP($A141,[1]battleEff!$A:$S,19,FALSE))</f>
        <v/>
      </c>
      <c r="K141" t="str">
        <f>TRIM(VLOOKUP($A141,[1]battleEff!$A:$R,9,FALSE))</f>
        <v/>
      </c>
      <c r="L141" t="str">
        <f>TRIM(VLOOKUP($A141,[1]battleEff!$A:$R,10,FALSE))</f>
        <v/>
      </c>
      <c r="M141" t="str">
        <f>TRIM(VLOOKUP($A141,[1]battleEff!$A:$R,11,FALSE))</f>
        <v/>
      </c>
      <c r="N141" t="str">
        <f>TRIM(VLOOKUP($A141,[1]battleEff!$A:$R,12,FALSE))</f>
        <v/>
      </c>
      <c r="O141" t="str">
        <f>TRIM(VLOOKUP($A141,[1]battleEff!$A:$R,13,FALSE))</f>
        <v/>
      </c>
      <c r="P141" t="str">
        <f>TRIM(VLOOKUP($A141,[1]battleEff!$A:$R,14,FALSE))</f>
        <v>033_hit01</v>
      </c>
      <c r="Q141" t="str">
        <f>TRIM(VLOOKUP($A141,[1]battleEff!$A:$R,15,FALSE))</f>
        <v>1</v>
      </c>
      <c r="R141" t="str">
        <f>TRIM(VLOOKUP($A141,[1]battleEff!$A:$R,16,FALSE))</f>
        <v>3</v>
      </c>
      <c r="S141" t="str">
        <f>TRIM(VLOOKUP($A141,[1]battleEff!$A:$R,17,FALSE))</f>
        <v>1</v>
      </c>
      <c r="T141" t="str">
        <f>TRIM(VLOOKUP($A141,[1]battleEff!$A:$R,18,FALSE))</f>
        <v>0</v>
      </c>
    </row>
    <row r="142" spans="1:20" x14ac:dyDescent="0.15">
      <c r="A142">
        <v>305</v>
      </c>
      <c r="B142" t="s">
        <v>104</v>
      </c>
      <c r="C142" t="str">
        <f>TRIM(VLOOKUP($A142,[1]battleEff!$A:$R,2,FALSE))</f>
        <v>115_sta01</v>
      </c>
      <c r="D142" t="str">
        <f>TRIM(VLOOKUP($A142,[1]battleEff!$A:$R,3,FALSE))</f>
        <v>0</v>
      </c>
      <c r="E142" t="str">
        <f>TRIM(VLOOKUP($A142,[1]battleEff!$A:$R,4,FALSE))</f>
        <v>foot</v>
      </c>
      <c r="F142" t="str">
        <f>TRIM(VLOOKUP($A142,[1]battleEff!$A:$R,5,FALSE))</f>
        <v>2</v>
      </c>
      <c r="G142" t="str">
        <f>TRIM(VLOOKUP($A142,[1]battleEff!$A:$R,6,FALSE))</f>
        <v/>
      </c>
      <c r="H142" t="str">
        <f>TRIM(VLOOKUP($A142,[1]battleEff!$A:$R,7,FALSE))</f>
        <v/>
      </c>
      <c r="I142" t="str">
        <f>TRIM(VLOOKUP($A142,[1]battleEff!$A:$R,8,FALSE))</f>
        <v>305_fly01</v>
      </c>
      <c r="J142" t="str">
        <f>TRIM(VLOOKUP($A142,[1]battleEff!$A:$S,19,FALSE))</f>
        <v/>
      </c>
      <c r="K142" t="str">
        <f>TRIM(VLOOKUP($A142,[1]battleEff!$A:$R,9,FALSE))</f>
        <v>0</v>
      </c>
      <c r="L142" t="str">
        <f>TRIM(VLOOKUP($A142,[1]battleEff!$A:$R,10,FALSE))</f>
        <v>0</v>
      </c>
      <c r="M142" t="str">
        <f>TRIM(VLOOKUP($A142,[1]battleEff!$A:$R,11,FALSE))</f>
        <v>0.4</v>
      </c>
      <c r="N142" t="str">
        <f>TRIM(VLOOKUP($A142,[1]battleEff!$A:$R,12,FALSE))</f>
        <v>0</v>
      </c>
      <c r="O142" t="str">
        <f>TRIM(VLOOKUP($A142,[1]battleEff!$A:$R,13,FALSE))</f>
        <v/>
      </c>
      <c r="P142" t="str">
        <f>TRIM(VLOOKUP($A142,[1]battleEff!$A:$R,14,FALSE))</f>
        <v>305_hit01</v>
      </c>
      <c r="Q142" t="str">
        <f>TRIM(VLOOKUP($A142,[1]battleEff!$A:$R,15,FALSE))</f>
        <v>2</v>
      </c>
      <c r="R142" t="str">
        <f>TRIM(VLOOKUP($A142,[1]battleEff!$A:$R,16,FALSE))</f>
        <v/>
      </c>
      <c r="S142" t="str">
        <f>TRIM(VLOOKUP($A142,[1]battleEff!$A:$R,17,FALSE))</f>
        <v>1</v>
      </c>
      <c r="T142" t="str">
        <f>TRIM(VLOOKUP($A142,[1]battleEff!$A:$R,18,FALSE))</f>
        <v>0</v>
      </c>
    </row>
    <row r="143" spans="1:20" x14ac:dyDescent="0.15">
      <c r="A143">
        <v>306</v>
      </c>
      <c r="B143" t="s">
        <v>94</v>
      </c>
      <c r="C143" t="str">
        <f>TRIM(VLOOKUP($A143,[1]battleEff!$A:$R,2,FALSE))</f>
        <v>306_sta01</v>
      </c>
      <c r="D143" t="str">
        <f>TRIM(VLOOKUP($A143,[1]battleEff!$A:$R,3,FALSE))</f>
        <v>0</v>
      </c>
      <c r="E143" t="str">
        <f>TRIM(VLOOKUP($A143,[1]battleEff!$A:$R,4,FALSE))</f>
        <v>foot</v>
      </c>
      <c r="F143" t="str">
        <f>TRIM(VLOOKUP($A143,[1]battleEff!$A:$R,5,FALSE))</f>
        <v>2</v>
      </c>
      <c r="G143" t="str">
        <f>TRIM(VLOOKUP($A143,[1]battleEff!$A:$R,6,FALSE))</f>
        <v/>
      </c>
      <c r="H143" t="str">
        <f>TRIM(VLOOKUP($A143,[1]battleEff!$A:$R,7,FALSE))</f>
        <v/>
      </c>
      <c r="I143" t="str">
        <f>TRIM(VLOOKUP($A143,[1]battleEff!$A:$R,8,FALSE))</f>
        <v/>
      </c>
      <c r="J143" t="str">
        <f>TRIM(VLOOKUP($A143,[1]battleEff!$A:$S,19,FALSE))</f>
        <v/>
      </c>
      <c r="K143" t="str">
        <f>TRIM(VLOOKUP($A143,[1]battleEff!$A:$R,9,FALSE))</f>
        <v/>
      </c>
      <c r="L143" t="str">
        <f>TRIM(VLOOKUP($A143,[1]battleEff!$A:$R,10,FALSE))</f>
        <v/>
      </c>
      <c r="M143" t="str">
        <f>TRIM(VLOOKUP($A143,[1]battleEff!$A:$R,11,FALSE))</f>
        <v/>
      </c>
      <c r="N143" t="str">
        <f>TRIM(VLOOKUP($A143,[1]battleEff!$A:$R,12,FALSE))</f>
        <v/>
      </c>
      <c r="O143" t="str">
        <f>TRIM(VLOOKUP($A143,[1]battleEff!$A:$R,13,FALSE))</f>
        <v/>
      </c>
      <c r="P143" t="str">
        <f>TRIM(VLOOKUP($A143,[1]battleEff!$A:$R,14,FALSE))</f>
        <v>051_hit01</v>
      </c>
      <c r="Q143" t="str">
        <f>TRIM(VLOOKUP($A143,[1]battleEff!$A:$R,15,FALSE))</f>
        <v>1</v>
      </c>
      <c r="R143" t="str">
        <f>TRIM(VLOOKUP($A143,[1]battleEff!$A:$R,16,FALSE))</f>
        <v>5</v>
      </c>
      <c r="S143" t="str">
        <f>TRIM(VLOOKUP($A143,[1]battleEff!$A:$R,17,FALSE))</f>
        <v>3</v>
      </c>
      <c r="T143" t="str">
        <f>TRIM(VLOOKUP($A143,[1]battleEff!$A:$R,18,FALSE))</f>
        <v>0.2</v>
      </c>
    </row>
    <row r="144" spans="1:20" x14ac:dyDescent="0.15">
      <c r="A144">
        <v>307</v>
      </c>
      <c r="B144" t="s">
        <v>69</v>
      </c>
      <c r="C144" t="str">
        <f>TRIM(VLOOKUP($A144,[1]battleEff!$A:$R,2,FALSE))</f>
        <v>307_sta01|307_atk01|307_atk01|307_atk02</v>
      </c>
      <c r="D144" t="str">
        <f>TRIM(VLOOKUP($A144,[1]battleEff!$A:$R,3,FALSE))</f>
        <v>0|1|1.5|2</v>
      </c>
      <c r="E144" t="str">
        <f>TRIM(VLOOKUP($A144,[1]battleEff!$A:$R,4,FALSE))</f>
        <v>foot|foot|foot|foot</v>
      </c>
      <c r="F144" t="str">
        <f>TRIM(VLOOKUP($A144,[1]battleEff!$A:$R,5,FALSE))</f>
        <v>2|2|2|2</v>
      </c>
      <c r="G144" t="str">
        <f>TRIM(VLOOKUP($A144,[1]battleEff!$A:$R,6,FALSE))</f>
        <v/>
      </c>
      <c r="H144" t="str">
        <f>TRIM(VLOOKUP($A144,[1]battleEff!$A:$R,7,FALSE))</f>
        <v/>
      </c>
      <c r="I144" t="str">
        <f>TRIM(VLOOKUP($A144,[1]battleEff!$A:$R,8,FALSE))</f>
        <v/>
      </c>
      <c r="J144" t="str">
        <f>TRIM(VLOOKUP($A144,[1]battleEff!$A:$S,19,FALSE))</f>
        <v/>
      </c>
      <c r="K144" t="str">
        <f>TRIM(VLOOKUP($A144,[1]battleEff!$A:$R,9,FALSE))</f>
        <v/>
      </c>
      <c r="L144" t="str">
        <f>TRIM(VLOOKUP($A144,[1]battleEff!$A:$R,10,FALSE))</f>
        <v/>
      </c>
      <c r="M144" t="str">
        <f>TRIM(VLOOKUP($A144,[1]battleEff!$A:$R,11,FALSE))</f>
        <v/>
      </c>
      <c r="N144" t="str">
        <f>TRIM(VLOOKUP($A144,[1]battleEff!$A:$R,12,FALSE))</f>
        <v/>
      </c>
      <c r="O144" t="str">
        <f>TRIM(VLOOKUP($A144,[1]battleEff!$A:$R,13,FALSE))</f>
        <v/>
      </c>
      <c r="P144" t="str">
        <f>TRIM(VLOOKUP($A144,[1]battleEff!$A:$R,14,FALSE))</f>
        <v/>
      </c>
      <c r="Q144" t="str">
        <f>TRIM(VLOOKUP($A144,[1]battleEff!$A:$R,15,FALSE))</f>
        <v>1</v>
      </c>
      <c r="R144" t="str">
        <f>TRIM(VLOOKUP($A144,[1]battleEff!$A:$R,16,FALSE))</f>
        <v>5</v>
      </c>
      <c r="S144" t="str">
        <f>TRIM(VLOOKUP($A144,[1]battleEff!$A:$R,17,FALSE))</f>
        <v>3</v>
      </c>
      <c r="T144" t="str">
        <f>TRIM(VLOOKUP($A144,[1]battleEff!$A:$R,18,FALSE))</f>
        <v>0.5</v>
      </c>
    </row>
    <row r="145" spans="1:20" x14ac:dyDescent="0.15">
      <c r="A145">
        <v>308</v>
      </c>
      <c r="B145" t="s">
        <v>143</v>
      </c>
      <c r="C145" t="str">
        <f>TRIM(VLOOKUP($A145,[1]battleEff!$A:$R,2,FALSE))</f>
        <v>308_sta01|308_atk01</v>
      </c>
      <c r="D145" t="str">
        <f>TRIM(VLOOKUP($A145,[1]battleEff!$A:$R,3,FALSE))</f>
        <v>0|1</v>
      </c>
      <c r="E145" t="str">
        <f>TRIM(VLOOKUP($A145,[1]battleEff!$A:$R,4,FALSE))</f>
        <v>defp|atkp</v>
      </c>
      <c r="F145" t="str">
        <f>TRIM(VLOOKUP($A145,[1]battleEff!$A:$R,5,FALSE))</f>
        <v>2|2</v>
      </c>
      <c r="G145" t="str">
        <f>TRIM(VLOOKUP($A145,[1]battleEff!$A:$R,6,FALSE))</f>
        <v/>
      </c>
      <c r="H145" t="str">
        <f>TRIM(VLOOKUP($A145,[1]battleEff!$A:$R,7,FALSE))</f>
        <v/>
      </c>
      <c r="I145" t="str">
        <f>TRIM(VLOOKUP($A145,[1]battleEff!$A:$R,8,FALSE))</f>
        <v/>
      </c>
      <c r="J145" t="str">
        <f>TRIM(VLOOKUP($A145,[1]battleEff!$A:$S,19,FALSE))</f>
        <v/>
      </c>
      <c r="K145" t="str">
        <f>TRIM(VLOOKUP($A145,[1]battleEff!$A:$R,9,FALSE))</f>
        <v/>
      </c>
      <c r="L145" t="str">
        <f>TRIM(VLOOKUP($A145,[1]battleEff!$A:$R,10,FALSE))</f>
        <v/>
      </c>
      <c r="M145" t="str">
        <f>TRIM(VLOOKUP($A145,[1]battleEff!$A:$R,11,FALSE))</f>
        <v/>
      </c>
      <c r="N145" t="str">
        <f>TRIM(VLOOKUP($A145,[1]battleEff!$A:$R,12,FALSE))</f>
        <v/>
      </c>
      <c r="O145" t="str">
        <f>TRIM(VLOOKUP($A145,[1]battleEff!$A:$R,13,FALSE))</f>
        <v/>
      </c>
      <c r="P145" t="str">
        <f>TRIM(VLOOKUP($A145,[1]battleEff!$A:$R,14,FALSE))</f>
        <v>308_hit01</v>
      </c>
      <c r="Q145" t="str">
        <f>TRIM(VLOOKUP($A145,[1]battleEff!$A:$R,15,FALSE))</f>
        <v>1</v>
      </c>
      <c r="R145" t="str">
        <f>TRIM(VLOOKUP($A145,[1]battleEff!$A:$R,16,FALSE))</f>
        <v>6</v>
      </c>
      <c r="S145" t="str">
        <f>TRIM(VLOOKUP($A145,[1]battleEff!$A:$R,17,FALSE))</f>
        <v>3</v>
      </c>
      <c r="T145" t="str">
        <f>TRIM(VLOOKUP($A145,[1]battleEff!$A:$R,18,FALSE))</f>
        <v>0.2</v>
      </c>
    </row>
    <row r="146" spans="1:20" x14ac:dyDescent="0.15">
      <c r="A146">
        <v>309</v>
      </c>
      <c r="B146" t="s">
        <v>171</v>
      </c>
      <c r="C146" t="str">
        <f>TRIM(VLOOKUP($A146,[1]battleEff!$A:$R,2,FALSE))</f>
        <v>309_sta01</v>
      </c>
      <c r="D146" t="str">
        <f>TRIM(VLOOKUP($A146,[1]battleEff!$A:$R,3,FALSE))</f>
        <v>0</v>
      </c>
      <c r="E146" t="str">
        <f>TRIM(VLOOKUP($A146,[1]battleEff!$A:$R,4,FALSE))</f>
        <v>foot</v>
      </c>
      <c r="F146" t="str">
        <f>TRIM(VLOOKUP($A146,[1]battleEff!$A:$R,5,FALSE))</f>
        <v>2</v>
      </c>
      <c r="G146" t="str">
        <f>TRIM(VLOOKUP($A146,[1]battleEff!$A:$R,6,FALSE))</f>
        <v/>
      </c>
      <c r="H146" t="str">
        <f>TRIM(VLOOKUP($A146,[1]battleEff!$A:$R,7,FALSE))</f>
        <v/>
      </c>
      <c r="I146" t="str">
        <f>TRIM(VLOOKUP($A146,[1]battleEff!$A:$R,8,FALSE))</f>
        <v/>
      </c>
      <c r="J146" t="str">
        <f>TRIM(VLOOKUP($A146,[1]battleEff!$A:$S,19,FALSE))</f>
        <v/>
      </c>
      <c r="K146" t="str">
        <f>TRIM(VLOOKUP($A146,[1]battleEff!$A:$R,9,FALSE))</f>
        <v/>
      </c>
      <c r="L146" t="str">
        <f>TRIM(VLOOKUP($A146,[1]battleEff!$A:$R,10,FALSE))</f>
        <v/>
      </c>
      <c r="M146" t="str">
        <f>TRIM(VLOOKUP($A146,[1]battleEff!$A:$R,11,FALSE))</f>
        <v/>
      </c>
      <c r="N146" t="str">
        <f>TRIM(VLOOKUP($A146,[1]battleEff!$A:$R,12,FALSE))</f>
        <v/>
      </c>
      <c r="O146" t="str">
        <f>TRIM(VLOOKUP($A146,[1]battleEff!$A:$R,13,FALSE))</f>
        <v/>
      </c>
      <c r="P146" t="str">
        <f>TRIM(VLOOKUP($A146,[1]battleEff!$A:$R,14,FALSE))</f>
        <v>132_hit01</v>
      </c>
      <c r="Q146" t="str">
        <f>TRIM(VLOOKUP($A146,[1]battleEff!$A:$R,15,FALSE))</f>
        <v>1</v>
      </c>
      <c r="R146" t="str">
        <f>TRIM(VLOOKUP($A146,[1]battleEff!$A:$R,16,FALSE))</f>
        <v>5</v>
      </c>
      <c r="S146" t="str">
        <f>TRIM(VLOOKUP($A146,[1]battleEff!$A:$R,17,FALSE))</f>
        <v>3</v>
      </c>
      <c r="T146" t="str">
        <f>TRIM(VLOOKUP($A146,[1]battleEff!$A:$R,18,FALSE))</f>
        <v>0.2</v>
      </c>
    </row>
    <row r="147" spans="1:20" x14ac:dyDescent="0.15">
      <c r="A147">
        <v>310</v>
      </c>
      <c r="B147" t="s">
        <v>74</v>
      </c>
      <c r="C147" t="str">
        <f>TRIM(VLOOKUP($A147,[1]battleEff!$A:$R,2,FALSE))</f>
        <v>310_sta01</v>
      </c>
      <c r="D147" t="str">
        <f>TRIM(VLOOKUP($A147,[1]battleEff!$A:$R,3,FALSE))</f>
        <v>0</v>
      </c>
      <c r="E147" t="str">
        <f>TRIM(VLOOKUP($A147,[1]battleEff!$A:$R,4,FALSE))</f>
        <v>foot</v>
      </c>
      <c r="F147" t="str">
        <f>TRIM(VLOOKUP($A147,[1]battleEff!$A:$R,5,FALSE))</f>
        <v>2</v>
      </c>
      <c r="G147" t="str">
        <f>TRIM(VLOOKUP($A147,[1]battleEff!$A:$R,6,FALSE))</f>
        <v/>
      </c>
      <c r="H147" t="str">
        <f>TRIM(VLOOKUP($A147,[1]battleEff!$A:$R,7,FALSE))</f>
        <v/>
      </c>
      <c r="I147" t="str">
        <f>TRIM(VLOOKUP($A147,[1]battleEff!$A:$R,8,FALSE))</f>
        <v/>
      </c>
      <c r="J147" t="str">
        <f>TRIM(VLOOKUP($A147,[1]battleEff!$A:$S,19,FALSE))</f>
        <v/>
      </c>
      <c r="K147" t="str">
        <f>TRIM(VLOOKUP($A147,[1]battleEff!$A:$R,9,FALSE))</f>
        <v/>
      </c>
      <c r="L147" t="str">
        <f>TRIM(VLOOKUP($A147,[1]battleEff!$A:$R,10,FALSE))</f>
        <v/>
      </c>
      <c r="M147" t="str">
        <f>TRIM(VLOOKUP($A147,[1]battleEff!$A:$R,11,FALSE))</f>
        <v/>
      </c>
      <c r="N147" t="str">
        <f>TRIM(VLOOKUP($A147,[1]battleEff!$A:$R,12,FALSE))</f>
        <v/>
      </c>
      <c r="O147" t="str">
        <f>TRIM(VLOOKUP($A147,[1]battleEff!$A:$R,13,FALSE))</f>
        <v/>
      </c>
      <c r="P147" t="str">
        <f>TRIM(VLOOKUP($A147,[1]battleEff!$A:$R,14,FALSE))</f>
        <v>028_hit01</v>
      </c>
      <c r="Q147" t="str">
        <f>TRIM(VLOOKUP($A147,[1]battleEff!$A:$R,15,FALSE))</f>
        <v>1</v>
      </c>
      <c r="R147" t="str">
        <f>TRIM(VLOOKUP($A147,[1]battleEff!$A:$R,16,FALSE))</f>
        <v>5</v>
      </c>
      <c r="S147" t="str">
        <f>TRIM(VLOOKUP($A147,[1]battleEff!$A:$R,17,FALSE))</f>
        <v>3</v>
      </c>
      <c r="T147" t="str">
        <f>TRIM(VLOOKUP($A147,[1]battleEff!$A:$R,18,FALSE))</f>
        <v>0.2</v>
      </c>
    </row>
    <row r="148" spans="1:20" x14ac:dyDescent="0.15">
      <c r="A148">
        <v>311</v>
      </c>
      <c r="B148" t="s">
        <v>171</v>
      </c>
      <c r="C148" t="str">
        <f>TRIM(VLOOKUP($A148,[1]battleEff!$A:$R,2,FALSE))</f>
        <v>311_sta01</v>
      </c>
      <c r="D148" t="str">
        <f>TRIM(VLOOKUP($A148,[1]battleEff!$A:$R,3,FALSE))</f>
        <v>0</v>
      </c>
      <c r="E148" t="str">
        <f>TRIM(VLOOKUP($A148,[1]battleEff!$A:$R,4,FALSE))</f>
        <v>foot</v>
      </c>
      <c r="F148" t="str">
        <f>TRIM(VLOOKUP($A148,[1]battleEff!$A:$R,5,FALSE))</f>
        <v>2</v>
      </c>
      <c r="G148" t="str">
        <f>TRIM(VLOOKUP($A148,[1]battleEff!$A:$R,6,FALSE))</f>
        <v/>
      </c>
      <c r="H148" t="str">
        <f>TRIM(VLOOKUP($A148,[1]battleEff!$A:$R,7,FALSE))</f>
        <v/>
      </c>
      <c r="I148" t="str">
        <f>TRIM(VLOOKUP($A148,[1]battleEff!$A:$R,8,FALSE))</f>
        <v/>
      </c>
      <c r="J148" t="str">
        <f>TRIM(VLOOKUP($A148,[1]battleEff!$A:$S,19,FALSE))</f>
        <v/>
      </c>
      <c r="K148" t="str">
        <f>TRIM(VLOOKUP($A148,[1]battleEff!$A:$R,9,FALSE))</f>
        <v/>
      </c>
      <c r="L148" t="str">
        <f>TRIM(VLOOKUP($A148,[1]battleEff!$A:$R,10,FALSE))</f>
        <v/>
      </c>
      <c r="M148" t="str">
        <f>TRIM(VLOOKUP($A148,[1]battleEff!$A:$R,11,FALSE))</f>
        <v/>
      </c>
      <c r="N148" t="str">
        <f>TRIM(VLOOKUP($A148,[1]battleEff!$A:$R,12,FALSE))</f>
        <v/>
      </c>
      <c r="O148" t="str">
        <f>TRIM(VLOOKUP($A148,[1]battleEff!$A:$R,13,FALSE))</f>
        <v/>
      </c>
      <c r="P148" t="str">
        <f>TRIM(VLOOKUP($A148,[1]battleEff!$A:$R,14,FALSE))</f>
        <v>308_hit01</v>
      </c>
      <c r="Q148" t="str">
        <f>TRIM(VLOOKUP($A148,[1]battleEff!$A:$R,15,FALSE))</f>
        <v>3</v>
      </c>
      <c r="R148" t="str">
        <f>TRIM(VLOOKUP($A148,[1]battleEff!$A:$R,16,FALSE))</f>
        <v/>
      </c>
      <c r="S148" t="str">
        <f>TRIM(VLOOKUP($A148,[1]battleEff!$A:$R,17,FALSE))</f>
        <v>3</v>
      </c>
      <c r="T148" t="str">
        <f>TRIM(VLOOKUP($A148,[1]battleEff!$A:$R,18,FALSE))</f>
        <v>0.2</v>
      </c>
    </row>
    <row r="149" spans="1:20" x14ac:dyDescent="0.15">
      <c r="A149">
        <v>312</v>
      </c>
      <c r="B149" t="s">
        <v>106</v>
      </c>
      <c r="C149" t="str">
        <f>TRIM(VLOOKUP($A149,[1]battleEff!$A:$R,2,FALSE))</f>
        <v>312_sta01</v>
      </c>
      <c r="D149" t="str">
        <f>TRIM(VLOOKUP($A149,[1]battleEff!$A:$R,3,FALSE))</f>
        <v>0</v>
      </c>
      <c r="E149" t="str">
        <f>TRIM(VLOOKUP($A149,[1]battleEff!$A:$R,4,FALSE))</f>
        <v>foot</v>
      </c>
      <c r="F149" t="str">
        <f>TRIM(VLOOKUP($A149,[1]battleEff!$A:$R,5,FALSE))</f>
        <v>2</v>
      </c>
      <c r="G149" t="str">
        <f>TRIM(VLOOKUP($A149,[1]battleEff!$A:$R,6,FALSE))</f>
        <v/>
      </c>
      <c r="H149" t="str">
        <f>TRIM(VLOOKUP($A149,[1]battleEff!$A:$R,7,FALSE))</f>
        <v/>
      </c>
      <c r="I149" t="str">
        <f>TRIM(VLOOKUP($A149,[1]battleEff!$A:$R,8,FALSE))</f>
        <v/>
      </c>
      <c r="J149" t="str">
        <f>TRIM(VLOOKUP($A149,[1]battleEff!$A:$S,19,FALSE))</f>
        <v/>
      </c>
      <c r="K149" t="str">
        <f>TRIM(VLOOKUP($A149,[1]battleEff!$A:$R,9,FALSE))</f>
        <v/>
      </c>
      <c r="L149" t="str">
        <f>TRIM(VLOOKUP($A149,[1]battleEff!$A:$R,10,FALSE))</f>
        <v/>
      </c>
      <c r="M149" t="str">
        <f>TRIM(VLOOKUP($A149,[1]battleEff!$A:$R,11,FALSE))</f>
        <v/>
      </c>
      <c r="N149" t="str">
        <f>TRIM(VLOOKUP($A149,[1]battleEff!$A:$R,12,FALSE))</f>
        <v/>
      </c>
      <c r="O149" t="str">
        <f>TRIM(VLOOKUP($A149,[1]battleEff!$A:$R,13,FALSE))</f>
        <v/>
      </c>
      <c r="P149" t="str">
        <f>TRIM(VLOOKUP($A149,[1]battleEff!$A:$R,14,FALSE))</f>
        <v>063_hit01</v>
      </c>
      <c r="Q149" t="str">
        <f>TRIM(VLOOKUP($A149,[1]battleEff!$A:$R,15,FALSE))</f>
        <v>1</v>
      </c>
      <c r="R149" t="str">
        <f>TRIM(VLOOKUP($A149,[1]battleEff!$A:$R,16,FALSE))</f>
        <v>5</v>
      </c>
      <c r="S149" t="str">
        <f>TRIM(VLOOKUP($A149,[1]battleEff!$A:$R,17,FALSE))</f>
        <v>3</v>
      </c>
      <c r="T149" t="str">
        <f>TRIM(VLOOKUP($A149,[1]battleEff!$A:$R,18,FALSE))</f>
        <v>0.2</v>
      </c>
    </row>
    <row r="150" spans="1:20" x14ac:dyDescent="0.15">
      <c r="A150">
        <v>313</v>
      </c>
      <c r="B150" t="s">
        <v>177</v>
      </c>
      <c r="C150" t="str">
        <f>TRIM(VLOOKUP($A150,[1]battleEff!$A:$R,2,FALSE))</f>
        <v>313_sta01</v>
      </c>
      <c r="D150" t="str">
        <f>TRIM(VLOOKUP($A150,[1]battleEff!$A:$R,3,FALSE))</f>
        <v>0</v>
      </c>
      <c r="E150" t="str">
        <f>TRIM(VLOOKUP($A150,[1]battleEff!$A:$R,4,FALSE))</f>
        <v>foot</v>
      </c>
      <c r="F150" t="str">
        <f>TRIM(VLOOKUP($A150,[1]battleEff!$A:$R,5,FALSE))</f>
        <v>2</v>
      </c>
      <c r="G150" t="str">
        <f>TRIM(VLOOKUP($A150,[1]battleEff!$A:$R,6,FALSE))</f>
        <v/>
      </c>
      <c r="H150" t="str">
        <f>TRIM(VLOOKUP($A150,[1]battleEff!$A:$R,7,FALSE))</f>
        <v/>
      </c>
      <c r="I150" t="str">
        <f>TRIM(VLOOKUP($A150,[1]battleEff!$A:$R,8,FALSE))</f>
        <v/>
      </c>
      <c r="J150" t="str">
        <f>TRIM(VLOOKUP($A150,[1]battleEff!$A:$S,19,FALSE))</f>
        <v/>
      </c>
      <c r="K150" t="str">
        <f>TRIM(VLOOKUP($A150,[1]battleEff!$A:$R,9,FALSE))</f>
        <v/>
      </c>
      <c r="L150" t="str">
        <f>TRIM(VLOOKUP($A150,[1]battleEff!$A:$R,10,FALSE))</f>
        <v/>
      </c>
      <c r="M150" t="str">
        <f>TRIM(VLOOKUP($A150,[1]battleEff!$A:$R,11,FALSE))</f>
        <v/>
      </c>
      <c r="N150" t="str">
        <f>TRIM(VLOOKUP($A150,[1]battleEff!$A:$R,12,FALSE))</f>
        <v/>
      </c>
      <c r="O150" t="str">
        <f>TRIM(VLOOKUP($A150,[1]battleEff!$A:$R,13,FALSE))</f>
        <v/>
      </c>
      <c r="P150" t="str">
        <f>TRIM(VLOOKUP($A150,[1]battleEff!$A:$R,14,FALSE))</f>
        <v>138_hit01</v>
      </c>
      <c r="Q150" t="str">
        <f>TRIM(VLOOKUP($A150,[1]battleEff!$A:$R,15,FALSE))</f>
        <v>2</v>
      </c>
      <c r="R150" t="str">
        <f>TRIM(VLOOKUP($A150,[1]battleEff!$A:$R,16,FALSE))</f>
        <v/>
      </c>
      <c r="S150" t="str">
        <f>TRIM(VLOOKUP($A150,[1]battleEff!$A:$R,17,FALSE))</f>
        <v>3</v>
      </c>
      <c r="T150" t="str">
        <f>TRIM(VLOOKUP($A150,[1]battleEff!$A:$R,18,FALSE))</f>
        <v>0.2</v>
      </c>
    </row>
    <row r="151" spans="1:20" x14ac:dyDescent="0.15">
      <c r="A151">
        <v>314</v>
      </c>
      <c r="B151" t="s">
        <v>70</v>
      </c>
      <c r="C151" t="str">
        <f>TRIM(VLOOKUP($A151,[1]battleEff!$A:$R,2,FALSE))</f>
        <v>314_atk01</v>
      </c>
      <c r="D151" t="str">
        <f>TRIM(VLOOKUP($A151,[1]battleEff!$A:$R,3,FALSE))</f>
        <v>0.4</v>
      </c>
      <c r="E151" t="str">
        <f>TRIM(VLOOKUP($A151,[1]battleEff!$A:$R,4,FALSE))</f>
        <v>foot</v>
      </c>
      <c r="F151" t="str">
        <f>TRIM(VLOOKUP($A151,[1]battleEff!$A:$R,5,FALSE))</f>
        <v>2</v>
      </c>
      <c r="G151" t="str">
        <f>TRIM(VLOOKUP($A151,[1]battleEff!$A:$R,6,FALSE))</f>
        <v/>
      </c>
      <c r="H151" t="str">
        <f>TRIM(VLOOKUP($A151,[1]battleEff!$A:$R,7,FALSE))</f>
        <v/>
      </c>
      <c r="I151" t="str">
        <f>TRIM(VLOOKUP($A151,[1]battleEff!$A:$R,8,FALSE))</f>
        <v/>
      </c>
      <c r="J151" t="str">
        <f>TRIM(VLOOKUP($A151,[1]battleEff!$A:$S,19,FALSE))</f>
        <v/>
      </c>
      <c r="K151" t="str">
        <f>TRIM(VLOOKUP($A151,[1]battleEff!$A:$R,9,FALSE))</f>
        <v/>
      </c>
      <c r="L151" t="str">
        <f>TRIM(VLOOKUP($A151,[1]battleEff!$A:$R,10,FALSE))</f>
        <v/>
      </c>
      <c r="M151" t="str">
        <f>TRIM(VLOOKUP($A151,[1]battleEff!$A:$R,11,FALSE))</f>
        <v/>
      </c>
      <c r="N151" t="str">
        <f>TRIM(VLOOKUP($A151,[1]battleEff!$A:$R,12,FALSE))</f>
        <v/>
      </c>
      <c r="O151" t="str">
        <f>TRIM(VLOOKUP($A151,[1]battleEff!$A:$R,13,FALSE))</f>
        <v/>
      </c>
      <c r="P151" t="str">
        <f>TRIM(VLOOKUP($A151,[1]battleEff!$A:$R,14,FALSE))</f>
        <v>024_hit01</v>
      </c>
      <c r="Q151" t="str">
        <f>TRIM(VLOOKUP($A151,[1]battleEff!$A:$R,15,FALSE))</f>
        <v>1</v>
      </c>
      <c r="R151" t="str">
        <f>TRIM(VLOOKUP($A151,[1]battleEff!$A:$R,16,FALSE))</f>
        <v>3</v>
      </c>
      <c r="S151" t="str">
        <f>TRIM(VLOOKUP($A151,[1]battleEff!$A:$R,17,FALSE))</f>
        <v>1</v>
      </c>
      <c r="T151" t="str">
        <f>TRIM(VLOOKUP($A151,[1]battleEff!$A:$R,18,FALSE))</f>
        <v>0</v>
      </c>
    </row>
    <row r="152" spans="1:20" x14ac:dyDescent="0.15">
      <c r="A152">
        <v>315</v>
      </c>
      <c r="B152" t="s">
        <v>145</v>
      </c>
      <c r="C152" t="str">
        <f>TRIM(VLOOKUP($A152,[1]battleEff!$A:$R,2,FALSE))</f>
        <v>315_atk01|315_atk02|315_atk03|315_atk04</v>
      </c>
      <c r="D152" t="str">
        <f>TRIM(VLOOKUP($A152,[1]battleEff!$A:$R,3,FALSE))</f>
        <v>0.4|0.6|0.8|1</v>
      </c>
      <c r="E152" t="str">
        <f>TRIM(VLOOKUP($A152,[1]battleEff!$A:$R,4,FALSE))</f>
        <v>foot|foot|foot|foot</v>
      </c>
      <c r="F152" t="str">
        <f>TRIM(VLOOKUP($A152,[1]battleEff!$A:$R,5,FALSE))</f>
        <v>2|2|2|2</v>
      </c>
      <c r="G152" t="str">
        <f>TRIM(VLOOKUP($A152,[1]battleEff!$A:$R,6,FALSE))</f>
        <v/>
      </c>
      <c r="H152" t="str">
        <f>TRIM(VLOOKUP($A152,[1]battleEff!$A:$R,7,FALSE))</f>
        <v/>
      </c>
      <c r="I152" t="str">
        <f>TRIM(VLOOKUP($A152,[1]battleEff!$A:$R,8,FALSE))</f>
        <v/>
      </c>
      <c r="J152" t="str">
        <f>TRIM(VLOOKUP($A152,[1]battleEff!$A:$S,19,FALSE))</f>
        <v/>
      </c>
      <c r="K152" t="str">
        <f>TRIM(VLOOKUP($A152,[1]battleEff!$A:$R,9,FALSE))</f>
        <v/>
      </c>
      <c r="L152" t="str">
        <f>TRIM(VLOOKUP($A152,[1]battleEff!$A:$R,10,FALSE))</f>
        <v/>
      </c>
      <c r="M152" t="str">
        <f>TRIM(VLOOKUP($A152,[1]battleEff!$A:$R,11,FALSE))</f>
        <v/>
      </c>
      <c r="N152" t="str">
        <f>TRIM(VLOOKUP($A152,[1]battleEff!$A:$R,12,FALSE))</f>
        <v/>
      </c>
      <c r="O152" t="str">
        <f>TRIM(VLOOKUP($A152,[1]battleEff!$A:$R,13,FALSE))</f>
        <v/>
      </c>
      <c r="P152" t="str">
        <f>TRIM(VLOOKUP($A152,[1]battleEff!$A:$R,14,FALSE))</f>
        <v/>
      </c>
      <c r="Q152" t="str">
        <f>TRIM(VLOOKUP($A152,[1]battleEff!$A:$R,15,FALSE))</f>
        <v>5</v>
      </c>
      <c r="R152" t="str">
        <f>TRIM(VLOOKUP($A152,[1]battleEff!$A:$R,16,FALSE))</f>
        <v/>
      </c>
      <c r="S152" t="str">
        <f>TRIM(VLOOKUP($A152,[1]battleEff!$A:$R,17,FALSE))</f>
        <v>4</v>
      </c>
      <c r="T152" t="str">
        <f>TRIM(VLOOKUP($A152,[1]battleEff!$A:$R,18,FALSE))</f>
        <v>0.2</v>
      </c>
    </row>
    <row r="153" spans="1:20" x14ac:dyDescent="0.15">
      <c r="A153">
        <v>316</v>
      </c>
      <c r="B153" t="s">
        <v>69</v>
      </c>
      <c r="C153" t="str">
        <f>TRIM(VLOOKUP($A153,[1]battleEff!$A:$R,2,FALSE))</f>
        <v>316_atk01</v>
      </c>
      <c r="D153" t="str">
        <f>TRIM(VLOOKUP($A153,[1]battleEff!$A:$R,3,FALSE))</f>
        <v>0</v>
      </c>
      <c r="E153" t="str">
        <f>TRIM(VLOOKUP($A153,[1]battleEff!$A:$R,4,FALSE))</f>
        <v>foot</v>
      </c>
      <c r="F153" t="str">
        <f>TRIM(VLOOKUP($A153,[1]battleEff!$A:$R,5,FALSE))</f>
        <v>2</v>
      </c>
      <c r="G153" t="str">
        <f>TRIM(VLOOKUP($A153,[1]battleEff!$A:$R,6,FALSE))</f>
        <v/>
      </c>
      <c r="H153" t="str">
        <f>TRIM(VLOOKUP($A153,[1]battleEff!$A:$R,7,FALSE))</f>
        <v/>
      </c>
      <c r="I153" t="str">
        <f>TRIM(VLOOKUP($A153,[1]battleEff!$A:$R,8,FALSE))</f>
        <v/>
      </c>
      <c r="J153" t="str">
        <f>TRIM(VLOOKUP($A153,[1]battleEff!$A:$S,19,FALSE))</f>
        <v/>
      </c>
      <c r="K153" t="str">
        <f>TRIM(VLOOKUP($A153,[1]battleEff!$A:$R,9,FALSE))</f>
        <v/>
      </c>
      <c r="L153" t="str">
        <f>TRIM(VLOOKUP($A153,[1]battleEff!$A:$R,10,FALSE))</f>
        <v/>
      </c>
      <c r="M153" t="str">
        <f>TRIM(VLOOKUP($A153,[1]battleEff!$A:$R,11,FALSE))</f>
        <v/>
      </c>
      <c r="N153" t="str">
        <f>TRIM(VLOOKUP($A153,[1]battleEff!$A:$R,12,FALSE))</f>
        <v/>
      </c>
      <c r="O153" t="str">
        <f>TRIM(VLOOKUP($A153,[1]battleEff!$A:$R,13,FALSE))</f>
        <v/>
      </c>
      <c r="P153" t="str">
        <f>TRIM(VLOOKUP($A153,[1]battleEff!$A:$R,14,FALSE))</f>
        <v/>
      </c>
      <c r="Q153" t="str">
        <f>TRIM(VLOOKUP($A153,[1]battleEff!$A:$R,15,FALSE))</f>
        <v>4</v>
      </c>
      <c r="R153" t="str">
        <f>TRIM(VLOOKUP($A153,[1]battleEff!$A:$R,16,FALSE))</f>
        <v/>
      </c>
      <c r="S153" t="str">
        <f>TRIM(VLOOKUP($A153,[1]battleEff!$A:$R,17,FALSE))</f>
        <v>2</v>
      </c>
      <c r="T153" t="str">
        <f>TRIM(VLOOKUP($A153,[1]battleEff!$A:$R,18,FALSE))</f>
        <v>0.4</v>
      </c>
    </row>
    <row r="154" spans="1:20" x14ac:dyDescent="0.15">
      <c r="A154">
        <v>317</v>
      </c>
      <c r="B154" t="s">
        <v>63</v>
      </c>
      <c r="C154" t="str">
        <f>TRIM(VLOOKUP($A154,[1]battleEff!$A:$R,2,FALSE))</f>
        <v>317_atk01</v>
      </c>
      <c r="D154" t="str">
        <f>TRIM(VLOOKUP($A154,[1]battleEff!$A:$R,3,FALSE))</f>
        <v>0</v>
      </c>
      <c r="E154" t="str">
        <f>TRIM(VLOOKUP($A154,[1]battleEff!$A:$R,4,FALSE))</f>
        <v>defp</v>
      </c>
      <c r="F154" t="str">
        <f>TRIM(VLOOKUP($A154,[1]battleEff!$A:$R,5,FALSE))</f>
        <v>2</v>
      </c>
      <c r="G154" t="str">
        <f>TRIM(VLOOKUP($A154,[1]battleEff!$A:$R,6,FALSE))</f>
        <v/>
      </c>
      <c r="H154" t="str">
        <f>TRIM(VLOOKUP($A154,[1]battleEff!$A:$R,7,FALSE))</f>
        <v/>
      </c>
      <c r="I154" t="str">
        <f>TRIM(VLOOKUP($A154,[1]battleEff!$A:$R,8,FALSE))</f>
        <v/>
      </c>
      <c r="J154" t="str">
        <f>TRIM(VLOOKUP($A154,[1]battleEff!$A:$S,19,FALSE))</f>
        <v/>
      </c>
      <c r="K154" t="str">
        <f>TRIM(VLOOKUP($A154,[1]battleEff!$A:$R,9,FALSE))</f>
        <v/>
      </c>
      <c r="L154" t="str">
        <f>TRIM(VLOOKUP($A154,[1]battleEff!$A:$R,10,FALSE))</f>
        <v/>
      </c>
      <c r="M154" t="str">
        <f>TRIM(VLOOKUP($A154,[1]battleEff!$A:$R,11,FALSE))</f>
        <v/>
      </c>
      <c r="N154" t="str">
        <f>TRIM(VLOOKUP($A154,[1]battleEff!$A:$R,12,FALSE))</f>
        <v/>
      </c>
      <c r="O154" t="str">
        <f>TRIM(VLOOKUP($A154,[1]battleEff!$A:$R,13,FALSE))</f>
        <v/>
      </c>
      <c r="P154" t="str">
        <f>TRIM(VLOOKUP($A154,[1]battleEff!$A:$R,14,FALSE))</f>
        <v>317_hit01</v>
      </c>
      <c r="Q154" t="str">
        <f>TRIM(VLOOKUP($A154,[1]battleEff!$A:$R,15,FALSE))</f>
        <v>1</v>
      </c>
      <c r="R154" t="str">
        <f>TRIM(VLOOKUP($A154,[1]battleEff!$A:$R,16,FALSE))</f>
        <v>3</v>
      </c>
      <c r="S154" t="str">
        <f>TRIM(VLOOKUP($A154,[1]battleEff!$A:$R,17,FALSE))</f>
        <v>1</v>
      </c>
      <c r="T154" t="str">
        <f>TRIM(VLOOKUP($A154,[1]battleEff!$A:$R,18,FALSE))</f>
        <v>0</v>
      </c>
    </row>
    <row r="155" spans="1:20" x14ac:dyDescent="0.15">
      <c r="A155">
        <v>318</v>
      </c>
      <c r="B155" t="s">
        <v>84</v>
      </c>
      <c r="C155" t="str">
        <f>TRIM(VLOOKUP($A155,[1]battleEff!$A:$R,2,FALSE))</f>
        <v>040_sta01</v>
      </c>
      <c r="D155" t="str">
        <f>TRIM(VLOOKUP($A155,[1]battleEff!$A:$R,3,FALSE))</f>
        <v>0</v>
      </c>
      <c r="E155" t="str">
        <f>TRIM(VLOOKUP($A155,[1]battleEff!$A:$R,4,FALSE))</f>
        <v>defp</v>
      </c>
      <c r="F155" t="str">
        <f>TRIM(VLOOKUP($A155,[1]battleEff!$A:$R,5,FALSE))</f>
        <v>2</v>
      </c>
      <c r="G155" t="str">
        <f>TRIM(VLOOKUP($A155,[1]battleEff!$A:$R,6,FALSE))</f>
        <v/>
      </c>
      <c r="H155" t="str">
        <f>TRIM(VLOOKUP($A155,[1]battleEff!$A:$R,7,FALSE))</f>
        <v/>
      </c>
      <c r="I155" t="str">
        <f>TRIM(VLOOKUP($A155,[1]battleEff!$A:$R,8,FALSE))</f>
        <v>040_fly01</v>
      </c>
      <c r="J155" t="str">
        <f>TRIM(VLOOKUP($A155,[1]battleEff!$A:$S,19,FALSE))</f>
        <v>0</v>
      </c>
      <c r="K155" t="str">
        <f>TRIM(VLOOKUP($A155,[1]battleEff!$A:$R,9,FALSE))</f>
        <v>0</v>
      </c>
      <c r="L155" t="str">
        <f>TRIM(VLOOKUP($A155,[1]battleEff!$A:$R,10,FALSE))</f>
        <v>0</v>
      </c>
      <c r="M155" t="str">
        <f>TRIM(VLOOKUP($A155,[1]battleEff!$A:$R,11,FALSE))</f>
        <v>0.3</v>
      </c>
      <c r="N155" t="str">
        <f>TRIM(VLOOKUP($A155,[1]battleEff!$A:$R,12,FALSE))</f>
        <v>0</v>
      </c>
      <c r="O155" t="str">
        <f>TRIM(VLOOKUP($A155,[1]battleEff!$A:$R,13,FALSE))</f>
        <v/>
      </c>
      <c r="P155" t="str">
        <f>TRIM(VLOOKUP($A155,[1]battleEff!$A:$R,14,FALSE))</f>
        <v>040_hit01</v>
      </c>
      <c r="Q155" t="str">
        <f>TRIM(VLOOKUP($A155,[1]battleEff!$A:$R,15,FALSE))</f>
        <v>2</v>
      </c>
      <c r="R155" t="str">
        <f>TRIM(VLOOKUP($A155,[1]battleEff!$A:$R,16,FALSE))</f>
        <v/>
      </c>
      <c r="S155" t="str">
        <f>TRIM(VLOOKUP($A155,[1]battleEff!$A:$R,17,FALSE))</f>
        <v>1</v>
      </c>
      <c r="T155" t="str">
        <f>TRIM(VLOOKUP($A155,[1]battleEff!$A:$R,18,FALSE))</f>
        <v>0</v>
      </c>
    </row>
    <row r="156" spans="1:20" x14ac:dyDescent="0.15">
      <c r="A156">
        <v>319</v>
      </c>
      <c r="B156" t="s">
        <v>69</v>
      </c>
      <c r="C156" t="str">
        <f>TRIM(VLOOKUP($A156,[1]battleEff!$A:$R,2,FALSE))</f>
        <v>319_sta01</v>
      </c>
      <c r="D156" t="str">
        <f>TRIM(VLOOKUP($A156,[1]battleEff!$A:$R,3,FALSE))</f>
        <v>0.1</v>
      </c>
      <c r="E156" t="str">
        <f>TRIM(VLOOKUP($A156,[1]battleEff!$A:$R,4,FALSE))</f>
        <v>defp</v>
      </c>
      <c r="F156" t="str">
        <f>TRIM(VLOOKUP($A156,[1]battleEff!$A:$R,5,FALSE))</f>
        <v>2</v>
      </c>
      <c r="G156" t="str">
        <f>TRIM(VLOOKUP($A156,[1]battleEff!$A:$R,6,FALSE))</f>
        <v/>
      </c>
      <c r="H156" t="str">
        <f>TRIM(VLOOKUP($A156,[1]battleEff!$A:$R,7,FALSE))</f>
        <v/>
      </c>
      <c r="I156" t="str">
        <f>TRIM(VLOOKUP($A156,[1]battleEff!$A:$R,8,FALSE))</f>
        <v/>
      </c>
      <c r="J156" t="str">
        <f>TRIM(VLOOKUP($A156,[1]battleEff!$A:$S,19,FALSE))</f>
        <v/>
      </c>
      <c r="K156" t="str">
        <f>TRIM(VLOOKUP($A156,[1]battleEff!$A:$R,9,FALSE))</f>
        <v/>
      </c>
      <c r="L156" t="str">
        <f>TRIM(VLOOKUP($A156,[1]battleEff!$A:$R,10,FALSE))</f>
        <v/>
      </c>
      <c r="M156" t="str">
        <f>TRIM(VLOOKUP($A156,[1]battleEff!$A:$R,11,FALSE))</f>
        <v/>
      </c>
      <c r="N156" t="str">
        <f>TRIM(VLOOKUP($A156,[1]battleEff!$A:$R,12,FALSE))</f>
        <v/>
      </c>
      <c r="O156" t="str">
        <f>TRIM(VLOOKUP($A156,[1]battleEff!$A:$R,13,FALSE))</f>
        <v/>
      </c>
      <c r="P156" t="str">
        <f>TRIM(VLOOKUP($A156,[1]battleEff!$A:$R,14,FALSE))</f>
        <v>319_hit01</v>
      </c>
      <c r="Q156" t="str">
        <f>TRIM(VLOOKUP($A156,[1]battleEff!$A:$R,15,FALSE))</f>
        <v>1</v>
      </c>
      <c r="R156" t="str">
        <f>TRIM(VLOOKUP($A156,[1]battleEff!$A:$R,16,FALSE))</f>
        <v>4</v>
      </c>
      <c r="S156" t="str">
        <f>TRIM(VLOOKUP($A156,[1]battleEff!$A:$R,17,FALSE))</f>
        <v>1</v>
      </c>
      <c r="T156" t="str">
        <f>TRIM(VLOOKUP($A156,[1]battleEff!$A:$R,18,FALSE))</f>
        <v>0</v>
      </c>
    </row>
    <row r="157" spans="1:20" x14ac:dyDescent="0.15">
      <c r="A157">
        <v>320</v>
      </c>
      <c r="B157" t="s">
        <v>79</v>
      </c>
      <c r="C157" t="str">
        <f>TRIM(VLOOKUP($A157,[1]battleEff!$A:$R,2,FALSE))</f>
        <v>320_sta01</v>
      </c>
      <c r="D157" t="str">
        <f>TRIM(VLOOKUP($A157,[1]battleEff!$A:$R,3,FALSE))</f>
        <v>0</v>
      </c>
      <c r="E157" t="str">
        <f>TRIM(VLOOKUP($A157,[1]battleEff!$A:$R,4,FALSE))</f>
        <v>defp</v>
      </c>
      <c r="F157" t="str">
        <f>TRIM(VLOOKUP($A157,[1]battleEff!$A:$R,5,FALSE))</f>
        <v>2</v>
      </c>
      <c r="G157" t="str">
        <f>TRIM(VLOOKUP($A157,[1]battleEff!$A:$R,6,FALSE))</f>
        <v/>
      </c>
      <c r="H157" t="str">
        <f>TRIM(VLOOKUP($A157,[1]battleEff!$A:$R,7,FALSE))</f>
        <v/>
      </c>
      <c r="I157" t="str">
        <f>TRIM(VLOOKUP($A157,[1]battleEff!$A:$R,8,FALSE))</f>
        <v>320_fly01</v>
      </c>
      <c r="J157" t="str">
        <f>TRIM(VLOOKUP($A157,[1]battleEff!$A:$S,19,FALSE))</f>
        <v>0</v>
      </c>
      <c r="K157" t="str">
        <f>TRIM(VLOOKUP($A157,[1]battleEff!$A:$R,9,FALSE))</f>
        <v>3</v>
      </c>
      <c r="L157" t="str">
        <f>TRIM(VLOOKUP($A157,[1]battleEff!$A:$R,10,FALSE))</f>
        <v>0</v>
      </c>
      <c r="M157" t="str">
        <f>TRIM(VLOOKUP($A157,[1]battleEff!$A:$R,11,FALSE))</f>
        <v>0.3</v>
      </c>
      <c r="N157" t="str">
        <f>TRIM(VLOOKUP($A157,[1]battleEff!$A:$R,12,FALSE))</f>
        <v>0</v>
      </c>
      <c r="O157" t="str">
        <f>TRIM(VLOOKUP($A157,[1]battleEff!$A:$R,13,FALSE))</f>
        <v>320_hit01</v>
      </c>
      <c r="P157" t="str">
        <f>TRIM(VLOOKUP($A157,[1]battleEff!$A:$R,14,FALSE))</f>
        <v/>
      </c>
      <c r="Q157" t="str">
        <f>TRIM(VLOOKUP($A157,[1]battleEff!$A:$R,15,FALSE))</f>
        <v>2</v>
      </c>
      <c r="R157" t="str">
        <f>TRIM(VLOOKUP($A157,[1]battleEff!$A:$R,16,FALSE))</f>
        <v/>
      </c>
      <c r="S157" t="str">
        <f>TRIM(VLOOKUP($A157,[1]battleEff!$A:$R,17,FALSE))</f>
        <v>1</v>
      </c>
      <c r="T157" t="str">
        <f>TRIM(VLOOKUP($A157,[1]battleEff!$A:$R,18,FALSE))</f>
        <v>0</v>
      </c>
    </row>
    <row r="158" spans="1:20" x14ac:dyDescent="0.15">
      <c r="A158">
        <v>321</v>
      </c>
      <c r="B158" t="s">
        <v>110</v>
      </c>
      <c r="C158" t="str">
        <f>TRIM(VLOOKUP($A158,[1]battleEff!$A:$R,2,FALSE))</f>
        <v>321_atk01</v>
      </c>
      <c r="D158" t="str">
        <f>TRIM(VLOOKUP($A158,[1]battleEff!$A:$R,3,FALSE))</f>
        <v>0.5</v>
      </c>
      <c r="E158" t="str">
        <f>TRIM(VLOOKUP($A158,[1]battleEff!$A:$R,4,FALSE))</f>
        <v>defp</v>
      </c>
      <c r="F158" t="str">
        <f>TRIM(VLOOKUP($A158,[1]battleEff!$A:$R,5,FALSE))</f>
        <v>2</v>
      </c>
      <c r="G158" t="str">
        <f>TRIM(VLOOKUP($A158,[1]battleEff!$A:$R,6,FALSE))</f>
        <v/>
      </c>
      <c r="H158" t="str">
        <f>TRIM(VLOOKUP($A158,[1]battleEff!$A:$R,7,FALSE))</f>
        <v/>
      </c>
      <c r="I158" t="str">
        <f>TRIM(VLOOKUP($A158,[1]battleEff!$A:$R,8,FALSE))</f>
        <v/>
      </c>
      <c r="J158" t="str">
        <f>TRIM(VLOOKUP($A158,[1]battleEff!$A:$S,19,FALSE))</f>
        <v/>
      </c>
      <c r="K158" t="str">
        <f>TRIM(VLOOKUP($A158,[1]battleEff!$A:$R,9,FALSE))</f>
        <v/>
      </c>
      <c r="L158" t="str">
        <f>TRIM(VLOOKUP($A158,[1]battleEff!$A:$R,10,FALSE))</f>
        <v/>
      </c>
      <c r="M158" t="str">
        <f>TRIM(VLOOKUP($A158,[1]battleEff!$A:$R,11,FALSE))</f>
        <v/>
      </c>
      <c r="N158" t="str">
        <f>TRIM(VLOOKUP($A158,[1]battleEff!$A:$R,12,FALSE))</f>
        <v/>
      </c>
      <c r="O158" t="str">
        <f>TRIM(VLOOKUP($A158,[1]battleEff!$A:$R,13,FALSE))</f>
        <v/>
      </c>
      <c r="P158" t="str">
        <f>TRIM(VLOOKUP($A158,[1]battleEff!$A:$R,14,FALSE))</f>
        <v>067_hit01</v>
      </c>
      <c r="Q158" t="str">
        <f>TRIM(VLOOKUP($A158,[1]battleEff!$A:$R,15,FALSE))</f>
        <v>3</v>
      </c>
      <c r="R158" t="str">
        <f>TRIM(VLOOKUP($A158,[1]battleEff!$A:$R,16,FALSE))</f>
        <v/>
      </c>
      <c r="S158" t="str">
        <f>TRIM(VLOOKUP($A158,[1]battleEff!$A:$R,17,FALSE))</f>
        <v>3</v>
      </c>
      <c r="T158" t="str">
        <f>TRIM(VLOOKUP($A158,[1]battleEff!$A:$R,18,FALSE))</f>
        <v>0.2</v>
      </c>
    </row>
    <row r="159" spans="1:20" x14ac:dyDescent="0.15">
      <c r="A159">
        <v>322</v>
      </c>
      <c r="B159" t="s">
        <v>98</v>
      </c>
      <c r="C159" t="str">
        <f>TRIM(VLOOKUP($A159,[1]battleEff!$A:$R,2,FALSE))</f>
        <v>322_atk01</v>
      </c>
      <c r="D159" t="str">
        <f>TRIM(VLOOKUP($A159,[1]battleEff!$A:$R,3,FALSE))</f>
        <v>0</v>
      </c>
      <c r="E159" t="str">
        <f>TRIM(VLOOKUP($A159,[1]battleEff!$A:$R,4,FALSE))</f>
        <v>foot</v>
      </c>
      <c r="F159" t="str">
        <f>TRIM(VLOOKUP($A159,[1]battleEff!$A:$R,5,FALSE))</f>
        <v>2</v>
      </c>
      <c r="G159" t="str">
        <f>TRIM(VLOOKUP($A159,[1]battleEff!$A:$R,6,FALSE))</f>
        <v/>
      </c>
      <c r="H159" t="str">
        <f>TRIM(VLOOKUP($A159,[1]battleEff!$A:$R,7,FALSE))</f>
        <v/>
      </c>
      <c r="I159" t="str">
        <f>TRIM(VLOOKUP($A159,[1]battleEff!$A:$R,8,FALSE))</f>
        <v/>
      </c>
      <c r="J159" t="str">
        <f>TRIM(VLOOKUP($A159,[1]battleEff!$A:$S,19,FALSE))</f>
        <v/>
      </c>
      <c r="K159" t="str">
        <f>TRIM(VLOOKUP($A159,[1]battleEff!$A:$R,9,FALSE))</f>
        <v/>
      </c>
      <c r="L159" t="str">
        <f>TRIM(VLOOKUP($A159,[1]battleEff!$A:$R,10,FALSE))</f>
        <v/>
      </c>
      <c r="M159" t="str">
        <f>TRIM(VLOOKUP($A159,[1]battleEff!$A:$R,11,FALSE))</f>
        <v/>
      </c>
      <c r="N159" t="str">
        <f>TRIM(VLOOKUP($A159,[1]battleEff!$A:$R,12,FALSE))</f>
        <v/>
      </c>
      <c r="O159" t="str">
        <f>TRIM(VLOOKUP($A159,[1]battleEff!$A:$R,13,FALSE))</f>
        <v/>
      </c>
      <c r="P159" t="str">
        <f>TRIM(VLOOKUP($A159,[1]battleEff!$A:$R,14,FALSE))</f>
        <v/>
      </c>
      <c r="Q159" t="str">
        <f>TRIM(VLOOKUP($A159,[1]battleEff!$A:$R,15,FALSE))</f>
        <v>2</v>
      </c>
      <c r="R159" t="str">
        <f>TRIM(VLOOKUP($A159,[1]battleEff!$A:$R,16,FALSE))</f>
        <v/>
      </c>
      <c r="S159" t="str">
        <f>TRIM(VLOOKUP($A159,[1]battleEff!$A:$R,17,FALSE))</f>
        <v>1</v>
      </c>
      <c r="T159" t="str">
        <f>TRIM(VLOOKUP($A159,[1]battleEff!$A:$R,18,FALSE))</f>
        <v>0</v>
      </c>
    </row>
    <row r="160" spans="1:20" x14ac:dyDescent="0.15">
      <c r="A160">
        <v>323</v>
      </c>
      <c r="B160" t="s">
        <v>100</v>
      </c>
      <c r="C160" t="str">
        <f>TRIM(VLOOKUP($A160,[1]battleEff!$A:$R,2,FALSE))</f>
        <v>057_atk01</v>
      </c>
      <c r="D160" t="str">
        <f>TRIM(VLOOKUP($A160,[1]battleEff!$A:$R,3,FALSE))</f>
        <v>0.6</v>
      </c>
      <c r="E160" t="str">
        <f>TRIM(VLOOKUP($A160,[1]battleEff!$A:$R,4,FALSE))</f>
        <v>foot</v>
      </c>
      <c r="F160" t="str">
        <f>TRIM(VLOOKUP($A160,[1]battleEff!$A:$R,5,FALSE))</f>
        <v>2</v>
      </c>
      <c r="G160" t="str">
        <f>TRIM(VLOOKUP($A160,[1]battleEff!$A:$R,6,FALSE))</f>
        <v/>
      </c>
      <c r="H160" t="str">
        <f>TRIM(VLOOKUP($A160,[1]battleEff!$A:$R,7,FALSE))</f>
        <v/>
      </c>
      <c r="I160" t="str">
        <f>TRIM(VLOOKUP($A160,[1]battleEff!$A:$R,8,FALSE))</f>
        <v/>
      </c>
      <c r="J160" t="str">
        <f>TRIM(VLOOKUP($A160,[1]battleEff!$A:$S,19,FALSE))</f>
        <v/>
      </c>
      <c r="K160" t="str">
        <f>TRIM(VLOOKUP($A160,[1]battleEff!$A:$R,9,FALSE))</f>
        <v/>
      </c>
      <c r="L160" t="str">
        <f>TRIM(VLOOKUP($A160,[1]battleEff!$A:$R,10,FALSE))</f>
        <v/>
      </c>
      <c r="M160" t="str">
        <f>TRIM(VLOOKUP($A160,[1]battleEff!$A:$R,11,FALSE))</f>
        <v/>
      </c>
      <c r="N160" t="str">
        <f>TRIM(VLOOKUP($A160,[1]battleEff!$A:$R,12,FALSE))</f>
        <v/>
      </c>
      <c r="O160" t="str">
        <f>TRIM(VLOOKUP($A160,[1]battleEff!$A:$R,13,FALSE))</f>
        <v/>
      </c>
      <c r="P160" t="str">
        <f>TRIM(VLOOKUP($A160,[1]battleEff!$A:$R,14,FALSE))</f>
        <v/>
      </c>
      <c r="Q160" t="str">
        <f>TRIM(VLOOKUP($A160,[1]battleEff!$A:$R,15,FALSE))</f>
        <v>1</v>
      </c>
      <c r="R160" t="str">
        <f>TRIM(VLOOKUP($A160,[1]battleEff!$A:$R,16,FALSE))</f>
        <v>2</v>
      </c>
      <c r="S160" t="str">
        <f>TRIM(VLOOKUP($A160,[1]battleEff!$A:$R,17,FALSE))</f>
        <v>2</v>
      </c>
      <c r="T160" t="str">
        <f>TRIM(VLOOKUP($A160,[1]battleEff!$A:$R,18,FALSE))</f>
        <v>0.2</v>
      </c>
    </row>
    <row r="161" spans="1:20" x14ac:dyDescent="0.15">
      <c r="A161">
        <v>324</v>
      </c>
      <c r="B161" t="s">
        <v>180</v>
      </c>
      <c r="C161" t="str">
        <f>TRIM(VLOOKUP($A161,[1]battleEff!$A:$R,2,FALSE))</f>
        <v>324_sta01|324_atk01</v>
      </c>
      <c r="D161" t="str">
        <f>TRIM(VLOOKUP($A161,[1]battleEff!$A:$R,3,FALSE))</f>
        <v>0|0.9</v>
      </c>
      <c r="E161" t="str">
        <f>TRIM(VLOOKUP($A161,[1]battleEff!$A:$R,4,FALSE))</f>
        <v>defp|atkp</v>
      </c>
      <c r="F161" t="str">
        <f>TRIM(VLOOKUP($A161,[1]battleEff!$A:$R,5,FALSE))</f>
        <v>0|2</v>
      </c>
      <c r="G161" t="str">
        <f>TRIM(VLOOKUP($A161,[1]battleEff!$A:$R,6,FALSE))</f>
        <v/>
      </c>
      <c r="H161" t="str">
        <f>TRIM(VLOOKUP($A161,[1]battleEff!$A:$R,7,FALSE))</f>
        <v/>
      </c>
      <c r="I161" t="str">
        <f>TRIM(VLOOKUP($A161,[1]battleEff!$A:$R,8,FALSE))</f>
        <v>058_fly01</v>
      </c>
      <c r="J161" t="str">
        <f>TRIM(VLOOKUP($A161,[1]battleEff!$A:$S,19,FALSE))</f>
        <v>0</v>
      </c>
      <c r="K161" t="str">
        <f>TRIM(VLOOKUP($A161,[1]battleEff!$A:$R,9,FALSE))</f>
        <v>0</v>
      </c>
      <c r="L161" t="str">
        <f>TRIM(VLOOKUP($A161,[1]battleEff!$A:$R,10,FALSE))</f>
        <v>-1</v>
      </c>
      <c r="M161" t="str">
        <f>TRIM(VLOOKUP($A161,[1]battleEff!$A:$R,11,FALSE))</f>
        <v>0.3</v>
      </c>
      <c r="N161" t="str">
        <f>TRIM(VLOOKUP($A161,[1]battleEff!$A:$R,12,FALSE))</f>
        <v>0</v>
      </c>
      <c r="O161" t="str">
        <f>TRIM(VLOOKUP($A161,[1]battleEff!$A:$R,13,FALSE))</f>
        <v/>
      </c>
      <c r="P161" t="str">
        <f>TRIM(VLOOKUP($A161,[1]battleEff!$A:$R,14,FALSE))</f>
        <v>058_hit01</v>
      </c>
      <c r="Q161" t="str">
        <f>TRIM(VLOOKUP($A161,[1]battleEff!$A:$R,15,FALSE))</f>
        <v>2</v>
      </c>
      <c r="R161" t="str">
        <f>TRIM(VLOOKUP($A161,[1]battleEff!$A:$R,16,FALSE))</f>
        <v/>
      </c>
      <c r="S161" t="str">
        <f>TRIM(VLOOKUP($A161,[1]battleEff!$A:$R,17,FALSE))</f>
        <v>1</v>
      </c>
      <c r="T161" t="str">
        <f>TRIM(VLOOKUP($A161,[1]battleEff!$A:$R,18,FALSE))</f>
        <v>0</v>
      </c>
    </row>
    <row r="162" spans="1:20" x14ac:dyDescent="0.15">
      <c r="A162">
        <v>325</v>
      </c>
      <c r="B162" t="s">
        <v>103</v>
      </c>
      <c r="C162" t="str">
        <f>TRIM(VLOOKUP($A162,[1]battleEff!$A:$R,2,FALSE))</f>
        <v>325_sta01</v>
      </c>
      <c r="D162" t="str">
        <f>TRIM(VLOOKUP($A162,[1]battleEff!$A:$R,3,FALSE))</f>
        <v>0</v>
      </c>
      <c r="E162" t="str">
        <f>TRIM(VLOOKUP($A162,[1]battleEff!$A:$R,4,FALSE))</f>
        <v>foot</v>
      </c>
      <c r="F162" t="str">
        <f>TRIM(VLOOKUP($A162,[1]battleEff!$A:$R,5,FALSE))</f>
        <v>2</v>
      </c>
      <c r="G162" t="str">
        <f>TRIM(VLOOKUP($A162,[1]battleEff!$A:$R,6,FALSE))</f>
        <v/>
      </c>
      <c r="H162" t="str">
        <f>TRIM(VLOOKUP($A162,[1]battleEff!$A:$R,7,FALSE))</f>
        <v/>
      </c>
      <c r="I162" t="str">
        <f>TRIM(VLOOKUP($A162,[1]battleEff!$A:$R,8,FALSE))</f>
        <v/>
      </c>
      <c r="J162" t="str">
        <f>TRIM(VLOOKUP($A162,[1]battleEff!$A:$S,19,FALSE))</f>
        <v/>
      </c>
      <c r="K162" t="str">
        <f>TRIM(VLOOKUP($A162,[1]battleEff!$A:$R,9,FALSE))</f>
        <v/>
      </c>
      <c r="L162" t="str">
        <f>TRIM(VLOOKUP($A162,[1]battleEff!$A:$R,10,FALSE))</f>
        <v/>
      </c>
      <c r="M162" t="str">
        <f>TRIM(VLOOKUP($A162,[1]battleEff!$A:$R,11,FALSE))</f>
        <v/>
      </c>
      <c r="N162" t="str">
        <f>TRIM(VLOOKUP($A162,[1]battleEff!$A:$R,12,FALSE))</f>
        <v/>
      </c>
      <c r="O162" t="str">
        <f>TRIM(VLOOKUP($A162,[1]battleEff!$A:$R,13,FALSE))</f>
        <v/>
      </c>
      <c r="P162" t="str">
        <f>TRIM(VLOOKUP($A162,[1]battleEff!$A:$R,14,FALSE))</f>
        <v/>
      </c>
      <c r="Q162" t="str">
        <f>TRIM(VLOOKUP($A162,[1]battleEff!$A:$R,15,FALSE))</f>
        <v>4</v>
      </c>
      <c r="R162" t="str">
        <f>TRIM(VLOOKUP($A162,[1]battleEff!$A:$R,16,FALSE))</f>
        <v/>
      </c>
      <c r="S162" t="str">
        <f>TRIM(VLOOKUP($A162,[1]battleEff!$A:$R,17,FALSE))</f>
        <v>1</v>
      </c>
      <c r="T162" t="str">
        <f>TRIM(VLOOKUP($A162,[1]battleEff!$A:$R,18,FALSE))</f>
        <v>0</v>
      </c>
    </row>
    <row r="163" spans="1:20" x14ac:dyDescent="0.15">
      <c r="A163">
        <v>326</v>
      </c>
      <c r="B163" t="s">
        <v>128</v>
      </c>
      <c r="C163" t="str">
        <f>TRIM(VLOOKUP($A163,[1]battleEff!$A:$R,2,FALSE))</f>
        <v>326_sta01</v>
      </c>
      <c r="D163" t="str">
        <f>TRIM(VLOOKUP($A163,[1]battleEff!$A:$R,3,FALSE))</f>
        <v>0.6</v>
      </c>
      <c r="E163" t="str">
        <f>TRIM(VLOOKUP($A163,[1]battleEff!$A:$R,4,FALSE))</f>
        <v>defp</v>
      </c>
      <c r="F163" t="str">
        <f>TRIM(VLOOKUP($A163,[1]battleEff!$A:$R,5,FALSE))</f>
        <v>2</v>
      </c>
      <c r="G163" t="str">
        <f>TRIM(VLOOKUP($A163,[1]battleEff!$A:$R,6,FALSE))</f>
        <v/>
      </c>
      <c r="H163" t="str">
        <f>TRIM(VLOOKUP($A163,[1]battleEff!$A:$R,7,FALSE))</f>
        <v/>
      </c>
      <c r="I163" t="str">
        <f>TRIM(VLOOKUP($A163,[1]battleEff!$A:$R,8,FALSE))</f>
        <v/>
      </c>
      <c r="J163" t="str">
        <f>TRIM(VLOOKUP($A163,[1]battleEff!$A:$S,19,FALSE))</f>
        <v/>
      </c>
      <c r="K163" t="str">
        <f>TRIM(VLOOKUP($A163,[1]battleEff!$A:$R,9,FALSE))</f>
        <v/>
      </c>
      <c r="L163" t="str">
        <f>TRIM(VLOOKUP($A163,[1]battleEff!$A:$R,10,FALSE))</f>
        <v/>
      </c>
      <c r="M163" t="str">
        <f>TRIM(VLOOKUP($A163,[1]battleEff!$A:$R,11,FALSE))</f>
        <v/>
      </c>
      <c r="N163" t="str">
        <f>TRIM(VLOOKUP($A163,[1]battleEff!$A:$R,12,FALSE))</f>
        <v/>
      </c>
      <c r="O163" t="str">
        <f>TRIM(VLOOKUP($A163,[1]battleEff!$A:$R,13,FALSE))</f>
        <v>085_hit01</v>
      </c>
      <c r="P163" t="str">
        <f>TRIM(VLOOKUP($A163,[1]battleEff!$A:$R,14,FALSE))</f>
        <v/>
      </c>
      <c r="Q163" t="str">
        <f>TRIM(VLOOKUP($A163,[1]battleEff!$A:$R,15,FALSE))</f>
        <v>2</v>
      </c>
      <c r="R163" t="str">
        <f>TRIM(VLOOKUP($A163,[1]battleEff!$A:$R,16,FALSE))</f>
        <v/>
      </c>
      <c r="S163" t="str">
        <f>TRIM(VLOOKUP($A163,[1]battleEff!$A:$R,17,FALSE))</f>
        <v>3</v>
      </c>
      <c r="T163" t="str">
        <f>TRIM(VLOOKUP($A163,[1]battleEff!$A:$R,18,FALSE))</f>
        <v>0.2</v>
      </c>
    </row>
    <row r="164" spans="1:20" x14ac:dyDescent="0.15">
      <c r="A164">
        <v>327</v>
      </c>
      <c r="B164" t="s">
        <v>129</v>
      </c>
      <c r="C164" t="str">
        <f>TRIM(VLOOKUP($A164,[1]battleEff!$A:$R,2,FALSE))</f>
        <v>327_sta01</v>
      </c>
      <c r="D164" t="str">
        <f>TRIM(VLOOKUP($A164,[1]battleEff!$A:$R,3,FALSE))</f>
        <v>0.6</v>
      </c>
      <c r="E164" t="str">
        <f>TRIM(VLOOKUP($A164,[1]battleEff!$A:$R,4,FALSE))</f>
        <v>defp</v>
      </c>
      <c r="F164" t="str">
        <f>TRIM(VLOOKUP($A164,[1]battleEff!$A:$R,5,FALSE))</f>
        <v>2</v>
      </c>
      <c r="G164" t="str">
        <f>TRIM(VLOOKUP($A164,[1]battleEff!$A:$R,6,FALSE))</f>
        <v/>
      </c>
      <c r="H164" t="str">
        <f>TRIM(VLOOKUP($A164,[1]battleEff!$A:$R,7,FALSE))</f>
        <v/>
      </c>
      <c r="I164" t="str">
        <f>TRIM(VLOOKUP($A164,[1]battleEff!$A:$R,8,FALSE))</f>
        <v>086_fly01</v>
      </c>
      <c r="J164" t="str">
        <f>TRIM(VLOOKUP($A164,[1]battleEff!$A:$S,19,FALSE))</f>
        <v>0</v>
      </c>
      <c r="K164" t="str">
        <f>TRIM(VLOOKUP($A164,[1]battleEff!$A:$R,9,FALSE))</f>
        <v>0</v>
      </c>
      <c r="L164" t="str">
        <f>TRIM(VLOOKUP($A164,[1]battleEff!$A:$R,10,FALSE))</f>
        <v>0</v>
      </c>
      <c r="M164" t="str">
        <f>TRIM(VLOOKUP($A164,[1]battleEff!$A:$R,11,FALSE))</f>
        <v>0.3</v>
      </c>
      <c r="N164" t="str">
        <f>TRIM(VLOOKUP($A164,[1]battleEff!$A:$R,12,FALSE))</f>
        <v>0</v>
      </c>
      <c r="O164" t="str">
        <f>TRIM(VLOOKUP($A164,[1]battleEff!$A:$R,13,FALSE))</f>
        <v/>
      </c>
      <c r="P164" t="str">
        <f>TRIM(VLOOKUP($A164,[1]battleEff!$A:$R,14,FALSE))</f>
        <v>086_hit01</v>
      </c>
      <c r="Q164" t="str">
        <f>TRIM(VLOOKUP($A164,[1]battleEff!$A:$R,15,FALSE))</f>
        <v>2</v>
      </c>
      <c r="R164" t="str">
        <f>TRIM(VLOOKUP($A164,[1]battleEff!$A:$R,16,FALSE))</f>
        <v/>
      </c>
      <c r="S164" t="str">
        <f>TRIM(VLOOKUP($A164,[1]battleEff!$A:$R,17,FALSE))</f>
        <v>1</v>
      </c>
      <c r="T164" t="str">
        <f>TRIM(VLOOKUP($A164,[1]battleEff!$A:$R,18,FALSE))</f>
        <v>0</v>
      </c>
    </row>
    <row r="165" spans="1:20" x14ac:dyDescent="0.15">
      <c r="A165">
        <v>328</v>
      </c>
      <c r="B165" t="s">
        <v>123</v>
      </c>
      <c r="C165" t="str">
        <f>TRIM(VLOOKUP($A165,[1]battleEff!$A:$R,2,FALSE))</f>
        <v>328_sta01</v>
      </c>
      <c r="D165" t="str">
        <f>TRIM(VLOOKUP($A165,[1]battleEff!$A:$R,3,FALSE))</f>
        <v>0</v>
      </c>
      <c r="E165" t="str">
        <f>TRIM(VLOOKUP($A165,[1]battleEff!$A:$R,4,FALSE))</f>
        <v>defp</v>
      </c>
      <c r="F165" t="str">
        <f>TRIM(VLOOKUP($A165,[1]battleEff!$A:$R,5,FALSE))</f>
        <v>2</v>
      </c>
      <c r="G165" t="str">
        <f>TRIM(VLOOKUP($A165,[1]battleEff!$A:$R,6,FALSE))</f>
        <v/>
      </c>
      <c r="H165" t="str">
        <f>TRIM(VLOOKUP($A165,[1]battleEff!$A:$R,7,FALSE))</f>
        <v/>
      </c>
      <c r="I165" t="str">
        <f>TRIM(VLOOKUP($A165,[1]battleEff!$A:$R,8,FALSE))</f>
        <v/>
      </c>
      <c r="J165" t="str">
        <f>TRIM(VLOOKUP($A165,[1]battleEff!$A:$S,19,FALSE))</f>
        <v/>
      </c>
      <c r="K165" t="str">
        <f>TRIM(VLOOKUP($A165,[1]battleEff!$A:$R,9,FALSE))</f>
        <v/>
      </c>
      <c r="L165" t="str">
        <f>TRIM(VLOOKUP($A165,[1]battleEff!$A:$R,10,FALSE))</f>
        <v/>
      </c>
      <c r="M165" t="str">
        <f>TRIM(VLOOKUP($A165,[1]battleEff!$A:$R,11,FALSE))</f>
        <v/>
      </c>
      <c r="N165" t="str">
        <f>TRIM(VLOOKUP($A165,[1]battleEff!$A:$R,12,FALSE))</f>
        <v/>
      </c>
      <c r="O165" t="str">
        <f>TRIM(VLOOKUP($A165,[1]battleEff!$A:$R,13,FALSE))</f>
        <v/>
      </c>
      <c r="P165" t="str">
        <f>TRIM(VLOOKUP($A165,[1]battleEff!$A:$R,14,FALSE))</f>
        <v>328_hit01</v>
      </c>
      <c r="Q165" t="str">
        <f>TRIM(VLOOKUP($A165,[1]battleEff!$A:$R,15,FALSE))</f>
        <v>2</v>
      </c>
      <c r="R165" t="str">
        <f>TRIM(VLOOKUP($A165,[1]battleEff!$A:$R,16,FALSE))</f>
        <v/>
      </c>
      <c r="S165" t="str">
        <f>TRIM(VLOOKUP($A165,[1]battleEff!$A:$R,17,FALSE))</f>
        <v>1</v>
      </c>
      <c r="T165" t="str">
        <f>TRIM(VLOOKUP($A165,[1]battleEff!$A:$R,18,FALSE))</f>
        <v>0</v>
      </c>
    </row>
    <row r="166" spans="1:20" x14ac:dyDescent="0.15">
      <c r="A166">
        <v>329</v>
      </c>
      <c r="B166" t="s">
        <v>91</v>
      </c>
      <c r="C166" t="str">
        <f>TRIM(VLOOKUP($A166,[1]battleEff!$A:$R,2,FALSE))</f>
        <v>329_sta01</v>
      </c>
      <c r="D166" t="str">
        <f>TRIM(VLOOKUP($A166,[1]battleEff!$A:$R,3,FALSE))</f>
        <v>0.6</v>
      </c>
      <c r="E166" t="str">
        <f>TRIM(VLOOKUP($A166,[1]battleEff!$A:$R,4,FALSE))</f>
        <v>foot</v>
      </c>
      <c r="F166" t="str">
        <f>TRIM(VLOOKUP($A166,[1]battleEff!$A:$R,5,FALSE))</f>
        <v>2</v>
      </c>
      <c r="G166" t="str">
        <f>TRIM(VLOOKUP($A166,[1]battleEff!$A:$R,6,FALSE))</f>
        <v/>
      </c>
      <c r="H166" t="str">
        <f>TRIM(VLOOKUP($A166,[1]battleEff!$A:$R,7,FALSE))</f>
        <v/>
      </c>
      <c r="I166" t="str">
        <f>TRIM(VLOOKUP($A166,[1]battleEff!$A:$R,8,FALSE))</f>
        <v>329_fly01</v>
      </c>
      <c r="J166" t="str">
        <f>TRIM(VLOOKUP($A166,[1]battleEff!$A:$S,19,FALSE))</f>
        <v>0</v>
      </c>
      <c r="K166" t="str">
        <f>TRIM(VLOOKUP($A166,[1]battleEff!$A:$R,9,FALSE))</f>
        <v>1</v>
      </c>
      <c r="L166" t="str">
        <f>TRIM(VLOOKUP($A166,[1]battleEff!$A:$R,10,FALSE))</f>
        <v>0</v>
      </c>
      <c r="M166" t="str">
        <f>TRIM(VLOOKUP($A166,[1]battleEff!$A:$R,11,FALSE))</f>
        <v>0.3</v>
      </c>
      <c r="N166" t="str">
        <f>TRIM(VLOOKUP($A166,[1]battleEff!$A:$R,12,FALSE))</f>
        <v>0</v>
      </c>
      <c r="O166" t="str">
        <f>TRIM(VLOOKUP($A166,[1]battleEff!$A:$R,13,FALSE))</f>
        <v/>
      </c>
      <c r="P166" t="str">
        <f>TRIM(VLOOKUP($A166,[1]battleEff!$A:$R,14,FALSE))</f>
        <v>048_hit01</v>
      </c>
      <c r="Q166" t="str">
        <f>TRIM(VLOOKUP($A166,[1]battleEff!$A:$R,15,FALSE))</f>
        <v>2</v>
      </c>
      <c r="R166" t="str">
        <f>TRIM(VLOOKUP($A166,[1]battleEff!$A:$R,16,FALSE))</f>
        <v/>
      </c>
      <c r="S166" t="str">
        <f>TRIM(VLOOKUP($A166,[1]battleEff!$A:$R,17,FALSE))</f>
        <v>2</v>
      </c>
      <c r="T166" t="str">
        <f>TRIM(VLOOKUP($A166,[1]battleEff!$A:$R,18,FALSE))</f>
        <v>0.2</v>
      </c>
    </row>
    <row r="167" spans="1:20" x14ac:dyDescent="0.15">
      <c r="A167">
        <v>330</v>
      </c>
      <c r="B167" t="s">
        <v>93</v>
      </c>
      <c r="C167" t="str">
        <f>TRIM(VLOOKUP($A167,[1]battleEff!$A:$R,2,FALSE))</f>
        <v>330_sta01</v>
      </c>
      <c r="D167" t="str">
        <f>TRIM(VLOOKUP($A167,[1]battleEff!$A:$R,3,FALSE))</f>
        <v>0.6</v>
      </c>
      <c r="E167" t="str">
        <f>TRIM(VLOOKUP($A167,[1]battleEff!$A:$R,4,FALSE))</f>
        <v>foot</v>
      </c>
      <c r="F167" t="str">
        <f>TRIM(VLOOKUP($A167,[1]battleEff!$A:$R,5,FALSE))</f>
        <v>2</v>
      </c>
      <c r="G167" t="str">
        <f>TRIM(VLOOKUP($A167,[1]battleEff!$A:$R,6,FALSE))</f>
        <v/>
      </c>
      <c r="H167" t="str">
        <f>TRIM(VLOOKUP($A167,[1]battleEff!$A:$R,7,FALSE))</f>
        <v/>
      </c>
      <c r="I167" t="str">
        <f>TRIM(VLOOKUP($A167,[1]battleEff!$A:$R,8,FALSE))</f>
        <v/>
      </c>
      <c r="J167" t="str">
        <f>TRIM(VLOOKUP($A167,[1]battleEff!$A:$S,19,FALSE))</f>
        <v/>
      </c>
      <c r="K167" t="str">
        <f>TRIM(VLOOKUP($A167,[1]battleEff!$A:$R,9,FALSE))</f>
        <v/>
      </c>
      <c r="L167" t="str">
        <f>TRIM(VLOOKUP($A167,[1]battleEff!$A:$R,10,FALSE))</f>
        <v/>
      </c>
      <c r="M167" t="str">
        <f>TRIM(VLOOKUP($A167,[1]battleEff!$A:$R,11,FALSE))</f>
        <v/>
      </c>
      <c r="N167" t="str">
        <f>TRIM(VLOOKUP($A167,[1]battleEff!$A:$R,12,FALSE))</f>
        <v/>
      </c>
      <c r="O167" t="str">
        <f>TRIM(VLOOKUP($A167,[1]battleEff!$A:$R,13,FALSE))</f>
        <v/>
      </c>
      <c r="P167" t="str">
        <f>TRIM(VLOOKUP($A167,[1]battleEff!$A:$R,14,FALSE))</f>
        <v>050_hit01</v>
      </c>
      <c r="Q167" t="str">
        <f>TRIM(VLOOKUP($A167,[1]battleEff!$A:$R,15,FALSE))</f>
        <v>1</v>
      </c>
      <c r="R167" t="str">
        <f>TRIM(VLOOKUP($A167,[1]battleEff!$A:$R,16,FALSE))</f>
        <v>5</v>
      </c>
      <c r="S167" t="str">
        <f>TRIM(VLOOKUP($A167,[1]battleEff!$A:$R,17,FALSE))</f>
        <v>2</v>
      </c>
      <c r="T167" t="str">
        <f>TRIM(VLOOKUP($A167,[1]battleEff!$A:$R,18,FALSE))</f>
        <v>0.2</v>
      </c>
    </row>
    <row r="168" spans="1:20" x14ac:dyDescent="0.15">
      <c r="A168">
        <v>331</v>
      </c>
      <c r="B168" t="s">
        <v>105</v>
      </c>
      <c r="C168" t="str">
        <f>TRIM(VLOOKUP($A168,[1]battleEff!$A:$R,2,FALSE))</f>
        <v>331_sta01</v>
      </c>
      <c r="D168" t="str">
        <f>TRIM(VLOOKUP($A168,[1]battleEff!$A:$R,3,FALSE))</f>
        <v>0</v>
      </c>
      <c r="E168" t="str">
        <f>TRIM(VLOOKUP($A168,[1]battleEff!$A:$R,4,FALSE))</f>
        <v>defp</v>
      </c>
      <c r="F168" t="str">
        <f>TRIM(VLOOKUP($A168,[1]battleEff!$A:$R,5,FALSE))</f>
        <v>2</v>
      </c>
      <c r="G168" t="str">
        <f>TRIM(VLOOKUP($A168,[1]battleEff!$A:$R,6,FALSE))</f>
        <v/>
      </c>
      <c r="H168" t="str">
        <f>TRIM(VLOOKUP($A168,[1]battleEff!$A:$R,7,FALSE))</f>
        <v/>
      </c>
      <c r="I168" t="str">
        <f>TRIM(VLOOKUP($A168,[1]battleEff!$A:$R,8,FALSE))</f>
        <v/>
      </c>
      <c r="J168" t="str">
        <f>TRIM(VLOOKUP($A168,[1]battleEff!$A:$S,19,FALSE))</f>
        <v/>
      </c>
      <c r="K168" t="str">
        <f>TRIM(VLOOKUP($A168,[1]battleEff!$A:$R,9,FALSE))</f>
        <v/>
      </c>
      <c r="L168" t="str">
        <f>TRIM(VLOOKUP($A168,[1]battleEff!$A:$R,10,FALSE))</f>
        <v/>
      </c>
      <c r="M168" t="str">
        <f>TRIM(VLOOKUP($A168,[1]battleEff!$A:$R,11,FALSE))</f>
        <v/>
      </c>
      <c r="N168" t="str">
        <f>TRIM(VLOOKUP($A168,[1]battleEff!$A:$R,12,FALSE))</f>
        <v/>
      </c>
      <c r="O168" t="str">
        <f>TRIM(VLOOKUP($A168,[1]battleEff!$A:$R,13,FALSE))</f>
        <v/>
      </c>
      <c r="P168" t="str">
        <f>TRIM(VLOOKUP($A168,[1]battleEff!$A:$R,14,FALSE))</f>
        <v/>
      </c>
      <c r="Q168" t="str">
        <f>TRIM(VLOOKUP($A168,[1]battleEff!$A:$R,15,FALSE))</f>
        <v>2</v>
      </c>
      <c r="R168" t="str">
        <f>TRIM(VLOOKUP($A168,[1]battleEff!$A:$R,16,FALSE))</f>
        <v/>
      </c>
      <c r="S168" t="str">
        <f>TRIM(VLOOKUP($A168,[1]battleEff!$A:$R,17,FALSE))</f>
        <v>1</v>
      </c>
      <c r="T168" t="str">
        <f>TRIM(VLOOKUP($A168,[1]battleEff!$A:$R,18,FALSE))</f>
        <v>0</v>
      </c>
    </row>
    <row r="169" spans="1:20" x14ac:dyDescent="0.15">
      <c r="A169">
        <v>332</v>
      </c>
      <c r="B169" t="s">
        <v>106</v>
      </c>
      <c r="C169" t="str">
        <f>TRIM(VLOOKUP($A169,[1]battleEff!$A:$R,2,FALSE))</f>
        <v>332_sta01</v>
      </c>
      <c r="D169" t="str">
        <f>TRIM(VLOOKUP($A169,[1]battleEff!$A:$R,3,FALSE))</f>
        <v>0</v>
      </c>
      <c r="E169" t="str">
        <f>TRIM(VLOOKUP($A169,[1]battleEff!$A:$R,4,FALSE))</f>
        <v>foot</v>
      </c>
      <c r="F169" t="str">
        <f>TRIM(VLOOKUP($A169,[1]battleEff!$A:$R,5,FALSE))</f>
        <v>2</v>
      </c>
      <c r="G169" t="str">
        <f>TRIM(VLOOKUP($A169,[1]battleEff!$A:$R,6,FALSE))</f>
        <v/>
      </c>
      <c r="H169" t="str">
        <f>TRIM(VLOOKUP($A169,[1]battleEff!$A:$R,7,FALSE))</f>
        <v/>
      </c>
      <c r="I169" t="str">
        <f>TRIM(VLOOKUP($A169,[1]battleEff!$A:$R,8,FALSE))</f>
        <v>332_fly01</v>
      </c>
      <c r="J169" t="str">
        <f>TRIM(VLOOKUP($A169,[1]battleEff!$A:$S,19,FALSE))</f>
        <v>0</v>
      </c>
      <c r="K169" t="str">
        <f>TRIM(VLOOKUP($A169,[1]battleEff!$A:$R,9,FALSE))</f>
        <v>0</v>
      </c>
      <c r="L169" t="str">
        <f>TRIM(VLOOKUP($A169,[1]battleEff!$A:$R,10,FALSE))</f>
        <v>0</v>
      </c>
      <c r="M169" t="str">
        <f>TRIM(VLOOKUP($A169,[1]battleEff!$A:$R,11,FALSE))</f>
        <v>0.3</v>
      </c>
      <c r="N169" t="str">
        <f>TRIM(VLOOKUP($A169,[1]battleEff!$A:$R,12,FALSE))</f>
        <v>0</v>
      </c>
      <c r="O169" t="str">
        <f>TRIM(VLOOKUP($A169,[1]battleEff!$A:$R,13,FALSE))</f>
        <v/>
      </c>
      <c r="P169" t="str">
        <f>TRIM(VLOOKUP($A169,[1]battleEff!$A:$R,14,FALSE))</f>
        <v>332_hit01</v>
      </c>
      <c r="Q169" t="str">
        <f>TRIM(VLOOKUP($A169,[1]battleEff!$A:$R,15,FALSE))</f>
        <v>2</v>
      </c>
      <c r="R169" t="str">
        <f>TRIM(VLOOKUP($A169,[1]battleEff!$A:$R,16,FALSE))</f>
        <v/>
      </c>
      <c r="S169" t="str">
        <f>TRIM(VLOOKUP($A169,[1]battleEff!$A:$R,17,FALSE))</f>
        <v>1</v>
      </c>
      <c r="T169" t="str">
        <f>TRIM(VLOOKUP($A169,[1]battleEff!$A:$R,18,FALSE))</f>
        <v>0</v>
      </c>
    </row>
    <row r="170" spans="1:20" x14ac:dyDescent="0.15">
      <c r="A170">
        <v>333</v>
      </c>
      <c r="B170" t="s">
        <v>116</v>
      </c>
      <c r="C170" t="str">
        <f>TRIM(VLOOKUP($A170,[1]battleEff!$A:$R,2,FALSE))</f>
        <v>333_atk01</v>
      </c>
      <c r="D170" t="str">
        <f>TRIM(VLOOKUP($A170,[1]battleEff!$A:$R,3,FALSE))</f>
        <v>0</v>
      </c>
      <c r="E170" t="str">
        <f>TRIM(VLOOKUP($A170,[1]battleEff!$A:$R,4,FALSE))</f>
        <v>atkp</v>
      </c>
      <c r="F170" t="str">
        <f>TRIM(VLOOKUP($A170,[1]battleEff!$A:$R,5,FALSE))</f>
        <v>2</v>
      </c>
      <c r="G170" t="str">
        <f>TRIM(VLOOKUP($A170,[1]battleEff!$A:$R,6,FALSE))</f>
        <v/>
      </c>
      <c r="H170" t="str">
        <f>TRIM(VLOOKUP($A170,[1]battleEff!$A:$R,7,FALSE))</f>
        <v/>
      </c>
      <c r="I170" t="str">
        <f>TRIM(VLOOKUP($A170,[1]battleEff!$A:$R,8,FALSE))</f>
        <v/>
      </c>
      <c r="J170" t="str">
        <f>TRIM(VLOOKUP($A170,[1]battleEff!$A:$S,19,FALSE))</f>
        <v/>
      </c>
      <c r="K170" t="str">
        <f>TRIM(VLOOKUP($A170,[1]battleEff!$A:$R,9,FALSE))</f>
        <v/>
      </c>
      <c r="L170" t="str">
        <f>TRIM(VLOOKUP($A170,[1]battleEff!$A:$R,10,FALSE))</f>
        <v/>
      </c>
      <c r="M170" t="str">
        <f>TRIM(VLOOKUP($A170,[1]battleEff!$A:$R,11,FALSE))</f>
        <v/>
      </c>
      <c r="N170" t="str">
        <f>TRIM(VLOOKUP($A170,[1]battleEff!$A:$R,12,FALSE))</f>
        <v/>
      </c>
      <c r="O170" t="str">
        <f>TRIM(VLOOKUP($A170,[1]battleEff!$A:$R,13,FALSE))</f>
        <v/>
      </c>
      <c r="P170" t="str">
        <f>TRIM(VLOOKUP($A170,[1]battleEff!$A:$R,14,FALSE))</f>
        <v>035_hit01</v>
      </c>
      <c r="Q170" t="str">
        <f>TRIM(VLOOKUP($A170,[1]battleEff!$A:$R,15,FALSE))</f>
        <v>1</v>
      </c>
      <c r="R170" t="str">
        <f>TRIM(VLOOKUP($A170,[1]battleEff!$A:$R,16,FALSE))</f>
        <v>5</v>
      </c>
      <c r="S170" t="str">
        <f>TRIM(VLOOKUP($A170,[1]battleEff!$A:$R,17,FALSE))</f>
        <v>1</v>
      </c>
      <c r="T170" t="str">
        <f>TRIM(VLOOKUP($A170,[1]battleEff!$A:$R,18,FALSE))</f>
        <v>0</v>
      </c>
    </row>
    <row r="171" spans="1:20" x14ac:dyDescent="0.15">
      <c r="A171">
        <v>334</v>
      </c>
      <c r="B171" t="s">
        <v>117</v>
      </c>
      <c r="C171" t="str">
        <f>TRIM(VLOOKUP($A171,[1]battleEff!$A:$R,2,FALSE))</f>
        <v>334_sta01</v>
      </c>
      <c r="D171" t="str">
        <f>TRIM(VLOOKUP($A171,[1]battleEff!$A:$R,3,FALSE))</f>
        <v>0.6</v>
      </c>
      <c r="E171" t="str">
        <f>TRIM(VLOOKUP($A171,[1]battleEff!$A:$R,4,FALSE))</f>
        <v>defp</v>
      </c>
      <c r="F171" t="str">
        <f>TRIM(VLOOKUP($A171,[1]battleEff!$A:$R,5,FALSE))</f>
        <v>2</v>
      </c>
      <c r="G171" t="str">
        <f>TRIM(VLOOKUP($A171,[1]battleEff!$A:$R,6,FALSE))</f>
        <v/>
      </c>
      <c r="H171" t="str">
        <f>TRIM(VLOOKUP($A171,[1]battleEff!$A:$R,7,FALSE))</f>
        <v/>
      </c>
      <c r="I171" t="str">
        <f>TRIM(VLOOKUP($A171,[1]battleEff!$A:$R,8,FALSE))</f>
        <v/>
      </c>
      <c r="J171" t="str">
        <f>TRIM(VLOOKUP($A171,[1]battleEff!$A:$S,19,FALSE))</f>
        <v/>
      </c>
      <c r="K171" t="str">
        <f>TRIM(VLOOKUP($A171,[1]battleEff!$A:$R,9,FALSE))</f>
        <v/>
      </c>
      <c r="L171" t="str">
        <f>TRIM(VLOOKUP($A171,[1]battleEff!$A:$R,10,FALSE))</f>
        <v/>
      </c>
      <c r="M171" t="str">
        <f>TRIM(VLOOKUP($A171,[1]battleEff!$A:$R,11,FALSE))</f>
        <v/>
      </c>
      <c r="N171" t="str">
        <f>TRIM(VLOOKUP($A171,[1]battleEff!$A:$R,12,FALSE))</f>
        <v/>
      </c>
      <c r="O171" t="str">
        <f>TRIM(VLOOKUP($A171,[1]battleEff!$A:$R,13,FALSE))</f>
        <v/>
      </c>
      <c r="P171" t="str">
        <f>TRIM(VLOOKUP($A171,[1]battleEff!$A:$R,14,FALSE))</f>
        <v>074_hit01</v>
      </c>
      <c r="Q171" t="str">
        <f>TRIM(VLOOKUP($A171,[1]battleEff!$A:$R,15,FALSE))</f>
        <v>1</v>
      </c>
      <c r="R171" t="str">
        <f>TRIM(VLOOKUP($A171,[1]battleEff!$A:$R,16,FALSE))</f>
        <v>4</v>
      </c>
      <c r="S171" t="str">
        <f>TRIM(VLOOKUP($A171,[1]battleEff!$A:$R,17,FALSE))</f>
        <v>2</v>
      </c>
      <c r="T171" t="str">
        <f>TRIM(VLOOKUP($A171,[1]battleEff!$A:$R,18,FALSE))</f>
        <v>0.2</v>
      </c>
    </row>
    <row r="172" spans="1:20" x14ac:dyDescent="0.15">
      <c r="A172">
        <v>335</v>
      </c>
      <c r="B172" t="s">
        <v>220</v>
      </c>
      <c r="C172" t="str">
        <f>TRIM(VLOOKUP($A172,[1]battleEff!$A:$R,2,FALSE))</f>
        <v>335_atk01</v>
      </c>
      <c r="D172" t="str">
        <f>TRIM(VLOOKUP($A172,[1]battleEff!$A:$R,3,FALSE))</f>
        <v>0.6</v>
      </c>
      <c r="E172" t="str">
        <f>TRIM(VLOOKUP($A172,[1]battleEff!$A:$R,4,FALSE))</f>
        <v>defp</v>
      </c>
      <c r="F172" t="str">
        <f>TRIM(VLOOKUP($A172,[1]battleEff!$A:$R,5,FALSE))</f>
        <v>2</v>
      </c>
      <c r="G172" t="str">
        <f>TRIM(VLOOKUP($A172,[1]battleEff!$A:$R,6,FALSE))</f>
        <v/>
      </c>
      <c r="H172" t="str">
        <f>TRIM(VLOOKUP($A172,[1]battleEff!$A:$R,7,FALSE))</f>
        <v/>
      </c>
      <c r="I172" t="str">
        <f>TRIM(VLOOKUP($A172,[1]battleEff!$A:$R,8,FALSE))</f>
        <v>128_fly01</v>
      </c>
      <c r="J172" t="str">
        <f>TRIM(VLOOKUP($A172,[1]battleEff!$A:$S,19,FALSE))</f>
        <v>0</v>
      </c>
      <c r="K172" t="str">
        <f>TRIM(VLOOKUP($A172,[1]battleEff!$A:$R,9,FALSE))</f>
        <v>0</v>
      </c>
      <c r="L172" t="str">
        <f>TRIM(VLOOKUP($A172,[1]battleEff!$A:$R,10,FALSE))</f>
        <v>2</v>
      </c>
      <c r="M172" t="str">
        <f>TRIM(VLOOKUP($A172,[1]battleEff!$A:$R,11,FALSE))</f>
        <v>0.4</v>
      </c>
      <c r="N172" t="str">
        <f>TRIM(VLOOKUP($A172,[1]battleEff!$A:$R,12,FALSE))</f>
        <v>0</v>
      </c>
      <c r="O172" t="str">
        <f>TRIM(VLOOKUP($A172,[1]battleEff!$A:$R,13,FALSE))</f>
        <v/>
      </c>
      <c r="P172" t="str">
        <f>TRIM(VLOOKUP($A172,[1]battleEff!$A:$R,14,FALSE))</f>
        <v>128_hit01</v>
      </c>
      <c r="Q172" t="str">
        <f>TRIM(VLOOKUP($A172,[1]battleEff!$A:$R,15,FALSE))</f>
        <v>2</v>
      </c>
      <c r="R172" t="str">
        <f>TRIM(VLOOKUP($A172,[1]battleEff!$A:$R,16,FALSE))</f>
        <v/>
      </c>
      <c r="S172" t="str">
        <f>TRIM(VLOOKUP($A172,[1]battleEff!$A:$R,17,FALSE))</f>
        <v>1</v>
      </c>
      <c r="T172" t="str">
        <f>TRIM(VLOOKUP($A172,[1]battleEff!$A:$R,18,FALSE))</f>
        <v>0</v>
      </c>
    </row>
    <row r="173" spans="1:20" s="22" customFormat="1" x14ac:dyDescent="0.15">
      <c r="A173" s="22">
        <v>336</v>
      </c>
      <c r="B173" s="22" t="s">
        <v>93</v>
      </c>
      <c r="C173" s="22" t="str">
        <f>TRIM(VLOOKUP($A173,[1]battleEff!$A:$R,2,FALSE))</f>
        <v>336_sta01</v>
      </c>
      <c r="D173" s="22" t="str">
        <f>TRIM(VLOOKUP($A173,[1]battleEff!$A:$R,3,FALSE))</f>
        <v>0.7</v>
      </c>
      <c r="E173" s="22" t="str">
        <f>TRIM(VLOOKUP($A173,[1]battleEff!$A:$R,4,FALSE))</f>
        <v>atkp</v>
      </c>
      <c r="F173" s="22" t="str">
        <f>TRIM(VLOOKUP($A173,[1]battleEff!$A:$R,5,FALSE))</f>
        <v>2</v>
      </c>
      <c r="G173" s="22" t="str">
        <f>TRIM(VLOOKUP($A173,[1]battleEff!$A:$R,6,FALSE))</f>
        <v/>
      </c>
      <c r="H173" s="22" t="str">
        <f>TRIM(VLOOKUP($A173,[1]battleEff!$A:$R,7,FALSE))</f>
        <v/>
      </c>
      <c r="I173" s="22" t="str">
        <f>TRIM(VLOOKUP($A173,[1]battleEff!$A:$R,8,FALSE))</f>
        <v/>
      </c>
      <c r="J173" s="22" t="str">
        <f>TRIM(VLOOKUP($A173,[1]battleEff!$A:$S,19,FALSE))</f>
        <v/>
      </c>
      <c r="K173" s="22" t="str">
        <f>TRIM(VLOOKUP($A173,[1]battleEff!$A:$R,9,FALSE))</f>
        <v/>
      </c>
      <c r="L173" s="22" t="str">
        <f>TRIM(VLOOKUP($A173,[1]battleEff!$A:$R,10,FALSE))</f>
        <v/>
      </c>
      <c r="M173" s="22" t="str">
        <f>TRIM(VLOOKUP($A173,[1]battleEff!$A:$R,11,FALSE))</f>
        <v/>
      </c>
      <c r="N173" s="22" t="str">
        <f>TRIM(VLOOKUP($A173,[1]battleEff!$A:$R,12,FALSE))</f>
        <v/>
      </c>
      <c r="O173" s="22" t="str">
        <f>TRIM(VLOOKUP($A173,[1]battleEff!$A:$R,13,FALSE))</f>
        <v/>
      </c>
      <c r="P173" s="22" t="str">
        <f>TRIM(VLOOKUP($A173,[1]battleEff!$A:$R,14,FALSE))</f>
        <v>050_hit01</v>
      </c>
      <c r="Q173" s="22" t="str">
        <f>TRIM(VLOOKUP($A173,[1]battleEff!$A:$R,15,FALSE))</f>
        <v>1</v>
      </c>
      <c r="R173" s="22" t="str">
        <f>TRIM(VLOOKUP($A173,[1]battleEff!$A:$R,16,FALSE))</f>
        <v>4</v>
      </c>
      <c r="S173" s="22" t="str">
        <f>TRIM(VLOOKUP($A173,[1]battleEff!$A:$R,17,FALSE))</f>
        <v>1</v>
      </c>
      <c r="T173" s="22" t="str">
        <f>TRIM(VLOOKUP($A173,[1]battleEff!$A:$R,18,FALSE))</f>
        <v>0</v>
      </c>
    </row>
    <row r="174" spans="1:20" s="22" customFormat="1" x14ac:dyDescent="0.15">
      <c r="A174" s="22">
        <v>337</v>
      </c>
      <c r="B174" s="22" t="s">
        <v>47</v>
      </c>
      <c r="C174" s="22" t="str">
        <f>TRIM(VLOOKUP($A174,[1]battleEff!$A:$R,2,FALSE))</f>
        <v>337_sta01</v>
      </c>
      <c r="D174" s="22" t="str">
        <f>TRIM(VLOOKUP($A174,[1]battleEff!$A:$R,3,FALSE))</f>
        <v>0</v>
      </c>
      <c r="E174" s="22" t="str">
        <f>TRIM(VLOOKUP($A174,[1]battleEff!$A:$R,4,FALSE))</f>
        <v>defp</v>
      </c>
      <c r="F174" s="22" t="str">
        <f>TRIM(VLOOKUP($A174,[1]battleEff!$A:$R,5,FALSE))</f>
        <v>2</v>
      </c>
      <c r="G174" s="22" t="str">
        <f>TRIM(VLOOKUP($A174,[1]battleEff!$A:$R,6,FALSE))</f>
        <v/>
      </c>
      <c r="H174" s="22" t="str">
        <f>TRIM(VLOOKUP($A174,[1]battleEff!$A:$R,7,FALSE))</f>
        <v/>
      </c>
      <c r="I174" s="22" t="str">
        <f>TRIM(VLOOKUP($A174,[1]battleEff!$A:$R,8,FALSE))</f>
        <v>002_fly01</v>
      </c>
      <c r="J174" s="22" t="str">
        <f>TRIM(VLOOKUP($A174,[1]battleEff!$A:$S,19,FALSE))</f>
        <v>0</v>
      </c>
      <c r="K174" s="22" t="str">
        <f>TRIM(VLOOKUP($A174,[1]battleEff!$A:$R,9,FALSE))</f>
        <v>0</v>
      </c>
      <c r="L174" s="22" t="str">
        <f>TRIM(VLOOKUP($A174,[1]battleEff!$A:$R,10,FALSE))</f>
        <v>0</v>
      </c>
      <c r="M174" s="22" t="str">
        <f>TRIM(VLOOKUP($A174,[1]battleEff!$A:$R,11,FALSE))</f>
        <v>0.4</v>
      </c>
      <c r="N174" s="22" t="str">
        <f>TRIM(VLOOKUP($A174,[1]battleEff!$A:$R,12,FALSE))</f>
        <v>0</v>
      </c>
      <c r="O174" s="22" t="str">
        <f>TRIM(VLOOKUP($A174,[1]battleEff!$A:$R,13,FALSE))</f>
        <v/>
      </c>
      <c r="P174" s="22" t="str">
        <f>TRIM(VLOOKUP($A174,[1]battleEff!$A:$R,14,FALSE))</f>
        <v>002_hit01</v>
      </c>
      <c r="Q174" s="22" t="str">
        <f>TRIM(VLOOKUP($A174,[1]battleEff!$A:$R,15,FALSE))</f>
        <v>2</v>
      </c>
      <c r="R174" s="22" t="str">
        <f>TRIM(VLOOKUP($A174,[1]battleEff!$A:$R,16,FALSE))</f>
        <v/>
      </c>
      <c r="S174" s="22" t="str">
        <f>TRIM(VLOOKUP($A174,[1]battleEff!$A:$R,17,FALSE))</f>
        <v>1</v>
      </c>
      <c r="T174" s="22" t="str">
        <f>TRIM(VLOOKUP($A174,[1]battleEff!$A:$R,18,FALSE))</f>
        <v>0</v>
      </c>
    </row>
    <row r="175" spans="1:20" s="22" customFormat="1" x14ac:dyDescent="0.15">
      <c r="A175" s="22">
        <v>338</v>
      </c>
      <c r="B175" s="22" t="s">
        <v>58</v>
      </c>
      <c r="C175" s="22" t="str">
        <f>TRIM(VLOOKUP($A175,[1]battleEff!$A:$R,2,FALSE))</f>
        <v>338_sta01|338_atk01</v>
      </c>
      <c r="D175" s="22" t="str">
        <f>TRIM(VLOOKUP($A175,[1]battleEff!$A:$R,3,FALSE))</f>
        <v>0|0.75</v>
      </c>
      <c r="E175" s="22" t="str">
        <f>TRIM(VLOOKUP($A175,[1]battleEff!$A:$R,4,FALSE))</f>
        <v>defp|atkp</v>
      </c>
      <c r="F175" s="22" t="str">
        <f>TRIM(VLOOKUP($A175,[1]battleEff!$A:$R,5,FALSE))</f>
        <v>0|2</v>
      </c>
      <c r="G175" s="22" t="str">
        <f>TRIM(VLOOKUP($A175,[1]battleEff!$A:$R,6,FALSE))</f>
        <v/>
      </c>
      <c r="H175" s="22" t="str">
        <f>TRIM(VLOOKUP($A175,[1]battleEff!$A:$R,7,FALSE))</f>
        <v/>
      </c>
      <c r="I175" s="22" t="str">
        <f>TRIM(VLOOKUP($A175,[1]battleEff!$A:$R,8,FALSE))</f>
        <v/>
      </c>
      <c r="J175" s="22" t="str">
        <f>TRIM(VLOOKUP($A175,[1]battleEff!$A:$S,19,FALSE))</f>
        <v/>
      </c>
      <c r="K175" s="22" t="str">
        <f>TRIM(VLOOKUP($A175,[1]battleEff!$A:$R,9,FALSE))</f>
        <v/>
      </c>
      <c r="L175" s="22" t="str">
        <f>TRIM(VLOOKUP($A175,[1]battleEff!$A:$R,10,FALSE))</f>
        <v/>
      </c>
      <c r="M175" s="22" t="str">
        <f>TRIM(VLOOKUP($A175,[1]battleEff!$A:$R,11,FALSE))</f>
        <v/>
      </c>
      <c r="N175" s="22" t="str">
        <f>TRIM(VLOOKUP($A175,[1]battleEff!$A:$R,12,FALSE))</f>
        <v/>
      </c>
      <c r="O175" s="22" t="str">
        <f>TRIM(VLOOKUP($A175,[1]battleEff!$A:$R,13,FALSE))</f>
        <v/>
      </c>
      <c r="P175" s="22" t="str">
        <f>TRIM(VLOOKUP($A175,[1]battleEff!$A:$R,14,FALSE))</f>
        <v>338_hit01</v>
      </c>
      <c r="Q175" s="22" t="str">
        <f>TRIM(VLOOKUP($A175,[1]battleEff!$A:$R,15,FALSE))</f>
        <v>1</v>
      </c>
      <c r="R175" s="22" t="str">
        <f>TRIM(VLOOKUP($A175,[1]battleEff!$A:$R,16,FALSE))</f>
        <v>4</v>
      </c>
      <c r="S175" s="22" t="str">
        <f>TRIM(VLOOKUP($A175,[1]battleEff!$A:$R,17,FALSE))</f>
        <v>3</v>
      </c>
      <c r="T175" s="22" t="str">
        <f>TRIM(VLOOKUP($A175,[1]battleEff!$A:$R,18,FALSE))</f>
        <v>0.2</v>
      </c>
    </row>
    <row r="176" spans="1:20" s="22" customFormat="1" x14ac:dyDescent="0.15">
      <c r="A176" s="22">
        <v>339</v>
      </c>
      <c r="B176" s="22" t="s">
        <v>72</v>
      </c>
      <c r="C176" s="22" t="str">
        <f>TRIM(VLOOKUP($A176,[1]battleEff!$A:$R,2,FALSE))</f>
        <v>339_atk01</v>
      </c>
      <c r="D176" s="22" t="str">
        <f>TRIM(VLOOKUP($A176,[1]battleEff!$A:$R,3,FALSE))</f>
        <v>0</v>
      </c>
      <c r="E176" s="22" t="str">
        <f>TRIM(VLOOKUP($A176,[1]battleEff!$A:$R,4,FALSE))</f>
        <v>defp</v>
      </c>
      <c r="F176" s="22" t="str">
        <f>TRIM(VLOOKUP($A176,[1]battleEff!$A:$R,5,FALSE))</f>
        <v>0</v>
      </c>
      <c r="G176" s="22" t="str">
        <f>TRIM(VLOOKUP($A176,[1]battleEff!$A:$R,6,FALSE))</f>
        <v/>
      </c>
      <c r="H176" s="22" t="str">
        <f>TRIM(VLOOKUP($A176,[1]battleEff!$A:$R,7,FALSE))</f>
        <v/>
      </c>
      <c r="I176" s="22" t="str">
        <f>TRIM(VLOOKUP($A176,[1]battleEff!$A:$R,8,FALSE))</f>
        <v/>
      </c>
      <c r="J176" s="22" t="str">
        <f>TRIM(VLOOKUP($A176,[1]battleEff!$A:$S,19,FALSE))</f>
        <v/>
      </c>
      <c r="K176" s="22" t="str">
        <f>TRIM(VLOOKUP($A176,[1]battleEff!$A:$R,9,FALSE))</f>
        <v/>
      </c>
      <c r="L176" s="22" t="str">
        <f>TRIM(VLOOKUP($A176,[1]battleEff!$A:$R,10,FALSE))</f>
        <v/>
      </c>
      <c r="M176" s="22" t="str">
        <f>TRIM(VLOOKUP($A176,[1]battleEff!$A:$R,11,FALSE))</f>
        <v/>
      </c>
      <c r="N176" s="22" t="str">
        <f>TRIM(VLOOKUP($A176,[1]battleEff!$A:$R,12,FALSE))</f>
        <v/>
      </c>
      <c r="O176" s="22" t="str">
        <f>TRIM(VLOOKUP($A176,[1]battleEff!$A:$R,13,FALSE))</f>
        <v/>
      </c>
      <c r="P176" s="22" t="str">
        <f>TRIM(VLOOKUP($A176,[1]battleEff!$A:$R,14,FALSE))</f>
        <v>339_hit01</v>
      </c>
      <c r="Q176" s="22" t="str">
        <f>TRIM(VLOOKUP($A176,[1]battleEff!$A:$R,15,FALSE))</f>
        <v>1</v>
      </c>
      <c r="R176" s="22" t="str">
        <f>TRIM(VLOOKUP($A176,[1]battleEff!$A:$R,16,FALSE))</f>
        <v>5</v>
      </c>
      <c r="S176" s="22" t="str">
        <f>TRIM(VLOOKUP($A176,[1]battleEff!$A:$R,17,FALSE))</f>
        <v>3</v>
      </c>
      <c r="T176" s="22" t="str">
        <f>TRIM(VLOOKUP($A176,[1]battleEff!$A:$R,18,FALSE))</f>
        <v>0.2</v>
      </c>
    </row>
    <row r="177" spans="1:20" s="22" customFormat="1" x14ac:dyDescent="0.15">
      <c r="A177" s="22">
        <v>340</v>
      </c>
      <c r="B177" s="22" t="s">
        <v>47</v>
      </c>
      <c r="C177" s="22" t="str">
        <f>TRIM(VLOOKUP($A177,[1]battleEff!$A:$R,2,FALSE))</f>
        <v>340_sta01|340_atk01</v>
      </c>
      <c r="D177" s="22" t="str">
        <f>TRIM(VLOOKUP($A177,[1]battleEff!$A:$R,3,FALSE))</f>
        <v>0|0.8</v>
      </c>
      <c r="E177" s="22" t="str">
        <f>TRIM(VLOOKUP($A177,[1]battleEff!$A:$R,4,FALSE))</f>
        <v>defp|atkp</v>
      </c>
      <c r="F177" s="22" t="str">
        <f>TRIM(VLOOKUP($A177,[1]battleEff!$A:$R,5,FALSE))</f>
        <v>0|2</v>
      </c>
      <c r="G177" s="22" t="str">
        <f>TRIM(VLOOKUP($A177,[1]battleEff!$A:$R,6,FALSE))</f>
        <v/>
      </c>
      <c r="H177" s="22" t="str">
        <f>TRIM(VLOOKUP($A177,[1]battleEff!$A:$R,7,FALSE))</f>
        <v/>
      </c>
      <c r="I177" s="22" t="str">
        <f>TRIM(VLOOKUP($A177,[1]battleEff!$A:$R,8,FALSE))</f>
        <v>002_fly01</v>
      </c>
      <c r="J177" s="22" t="str">
        <f>TRIM(VLOOKUP($A177,[1]battleEff!$A:$S,19,FALSE))</f>
        <v>0</v>
      </c>
      <c r="K177" s="22" t="str">
        <f>TRIM(VLOOKUP($A177,[1]battleEff!$A:$R,9,FALSE))</f>
        <v>0</v>
      </c>
      <c r="L177" s="22" t="str">
        <f>TRIM(VLOOKUP($A177,[1]battleEff!$A:$R,10,FALSE))</f>
        <v>0</v>
      </c>
      <c r="M177" s="22" t="str">
        <f>TRIM(VLOOKUP($A177,[1]battleEff!$A:$R,11,FALSE))</f>
        <v>0.3</v>
      </c>
      <c r="N177" s="22" t="str">
        <f>TRIM(VLOOKUP($A177,[1]battleEff!$A:$R,12,FALSE))</f>
        <v>0</v>
      </c>
      <c r="O177" s="22" t="str">
        <f>TRIM(VLOOKUP($A177,[1]battleEff!$A:$R,13,FALSE))</f>
        <v/>
      </c>
      <c r="P177" s="22" t="str">
        <f>TRIM(VLOOKUP($A177,[1]battleEff!$A:$R,14,FALSE))</f>
        <v>002_hit01</v>
      </c>
      <c r="Q177" s="22" t="str">
        <f>TRIM(VLOOKUP($A177,[1]battleEff!$A:$R,15,FALSE))</f>
        <v>2</v>
      </c>
      <c r="R177" s="22" t="str">
        <f>TRIM(VLOOKUP($A177,[1]battleEff!$A:$R,16,FALSE))</f>
        <v/>
      </c>
      <c r="S177" s="22" t="str">
        <f>TRIM(VLOOKUP($A177,[1]battleEff!$A:$R,17,FALSE))</f>
        <v>1</v>
      </c>
      <c r="T177" s="22" t="str">
        <f>TRIM(VLOOKUP($A177,[1]battleEff!$A:$R,18,FALSE))</f>
        <v>0.2</v>
      </c>
    </row>
    <row r="178" spans="1:20" s="22" customFormat="1" x14ac:dyDescent="0.15">
      <c r="A178" s="22">
        <v>341</v>
      </c>
      <c r="B178" s="22" t="s">
        <v>104</v>
      </c>
      <c r="C178" s="22" t="str">
        <f>TRIM(VLOOKUP($A178,[1]battleEff!$A:$R,2,FALSE))</f>
        <v>341_sta01</v>
      </c>
      <c r="D178" s="22" t="str">
        <f>TRIM(VLOOKUP($A178,[1]battleEff!$A:$R,3,FALSE))</f>
        <v>0.7</v>
      </c>
      <c r="E178" s="22" t="str">
        <f>TRIM(VLOOKUP($A178,[1]battleEff!$A:$R,4,FALSE))</f>
        <v>foot</v>
      </c>
      <c r="F178" s="22" t="str">
        <f>TRIM(VLOOKUP($A178,[1]battleEff!$A:$R,5,FALSE))</f>
        <v>2</v>
      </c>
      <c r="G178" s="22" t="str">
        <f>TRIM(VLOOKUP($A178,[1]battleEff!$A:$R,6,FALSE))</f>
        <v/>
      </c>
      <c r="H178" s="22" t="str">
        <f>TRIM(VLOOKUP($A178,[1]battleEff!$A:$R,7,FALSE))</f>
        <v/>
      </c>
      <c r="I178" s="22" t="str">
        <f>TRIM(VLOOKUP($A178,[1]battleEff!$A:$R,8,FALSE))</f>
        <v>061_fly01</v>
      </c>
      <c r="J178" s="22" t="str">
        <f>TRIM(VLOOKUP($A178,[1]battleEff!$A:$S,19,FALSE))</f>
        <v>0</v>
      </c>
      <c r="K178" s="22" t="str">
        <f>TRIM(VLOOKUP($A178,[1]battleEff!$A:$R,9,FALSE))</f>
        <v>0</v>
      </c>
      <c r="L178" s="22" t="str">
        <f>TRIM(VLOOKUP($A178,[1]battleEff!$A:$R,10,FALSE))</f>
        <v>0</v>
      </c>
      <c r="M178" s="22" t="str">
        <f>TRIM(VLOOKUP($A178,[1]battleEff!$A:$R,11,FALSE))</f>
        <v>0.3</v>
      </c>
      <c r="N178" s="22" t="str">
        <f>TRIM(VLOOKUP($A178,[1]battleEff!$A:$R,12,FALSE))</f>
        <v>0</v>
      </c>
      <c r="O178" s="22" t="str">
        <f>TRIM(VLOOKUP($A178,[1]battleEff!$A:$R,13,FALSE))</f>
        <v/>
      </c>
      <c r="P178" s="22" t="str">
        <f>TRIM(VLOOKUP($A178,[1]battleEff!$A:$R,14,FALSE))</f>
        <v>061_hit01</v>
      </c>
      <c r="Q178" s="22" t="str">
        <f>TRIM(VLOOKUP($A178,[1]battleEff!$A:$R,15,FALSE))</f>
        <v>2</v>
      </c>
      <c r="R178" s="22" t="str">
        <f>TRIM(VLOOKUP($A178,[1]battleEff!$A:$R,16,FALSE))</f>
        <v/>
      </c>
      <c r="S178" s="22" t="str">
        <f>TRIM(VLOOKUP($A178,[1]battleEff!$A:$R,17,FALSE))</f>
        <v>1</v>
      </c>
      <c r="T178" s="22" t="str">
        <f>TRIM(VLOOKUP($A178,[1]battleEff!$A:$R,18,FALSE))</f>
        <v>0</v>
      </c>
    </row>
    <row r="179" spans="1:20" s="22" customFormat="1" x14ac:dyDescent="0.15">
      <c r="A179" s="22">
        <v>342</v>
      </c>
      <c r="B179" s="22" t="s">
        <v>52</v>
      </c>
      <c r="C179" s="22" t="str">
        <f>TRIM(VLOOKUP($A179,[1]battleEff!$A:$R,2,FALSE))</f>
        <v>342_atk01</v>
      </c>
      <c r="D179" s="22" t="str">
        <f>TRIM(VLOOKUP($A179,[1]battleEff!$A:$R,3,FALSE))</f>
        <v>0.5</v>
      </c>
      <c r="E179" s="22" t="str">
        <f>TRIM(VLOOKUP($A179,[1]battleEff!$A:$R,4,FALSE))</f>
        <v>defp</v>
      </c>
      <c r="F179" s="22" t="str">
        <f>TRIM(VLOOKUP($A179,[1]battleEff!$A:$R,5,FALSE))</f>
        <v>2</v>
      </c>
      <c r="G179" s="22" t="str">
        <f>TRIM(VLOOKUP($A179,[1]battleEff!$A:$R,6,FALSE))</f>
        <v/>
      </c>
      <c r="H179" s="22" t="str">
        <f>TRIM(VLOOKUP($A179,[1]battleEff!$A:$R,7,FALSE))</f>
        <v/>
      </c>
      <c r="I179" s="22" t="str">
        <f>TRIM(VLOOKUP($A179,[1]battleEff!$A:$R,8,FALSE))</f>
        <v/>
      </c>
      <c r="J179" s="22" t="str">
        <f>TRIM(VLOOKUP($A179,[1]battleEff!$A:$S,19,FALSE))</f>
        <v/>
      </c>
      <c r="K179" s="22" t="str">
        <f>TRIM(VLOOKUP($A179,[1]battleEff!$A:$R,9,FALSE))</f>
        <v/>
      </c>
      <c r="L179" s="22" t="str">
        <f>TRIM(VLOOKUP($A179,[1]battleEff!$A:$R,10,FALSE))</f>
        <v/>
      </c>
      <c r="M179" s="22" t="str">
        <f>TRIM(VLOOKUP($A179,[1]battleEff!$A:$R,11,FALSE))</f>
        <v/>
      </c>
      <c r="N179" s="22" t="str">
        <f>TRIM(VLOOKUP($A179,[1]battleEff!$A:$R,12,FALSE))</f>
        <v/>
      </c>
      <c r="O179" s="22" t="str">
        <f>TRIM(VLOOKUP($A179,[1]battleEff!$A:$R,13,FALSE))</f>
        <v/>
      </c>
      <c r="P179" s="22" t="str">
        <f>TRIM(VLOOKUP($A179,[1]battleEff!$A:$R,14,FALSE))</f>
        <v>005_hit01</v>
      </c>
      <c r="Q179" s="22" t="str">
        <f>TRIM(VLOOKUP($A179,[1]battleEff!$A:$R,15,FALSE))</f>
        <v>1</v>
      </c>
      <c r="R179" s="22" t="str">
        <f>TRIM(VLOOKUP($A179,[1]battleEff!$A:$R,16,FALSE))</f>
        <v>2</v>
      </c>
      <c r="S179" s="22" t="str">
        <f>TRIM(VLOOKUP($A179,[1]battleEff!$A:$R,17,FALSE))</f>
        <v>1</v>
      </c>
      <c r="T179" s="22" t="str">
        <f>TRIM(VLOOKUP($A179,[1]battleEff!$A:$R,18,FALSE))</f>
        <v>0</v>
      </c>
    </row>
    <row r="180" spans="1:20" s="22" customFormat="1" x14ac:dyDescent="0.15">
      <c r="A180" s="22">
        <v>343</v>
      </c>
      <c r="B180" s="22" t="s">
        <v>140</v>
      </c>
      <c r="C180" s="22" t="str">
        <f>TRIM(VLOOKUP($A180,[1]battleEff!$A:$R,2,FALSE))</f>
        <v>343_sta01</v>
      </c>
      <c r="D180" s="22" t="str">
        <f>TRIM(VLOOKUP($A180,[1]battleEff!$A:$R,3,FALSE))</f>
        <v>0.7</v>
      </c>
      <c r="E180" s="22" t="str">
        <f>TRIM(VLOOKUP($A180,[1]battleEff!$A:$R,4,FALSE))</f>
        <v>atkp</v>
      </c>
      <c r="F180" s="22" t="str">
        <f>TRIM(VLOOKUP($A180,[1]battleEff!$A:$R,5,FALSE))</f>
        <v>2</v>
      </c>
      <c r="G180" s="22" t="str">
        <f>TRIM(VLOOKUP($A180,[1]battleEff!$A:$R,6,FALSE))</f>
        <v/>
      </c>
      <c r="H180" s="22" t="str">
        <f>TRIM(VLOOKUP($A180,[1]battleEff!$A:$R,7,FALSE))</f>
        <v/>
      </c>
      <c r="I180" s="22" t="str">
        <f>TRIM(VLOOKUP($A180,[1]battleEff!$A:$R,8,FALSE))</f>
        <v/>
      </c>
      <c r="J180" s="22" t="str">
        <f>TRIM(VLOOKUP($A180,[1]battleEff!$A:$S,19,FALSE))</f>
        <v/>
      </c>
      <c r="K180" s="22" t="str">
        <f>TRIM(VLOOKUP($A180,[1]battleEff!$A:$R,9,FALSE))</f>
        <v/>
      </c>
      <c r="L180" s="22" t="str">
        <f>TRIM(VLOOKUP($A180,[1]battleEff!$A:$R,10,FALSE))</f>
        <v/>
      </c>
      <c r="M180" s="22" t="str">
        <f>TRIM(VLOOKUP($A180,[1]battleEff!$A:$R,11,FALSE))</f>
        <v/>
      </c>
      <c r="N180" s="22" t="str">
        <f>TRIM(VLOOKUP($A180,[1]battleEff!$A:$R,12,FALSE))</f>
        <v/>
      </c>
      <c r="O180" s="22" t="str">
        <f>TRIM(VLOOKUP($A180,[1]battleEff!$A:$R,13,FALSE))</f>
        <v/>
      </c>
      <c r="P180" s="22" t="str">
        <f>TRIM(VLOOKUP($A180,[1]battleEff!$A:$R,14,FALSE))</f>
        <v>098_hit01</v>
      </c>
      <c r="Q180" s="22" t="str">
        <f>TRIM(VLOOKUP($A180,[1]battleEff!$A:$R,15,FALSE))</f>
        <v>1</v>
      </c>
      <c r="R180" s="22" t="str">
        <f>TRIM(VLOOKUP($A180,[1]battleEff!$A:$R,16,FALSE))</f>
        <v>4</v>
      </c>
      <c r="S180" s="22" t="str">
        <f>TRIM(VLOOKUP($A180,[1]battleEff!$A:$R,17,FALSE))</f>
        <v>2</v>
      </c>
      <c r="T180" s="22" t="str">
        <f>TRIM(VLOOKUP($A180,[1]battleEff!$A:$R,18,FALSE))</f>
        <v>0.2</v>
      </c>
    </row>
    <row r="181" spans="1:20" s="22" customFormat="1" x14ac:dyDescent="0.15">
      <c r="A181" s="22">
        <v>344</v>
      </c>
      <c r="B181" s="22" t="s">
        <v>72</v>
      </c>
      <c r="C181" s="22" t="str">
        <f>TRIM(VLOOKUP($A181,[1]battleEff!$A:$R,2,FALSE))</f>
        <v>344_sta01|344_atk01</v>
      </c>
      <c r="D181" s="22" t="str">
        <f>TRIM(VLOOKUP($A181,[1]battleEff!$A:$R,3,FALSE))</f>
        <v>0|0.6</v>
      </c>
      <c r="E181" s="22" t="str">
        <f>TRIM(VLOOKUP($A181,[1]battleEff!$A:$R,4,FALSE))</f>
        <v>defp|defp</v>
      </c>
      <c r="F181" s="22" t="str">
        <f>TRIM(VLOOKUP($A181,[1]battleEff!$A:$R,5,FALSE))</f>
        <v>2|2</v>
      </c>
      <c r="G181" s="22" t="str">
        <f>TRIM(VLOOKUP($A181,[1]battleEff!$A:$R,6,FALSE))</f>
        <v/>
      </c>
      <c r="H181" s="22" t="str">
        <f>TRIM(VLOOKUP($A181,[1]battleEff!$A:$R,7,FALSE))</f>
        <v/>
      </c>
      <c r="I181" s="22" t="str">
        <f>TRIM(VLOOKUP($A181,[1]battleEff!$A:$R,8,FALSE))</f>
        <v/>
      </c>
      <c r="J181" s="22" t="str">
        <f>TRIM(VLOOKUP($A181,[1]battleEff!$A:$S,19,FALSE))</f>
        <v/>
      </c>
      <c r="K181" s="22" t="str">
        <f>TRIM(VLOOKUP($A181,[1]battleEff!$A:$R,9,FALSE))</f>
        <v/>
      </c>
      <c r="L181" s="22" t="str">
        <f>TRIM(VLOOKUP($A181,[1]battleEff!$A:$R,10,FALSE))</f>
        <v/>
      </c>
      <c r="M181" s="22" t="str">
        <f>TRIM(VLOOKUP($A181,[1]battleEff!$A:$R,11,FALSE))</f>
        <v/>
      </c>
      <c r="N181" s="22" t="str">
        <f>TRIM(VLOOKUP($A181,[1]battleEff!$A:$R,12,FALSE))</f>
        <v/>
      </c>
      <c r="O181" s="22" t="str">
        <f>TRIM(VLOOKUP($A181,[1]battleEff!$A:$R,13,FALSE))</f>
        <v/>
      </c>
      <c r="P181" s="22" t="str">
        <f>TRIM(VLOOKUP($A181,[1]battleEff!$A:$R,14,FALSE))</f>
        <v>026_hit01</v>
      </c>
      <c r="Q181" s="22" t="str">
        <f>TRIM(VLOOKUP($A181,[1]battleEff!$A:$R,15,FALSE))</f>
        <v>1</v>
      </c>
      <c r="R181" s="22" t="str">
        <f>TRIM(VLOOKUP($A181,[1]battleEff!$A:$R,16,FALSE))</f>
        <v>3</v>
      </c>
      <c r="S181" s="22" t="str">
        <f>TRIM(VLOOKUP($A181,[1]battleEff!$A:$R,17,FALSE))</f>
        <v>3</v>
      </c>
      <c r="T181" s="22" t="str">
        <f>TRIM(VLOOKUP($A181,[1]battleEff!$A:$R,18,FALSE))</f>
        <v>0.2</v>
      </c>
    </row>
    <row r="182" spans="1:20" s="22" customFormat="1" x14ac:dyDescent="0.15">
      <c r="A182" s="22">
        <v>345</v>
      </c>
      <c r="B182" s="22" t="s">
        <v>60</v>
      </c>
      <c r="C182" s="22" t="str">
        <f>TRIM(VLOOKUP($A182,[1]battleEff!$A:$R,2,FALSE))</f>
        <v>345_sta01|345_atk01</v>
      </c>
      <c r="D182" s="22" t="str">
        <f>TRIM(VLOOKUP($A182,[1]battleEff!$A:$R,3,FALSE))</f>
        <v>0|1.2</v>
      </c>
      <c r="E182" s="22" t="str">
        <f>TRIM(VLOOKUP($A182,[1]battleEff!$A:$R,4,FALSE))</f>
        <v>defp|atkp</v>
      </c>
      <c r="F182" s="22" t="str">
        <f>TRIM(VLOOKUP($A182,[1]battleEff!$A:$R,5,FALSE))</f>
        <v>2|2</v>
      </c>
      <c r="G182" s="22" t="str">
        <f>TRIM(VLOOKUP($A182,[1]battleEff!$A:$R,6,FALSE))</f>
        <v/>
      </c>
      <c r="H182" s="22" t="str">
        <f>TRIM(VLOOKUP($A182,[1]battleEff!$A:$R,7,FALSE))</f>
        <v/>
      </c>
      <c r="I182" s="22" t="str">
        <f>TRIM(VLOOKUP($A182,[1]battleEff!$A:$R,8,FALSE))</f>
        <v>345_fly01</v>
      </c>
      <c r="J182" s="22" t="str">
        <f>TRIM(VLOOKUP($A182,[1]battleEff!$A:$S,19,FALSE))</f>
        <v>0</v>
      </c>
      <c r="K182" s="22" t="str">
        <f>TRIM(VLOOKUP($A182,[1]battleEff!$A:$R,9,FALSE))</f>
        <v>0</v>
      </c>
      <c r="L182" s="22" t="str">
        <f>TRIM(VLOOKUP($A182,[1]battleEff!$A:$R,10,FALSE))</f>
        <v>0</v>
      </c>
      <c r="M182" s="22" t="str">
        <f>TRIM(VLOOKUP($A182,[1]battleEff!$A:$R,11,FALSE))</f>
        <v>0.3</v>
      </c>
      <c r="N182" s="22" t="str">
        <f>TRIM(VLOOKUP($A182,[1]battleEff!$A:$R,12,FALSE))</f>
        <v>0</v>
      </c>
      <c r="O182" s="22" t="str">
        <f>TRIM(VLOOKUP($A182,[1]battleEff!$A:$R,13,FALSE))</f>
        <v/>
      </c>
      <c r="P182" s="22" t="str">
        <f>TRIM(VLOOKUP($A182,[1]battleEff!$A:$R,14,FALSE))</f>
        <v>026_hit01</v>
      </c>
      <c r="Q182" s="22" t="str">
        <f>TRIM(VLOOKUP($A182,[1]battleEff!$A:$R,15,FALSE))</f>
        <v>2</v>
      </c>
      <c r="R182" s="22" t="str">
        <f>TRIM(VLOOKUP($A182,[1]battleEff!$A:$R,16,FALSE))</f>
        <v/>
      </c>
      <c r="S182" s="22" t="str">
        <f>TRIM(VLOOKUP($A182,[1]battleEff!$A:$R,17,FALSE))</f>
        <v>1</v>
      </c>
      <c r="T182" s="22" t="str">
        <f>TRIM(VLOOKUP($A182,[1]battleEff!$A:$R,18,FALSE))</f>
        <v>0.1</v>
      </c>
    </row>
    <row r="183" spans="1:20" s="22" customFormat="1" x14ac:dyDescent="0.15">
      <c r="A183" s="22">
        <v>346</v>
      </c>
      <c r="B183" s="22" t="s">
        <v>66</v>
      </c>
      <c r="C183" s="22" t="str">
        <f>TRIM(VLOOKUP($A183,[1]battleEff!$A:$R,2,FALSE))</f>
        <v>346_sta01|346_atk01</v>
      </c>
      <c r="D183" s="22" t="str">
        <f>TRIM(VLOOKUP($A183,[1]battleEff!$A:$R,3,FALSE))</f>
        <v>0|1.6</v>
      </c>
      <c r="E183" s="22" t="str">
        <f>TRIM(VLOOKUP($A183,[1]battleEff!$A:$R,4,FALSE))</f>
        <v>defp|foot</v>
      </c>
      <c r="F183" s="22" t="str">
        <f>TRIM(VLOOKUP($A183,[1]battleEff!$A:$R,5,FALSE))</f>
        <v>2|2</v>
      </c>
      <c r="G183" s="22" t="str">
        <f>TRIM(VLOOKUP($A183,[1]battleEff!$A:$R,6,FALSE))</f>
        <v/>
      </c>
      <c r="H183" s="22" t="str">
        <f>TRIM(VLOOKUP($A183,[1]battleEff!$A:$R,7,FALSE))</f>
        <v/>
      </c>
      <c r="I183" s="22" t="str">
        <f>TRIM(VLOOKUP($A183,[1]battleEff!$A:$R,8,FALSE))</f>
        <v/>
      </c>
      <c r="J183" s="22" t="str">
        <f>TRIM(VLOOKUP($A183,[1]battleEff!$A:$S,19,FALSE))</f>
        <v/>
      </c>
      <c r="K183" s="22" t="str">
        <f>TRIM(VLOOKUP($A183,[1]battleEff!$A:$R,9,FALSE))</f>
        <v/>
      </c>
      <c r="L183" s="22" t="str">
        <f>TRIM(VLOOKUP($A183,[1]battleEff!$A:$R,10,FALSE))</f>
        <v/>
      </c>
      <c r="M183" s="22" t="str">
        <f>TRIM(VLOOKUP($A183,[1]battleEff!$A:$R,11,FALSE))</f>
        <v/>
      </c>
      <c r="N183" s="22" t="str">
        <f>TRIM(VLOOKUP($A183,[1]battleEff!$A:$R,12,FALSE))</f>
        <v/>
      </c>
      <c r="O183" s="22" t="str">
        <f>TRIM(VLOOKUP($A183,[1]battleEff!$A:$R,13,FALSE))</f>
        <v/>
      </c>
      <c r="P183" s="22" t="str">
        <f>TRIM(VLOOKUP($A183,[1]battleEff!$A:$R,14,FALSE))</f>
        <v/>
      </c>
      <c r="Q183" s="22" t="str">
        <f>TRIM(VLOOKUP($A183,[1]battleEff!$A:$R,15,FALSE))</f>
        <v>4</v>
      </c>
      <c r="R183" s="22" t="str">
        <f>TRIM(VLOOKUP($A183,[1]battleEff!$A:$R,16,FALSE))</f>
        <v/>
      </c>
      <c r="S183" s="22" t="str">
        <f>TRIM(VLOOKUP($A183,[1]battleEff!$A:$R,17,FALSE))</f>
        <v>1</v>
      </c>
      <c r="T183" s="22" t="str">
        <f>TRIM(VLOOKUP($A183,[1]battleEff!$A:$R,18,FALSE))</f>
        <v>0</v>
      </c>
    </row>
    <row r="184" spans="1:20" s="22" customFormat="1" x14ac:dyDescent="0.15">
      <c r="A184" s="22">
        <v>347</v>
      </c>
      <c r="B184" s="22" t="s">
        <v>67</v>
      </c>
      <c r="C184" s="22" t="str">
        <f>TRIM(VLOOKUP($A184,[1]battleEff!$A:$R,2,FALSE))</f>
        <v>347_atk01</v>
      </c>
      <c r="D184" s="22" t="str">
        <f>TRIM(VLOOKUP($A184,[1]battleEff!$A:$R,3,FALSE))</f>
        <v>0</v>
      </c>
      <c r="E184" s="22" t="str">
        <f>TRIM(VLOOKUP($A184,[1]battleEff!$A:$R,4,FALSE))</f>
        <v>defp</v>
      </c>
      <c r="F184" s="22" t="str">
        <f>TRIM(VLOOKUP($A184,[1]battleEff!$A:$R,5,FALSE))</f>
        <v>2</v>
      </c>
      <c r="G184" s="22" t="str">
        <f>TRIM(VLOOKUP($A184,[1]battleEff!$A:$R,6,FALSE))</f>
        <v/>
      </c>
      <c r="H184" s="22" t="str">
        <f>TRIM(VLOOKUP($A184,[1]battleEff!$A:$R,7,FALSE))</f>
        <v/>
      </c>
      <c r="I184" s="22" t="str">
        <f>TRIM(VLOOKUP($A184,[1]battleEff!$A:$R,8,FALSE))</f>
        <v>021_fly01</v>
      </c>
      <c r="J184" s="22" t="str">
        <f>TRIM(VLOOKUP($A184,[1]battleEff!$A:$S,19,FALSE))</f>
        <v>0</v>
      </c>
      <c r="K184" s="22" t="str">
        <f>TRIM(VLOOKUP($A184,[1]battleEff!$A:$R,9,FALSE))</f>
        <v>0</v>
      </c>
      <c r="L184" s="22" t="str">
        <f>TRIM(VLOOKUP($A184,[1]battleEff!$A:$R,10,FALSE))</f>
        <v>0</v>
      </c>
      <c r="M184" s="22" t="str">
        <f>TRIM(VLOOKUP($A184,[1]battleEff!$A:$R,11,FALSE))</f>
        <v>0.3</v>
      </c>
      <c r="N184" s="22" t="str">
        <f>TRIM(VLOOKUP($A184,[1]battleEff!$A:$R,12,FALSE))</f>
        <v>0</v>
      </c>
      <c r="O184" s="22" t="str">
        <f>TRIM(VLOOKUP($A184,[1]battleEff!$A:$R,13,FALSE))</f>
        <v/>
      </c>
      <c r="P184" s="22" t="str">
        <f>TRIM(VLOOKUP($A184,[1]battleEff!$A:$R,14,FALSE))</f>
        <v>021_hit01</v>
      </c>
      <c r="Q184" s="22" t="str">
        <f>TRIM(VLOOKUP($A184,[1]battleEff!$A:$R,15,FALSE))</f>
        <v>2</v>
      </c>
      <c r="R184" s="22" t="str">
        <f>TRIM(VLOOKUP($A184,[1]battleEff!$A:$R,16,FALSE))</f>
        <v/>
      </c>
      <c r="S184" s="22" t="str">
        <f>TRIM(VLOOKUP($A184,[1]battleEff!$A:$R,17,FALSE))</f>
        <v>1</v>
      </c>
      <c r="T184" s="22" t="str">
        <f>TRIM(VLOOKUP($A184,[1]battleEff!$A:$R,18,FALSE))</f>
        <v>0</v>
      </c>
    </row>
    <row r="185" spans="1:20" s="22" customFormat="1" x14ac:dyDescent="0.15">
      <c r="A185" s="22">
        <v>348</v>
      </c>
      <c r="B185" s="22" t="s">
        <v>66</v>
      </c>
      <c r="C185" s="22" t="str">
        <f>TRIM(VLOOKUP($A185,[1]battleEff!$A:$R,2,FALSE))</f>
        <v>023_sta01|023_atk01</v>
      </c>
      <c r="D185" s="22" t="str">
        <f>TRIM(VLOOKUP($A185,[1]battleEff!$A:$R,3,FALSE))</f>
        <v>0|1.6</v>
      </c>
      <c r="E185" s="22" t="str">
        <f>TRIM(VLOOKUP($A185,[1]battleEff!$A:$R,4,FALSE))</f>
        <v>defp|foot</v>
      </c>
      <c r="F185" s="22" t="str">
        <f>TRIM(VLOOKUP($A185,[1]battleEff!$A:$R,5,FALSE))</f>
        <v>2|2</v>
      </c>
      <c r="G185" s="22" t="str">
        <f>TRIM(VLOOKUP($A185,[1]battleEff!$A:$R,6,FALSE))</f>
        <v/>
      </c>
      <c r="H185" s="22" t="str">
        <f>TRIM(VLOOKUP($A185,[1]battleEff!$A:$R,7,FALSE))</f>
        <v/>
      </c>
      <c r="I185" s="22" t="str">
        <f>TRIM(VLOOKUP($A185,[1]battleEff!$A:$R,8,FALSE))</f>
        <v/>
      </c>
      <c r="J185" s="22" t="str">
        <f>TRIM(VLOOKUP($A185,[1]battleEff!$A:$S,19,FALSE))</f>
        <v/>
      </c>
      <c r="K185" s="22" t="str">
        <f>TRIM(VLOOKUP($A185,[1]battleEff!$A:$R,9,FALSE))</f>
        <v/>
      </c>
      <c r="L185" s="22" t="str">
        <f>TRIM(VLOOKUP($A185,[1]battleEff!$A:$R,10,FALSE))</f>
        <v/>
      </c>
      <c r="M185" s="22" t="str">
        <f>TRIM(VLOOKUP($A185,[1]battleEff!$A:$R,11,FALSE))</f>
        <v/>
      </c>
      <c r="N185" s="22" t="str">
        <f>TRIM(VLOOKUP($A185,[1]battleEff!$A:$R,12,FALSE))</f>
        <v/>
      </c>
      <c r="O185" s="22" t="str">
        <f>TRIM(VLOOKUP($A185,[1]battleEff!$A:$R,13,FALSE))</f>
        <v/>
      </c>
      <c r="P185" s="22" t="str">
        <f>TRIM(VLOOKUP($A185,[1]battleEff!$A:$R,14,FALSE))</f>
        <v/>
      </c>
      <c r="Q185" s="22" t="str">
        <f>TRIM(VLOOKUP($A185,[1]battleEff!$A:$R,15,FALSE))</f>
        <v>4</v>
      </c>
      <c r="R185" s="22" t="str">
        <f>TRIM(VLOOKUP($A185,[1]battleEff!$A:$R,16,FALSE))</f>
        <v/>
      </c>
      <c r="S185" s="22" t="str">
        <f>TRIM(VLOOKUP($A185,[1]battleEff!$A:$R,17,FALSE))</f>
        <v>1</v>
      </c>
      <c r="T185" s="22" t="str">
        <f>TRIM(VLOOKUP($A185,[1]battleEff!$A:$R,18,FALSE))</f>
        <v>0</v>
      </c>
    </row>
    <row r="186" spans="1:20" s="22" customFormat="1" x14ac:dyDescent="0.15">
      <c r="A186" s="22">
        <v>349</v>
      </c>
      <c r="B186" s="22" t="s">
        <v>108</v>
      </c>
      <c r="C186" s="22" t="str">
        <f>TRIM(VLOOKUP($A186,[1]battleEff!$A:$R,2,FALSE))</f>
        <v>065_sta01</v>
      </c>
      <c r="D186" s="22" t="str">
        <f>TRIM(VLOOKUP($A186,[1]battleEff!$A:$R,3,FALSE))</f>
        <v>0</v>
      </c>
      <c r="E186" s="22" t="str">
        <f>TRIM(VLOOKUP($A186,[1]battleEff!$A:$R,4,FALSE))</f>
        <v>defp</v>
      </c>
      <c r="F186" s="22" t="str">
        <f>TRIM(VLOOKUP($A186,[1]battleEff!$A:$R,5,FALSE))</f>
        <v>0</v>
      </c>
      <c r="G186" s="22" t="str">
        <f>TRIM(VLOOKUP($A186,[1]battleEff!$A:$R,6,FALSE))</f>
        <v/>
      </c>
      <c r="H186" s="22" t="str">
        <f>TRIM(VLOOKUP($A186,[1]battleEff!$A:$R,7,FALSE))</f>
        <v/>
      </c>
      <c r="I186" s="22" t="str">
        <f>TRIM(VLOOKUP($A186,[1]battleEff!$A:$R,8,FALSE))</f>
        <v/>
      </c>
      <c r="J186" s="22" t="str">
        <f>TRIM(VLOOKUP($A186,[1]battleEff!$A:$S,19,FALSE))</f>
        <v/>
      </c>
      <c r="K186" s="22" t="str">
        <f>TRIM(VLOOKUP($A186,[1]battleEff!$A:$R,9,FALSE))</f>
        <v/>
      </c>
      <c r="L186" s="22" t="str">
        <f>TRIM(VLOOKUP($A186,[1]battleEff!$A:$R,10,FALSE))</f>
        <v/>
      </c>
      <c r="M186" s="22" t="str">
        <f>TRIM(VLOOKUP($A186,[1]battleEff!$A:$R,11,FALSE))</f>
        <v/>
      </c>
      <c r="N186" s="22" t="str">
        <f>TRIM(VLOOKUP($A186,[1]battleEff!$A:$R,12,FALSE))</f>
        <v/>
      </c>
      <c r="O186" s="22" t="str">
        <f>TRIM(VLOOKUP($A186,[1]battleEff!$A:$R,13,FALSE))</f>
        <v>065_hit01</v>
      </c>
      <c r="P186" s="22" t="str">
        <f>TRIM(VLOOKUP($A186,[1]battleEff!$A:$R,14,FALSE))</f>
        <v/>
      </c>
      <c r="Q186" s="22" t="str">
        <f>TRIM(VLOOKUP($A186,[1]battleEff!$A:$R,15,FALSE))</f>
        <v>2</v>
      </c>
      <c r="R186" s="22" t="str">
        <f>TRIM(VLOOKUP($A186,[1]battleEff!$A:$R,16,FALSE))</f>
        <v/>
      </c>
      <c r="S186" s="22" t="str">
        <f>TRIM(VLOOKUP($A186,[1]battleEff!$A:$R,17,FALSE))</f>
        <v>3</v>
      </c>
      <c r="T186" s="22" t="str">
        <f>TRIM(VLOOKUP($A186,[1]battleEff!$A:$R,18,FALSE))</f>
        <v>0.2</v>
      </c>
    </row>
    <row r="187" spans="1:20" s="22" customFormat="1" x14ac:dyDescent="0.15">
      <c r="A187" s="22">
        <v>350</v>
      </c>
      <c r="B187" s="22" t="s">
        <v>64</v>
      </c>
      <c r="C187" s="22" t="str">
        <f>TRIM(VLOOKUP($A187,[1]battleEff!$A:$R,2,FALSE))</f>
        <v>350_atk01</v>
      </c>
      <c r="D187" s="22" t="str">
        <f>TRIM(VLOOKUP($A187,[1]battleEff!$A:$R,3,FALSE))</f>
        <v>0.5</v>
      </c>
      <c r="E187" s="22" t="str">
        <f>TRIM(VLOOKUP($A187,[1]battleEff!$A:$R,4,FALSE))</f>
        <v>defp</v>
      </c>
      <c r="F187" s="22" t="str">
        <f>TRIM(VLOOKUP($A187,[1]battleEff!$A:$R,5,FALSE))</f>
        <v>2</v>
      </c>
      <c r="G187" s="22" t="str">
        <f>TRIM(VLOOKUP($A187,[1]battleEff!$A:$R,6,FALSE))</f>
        <v/>
      </c>
      <c r="H187" s="22" t="str">
        <f>TRIM(VLOOKUP($A187,[1]battleEff!$A:$R,7,FALSE))</f>
        <v/>
      </c>
      <c r="I187" s="22" t="str">
        <f>TRIM(VLOOKUP($A187,[1]battleEff!$A:$R,8,FALSE))</f>
        <v/>
      </c>
      <c r="J187" s="22" t="str">
        <f>TRIM(VLOOKUP($A187,[1]battleEff!$A:$S,19,FALSE))</f>
        <v/>
      </c>
      <c r="K187" s="22" t="str">
        <f>TRIM(VLOOKUP($A187,[1]battleEff!$A:$R,9,FALSE))</f>
        <v/>
      </c>
      <c r="L187" s="22" t="str">
        <f>TRIM(VLOOKUP($A187,[1]battleEff!$A:$R,10,FALSE))</f>
        <v/>
      </c>
      <c r="M187" s="22" t="str">
        <f>TRIM(VLOOKUP($A187,[1]battleEff!$A:$R,11,FALSE))</f>
        <v/>
      </c>
      <c r="N187" s="22" t="str">
        <f>TRIM(VLOOKUP($A187,[1]battleEff!$A:$R,12,FALSE))</f>
        <v/>
      </c>
      <c r="O187" s="22" t="str">
        <f>TRIM(VLOOKUP($A187,[1]battleEff!$A:$R,13,FALSE))</f>
        <v/>
      </c>
      <c r="P187" s="22" t="str">
        <f>TRIM(VLOOKUP($A187,[1]battleEff!$A:$R,14,FALSE))</f>
        <v>022_hit01</v>
      </c>
      <c r="Q187" s="22" t="str">
        <f>TRIM(VLOOKUP($A187,[1]battleEff!$A:$R,15,FALSE))</f>
        <v>1</v>
      </c>
      <c r="R187" s="22" t="str">
        <f>TRIM(VLOOKUP($A187,[1]battleEff!$A:$R,16,FALSE))</f>
        <v>3</v>
      </c>
      <c r="S187" s="22" t="str">
        <f>TRIM(VLOOKUP($A187,[1]battleEff!$A:$R,17,FALSE))</f>
        <v>1</v>
      </c>
      <c r="T187" s="22" t="str">
        <f>TRIM(VLOOKUP($A187,[1]battleEff!$A:$R,18,FALSE))</f>
        <v>0</v>
      </c>
    </row>
    <row r="188" spans="1:20" s="22" customFormat="1" x14ac:dyDescent="0.15">
      <c r="A188" s="22">
        <v>351</v>
      </c>
      <c r="B188" s="22" t="s">
        <v>84</v>
      </c>
      <c r="C188" s="22" t="str">
        <f>TRIM(VLOOKUP($A188,[1]battleEff!$A:$R,2,FALSE))</f>
        <v>351_sta01|351_atk01</v>
      </c>
      <c r="D188" s="22" t="str">
        <f>TRIM(VLOOKUP($A188,[1]battleEff!$A:$R,3,FALSE))</f>
        <v>0|0.6</v>
      </c>
      <c r="E188" s="22" t="str">
        <f>TRIM(VLOOKUP($A188,[1]battleEff!$A:$R,4,FALSE))</f>
        <v>foot|defp</v>
      </c>
      <c r="F188" s="22" t="str">
        <f>TRIM(VLOOKUP($A188,[1]battleEff!$A:$R,5,FALSE))</f>
        <v>2|2</v>
      </c>
      <c r="G188" s="22" t="str">
        <f>TRIM(VLOOKUP($A188,[1]battleEff!$A:$R,6,FALSE))</f>
        <v/>
      </c>
      <c r="H188" s="22" t="str">
        <f>TRIM(VLOOKUP($A188,[1]battleEff!$A:$R,7,FALSE))</f>
        <v/>
      </c>
      <c r="I188" s="22" t="str">
        <f>TRIM(VLOOKUP($A188,[1]battleEff!$A:$R,8,FALSE))</f>
        <v>040_fly01</v>
      </c>
      <c r="J188" s="22" t="str">
        <f>TRIM(VLOOKUP($A188,[1]battleEff!$A:$S,19,FALSE))</f>
        <v>0</v>
      </c>
      <c r="K188" s="22" t="str">
        <f>TRIM(VLOOKUP($A188,[1]battleEff!$A:$R,9,FALSE))</f>
        <v>0</v>
      </c>
      <c r="L188" s="22" t="str">
        <f>TRIM(VLOOKUP($A188,[1]battleEff!$A:$R,10,FALSE))</f>
        <v>0</v>
      </c>
      <c r="M188" s="22" t="str">
        <f>TRIM(VLOOKUP($A188,[1]battleEff!$A:$R,11,FALSE))</f>
        <v>0.3</v>
      </c>
      <c r="N188" s="22" t="str">
        <f>TRIM(VLOOKUP($A188,[1]battleEff!$A:$R,12,FALSE))</f>
        <v>0</v>
      </c>
      <c r="O188" s="22" t="str">
        <f>TRIM(VLOOKUP($A188,[1]battleEff!$A:$R,13,FALSE))</f>
        <v/>
      </c>
      <c r="P188" s="22" t="str">
        <f>TRIM(VLOOKUP($A188,[1]battleEff!$A:$R,14,FALSE))</f>
        <v>040_hit01</v>
      </c>
      <c r="Q188" s="22" t="str">
        <f>TRIM(VLOOKUP($A188,[1]battleEff!$A:$R,15,FALSE))</f>
        <v>2</v>
      </c>
      <c r="R188" s="22" t="str">
        <f>TRIM(VLOOKUP($A188,[1]battleEff!$A:$R,16,FALSE))</f>
        <v/>
      </c>
      <c r="S188" s="22" t="str">
        <f>TRIM(VLOOKUP($A188,[1]battleEff!$A:$R,17,FALSE))</f>
        <v>1</v>
      </c>
      <c r="T188" s="22" t="str">
        <f>TRIM(VLOOKUP($A188,[1]battleEff!$A:$R,18,FALSE))</f>
        <v>0</v>
      </c>
    </row>
    <row r="189" spans="1:20" s="22" customFormat="1" x14ac:dyDescent="0.15">
      <c r="A189" s="22">
        <v>352</v>
      </c>
      <c r="B189" s="22" t="s">
        <v>95</v>
      </c>
      <c r="C189" s="22" t="str">
        <f>TRIM(VLOOKUP($A189,[1]battleEff!$A:$R,2,FALSE))</f>
        <v>352_sta01</v>
      </c>
      <c r="D189" s="22" t="str">
        <f>TRIM(VLOOKUP($A189,[1]battleEff!$A:$R,3,FALSE))</f>
        <v>0.4</v>
      </c>
      <c r="E189" s="22" t="str">
        <f>TRIM(VLOOKUP($A189,[1]battleEff!$A:$R,4,FALSE))</f>
        <v>defp</v>
      </c>
      <c r="F189" s="22" t="str">
        <f>TRIM(VLOOKUP($A189,[1]battleEff!$A:$R,5,FALSE))</f>
        <v>2</v>
      </c>
      <c r="G189" s="22" t="str">
        <f>TRIM(VLOOKUP($A189,[1]battleEff!$A:$R,6,FALSE))</f>
        <v/>
      </c>
      <c r="H189" s="22" t="str">
        <f>TRIM(VLOOKUP($A189,[1]battleEff!$A:$R,7,FALSE))</f>
        <v/>
      </c>
      <c r="I189" s="22" t="str">
        <f>TRIM(VLOOKUP($A189,[1]battleEff!$A:$R,8,FALSE))</f>
        <v/>
      </c>
      <c r="J189" s="22" t="str">
        <f>TRIM(VLOOKUP($A189,[1]battleEff!$A:$S,19,FALSE))</f>
        <v/>
      </c>
      <c r="K189" s="22" t="str">
        <f>TRIM(VLOOKUP($A189,[1]battleEff!$A:$R,9,FALSE))</f>
        <v/>
      </c>
      <c r="L189" s="22" t="str">
        <f>TRIM(VLOOKUP($A189,[1]battleEff!$A:$R,10,FALSE))</f>
        <v/>
      </c>
      <c r="M189" s="22" t="str">
        <f>TRIM(VLOOKUP($A189,[1]battleEff!$A:$R,11,FALSE))</f>
        <v/>
      </c>
      <c r="N189" s="22" t="str">
        <f>TRIM(VLOOKUP($A189,[1]battleEff!$A:$R,12,FALSE))</f>
        <v/>
      </c>
      <c r="O189" s="22" t="str">
        <f>TRIM(VLOOKUP($A189,[1]battleEff!$A:$R,13,FALSE))</f>
        <v/>
      </c>
      <c r="P189" s="22" t="str">
        <f>TRIM(VLOOKUP($A189,[1]battleEff!$A:$R,14,FALSE))</f>
        <v/>
      </c>
      <c r="Q189" s="22" t="str">
        <f>TRIM(VLOOKUP($A189,[1]battleEff!$A:$R,15,FALSE))</f>
        <v>1</v>
      </c>
      <c r="R189" s="22" t="str">
        <f>TRIM(VLOOKUP($A189,[1]battleEff!$A:$R,16,FALSE))</f>
        <v>4</v>
      </c>
      <c r="S189" s="22" t="str">
        <f>TRIM(VLOOKUP($A189,[1]battleEff!$A:$R,17,FALSE))</f>
        <v>2</v>
      </c>
      <c r="T189" s="22" t="str">
        <f>TRIM(VLOOKUP($A189,[1]battleEff!$A:$R,18,FALSE))</f>
        <v>0.2</v>
      </c>
    </row>
    <row r="190" spans="1:20" s="22" customFormat="1" x14ac:dyDescent="0.15">
      <c r="A190" s="22">
        <v>353</v>
      </c>
      <c r="B190" s="22" t="s">
        <v>77</v>
      </c>
      <c r="C190" s="22" t="str">
        <f>TRIM(VLOOKUP($A190,[1]battleEff!$A:$R,2,FALSE))</f>
        <v>353_sta01</v>
      </c>
      <c r="D190" s="22" t="str">
        <f>TRIM(VLOOKUP($A190,[1]battleEff!$A:$R,3,FALSE))</f>
        <v>0.3</v>
      </c>
      <c r="E190" s="22" t="str">
        <f>TRIM(VLOOKUP($A190,[1]battleEff!$A:$R,4,FALSE))</f>
        <v>foot</v>
      </c>
      <c r="F190" s="22" t="str">
        <f>TRIM(VLOOKUP($A190,[1]battleEff!$A:$R,5,FALSE))</f>
        <v>2</v>
      </c>
      <c r="G190" s="22" t="str">
        <f>TRIM(VLOOKUP($A190,[1]battleEff!$A:$R,6,FALSE))</f>
        <v/>
      </c>
      <c r="H190" s="22" t="str">
        <f>TRIM(VLOOKUP($A190,[1]battleEff!$A:$R,7,FALSE))</f>
        <v/>
      </c>
      <c r="I190" s="22" t="str">
        <f>TRIM(VLOOKUP($A190,[1]battleEff!$A:$R,8,FALSE))</f>
        <v/>
      </c>
      <c r="J190" s="22" t="str">
        <f>TRIM(VLOOKUP($A190,[1]battleEff!$A:$S,19,FALSE))</f>
        <v/>
      </c>
      <c r="K190" s="22" t="str">
        <f>TRIM(VLOOKUP($A190,[1]battleEff!$A:$R,9,FALSE))</f>
        <v/>
      </c>
      <c r="L190" s="22" t="str">
        <f>TRIM(VLOOKUP($A190,[1]battleEff!$A:$R,10,FALSE))</f>
        <v/>
      </c>
      <c r="M190" s="22" t="str">
        <f>TRIM(VLOOKUP($A190,[1]battleEff!$A:$R,11,FALSE))</f>
        <v/>
      </c>
      <c r="N190" s="22" t="str">
        <f>TRIM(VLOOKUP($A190,[1]battleEff!$A:$R,12,FALSE))</f>
        <v/>
      </c>
      <c r="O190" s="22" t="str">
        <f>TRIM(VLOOKUP($A190,[1]battleEff!$A:$R,13,FALSE))</f>
        <v/>
      </c>
      <c r="P190" s="22" t="str">
        <f>TRIM(VLOOKUP($A190,[1]battleEff!$A:$R,14,FALSE))</f>
        <v>031_hit01</v>
      </c>
      <c r="Q190" s="22" t="str">
        <f>TRIM(VLOOKUP($A190,[1]battleEff!$A:$R,15,FALSE))</f>
        <v>1</v>
      </c>
      <c r="R190" s="22" t="str">
        <f>TRIM(VLOOKUP($A190,[1]battleEff!$A:$R,16,FALSE))</f>
        <v>3</v>
      </c>
      <c r="S190" s="22" t="str">
        <f>TRIM(VLOOKUP($A190,[1]battleEff!$A:$R,17,FALSE))</f>
        <v>1</v>
      </c>
      <c r="T190" s="22" t="str">
        <f>TRIM(VLOOKUP($A190,[1]battleEff!$A:$R,18,FALSE))</f>
        <v>0</v>
      </c>
    </row>
    <row r="191" spans="1:20" s="22" customFormat="1" x14ac:dyDescent="0.15">
      <c r="A191" s="22">
        <v>354</v>
      </c>
      <c r="B191" s="22" t="s">
        <v>124</v>
      </c>
      <c r="C191" s="22" t="str">
        <f>TRIM(VLOOKUP($A191,[1]battleEff!$A:$R,2,FALSE))</f>
        <v>354_atk01</v>
      </c>
      <c r="D191" s="22" t="str">
        <f>TRIM(VLOOKUP($A191,[1]battleEff!$A:$R,3,FALSE))</f>
        <v>0.5</v>
      </c>
      <c r="E191" s="22" t="str">
        <f>TRIM(VLOOKUP($A191,[1]battleEff!$A:$R,4,FALSE))</f>
        <v>foot</v>
      </c>
      <c r="F191" s="22" t="str">
        <f>TRIM(VLOOKUP($A191,[1]battleEff!$A:$R,5,FALSE))</f>
        <v>2</v>
      </c>
      <c r="G191" s="22" t="str">
        <f>TRIM(VLOOKUP($A191,[1]battleEff!$A:$R,6,FALSE))</f>
        <v/>
      </c>
      <c r="H191" s="22" t="str">
        <f>TRIM(VLOOKUP($A191,[1]battleEff!$A:$R,7,FALSE))</f>
        <v/>
      </c>
      <c r="I191" s="22" t="str">
        <f>TRIM(VLOOKUP($A191,[1]battleEff!$A:$R,8,FALSE))</f>
        <v>081_fly01</v>
      </c>
      <c r="J191" s="22" t="str">
        <f>TRIM(VLOOKUP($A191,[1]battleEff!$A:$S,19,FALSE))</f>
        <v>0</v>
      </c>
      <c r="K191" s="22" t="str">
        <f>TRIM(VLOOKUP($A191,[1]battleEff!$A:$R,9,FALSE))</f>
        <v>0</v>
      </c>
      <c r="L191" s="22" t="str">
        <f>TRIM(VLOOKUP($A191,[1]battleEff!$A:$R,10,FALSE))</f>
        <v>2</v>
      </c>
      <c r="M191" s="22" t="str">
        <f>TRIM(VLOOKUP($A191,[1]battleEff!$A:$R,11,FALSE))</f>
        <v>0.4</v>
      </c>
      <c r="N191" s="22" t="str">
        <f>TRIM(VLOOKUP($A191,[1]battleEff!$A:$R,12,FALSE))</f>
        <v>0</v>
      </c>
      <c r="O191" s="22" t="str">
        <f>TRIM(VLOOKUP($A191,[1]battleEff!$A:$R,13,FALSE))</f>
        <v/>
      </c>
      <c r="P191" s="22" t="str">
        <f>TRIM(VLOOKUP($A191,[1]battleEff!$A:$R,14,FALSE))</f>
        <v>081_hit01</v>
      </c>
      <c r="Q191" s="22" t="str">
        <f>TRIM(VLOOKUP($A191,[1]battleEff!$A:$R,15,FALSE))</f>
        <v>2</v>
      </c>
      <c r="R191" s="22" t="str">
        <f>TRIM(VLOOKUP($A191,[1]battleEff!$A:$R,16,FALSE))</f>
        <v/>
      </c>
      <c r="S191" s="22" t="str">
        <f>TRIM(VLOOKUP($A191,[1]battleEff!$A:$R,17,FALSE))</f>
        <v>1</v>
      </c>
      <c r="T191" s="22" t="str">
        <f>TRIM(VLOOKUP($A191,[1]battleEff!$A:$R,18,FALSE))</f>
        <v>0</v>
      </c>
    </row>
    <row r="192" spans="1:20" s="22" customFormat="1" x14ac:dyDescent="0.15">
      <c r="A192" s="22">
        <v>355</v>
      </c>
      <c r="B192" s="22" t="s">
        <v>124</v>
      </c>
      <c r="C192" s="22" t="str">
        <f>TRIM(VLOOKUP($A192,[1]battleEff!$A:$R,2,FALSE))</f>
        <v>354_atk01</v>
      </c>
      <c r="D192" s="22" t="str">
        <f>TRIM(VLOOKUP($A192,[1]battleEff!$A:$R,3,FALSE))</f>
        <v>0.5</v>
      </c>
      <c r="E192" s="22" t="str">
        <f>TRIM(VLOOKUP($A192,[1]battleEff!$A:$R,4,FALSE))</f>
        <v>foot</v>
      </c>
      <c r="F192" s="22" t="str">
        <f>TRIM(VLOOKUP($A192,[1]battleEff!$A:$R,5,FALSE))</f>
        <v>2</v>
      </c>
      <c r="G192" s="22" t="str">
        <f>TRIM(VLOOKUP($A192,[1]battleEff!$A:$R,6,FALSE))</f>
        <v/>
      </c>
      <c r="H192" s="22" t="str">
        <f>TRIM(VLOOKUP($A192,[1]battleEff!$A:$R,7,FALSE))</f>
        <v/>
      </c>
      <c r="I192" s="22" t="str">
        <f>TRIM(VLOOKUP($A192,[1]battleEff!$A:$R,8,FALSE))</f>
        <v>081_fly01</v>
      </c>
      <c r="J192" s="22" t="str">
        <f>TRIM(VLOOKUP($A192,[1]battleEff!$A:$S,19,FALSE))</f>
        <v>0</v>
      </c>
      <c r="K192" s="22" t="str">
        <f>TRIM(VLOOKUP($A192,[1]battleEff!$A:$R,9,FALSE))</f>
        <v>0</v>
      </c>
      <c r="L192" s="22" t="str">
        <f>TRIM(VLOOKUP($A192,[1]battleEff!$A:$R,10,FALSE))</f>
        <v>2</v>
      </c>
      <c r="M192" s="22" t="str">
        <f>TRIM(VLOOKUP($A192,[1]battleEff!$A:$R,11,FALSE))</f>
        <v>0.4</v>
      </c>
      <c r="N192" s="22" t="str">
        <f>TRIM(VLOOKUP($A192,[1]battleEff!$A:$R,12,FALSE))</f>
        <v>0</v>
      </c>
      <c r="O192" s="22" t="str">
        <f>TRIM(VLOOKUP($A192,[1]battleEff!$A:$R,13,FALSE))</f>
        <v/>
      </c>
      <c r="P192" s="22" t="str">
        <f>TRIM(VLOOKUP($A192,[1]battleEff!$A:$R,14,FALSE))</f>
        <v>081_hit01</v>
      </c>
      <c r="Q192" s="22" t="str">
        <f>TRIM(VLOOKUP($A192,[1]battleEff!$A:$R,15,FALSE))</f>
        <v>2</v>
      </c>
      <c r="R192" s="22" t="str">
        <f>TRIM(VLOOKUP($A192,[1]battleEff!$A:$R,16,FALSE))</f>
        <v/>
      </c>
      <c r="S192" s="22" t="str">
        <f>TRIM(VLOOKUP($A192,[1]battleEff!$A:$R,17,FALSE))</f>
        <v>1</v>
      </c>
      <c r="T192" s="22" t="str">
        <f>TRIM(VLOOKUP($A192,[1]battleEff!$A:$R,18,FALSE))</f>
        <v>0</v>
      </c>
    </row>
    <row r="193" spans="1:20" s="22" customFormat="1" x14ac:dyDescent="0.15">
      <c r="A193" s="22">
        <v>356</v>
      </c>
      <c r="B193" s="22" t="s">
        <v>131</v>
      </c>
      <c r="C193" s="22" t="str">
        <f>TRIM(VLOOKUP($A193,[1]battleEff!$A:$R,2,FALSE))</f>
        <v>356_sta01|356_atk01</v>
      </c>
      <c r="D193" s="22" t="str">
        <f>TRIM(VLOOKUP($A193,[1]battleEff!$A:$R,3,FALSE))</f>
        <v>0|1.2</v>
      </c>
      <c r="E193" s="22" t="str">
        <f>TRIM(VLOOKUP($A193,[1]battleEff!$A:$R,4,FALSE))</f>
        <v>atkp|atkp</v>
      </c>
      <c r="F193" s="22" t="str">
        <f>TRIM(VLOOKUP($A193,[1]battleEff!$A:$R,5,FALSE))</f>
        <v>2|2</v>
      </c>
      <c r="G193" s="22" t="str">
        <f>TRIM(VLOOKUP($A193,[1]battleEff!$A:$R,6,FALSE))</f>
        <v/>
      </c>
      <c r="H193" s="22" t="str">
        <f>TRIM(VLOOKUP($A193,[1]battleEff!$A:$R,7,FALSE))</f>
        <v/>
      </c>
      <c r="I193" s="22" t="str">
        <f>TRIM(VLOOKUP($A193,[1]battleEff!$A:$R,8,FALSE))</f>
        <v>088_fly01</v>
      </c>
      <c r="J193" s="22" t="str">
        <f>TRIM(VLOOKUP($A193,[1]battleEff!$A:$S,19,FALSE))</f>
        <v>0</v>
      </c>
      <c r="K193" s="22" t="str">
        <f>TRIM(VLOOKUP($A193,[1]battleEff!$A:$R,9,FALSE))</f>
        <v>1</v>
      </c>
      <c r="L193" s="22" t="str">
        <f>TRIM(VLOOKUP($A193,[1]battleEff!$A:$R,10,FALSE))</f>
        <v>0</v>
      </c>
      <c r="M193" s="22" t="str">
        <f>TRIM(VLOOKUP($A193,[1]battleEff!$A:$R,11,FALSE))</f>
        <v>0.3</v>
      </c>
      <c r="N193" s="22" t="str">
        <f>TRIM(VLOOKUP($A193,[1]battleEff!$A:$R,12,FALSE))</f>
        <v>0</v>
      </c>
      <c r="O193" s="22" t="str">
        <f>TRIM(VLOOKUP($A193,[1]battleEff!$A:$R,13,FALSE))</f>
        <v/>
      </c>
      <c r="P193" s="22" t="str">
        <f>TRIM(VLOOKUP($A193,[1]battleEff!$A:$R,14,FALSE))</f>
        <v>088_hit01</v>
      </c>
      <c r="Q193" s="22" t="str">
        <f>TRIM(VLOOKUP($A193,[1]battleEff!$A:$R,15,FALSE))</f>
        <v>2</v>
      </c>
      <c r="R193" s="22" t="str">
        <f>TRIM(VLOOKUP($A193,[1]battleEff!$A:$R,16,FALSE))</f>
        <v/>
      </c>
      <c r="S193" s="22" t="str">
        <f>TRIM(VLOOKUP($A193,[1]battleEff!$A:$R,17,FALSE))</f>
        <v>3</v>
      </c>
      <c r="T193" s="22" t="str">
        <f>TRIM(VLOOKUP($A193,[1]battleEff!$A:$R,18,FALSE))</f>
        <v>0.2</v>
      </c>
    </row>
    <row r="194" spans="1:20" s="22" customFormat="1" x14ac:dyDescent="0.15">
      <c r="A194" s="22">
        <v>357</v>
      </c>
      <c r="B194" s="22" t="s">
        <v>117</v>
      </c>
      <c r="C194" s="22" t="str">
        <f>TRIM(VLOOKUP($A194,[1]battleEff!$A:$R,2,FALSE))</f>
        <v>074_sta01</v>
      </c>
      <c r="D194" s="22" t="str">
        <f>TRIM(VLOOKUP($A194,[1]battleEff!$A:$R,3,FALSE))</f>
        <v>0.5</v>
      </c>
      <c r="E194" s="22" t="str">
        <f>TRIM(VLOOKUP($A194,[1]battleEff!$A:$R,4,FALSE))</f>
        <v>defp</v>
      </c>
      <c r="F194" s="22" t="str">
        <f>TRIM(VLOOKUP($A194,[1]battleEff!$A:$R,5,FALSE))</f>
        <v>2</v>
      </c>
      <c r="G194" s="22" t="str">
        <f>TRIM(VLOOKUP($A194,[1]battleEff!$A:$R,6,FALSE))</f>
        <v/>
      </c>
      <c r="H194" s="22" t="str">
        <f>TRIM(VLOOKUP($A194,[1]battleEff!$A:$R,7,FALSE))</f>
        <v/>
      </c>
      <c r="I194" s="22" t="str">
        <f>TRIM(VLOOKUP($A194,[1]battleEff!$A:$R,8,FALSE))</f>
        <v/>
      </c>
      <c r="J194" s="22" t="str">
        <f>TRIM(VLOOKUP($A194,[1]battleEff!$A:$S,19,FALSE))</f>
        <v/>
      </c>
      <c r="K194" s="22" t="str">
        <f>TRIM(VLOOKUP($A194,[1]battleEff!$A:$R,9,FALSE))</f>
        <v/>
      </c>
      <c r="L194" s="22" t="str">
        <f>TRIM(VLOOKUP($A194,[1]battleEff!$A:$R,10,FALSE))</f>
        <v/>
      </c>
      <c r="M194" s="22" t="str">
        <f>TRIM(VLOOKUP($A194,[1]battleEff!$A:$R,11,FALSE))</f>
        <v/>
      </c>
      <c r="N194" s="22" t="str">
        <f>TRIM(VLOOKUP($A194,[1]battleEff!$A:$R,12,FALSE))</f>
        <v/>
      </c>
      <c r="O194" s="22" t="str">
        <f>TRIM(VLOOKUP($A194,[1]battleEff!$A:$R,13,FALSE))</f>
        <v/>
      </c>
      <c r="P194" s="22" t="str">
        <f>TRIM(VLOOKUP($A194,[1]battleEff!$A:$R,14,FALSE))</f>
        <v>074_hit01</v>
      </c>
      <c r="Q194" s="22" t="str">
        <f>TRIM(VLOOKUP($A194,[1]battleEff!$A:$R,15,FALSE))</f>
        <v>3</v>
      </c>
      <c r="R194" s="22" t="str">
        <f>TRIM(VLOOKUP($A194,[1]battleEff!$A:$R,16,FALSE))</f>
        <v/>
      </c>
      <c r="S194" s="22" t="str">
        <f>TRIM(VLOOKUP($A194,[1]battleEff!$A:$R,17,FALSE))</f>
        <v>3</v>
      </c>
      <c r="T194" s="22" t="str">
        <f>TRIM(VLOOKUP($A194,[1]battleEff!$A:$R,18,FALSE))</f>
        <v>0.2</v>
      </c>
    </row>
    <row r="195" spans="1:20" s="22" customFormat="1" x14ac:dyDescent="0.15">
      <c r="A195" s="22">
        <v>358</v>
      </c>
      <c r="B195" s="22" t="s">
        <v>137</v>
      </c>
      <c r="C195" s="22" t="str">
        <f>TRIM(VLOOKUP($A195,[1]battleEff!$A:$R,2,FALSE))</f>
        <v>358_sta01</v>
      </c>
      <c r="D195" s="22" t="str">
        <f>TRIM(VLOOKUP($A195,[1]battleEff!$A:$R,3,FALSE))</f>
        <v>0.5</v>
      </c>
      <c r="E195" s="22" t="str">
        <f>TRIM(VLOOKUP($A195,[1]battleEff!$A:$R,4,FALSE))</f>
        <v>atkp</v>
      </c>
      <c r="F195" s="22" t="str">
        <f>TRIM(VLOOKUP($A195,[1]battleEff!$A:$R,5,FALSE))</f>
        <v>2</v>
      </c>
      <c r="G195" s="22" t="str">
        <f>TRIM(VLOOKUP($A195,[1]battleEff!$A:$R,6,FALSE))</f>
        <v/>
      </c>
      <c r="H195" s="22" t="str">
        <f>TRIM(VLOOKUP($A195,[1]battleEff!$A:$R,7,FALSE))</f>
        <v/>
      </c>
      <c r="I195" s="22" t="str">
        <f>TRIM(VLOOKUP($A195,[1]battleEff!$A:$R,8,FALSE))</f>
        <v/>
      </c>
      <c r="J195" s="22" t="str">
        <f>TRIM(VLOOKUP($A195,[1]battleEff!$A:$S,19,FALSE))</f>
        <v/>
      </c>
      <c r="K195" s="22" t="str">
        <f>TRIM(VLOOKUP($A195,[1]battleEff!$A:$R,9,FALSE))</f>
        <v/>
      </c>
      <c r="L195" s="22" t="str">
        <f>TRIM(VLOOKUP($A195,[1]battleEff!$A:$R,10,FALSE))</f>
        <v/>
      </c>
      <c r="M195" s="22" t="str">
        <f>TRIM(VLOOKUP($A195,[1]battleEff!$A:$R,11,FALSE))</f>
        <v/>
      </c>
      <c r="N195" s="22" t="str">
        <f>TRIM(VLOOKUP($A195,[1]battleEff!$A:$R,12,FALSE))</f>
        <v/>
      </c>
      <c r="O195" s="22" t="str">
        <f>TRIM(VLOOKUP($A195,[1]battleEff!$A:$R,13,FALSE))</f>
        <v/>
      </c>
      <c r="P195" s="22" t="str">
        <f>TRIM(VLOOKUP($A195,[1]battleEff!$A:$R,14,FALSE))</f>
        <v/>
      </c>
      <c r="Q195" s="22" t="str">
        <f>TRIM(VLOOKUP($A195,[1]battleEff!$A:$R,15,FALSE))</f>
        <v>1</v>
      </c>
      <c r="R195" s="22" t="str">
        <f>TRIM(VLOOKUP($A195,[1]battleEff!$A:$R,16,FALSE))</f>
        <v>4</v>
      </c>
      <c r="S195" s="22" t="str">
        <f>TRIM(VLOOKUP($A195,[1]battleEff!$A:$R,17,FALSE))</f>
        <v>3</v>
      </c>
      <c r="T195" s="22" t="str">
        <f>TRIM(VLOOKUP($A195,[1]battleEff!$A:$R,18,FALSE))</f>
        <v>0.1</v>
      </c>
    </row>
    <row r="196" spans="1:20" s="22" customFormat="1" x14ac:dyDescent="0.15">
      <c r="A196" s="22">
        <v>359</v>
      </c>
      <c r="B196" s="22" t="s">
        <v>117</v>
      </c>
      <c r="C196" s="22" t="str">
        <f>TRIM(VLOOKUP($A196,[1]battleEff!$A:$R,2,FALSE))</f>
        <v>359_sta01</v>
      </c>
      <c r="D196" s="22" t="str">
        <f>TRIM(VLOOKUP($A196,[1]battleEff!$A:$R,3,FALSE))</f>
        <v>0.4</v>
      </c>
      <c r="E196" s="22" t="str">
        <f>TRIM(VLOOKUP($A196,[1]battleEff!$A:$R,4,FALSE))</f>
        <v>defp</v>
      </c>
      <c r="F196" s="22" t="str">
        <f>TRIM(VLOOKUP($A196,[1]battleEff!$A:$R,5,FALSE))</f>
        <v>2</v>
      </c>
      <c r="G196" s="22" t="str">
        <f>TRIM(VLOOKUP($A196,[1]battleEff!$A:$R,6,FALSE))</f>
        <v/>
      </c>
      <c r="H196" s="22" t="str">
        <f>TRIM(VLOOKUP($A196,[1]battleEff!$A:$R,7,FALSE))</f>
        <v/>
      </c>
      <c r="I196" s="22" t="str">
        <f>TRIM(VLOOKUP($A196,[1]battleEff!$A:$R,8,FALSE))</f>
        <v/>
      </c>
      <c r="J196" s="22" t="str">
        <f>TRIM(VLOOKUP($A196,[1]battleEff!$A:$S,19,FALSE))</f>
        <v/>
      </c>
      <c r="K196" s="22" t="str">
        <f>TRIM(VLOOKUP($A196,[1]battleEff!$A:$R,9,FALSE))</f>
        <v/>
      </c>
      <c r="L196" s="22" t="str">
        <f>TRIM(VLOOKUP($A196,[1]battleEff!$A:$R,10,FALSE))</f>
        <v/>
      </c>
      <c r="M196" s="22" t="str">
        <f>TRIM(VLOOKUP($A196,[1]battleEff!$A:$R,11,FALSE))</f>
        <v/>
      </c>
      <c r="N196" s="22" t="str">
        <f>TRIM(VLOOKUP($A196,[1]battleEff!$A:$R,12,FALSE))</f>
        <v/>
      </c>
      <c r="O196" s="22" t="str">
        <f>TRIM(VLOOKUP($A196,[1]battleEff!$A:$R,13,FALSE))</f>
        <v/>
      </c>
      <c r="P196" s="22" t="str">
        <f>TRIM(VLOOKUP($A196,[1]battleEff!$A:$R,14,FALSE))</f>
        <v>074_hit01</v>
      </c>
      <c r="Q196" s="22" t="str">
        <f>TRIM(VLOOKUP($A196,[1]battleEff!$A:$R,15,FALSE))</f>
        <v>1</v>
      </c>
      <c r="R196" s="22" t="str">
        <f>TRIM(VLOOKUP($A196,[1]battleEff!$A:$R,16,FALSE))</f>
        <v>5</v>
      </c>
      <c r="S196" s="22" t="str">
        <f>TRIM(VLOOKUP($A196,[1]battleEff!$A:$R,17,FALSE))</f>
        <v>2</v>
      </c>
      <c r="T196" s="22" t="str">
        <f>TRIM(VLOOKUP($A196,[1]battleEff!$A:$R,18,FALSE))</f>
        <v>0.2</v>
      </c>
    </row>
    <row r="197" spans="1:20" s="22" customFormat="1" x14ac:dyDescent="0.15">
      <c r="A197" s="22">
        <v>360</v>
      </c>
      <c r="B197" s="22" t="s">
        <v>127</v>
      </c>
      <c r="C197" s="22" t="str">
        <f>TRIM(VLOOKUP($A197,[1]battleEff!$A:$R,2,FALSE))</f>
        <v>360_sta01</v>
      </c>
      <c r="D197" s="22" t="str">
        <f>TRIM(VLOOKUP($A197,[1]battleEff!$A:$R,3,FALSE))</f>
        <v>0.4</v>
      </c>
      <c r="E197" s="22" t="str">
        <f>TRIM(VLOOKUP($A197,[1]battleEff!$A:$R,4,FALSE))</f>
        <v>defp</v>
      </c>
      <c r="F197" s="22" t="str">
        <f>TRIM(VLOOKUP($A197,[1]battleEff!$A:$R,5,FALSE))</f>
        <v>2</v>
      </c>
      <c r="G197" s="22" t="str">
        <f>TRIM(VLOOKUP($A197,[1]battleEff!$A:$R,6,FALSE))</f>
        <v/>
      </c>
      <c r="H197" s="22" t="str">
        <f>TRIM(VLOOKUP($A197,[1]battleEff!$A:$R,7,FALSE))</f>
        <v/>
      </c>
      <c r="I197" s="22" t="str">
        <f>TRIM(VLOOKUP($A197,[1]battleEff!$A:$R,8,FALSE))</f>
        <v/>
      </c>
      <c r="J197" s="22" t="str">
        <f>TRIM(VLOOKUP($A197,[1]battleEff!$A:$S,19,FALSE))</f>
        <v/>
      </c>
      <c r="K197" s="22" t="str">
        <f>TRIM(VLOOKUP($A197,[1]battleEff!$A:$R,9,FALSE))</f>
        <v/>
      </c>
      <c r="L197" s="22" t="str">
        <f>TRIM(VLOOKUP($A197,[1]battleEff!$A:$R,10,FALSE))</f>
        <v/>
      </c>
      <c r="M197" s="22" t="str">
        <f>TRIM(VLOOKUP($A197,[1]battleEff!$A:$R,11,FALSE))</f>
        <v/>
      </c>
      <c r="N197" s="22" t="str">
        <f>TRIM(VLOOKUP($A197,[1]battleEff!$A:$R,12,FALSE))</f>
        <v/>
      </c>
      <c r="O197" s="22" t="str">
        <f>TRIM(VLOOKUP($A197,[1]battleEff!$A:$R,13,FALSE))</f>
        <v/>
      </c>
      <c r="P197" s="22" t="str">
        <f>TRIM(VLOOKUP($A197,[1]battleEff!$A:$R,14,FALSE))</f>
        <v>084_hit01</v>
      </c>
      <c r="Q197" s="22" t="str">
        <f>TRIM(VLOOKUP($A197,[1]battleEff!$A:$R,15,FALSE))</f>
        <v>2</v>
      </c>
      <c r="R197" s="22" t="str">
        <f>TRIM(VLOOKUP($A197,[1]battleEff!$A:$R,16,FALSE))</f>
        <v/>
      </c>
      <c r="S197" s="22" t="str">
        <f>TRIM(VLOOKUP($A197,[1]battleEff!$A:$R,17,FALSE))</f>
        <v>2</v>
      </c>
      <c r="T197" s="22" t="str">
        <f>TRIM(VLOOKUP($A197,[1]battleEff!$A:$R,18,FALSE))</f>
        <v>0.2</v>
      </c>
    </row>
    <row r="198" spans="1:20" s="22" customFormat="1" x14ac:dyDescent="0.15">
      <c r="A198" s="22">
        <v>361</v>
      </c>
      <c r="B198" s="22" t="s">
        <v>145</v>
      </c>
      <c r="C198" s="22" t="str">
        <f>TRIM(VLOOKUP($A198,[1]battleEff!$A:$R,2,FALSE))</f>
        <v>361_sta01|361_atk01</v>
      </c>
      <c r="D198" s="22" t="str">
        <f>TRIM(VLOOKUP($A198,[1]battleEff!$A:$R,3,FALSE))</f>
        <v>0|1</v>
      </c>
      <c r="E198" s="22" t="str">
        <f>TRIM(VLOOKUP($A198,[1]battleEff!$A:$R,4,FALSE))</f>
        <v>defp|defp</v>
      </c>
      <c r="F198" s="22" t="str">
        <f>TRIM(VLOOKUP($A198,[1]battleEff!$A:$R,5,FALSE))</f>
        <v>0|2</v>
      </c>
      <c r="G198" s="22" t="str">
        <f>TRIM(VLOOKUP($A198,[1]battleEff!$A:$R,6,FALSE))</f>
        <v/>
      </c>
      <c r="H198" s="22" t="str">
        <f>TRIM(VLOOKUP($A198,[1]battleEff!$A:$R,7,FALSE))</f>
        <v/>
      </c>
      <c r="I198" s="22" t="str">
        <f>TRIM(VLOOKUP($A198,[1]battleEff!$A:$R,8,FALSE))</f>
        <v/>
      </c>
      <c r="J198" s="22" t="str">
        <f>TRIM(VLOOKUP($A198,[1]battleEff!$A:$S,19,FALSE))</f>
        <v/>
      </c>
      <c r="K198" s="22" t="str">
        <f>TRIM(VLOOKUP($A198,[1]battleEff!$A:$R,9,FALSE))</f>
        <v/>
      </c>
      <c r="L198" s="22" t="str">
        <f>TRIM(VLOOKUP($A198,[1]battleEff!$A:$R,10,FALSE))</f>
        <v/>
      </c>
      <c r="M198" s="22" t="str">
        <f>TRIM(VLOOKUP($A198,[1]battleEff!$A:$R,11,FALSE))</f>
        <v/>
      </c>
      <c r="N198" s="22" t="str">
        <f>TRIM(VLOOKUP($A198,[1]battleEff!$A:$R,12,FALSE))</f>
        <v/>
      </c>
      <c r="O198" s="22" t="str">
        <f>TRIM(VLOOKUP($A198,[1]battleEff!$A:$R,13,FALSE))</f>
        <v/>
      </c>
      <c r="P198" s="22" t="str">
        <f>TRIM(VLOOKUP($A198,[1]battleEff!$A:$R,14,FALSE))</f>
        <v>100_hit01</v>
      </c>
      <c r="Q198" s="22" t="str">
        <f>TRIM(VLOOKUP($A198,[1]battleEff!$A:$R,15,FALSE))</f>
        <v>1</v>
      </c>
      <c r="R198" s="22" t="str">
        <f>TRIM(VLOOKUP($A198,[1]battleEff!$A:$R,16,FALSE))</f>
        <v>5</v>
      </c>
      <c r="S198" s="22" t="str">
        <f>TRIM(VLOOKUP($A198,[1]battleEff!$A:$R,17,FALSE))</f>
        <v>4</v>
      </c>
      <c r="T198" s="22" t="str">
        <f>TRIM(VLOOKUP($A198,[1]battleEff!$A:$R,18,FALSE))</f>
        <v>0.2</v>
      </c>
    </row>
    <row r="199" spans="1:20" s="22" customFormat="1" x14ac:dyDescent="0.15">
      <c r="A199" s="22">
        <v>362</v>
      </c>
      <c r="B199" s="22" t="s">
        <v>150</v>
      </c>
      <c r="C199" s="22" t="str">
        <f>TRIM(VLOOKUP($A199,[1]battleEff!$A:$R,2,FALSE))</f>
        <v>362_atk01</v>
      </c>
      <c r="D199" s="22" t="str">
        <f>TRIM(VLOOKUP($A199,[1]battleEff!$A:$R,3,FALSE))</f>
        <v>0.4</v>
      </c>
      <c r="E199" s="22" t="str">
        <f>TRIM(VLOOKUP($A199,[1]battleEff!$A:$R,4,FALSE))</f>
        <v>atkp</v>
      </c>
      <c r="F199" s="22" t="str">
        <f>TRIM(VLOOKUP($A199,[1]battleEff!$A:$R,5,FALSE))</f>
        <v>2</v>
      </c>
      <c r="G199" s="22" t="str">
        <f>TRIM(VLOOKUP($A199,[1]battleEff!$A:$R,6,FALSE))</f>
        <v/>
      </c>
      <c r="H199" s="22" t="str">
        <f>TRIM(VLOOKUP($A199,[1]battleEff!$A:$R,7,FALSE))</f>
        <v/>
      </c>
      <c r="I199" s="22" t="str">
        <f>TRIM(VLOOKUP($A199,[1]battleEff!$A:$R,8,FALSE))</f>
        <v/>
      </c>
      <c r="J199" s="22" t="str">
        <f>TRIM(VLOOKUP($A199,[1]battleEff!$A:$S,19,FALSE))</f>
        <v/>
      </c>
      <c r="K199" s="22" t="str">
        <f>TRIM(VLOOKUP($A199,[1]battleEff!$A:$R,9,FALSE))</f>
        <v/>
      </c>
      <c r="L199" s="22" t="str">
        <f>TRIM(VLOOKUP($A199,[1]battleEff!$A:$R,10,FALSE))</f>
        <v/>
      </c>
      <c r="M199" s="22" t="str">
        <f>TRIM(VLOOKUP($A199,[1]battleEff!$A:$R,11,FALSE))</f>
        <v/>
      </c>
      <c r="N199" s="22" t="str">
        <f>TRIM(VLOOKUP($A199,[1]battleEff!$A:$R,12,FALSE))</f>
        <v/>
      </c>
      <c r="O199" s="22" t="str">
        <f>TRIM(VLOOKUP($A199,[1]battleEff!$A:$R,13,FALSE))</f>
        <v/>
      </c>
      <c r="P199" s="22" t="str">
        <f>TRIM(VLOOKUP($A199,[1]battleEff!$A:$R,14,FALSE))</f>
        <v>109_hit01</v>
      </c>
      <c r="Q199" s="22" t="str">
        <f>TRIM(VLOOKUP($A199,[1]battleEff!$A:$R,15,FALSE))</f>
        <v>1</v>
      </c>
      <c r="R199" s="22" t="str">
        <f>TRIM(VLOOKUP($A199,[1]battleEff!$A:$R,16,FALSE))</f>
        <v>5</v>
      </c>
      <c r="S199" s="22" t="str">
        <f>TRIM(VLOOKUP($A199,[1]battleEff!$A:$R,17,FALSE))</f>
        <v>2</v>
      </c>
      <c r="T199" s="22" t="str">
        <f>TRIM(VLOOKUP($A199,[1]battleEff!$A:$R,18,FALSE))</f>
        <v>0.2</v>
      </c>
    </row>
    <row r="200" spans="1:20" s="22" customFormat="1" x14ac:dyDescent="0.15">
      <c r="A200" s="22">
        <v>363</v>
      </c>
      <c r="B200" s="22" t="s">
        <v>152</v>
      </c>
      <c r="C200" s="22" t="str">
        <f>TRIM(VLOOKUP($A200,[1]battleEff!$A:$R,2,FALSE))</f>
        <v>363_sta01|363_atk01</v>
      </c>
      <c r="D200" s="22" t="str">
        <f>TRIM(VLOOKUP($A200,[1]battleEff!$A:$R,3,FALSE))</f>
        <v>0|0.6</v>
      </c>
      <c r="E200" s="22" t="str">
        <f>TRIM(VLOOKUP($A200,[1]battleEff!$A:$R,4,FALSE))</f>
        <v>defp|defp</v>
      </c>
      <c r="F200" s="22" t="str">
        <f>TRIM(VLOOKUP($A200,[1]battleEff!$A:$R,5,FALSE))</f>
        <v>2|0</v>
      </c>
      <c r="G200" s="22" t="str">
        <f>TRIM(VLOOKUP($A200,[1]battleEff!$A:$R,6,FALSE))</f>
        <v/>
      </c>
      <c r="H200" s="22" t="str">
        <f>TRIM(VLOOKUP($A200,[1]battleEff!$A:$R,7,FALSE))</f>
        <v/>
      </c>
      <c r="I200" s="22" t="str">
        <f>TRIM(VLOOKUP($A200,[1]battleEff!$A:$R,8,FALSE))</f>
        <v/>
      </c>
      <c r="J200" s="22" t="str">
        <f>TRIM(VLOOKUP($A200,[1]battleEff!$A:$S,19,FALSE))</f>
        <v/>
      </c>
      <c r="K200" s="22" t="str">
        <f>TRIM(VLOOKUP($A200,[1]battleEff!$A:$R,9,FALSE))</f>
        <v/>
      </c>
      <c r="L200" s="22" t="str">
        <f>TRIM(VLOOKUP($A200,[1]battleEff!$A:$R,10,FALSE))</f>
        <v/>
      </c>
      <c r="M200" s="22" t="str">
        <f>TRIM(VLOOKUP($A200,[1]battleEff!$A:$R,11,FALSE))</f>
        <v/>
      </c>
      <c r="N200" s="22" t="str">
        <f>TRIM(VLOOKUP($A200,[1]battleEff!$A:$R,12,FALSE))</f>
        <v/>
      </c>
      <c r="O200" s="22" t="str">
        <f>TRIM(VLOOKUP($A200,[1]battleEff!$A:$R,13,FALSE))</f>
        <v/>
      </c>
      <c r="P200" s="22" t="str">
        <f>TRIM(VLOOKUP($A200,[1]battleEff!$A:$R,14,FALSE))</f>
        <v/>
      </c>
      <c r="Q200" s="22" t="str">
        <f>TRIM(VLOOKUP($A200,[1]battleEff!$A:$R,15,FALSE))</f>
        <v>2</v>
      </c>
      <c r="R200" s="22" t="str">
        <f>TRIM(VLOOKUP($A200,[1]battleEff!$A:$R,16,FALSE))</f>
        <v/>
      </c>
      <c r="S200" s="22" t="str">
        <f>TRIM(VLOOKUP($A200,[1]battleEff!$A:$R,17,FALSE))</f>
        <v>1</v>
      </c>
      <c r="T200" s="22" t="str">
        <f>TRIM(VLOOKUP($A200,[1]battleEff!$A:$R,18,FALSE))</f>
        <v>0</v>
      </c>
    </row>
    <row r="201" spans="1:20" s="22" customFormat="1" x14ac:dyDescent="0.15">
      <c r="A201" s="22">
        <v>364</v>
      </c>
      <c r="B201" s="22" t="s">
        <v>134</v>
      </c>
      <c r="C201" s="22" t="str">
        <f>TRIM(VLOOKUP($A201,[1]battleEff!$A:$R,2,FALSE))</f>
        <v>091_sta01|364_atk01</v>
      </c>
      <c r="D201" s="22" t="str">
        <f>TRIM(VLOOKUP($A201,[1]battleEff!$A:$R,3,FALSE))</f>
        <v>0|0.5</v>
      </c>
      <c r="E201" s="22" t="str">
        <f>TRIM(VLOOKUP($A201,[1]battleEff!$A:$R,4,FALSE))</f>
        <v>defp|atkp</v>
      </c>
      <c r="F201" s="22" t="str">
        <f>TRIM(VLOOKUP($A201,[1]battleEff!$A:$R,5,FALSE))</f>
        <v>2|2</v>
      </c>
      <c r="G201" s="22" t="str">
        <f>TRIM(VLOOKUP($A201,[1]battleEff!$A:$R,6,FALSE))</f>
        <v/>
      </c>
      <c r="H201" s="22" t="str">
        <f>TRIM(VLOOKUP($A201,[1]battleEff!$A:$R,7,FALSE))</f>
        <v/>
      </c>
      <c r="I201" s="22" t="str">
        <f>TRIM(VLOOKUP($A201,[1]battleEff!$A:$R,8,FALSE))</f>
        <v/>
      </c>
      <c r="J201" s="22" t="str">
        <f>TRIM(VLOOKUP($A201,[1]battleEff!$A:$S,19,FALSE))</f>
        <v/>
      </c>
      <c r="K201" s="22" t="str">
        <f>TRIM(VLOOKUP($A201,[1]battleEff!$A:$R,9,FALSE))</f>
        <v/>
      </c>
      <c r="L201" s="22" t="str">
        <f>TRIM(VLOOKUP($A201,[1]battleEff!$A:$R,10,FALSE))</f>
        <v/>
      </c>
      <c r="M201" s="22" t="str">
        <f>TRIM(VLOOKUP($A201,[1]battleEff!$A:$R,11,FALSE))</f>
        <v/>
      </c>
      <c r="N201" s="22" t="str">
        <f>TRIM(VLOOKUP($A201,[1]battleEff!$A:$R,12,FALSE))</f>
        <v/>
      </c>
      <c r="O201" s="22" t="str">
        <f>TRIM(VLOOKUP($A201,[1]battleEff!$A:$R,13,FALSE))</f>
        <v/>
      </c>
      <c r="P201" s="22" t="str">
        <f>TRIM(VLOOKUP($A201,[1]battleEff!$A:$R,14,FALSE))</f>
        <v>091_hit01</v>
      </c>
      <c r="Q201" s="22" t="str">
        <f>TRIM(VLOOKUP($A201,[1]battleEff!$A:$R,15,FALSE))</f>
        <v>1</v>
      </c>
      <c r="R201" s="22" t="str">
        <f>TRIM(VLOOKUP($A201,[1]battleEff!$A:$R,16,FALSE))</f>
        <v>5</v>
      </c>
      <c r="S201" s="22" t="str">
        <f>TRIM(VLOOKUP($A201,[1]battleEff!$A:$R,17,FALSE))</f>
        <v>2</v>
      </c>
      <c r="T201" s="22" t="str">
        <f>TRIM(VLOOKUP($A201,[1]battleEff!$A:$R,18,FALSE))</f>
        <v>0.2</v>
      </c>
    </row>
    <row r="202" spans="1:20" s="22" customFormat="1" x14ac:dyDescent="0.15">
      <c r="A202" s="22">
        <v>365</v>
      </c>
      <c r="B202" s="22" t="s">
        <v>134</v>
      </c>
      <c r="C202" s="22" t="str">
        <f>TRIM(VLOOKUP($A202,[1]battleEff!$A:$R,2,FALSE))</f>
        <v>091_sta01|091_atk01</v>
      </c>
      <c r="D202" s="22" t="str">
        <f>TRIM(VLOOKUP($A202,[1]battleEff!$A:$R,3,FALSE))</f>
        <v>0|0.8</v>
      </c>
      <c r="E202" s="22" t="str">
        <f>TRIM(VLOOKUP($A202,[1]battleEff!$A:$R,4,FALSE))</f>
        <v>defp|atkp</v>
      </c>
      <c r="F202" s="22" t="str">
        <f>TRIM(VLOOKUP($A202,[1]battleEff!$A:$R,5,FALSE))</f>
        <v>0|2</v>
      </c>
      <c r="G202" s="22" t="str">
        <f>TRIM(VLOOKUP($A202,[1]battleEff!$A:$R,6,FALSE))</f>
        <v/>
      </c>
      <c r="H202" s="22" t="str">
        <f>TRIM(VLOOKUP($A202,[1]battleEff!$A:$R,7,FALSE))</f>
        <v/>
      </c>
      <c r="I202" s="22" t="str">
        <f>TRIM(VLOOKUP($A202,[1]battleEff!$A:$R,8,FALSE))</f>
        <v/>
      </c>
      <c r="J202" s="22" t="str">
        <f>TRIM(VLOOKUP($A202,[1]battleEff!$A:$S,19,FALSE))</f>
        <v/>
      </c>
      <c r="K202" s="22" t="str">
        <f>TRIM(VLOOKUP($A202,[1]battleEff!$A:$R,9,FALSE))</f>
        <v/>
      </c>
      <c r="L202" s="22" t="str">
        <f>TRIM(VLOOKUP($A202,[1]battleEff!$A:$R,10,FALSE))</f>
        <v/>
      </c>
      <c r="M202" s="22" t="str">
        <f>TRIM(VLOOKUP($A202,[1]battleEff!$A:$R,11,FALSE))</f>
        <v/>
      </c>
      <c r="N202" s="22" t="str">
        <f>TRIM(VLOOKUP($A202,[1]battleEff!$A:$R,12,FALSE))</f>
        <v/>
      </c>
      <c r="O202" s="22" t="str">
        <f>TRIM(VLOOKUP($A202,[1]battleEff!$A:$R,13,FALSE))</f>
        <v/>
      </c>
      <c r="P202" s="22" t="str">
        <f>TRIM(VLOOKUP($A202,[1]battleEff!$A:$R,14,FALSE))</f>
        <v>091_hit01</v>
      </c>
      <c r="Q202" s="22" t="str">
        <f>TRIM(VLOOKUP($A202,[1]battleEff!$A:$R,15,FALSE))</f>
        <v>1</v>
      </c>
      <c r="R202" s="22" t="str">
        <f>TRIM(VLOOKUP($A202,[1]battleEff!$A:$R,16,FALSE))</f>
        <v>5</v>
      </c>
      <c r="S202" s="22" t="str">
        <f>TRIM(VLOOKUP($A202,[1]battleEff!$A:$R,17,FALSE))</f>
        <v>3</v>
      </c>
      <c r="T202" s="22" t="str">
        <f>TRIM(VLOOKUP($A202,[1]battleEff!$A:$R,18,FALSE))</f>
        <v>0.2</v>
      </c>
    </row>
    <row r="203" spans="1:20" s="22" customFormat="1" x14ac:dyDescent="0.15">
      <c r="A203" s="22">
        <v>366</v>
      </c>
      <c r="B203" s="22" t="s">
        <v>131</v>
      </c>
      <c r="C203" s="22" t="str">
        <f>TRIM(VLOOKUP($A203,[1]battleEff!$A:$R,2,FALSE))</f>
        <v>088_sta01|088_atk01</v>
      </c>
      <c r="D203" s="22" t="str">
        <f>TRIM(VLOOKUP($A203,[1]battleEff!$A:$R,3,FALSE))</f>
        <v>0|1.2</v>
      </c>
      <c r="E203" s="22" t="str">
        <f>TRIM(VLOOKUP($A203,[1]battleEff!$A:$R,4,FALSE))</f>
        <v>defp|atkp</v>
      </c>
      <c r="F203" s="22" t="str">
        <f>TRIM(VLOOKUP($A203,[1]battleEff!$A:$R,5,FALSE))</f>
        <v>2|2</v>
      </c>
      <c r="G203" s="22" t="str">
        <f>TRIM(VLOOKUP($A203,[1]battleEff!$A:$R,6,FALSE))</f>
        <v/>
      </c>
      <c r="H203" s="22" t="str">
        <f>TRIM(VLOOKUP($A203,[1]battleEff!$A:$R,7,FALSE))</f>
        <v/>
      </c>
      <c r="I203" s="22" t="str">
        <f>TRIM(VLOOKUP($A203,[1]battleEff!$A:$R,8,FALSE))</f>
        <v>088_fly01</v>
      </c>
      <c r="J203" s="22" t="str">
        <f>TRIM(VLOOKUP($A203,[1]battleEff!$A:$S,19,FALSE))</f>
        <v>0</v>
      </c>
      <c r="K203" s="22" t="str">
        <f>TRIM(VLOOKUP($A203,[1]battleEff!$A:$R,9,FALSE))</f>
        <v>1</v>
      </c>
      <c r="L203" s="22" t="str">
        <f>TRIM(VLOOKUP($A203,[1]battleEff!$A:$R,10,FALSE))</f>
        <v>0</v>
      </c>
      <c r="M203" s="22" t="str">
        <f>TRIM(VLOOKUP($A203,[1]battleEff!$A:$R,11,FALSE))</f>
        <v>0.3</v>
      </c>
      <c r="N203" s="22" t="str">
        <f>TRIM(VLOOKUP($A203,[1]battleEff!$A:$R,12,FALSE))</f>
        <v>0</v>
      </c>
      <c r="O203" s="22" t="str">
        <f>TRIM(VLOOKUP($A203,[1]battleEff!$A:$R,13,FALSE))</f>
        <v/>
      </c>
      <c r="P203" s="22" t="str">
        <f>TRIM(VLOOKUP($A203,[1]battleEff!$A:$R,14,FALSE))</f>
        <v>088_hit01</v>
      </c>
      <c r="Q203" s="22" t="str">
        <f>TRIM(VLOOKUP($A203,[1]battleEff!$A:$R,15,FALSE))</f>
        <v>2</v>
      </c>
      <c r="R203" s="22" t="str">
        <f>TRIM(VLOOKUP($A203,[1]battleEff!$A:$R,16,FALSE))</f>
        <v/>
      </c>
      <c r="S203" s="22" t="str">
        <f>TRIM(VLOOKUP($A203,[1]battleEff!$A:$R,17,FALSE))</f>
        <v>3</v>
      </c>
      <c r="T203" s="22" t="str">
        <f>TRIM(VLOOKUP($A203,[1]battleEff!$A:$R,18,FALSE))</f>
        <v>0.2</v>
      </c>
    </row>
    <row r="204" spans="1:20" s="22" customFormat="1" x14ac:dyDescent="0.15">
      <c r="A204" s="22">
        <v>367</v>
      </c>
      <c r="B204" s="22" t="s">
        <v>117</v>
      </c>
      <c r="C204" s="22" t="str">
        <f>TRIM(VLOOKUP($A204,[1]battleEff!$A:$R,2,FALSE))</f>
        <v>074_sta01</v>
      </c>
      <c r="D204" s="22" t="str">
        <f>TRIM(VLOOKUP($A204,[1]battleEff!$A:$R,3,FALSE))</f>
        <v>1</v>
      </c>
      <c r="E204" s="22" t="str">
        <f>TRIM(VLOOKUP($A204,[1]battleEff!$A:$R,4,FALSE))</f>
        <v>defp</v>
      </c>
      <c r="F204" s="22" t="str">
        <f>TRIM(VLOOKUP($A204,[1]battleEff!$A:$R,5,FALSE))</f>
        <v>2</v>
      </c>
      <c r="G204" s="22" t="str">
        <f>TRIM(VLOOKUP($A204,[1]battleEff!$A:$R,6,FALSE))</f>
        <v/>
      </c>
      <c r="H204" s="22" t="str">
        <f>TRIM(VLOOKUP($A204,[1]battleEff!$A:$R,7,FALSE))</f>
        <v/>
      </c>
      <c r="I204" s="22" t="str">
        <f>TRIM(VLOOKUP($A204,[1]battleEff!$A:$R,8,FALSE))</f>
        <v/>
      </c>
      <c r="J204" s="22" t="str">
        <f>TRIM(VLOOKUP($A204,[1]battleEff!$A:$S,19,FALSE))</f>
        <v/>
      </c>
      <c r="K204" s="22" t="str">
        <f>TRIM(VLOOKUP($A204,[1]battleEff!$A:$R,9,FALSE))</f>
        <v/>
      </c>
      <c r="L204" s="22" t="str">
        <f>TRIM(VLOOKUP($A204,[1]battleEff!$A:$R,10,FALSE))</f>
        <v/>
      </c>
      <c r="M204" s="22" t="str">
        <f>TRIM(VLOOKUP($A204,[1]battleEff!$A:$R,11,FALSE))</f>
        <v/>
      </c>
      <c r="N204" s="22" t="str">
        <f>TRIM(VLOOKUP($A204,[1]battleEff!$A:$R,12,FALSE))</f>
        <v/>
      </c>
      <c r="O204" s="22" t="str">
        <f>TRIM(VLOOKUP($A204,[1]battleEff!$A:$R,13,FALSE))</f>
        <v/>
      </c>
      <c r="P204" s="22" t="str">
        <f>TRIM(VLOOKUP($A204,[1]battleEff!$A:$R,14,FALSE))</f>
        <v>074_hit01</v>
      </c>
      <c r="Q204" s="22" t="str">
        <f>TRIM(VLOOKUP($A204,[1]battleEff!$A:$R,15,FALSE))</f>
        <v>1</v>
      </c>
      <c r="R204" s="22" t="str">
        <f>TRIM(VLOOKUP($A204,[1]battleEff!$A:$R,16,FALSE))</f>
        <v>5</v>
      </c>
      <c r="S204" s="22" t="str">
        <f>TRIM(VLOOKUP($A204,[1]battleEff!$A:$R,17,FALSE))</f>
        <v>4</v>
      </c>
      <c r="T204" s="22" t="str">
        <f>TRIM(VLOOKUP($A204,[1]battleEff!$A:$R,18,FALSE))</f>
        <v>0.2</v>
      </c>
    </row>
    <row r="205" spans="1:20" s="22" customFormat="1" x14ac:dyDescent="0.15">
      <c r="A205" s="22">
        <v>368</v>
      </c>
      <c r="B205" s="22" t="s">
        <v>85</v>
      </c>
      <c r="C205" s="22" t="str">
        <f>TRIM(VLOOKUP($A205,[1]battleEff!$A:$R,2,FALSE))</f>
        <v/>
      </c>
      <c r="D205" s="22" t="str">
        <f>TRIM(VLOOKUP($A205,[1]battleEff!$A:$R,3,FALSE))</f>
        <v/>
      </c>
      <c r="E205" s="22" t="str">
        <f>TRIM(VLOOKUP($A205,[1]battleEff!$A:$R,4,FALSE))</f>
        <v/>
      </c>
      <c r="F205" s="22" t="str">
        <f>TRIM(VLOOKUP($A205,[1]battleEff!$A:$R,5,FALSE))</f>
        <v/>
      </c>
      <c r="G205" s="22" t="str">
        <f>TRIM(VLOOKUP($A205,[1]battleEff!$A:$R,6,FALSE))</f>
        <v/>
      </c>
      <c r="H205" s="22" t="str">
        <f>TRIM(VLOOKUP($A205,[1]battleEff!$A:$R,7,FALSE))</f>
        <v/>
      </c>
      <c r="I205" s="22" t="str">
        <f>TRIM(VLOOKUP($A205,[1]battleEff!$A:$R,8,FALSE))</f>
        <v/>
      </c>
      <c r="J205" s="22" t="str">
        <f>TRIM(VLOOKUP($A205,[1]battleEff!$A:$S,19,FALSE))</f>
        <v/>
      </c>
      <c r="K205" s="22" t="str">
        <f>TRIM(VLOOKUP($A205,[1]battleEff!$A:$R,9,FALSE))</f>
        <v/>
      </c>
      <c r="L205" s="22" t="str">
        <f>TRIM(VLOOKUP($A205,[1]battleEff!$A:$R,10,FALSE))</f>
        <v/>
      </c>
      <c r="M205" s="22" t="str">
        <f>TRIM(VLOOKUP($A205,[1]battleEff!$A:$R,11,FALSE))</f>
        <v/>
      </c>
      <c r="N205" s="22" t="str">
        <f>TRIM(VLOOKUP($A205,[1]battleEff!$A:$R,12,FALSE))</f>
        <v/>
      </c>
      <c r="O205" s="22" t="str">
        <f>TRIM(VLOOKUP($A205,[1]battleEff!$A:$R,13,FALSE))</f>
        <v/>
      </c>
      <c r="P205" s="22" t="str">
        <f>TRIM(VLOOKUP($A205,[1]battleEff!$A:$R,14,FALSE))</f>
        <v>042_atk01</v>
      </c>
      <c r="Q205" s="22" t="str">
        <f>TRIM(VLOOKUP($A205,[1]battleEff!$A:$R,15,FALSE))</f>
        <v>1</v>
      </c>
      <c r="R205" s="22" t="str">
        <f>TRIM(VLOOKUP($A205,[1]battleEff!$A:$R,16,FALSE))</f>
        <v>3</v>
      </c>
      <c r="S205" s="22" t="str">
        <f>TRIM(VLOOKUP($A205,[1]battleEff!$A:$R,17,FALSE))</f>
        <v>1</v>
      </c>
      <c r="T205" s="22" t="str">
        <f>TRIM(VLOOKUP($A205,[1]battleEff!$A:$R,18,FALSE))</f>
        <v>0</v>
      </c>
    </row>
    <row r="206" spans="1:20" s="22" customFormat="1" x14ac:dyDescent="0.15">
      <c r="A206" s="22">
        <v>32</v>
      </c>
      <c r="B206" s="22" t="s">
        <v>487</v>
      </c>
      <c r="C206" s="22" t="str">
        <f>TRIM(VLOOKUP($A206,[1]battleEff!$A:$R,2,FALSE))</f>
        <v/>
      </c>
      <c r="D206" s="22" t="str">
        <f>TRIM(VLOOKUP($A206,[1]battleEff!$A:$R,3,FALSE))</f>
        <v/>
      </c>
      <c r="E206" s="22" t="str">
        <f>TRIM(VLOOKUP($A206,[1]battleEff!$A:$R,4,FALSE))</f>
        <v/>
      </c>
      <c r="F206" s="22" t="str">
        <f>TRIM(VLOOKUP($A206,[1]battleEff!$A:$R,5,FALSE))</f>
        <v/>
      </c>
      <c r="G206" s="22" t="str">
        <f>TRIM(VLOOKUP($A206,[1]battleEff!$A:$R,6,FALSE))</f>
        <v/>
      </c>
      <c r="H206" s="22" t="str">
        <f>TRIM(VLOOKUP($A206,[1]battleEff!$A:$R,7,FALSE))</f>
        <v/>
      </c>
      <c r="I206" s="22" t="str">
        <f>TRIM(VLOOKUP($A206,[1]battleEff!$A:$R,8,FALSE))</f>
        <v/>
      </c>
      <c r="J206" s="22" t="str">
        <f>TRIM(VLOOKUP($A206,[1]battleEff!$A:$S,19,FALSE))</f>
        <v/>
      </c>
      <c r="K206" s="22" t="str">
        <f>TRIM(VLOOKUP($A206,[1]battleEff!$A:$R,9,FALSE))</f>
        <v/>
      </c>
      <c r="L206" s="22" t="str">
        <f>TRIM(VLOOKUP($A206,[1]battleEff!$A:$R,10,FALSE))</f>
        <v/>
      </c>
      <c r="M206" s="22" t="str">
        <f>TRIM(VLOOKUP($A206,[1]battleEff!$A:$R,11,FALSE))</f>
        <v/>
      </c>
      <c r="N206" s="22" t="str">
        <f>TRIM(VLOOKUP($A206,[1]battleEff!$A:$R,12,FALSE))</f>
        <v/>
      </c>
      <c r="O206" s="22" t="str">
        <f>TRIM(VLOOKUP($A206,[1]battleEff!$A:$R,13,FALSE))</f>
        <v/>
      </c>
      <c r="P206" s="22" t="str">
        <f>TRIM(VLOOKUP($A206,[1]battleEff!$A:$R,14,FALSE))</f>
        <v>032_atk01</v>
      </c>
      <c r="Q206" s="22" t="str">
        <f>TRIM(VLOOKUP($A206,[1]battleEff!$A:$R,15,FALSE))</f>
        <v>1</v>
      </c>
      <c r="R206" s="22" t="str">
        <f>TRIM(VLOOKUP($A206,[1]battleEff!$A:$R,16,FALSE))</f>
        <v>3</v>
      </c>
      <c r="S206" s="22" t="str">
        <f>TRIM(VLOOKUP($A206,[1]battleEff!$A:$R,17,FALSE))</f>
        <v>1</v>
      </c>
      <c r="T206" s="22" t="str">
        <f>TRIM(VLOOKUP($A206,[1]battleEff!$A:$R,18,FALSE))</f>
        <v>0</v>
      </c>
    </row>
    <row r="207" spans="1:20" s="22" customFormat="1" x14ac:dyDescent="0.15">
      <c r="A207" s="22">
        <v>369</v>
      </c>
      <c r="B207" s="22" t="s">
        <v>112</v>
      </c>
      <c r="C207" s="22" t="str">
        <f>TRIM(VLOOKUP($A207,[1]battleEff!$A:$R,2,FALSE))</f>
        <v>069_sta01|069_atk01</v>
      </c>
      <c r="D207" s="22" t="str">
        <f>TRIM(VLOOKUP($A207,[1]battleEff!$A:$R,3,FALSE))</f>
        <v>0|0.4</v>
      </c>
      <c r="E207" s="22" t="str">
        <f>TRIM(VLOOKUP($A207,[1]battleEff!$A:$R,4,FALSE))</f>
        <v>defp|atkp</v>
      </c>
      <c r="F207" s="22" t="str">
        <f>TRIM(VLOOKUP($A207,[1]battleEff!$A:$R,5,FALSE))</f>
        <v>2|2</v>
      </c>
      <c r="G207" s="22" t="str">
        <f>TRIM(VLOOKUP($A207,[1]battleEff!$A:$R,6,FALSE))</f>
        <v/>
      </c>
      <c r="H207" s="22" t="str">
        <f>TRIM(VLOOKUP($A207,[1]battleEff!$A:$R,7,FALSE))</f>
        <v/>
      </c>
      <c r="I207" s="22" t="str">
        <f>TRIM(VLOOKUP($A207,[1]battleEff!$A:$R,8,FALSE))</f>
        <v/>
      </c>
      <c r="J207" s="22" t="str">
        <f>TRIM(VLOOKUP($A207,[1]battleEff!$A:$S,19,FALSE))</f>
        <v/>
      </c>
      <c r="K207" s="22" t="str">
        <f>TRIM(VLOOKUP($A207,[1]battleEff!$A:$R,9,FALSE))</f>
        <v/>
      </c>
      <c r="L207" s="22" t="str">
        <f>TRIM(VLOOKUP($A207,[1]battleEff!$A:$R,10,FALSE))</f>
        <v/>
      </c>
      <c r="M207" s="22" t="str">
        <f>TRIM(VLOOKUP($A207,[1]battleEff!$A:$R,11,FALSE))</f>
        <v/>
      </c>
      <c r="N207" s="22" t="str">
        <f>TRIM(VLOOKUP($A207,[1]battleEff!$A:$R,12,FALSE))</f>
        <v/>
      </c>
      <c r="O207" s="22" t="str">
        <f>TRIM(VLOOKUP($A207,[1]battleEff!$A:$R,13,FALSE))</f>
        <v/>
      </c>
      <c r="P207" s="22" t="str">
        <f>TRIM(VLOOKUP($A207,[1]battleEff!$A:$R,14,FALSE))</f>
        <v>069_hit01</v>
      </c>
      <c r="Q207" s="22" t="str">
        <f>TRIM(VLOOKUP($A207,[1]battleEff!$A:$R,15,FALSE))</f>
        <v>3</v>
      </c>
      <c r="R207" s="22" t="str">
        <f>TRIM(VLOOKUP($A207,[1]battleEff!$A:$R,16,FALSE))</f>
        <v/>
      </c>
      <c r="S207" s="22" t="str">
        <f>TRIM(VLOOKUP($A207,[1]battleEff!$A:$R,17,FALSE))</f>
        <v>1</v>
      </c>
      <c r="T207" s="22" t="str">
        <f>TRIM(VLOOKUP($A207,[1]battleEff!$A:$R,18,FALSE))</f>
        <v>0</v>
      </c>
    </row>
    <row r="208" spans="1:20" s="22" customFormat="1" x14ac:dyDescent="0.15">
      <c r="A208" s="22">
        <v>370</v>
      </c>
      <c r="B208" s="22" t="s">
        <v>59</v>
      </c>
      <c r="C208" s="22" t="str">
        <f>TRIM(VLOOKUP($A208,[1]battleEff!$A:$R,2,FALSE))</f>
        <v>013_sta01|013_atk01</v>
      </c>
      <c r="D208" s="22" t="str">
        <f>TRIM(VLOOKUP($A208,[1]battleEff!$A:$R,3,FALSE))</f>
        <v>0|1.1</v>
      </c>
      <c r="E208" s="22" t="str">
        <f>TRIM(VLOOKUP($A208,[1]battleEff!$A:$R,4,FALSE))</f>
        <v>defp|atkp</v>
      </c>
      <c r="F208" s="22" t="str">
        <f>TRIM(VLOOKUP($A208,[1]battleEff!$A:$R,5,FALSE))</f>
        <v>0|2</v>
      </c>
      <c r="G208" s="22" t="str">
        <f>TRIM(VLOOKUP($A208,[1]battleEff!$A:$R,6,FALSE))</f>
        <v/>
      </c>
      <c r="H208" s="22" t="str">
        <f>TRIM(VLOOKUP($A208,[1]battleEff!$A:$R,7,FALSE))</f>
        <v/>
      </c>
      <c r="I208" s="22" t="str">
        <f>TRIM(VLOOKUP($A208,[1]battleEff!$A:$R,8,FALSE))</f>
        <v>013_fly01</v>
      </c>
      <c r="J208" s="22" t="str">
        <f>TRIM(VLOOKUP($A208,[1]battleEff!$A:$S,19,FALSE))</f>
        <v>0</v>
      </c>
      <c r="K208" s="22" t="str">
        <f>TRIM(VLOOKUP($A208,[1]battleEff!$A:$R,9,FALSE))</f>
        <v>0</v>
      </c>
      <c r="L208" s="22" t="str">
        <f>TRIM(VLOOKUP($A208,[1]battleEff!$A:$R,10,FALSE))</f>
        <v>0</v>
      </c>
      <c r="M208" s="22" t="str">
        <f>TRIM(VLOOKUP($A208,[1]battleEff!$A:$R,11,FALSE))</f>
        <v>0.3</v>
      </c>
      <c r="N208" s="22" t="str">
        <f>TRIM(VLOOKUP($A208,[1]battleEff!$A:$R,12,FALSE))</f>
        <v>0</v>
      </c>
      <c r="O208" s="22" t="str">
        <f>TRIM(VLOOKUP($A208,[1]battleEff!$A:$R,13,FALSE))</f>
        <v/>
      </c>
      <c r="P208" s="22" t="str">
        <f>TRIM(VLOOKUP($A208,[1]battleEff!$A:$R,14,FALSE))</f>
        <v>013_hit01</v>
      </c>
      <c r="Q208" s="22" t="str">
        <f>TRIM(VLOOKUP($A208,[1]battleEff!$A:$R,15,FALSE))</f>
        <v>2</v>
      </c>
      <c r="R208" s="22" t="str">
        <f>TRIM(VLOOKUP($A208,[1]battleEff!$A:$R,16,FALSE))</f>
        <v/>
      </c>
      <c r="S208" s="22" t="str">
        <f>TRIM(VLOOKUP($A208,[1]battleEff!$A:$R,17,FALSE))</f>
        <v>1</v>
      </c>
      <c r="T208" s="22" t="str">
        <f>TRIM(VLOOKUP($A208,[1]battleEff!$A:$R,18,FALSE))</f>
        <v>0</v>
      </c>
    </row>
    <row r="209" spans="1:20" s="22" customFormat="1" x14ac:dyDescent="0.15">
      <c r="A209" s="22">
        <v>371</v>
      </c>
      <c r="B209" s="22" t="s">
        <v>96</v>
      </c>
      <c r="C209" s="22" t="str">
        <f>TRIM(VLOOKUP($A209,[1]battleEff!$A:$R,2,FALSE))</f>
        <v>053_sta01|371_sta01</v>
      </c>
      <c r="D209" s="22" t="str">
        <f>TRIM(VLOOKUP($A209,[1]battleEff!$A:$R,3,FALSE))</f>
        <v>1|0</v>
      </c>
      <c r="E209" s="22" t="str">
        <f>TRIM(VLOOKUP($A209,[1]battleEff!$A:$R,4,FALSE))</f>
        <v>foot|foot</v>
      </c>
      <c r="F209" s="22" t="str">
        <f>TRIM(VLOOKUP($A209,[1]battleEff!$A:$R,5,FALSE))</f>
        <v>2|2</v>
      </c>
      <c r="G209" s="22" t="str">
        <f>TRIM(VLOOKUP($A209,[1]battleEff!$A:$R,6,FALSE))</f>
        <v/>
      </c>
      <c r="H209" s="22" t="str">
        <f>TRIM(VLOOKUP($A209,[1]battleEff!$A:$R,7,FALSE))</f>
        <v/>
      </c>
      <c r="I209" s="22" t="str">
        <f>TRIM(VLOOKUP($A209,[1]battleEff!$A:$R,8,FALSE))</f>
        <v/>
      </c>
      <c r="J209" s="22" t="str">
        <f>TRIM(VLOOKUP($A209,[1]battleEff!$A:$S,19,FALSE))</f>
        <v/>
      </c>
      <c r="K209" s="22" t="str">
        <f>TRIM(VLOOKUP($A209,[1]battleEff!$A:$R,9,FALSE))</f>
        <v/>
      </c>
      <c r="L209" s="22" t="str">
        <f>TRIM(VLOOKUP($A209,[1]battleEff!$A:$R,10,FALSE))</f>
        <v/>
      </c>
      <c r="M209" s="22" t="str">
        <f>TRIM(VLOOKUP($A209,[1]battleEff!$A:$R,11,FALSE))</f>
        <v/>
      </c>
      <c r="N209" s="22" t="str">
        <f>TRIM(VLOOKUP($A209,[1]battleEff!$A:$R,12,FALSE))</f>
        <v/>
      </c>
      <c r="O209" s="22" t="str">
        <f>TRIM(VLOOKUP($A209,[1]battleEff!$A:$R,13,FALSE))</f>
        <v/>
      </c>
      <c r="P209" s="22" t="str">
        <f>TRIM(VLOOKUP($A209,[1]battleEff!$A:$R,14,FALSE))</f>
        <v/>
      </c>
      <c r="Q209" s="22" t="str">
        <f>TRIM(VLOOKUP($A209,[1]battleEff!$A:$R,15,FALSE))</f>
        <v>4</v>
      </c>
      <c r="R209" s="22" t="str">
        <f>TRIM(VLOOKUP($A209,[1]battleEff!$A:$R,16,FALSE))</f>
        <v/>
      </c>
      <c r="S209" s="22" t="str">
        <f>TRIM(VLOOKUP($A209,[1]battleEff!$A:$R,17,FALSE))</f>
        <v>3</v>
      </c>
      <c r="T209" s="22" t="str">
        <f>TRIM(VLOOKUP($A209,[1]battleEff!$A:$R,18,FALSE))</f>
        <v>0.2</v>
      </c>
    </row>
    <row r="210" spans="1:20" s="22" customFormat="1" x14ac:dyDescent="0.15">
      <c r="A210" s="22">
        <v>372</v>
      </c>
      <c r="B210" s="22" t="s">
        <v>70</v>
      </c>
      <c r="C210" s="22" t="str">
        <f>TRIM(VLOOKUP($A210,[1]battleEff!$A:$R,2,FALSE))</f>
        <v>372_atk01</v>
      </c>
      <c r="D210" s="22" t="str">
        <f>TRIM(VLOOKUP($A210,[1]battleEff!$A:$R,3,FALSE))</f>
        <v>0.5</v>
      </c>
      <c r="E210" s="22" t="str">
        <f>TRIM(VLOOKUP($A210,[1]battleEff!$A:$R,4,FALSE))</f>
        <v>foot</v>
      </c>
      <c r="F210" s="22" t="str">
        <f>TRIM(VLOOKUP($A210,[1]battleEff!$A:$R,5,FALSE))</f>
        <v>2</v>
      </c>
      <c r="G210" s="22" t="str">
        <f>TRIM(VLOOKUP($A210,[1]battleEff!$A:$R,6,FALSE))</f>
        <v/>
      </c>
      <c r="H210" s="22" t="str">
        <f>TRIM(VLOOKUP($A210,[1]battleEff!$A:$R,7,FALSE))</f>
        <v/>
      </c>
      <c r="I210" s="22" t="str">
        <f>TRIM(VLOOKUP($A210,[1]battleEff!$A:$R,8,FALSE))</f>
        <v/>
      </c>
      <c r="J210" s="22" t="str">
        <f>TRIM(VLOOKUP($A210,[1]battleEff!$A:$S,19,FALSE))</f>
        <v/>
      </c>
      <c r="K210" s="22" t="str">
        <f>TRIM(VLOOKUP($A210,[1]battleEff!$A:$R,9,FALSE))</f>
        <v/>
      </c>
      <c r="L210" s="22" t="str">
        <f>TRIM(VLOOKUP($A210,[1]battleEff!$A:$R,10,FALSE))</f>
        <v/>
      </c>
      <c r="M210" s="22" t="str">
        <f>TRIM(VLOOKUP($A210,[1]battleEff!$A:$R,11,FALSE))</f>
        <v/>
      </c>
      <c r="N210" s="22" t="str">
        <f>TRIM(VLOOKUP($A210,[1]battleEff!$A:$R,12,FALSE))</f>
        <v/>
      </c>
      <c r="O210" s="22" t="str">
        <f>TRIM(VLOOKUP($A210,[1]battleEff!$A:$R,13,FALSE))</f>
        <v/>
      </c>
      <c r="P210" s="22" t="str">
        <f>TRIM(VLOOKUP($A210,[1]battleEff!$A:$R,14,FALSE))</f>
        <v>024_hit01</v>
      </c>
      <c r="Q210" s="22" t="str">
        <f>TRIM(VLOOKUP($A210,[1]battleEff!$A:$R,15,FALSE))</f>
        <v>1</v>
      </c>
      <c r="R210" s="22" t="str">
        <f>TRIM(VLOOKUP($A210,[1]battleEff!$A:$R,16,FALSE))</f>
        <v>2.5</v>
      </c>
      <c r="S210" s="22" t="str">
        <f>TRIM(VLOOKUP($A210,[1]battleEff!$A:$R,17,FALSE))</f>
        <v>1</v>
      </c>
      <c r="T210" s="22" t="str">
        <f>TRIM(VLOOKUP($A210,[1]battleEff!$A:$R,18,FALSE))</f>
        <v>0</v>
      </c>
    </row>
    <row r="211" spans="1:20" x14ac:dyDescent="0.15">
      <c r="A211" s="22">
        <v>373</v>
      </c>
      <c r="B211" s="22" t="s">
        <v>553</v>
      </c>
      <c r="C211" s="22" t="str">
        <f>TRIM(VLOOKUP($A211,[1]battleEff!$A:$R,2,FALSE))</f>
        <v>373_atk01</v>
      </c>
      <c r="D211" s="22" t="str">
        <f>TRIM(VLOOKUP($A211,[1]battleEff!$A:$R,3,FALSE))</f>
        <v>0.7</v>
      </c>
      <c r="E211" s="22" t="str">
        <f>TRIM(VLOOKUP($A211,[1]battleEff!$A:$R,4,FALSE))</f>
        <v>defp</v>
      </c>
      <c r="F211" s="22" t="str">
        <f>TRIM(VLOOKUP($A211,[1]battleEff!$A:$R,5,FALSE))</f>
        <v>2</v>
      </c>
      <c r="G211" s="22" t="str">
        <f>TRIM(VLOOKUP($A211,[1]battleEff!$A:$R,6,FALSE))</f>
        <v/>
      </c>
      <c r="H211" s="22" t="str">
        <f>TRIM(VLOOKUP($A211,[1]battleEff!$A:$R,7,FALSE))</f>
        <v/>
      </c>
      <c r="I211" s="22" t="str">
        <f>TRIM(VLOOKUP($A211,[1]battleEff!$A:$R,8,FALSE))</f>
        <v/>
      </c>
      <c r="J211" s="22" t="str">
        <f>TRIM(VLOOKUP($A211,[1]battleEff!$A:$S,19,FALSE))</f>
        <v/>
      </c>
      <c r="K211" s="22" t="str">
        <f>TRIM(VLOOKUP($A211,[1]battleEff!$A:$R,9,FALSE))</f>
        <v/>
      </c>
      <c r="L211" s="22" t="str">
        <f>TRIM(VLOOKUP($A211,[1]battleEff!$A:$R,10,FALSE))</f>
        <v/>
      </c>
      <c r="M211" s="22" t="str">
        <f>TRIM(VLOOKUP($A211,[1]battleEff!$A:$R,11,FALSE))</f>
        <v/>
      </c>
      <c r="N211" s="22" t="str">
        <f>TRIM(VLOOKUP($A211,[1]battleEff!$A:$R,12,FALSE))</f>
        <v/>
      </c>
      <c r="O211" s="22" t="str">
        <f>TRIM(VLOOKUP($A211,[1]battleEff!$A:$R,13,FALSE))</f>
        <v/>
      </c>
      <c r="P211" s="22" t="str">
        <f>TRIM(VLOOKUP($A211,[1]battleEff!$A:$R,14,FALSE))</f>
        <v>066_hit01</v>
      </c>
      <c r="Q211" s="22" t="str">
        <f>TRIM(VLOOKUP($A211,[1]battleEff!$A:$R,15,FALSE))</f>
        <v>1</v>
      </c>
      <c r="R211" s="22" t="str">
        <f>TRIM(VLOOKUP($A211,[1]battleEff!$A:$R,16,FALSE))</f>
        <v>2</v>
      </c>
      <c r="S211" s="22" t="str">
        <f>TRIM(VLOOKUP($A211,[1]battleEff!$A:$R,17,FALSE))</f>
        <v>1</v>
      </c>
      <c r="T211" s="22" t="str">
        <f>TRIM(VLOOKUP($A211,[1]battleEff!$A:$R,18,FALSE))</f>
        <v>0</v>
      </c>
    </row>
    <row r="212" spans="1:20" x14ac:dyDescent="0.15">
      <c r="A212" s="22">
        <v>37</v>
      </c>
      <c r="B212" s="22" t="s">
        <v>554</v>
      </c>
      <c r="C212" s="22" t="str">
        <f>TRIM(VLOOKUP($A212,[1]battleEff!$A:$R,2,FALSE))</f>
        <v>037_sta01</v>
      </c>
      <c r="D212" s="22" t="str">
        <f>TRIM(VLOOKUP($A212,[1]battleEff!$A:$R,3,FALSE))</f>
        <v>0</v>
      </c>
      <c r="E212" s="22" t="str">
        <f>TRIM(VLOOKUP($A212,[1]battleEff!$A:$R,4,FALSE))</f>
        <v>head</v>
      </c>
      <c r="F212" s="22" t="str">
        <f>TRIM(VLOOKUP($A212,[1]battleEff!$A:$R,5,FALSE))</f>
        <v>0</v>
      </c>
      <c r="G212" s="22" t="str">
        <f>TRIM(VLOOKUP($A212,[1]battleEff!$A:$R,6,FALSE))</f>
        <v/>
      </c>
      <c r="H212" s="22" t="str">
        <f>TRIM(VLOOKUP($A212,[1]battleEff!$A:$R,7,FALSE))</f>
        <v/>
      </c>
      <c r="I212" s="22" t="str">
        <f>TRIM(VLOOKUP($A212,[1]battleEff!$A:$R,8,FALSE))</f>
        <v>037_fly01</v>
      </c>
      <c r="J212" s="22" t="str">
        <f>TRIM(VLOOKUP($A212,[1]battleEff!$A:$S,19,FALSE))</f>
        <v>0</v>
      </c>
      <c r="K212" s="22" t="str">
        <f>TRIM(VLOOKUP($A212,[1]battleEff!$A:$R,9,FALSE))</f>
        <v>0</v>
      </c>
      <c r="L212" s="22" t="str">
        <f>TRIM(VLOOKUP($A212,[1]battleEff!$A:$R,10,FALSE))</f>
        <v>0</v>
      </c>
      <c r="M212" s="22" t="str">
        <f>TRIM(VLOOKUP($A212,[1]battleEff!$A:$R,11,FALSE))</f>
        <v>0.6</v>
      </c>
      <c r="N212" s="22" t="str">
        <f>TRIM(VLOOKUP($A212,[1]battleEff!$A:$R,12,FALSE))</f>
        <v>0.3</v>
      </c>
      <c r="O212" s="22" t="str">
        <f>TRIM(VLOOKUP($A212,[1]battleEff!$A:$R,13,FALSE))</f>
        <v/>
      </c>
      <c r="P212" s="22" t="str">
        <f>TRIM(VLOOKUP($A212,[1]battleEff!$A:$R,14,FALSE))</f>
        <v>037_hit01</v>
      </c>
      <c r="Q212" s="22" t="str">
        <f>TRIM(VLOOKUP($A212,[1]battleEff!$A:$R,15,FALSE))</f>
        <v>2</v>
      </c>
      <c r="R212" s="22" t="str">
        <f>TRIM(VLOOKUP($A212,[1]battleEff!$A:$R,16,FALSE))</f>
        <v/>
      </c>
      <c r="S212" s="22" t="str">
        <f>TRIM(VLOOKUP($A212,[1]battleEff!$A:$R,17,FALSE))</f>
        <v>1</v>
      </c>
      <c r="T212" s="22" t="str">
        <f>TRIM(VLOOKUP($A212,[1]battleEff!$A:$R,18,FALSE))</f>
        <v>0.2</v>
      </c>
    </row>
  </sheetData>
  <autoFilter ref="A4:T172"/>
  <sortState ref="A5:T172">
    <sortCondition ref="A5:A172"/>
  </sortState>
  <phoneticPr fontId="3" type="noConversion"/>
  <pageMargins left="0.69930555555555596" right="0.69930555555555596" top="0.75" bottom="0.75" header="0.3" footer="0.3"/>
  <pageSetup fitToHeight="0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2"/>
  <sheetViews>
    <sheetView workbookViewId="0">
      <selection activeCell="E4" sqref="E4"/>
    </sheetView>
  </sheetViews>
  <sheetFormatPr defaultColWidth="9" defaultRowHeight="13.5" x14ac:dyDescent="0.15"/>
  <cols>
    <col min="1" max="1" width="4.5" customWidth="1"/>
    <col min="2" max="2" width="13" customWidth="1"/>
    <col min="3" max="4" width="9" customWidth="1"/>
    <col min="5" max="5" width="40.75" customWidth="1"/>
    <col min="6" max="6" width="12.75" customWidth="1"/>
    <col min="8" max="8" width="12.75" customWidth="1"/>
    <col min="11" max="12" width="13" customWidth="1"/>
    <col min="14" max="14" width="17.25" customWidth="1"/>
    <col min="15" max="15" width="24.125" customWidth="1"/>
    <col min="16" max="17" width="28.25" customWidth="1"/>
    <col min="18" max="18" width="25.75" customWidth="1"/>
  </cols>
  <sheetData>
    <row r="2" spans="1:18" x14ac:dyDescent="0.15">
      <c r="A2" t="s">
        <v>1</v>
      </c>
      <c r="C2" t="s">
        <v>221</v>
      </c>
      <c r="D2" t="s">
        <v>222</v>
      </c>
      <c r="E2" t="s">
        <v>223</v>
      </c>
      <c r="F2" t="s">
        <v>224</v>
      </c>
      <c r="G2" t="s">
        <v>29</v>
      </c>
      <c r="H2" t="s">
        <v>225</v>
      </c>
      <c r="I2" t="s">
        <v>226</v>
      </c>
      <c r="J2" t="s">
        <v>227</v>
      </c>
      <c r="K2" t="s">
        <v>228</v>
      </c>
      <c r="L2" t="s">
        <v>229</v>
      </c>
    </row>
    <row r="3" spans="1:18" x14ac:dyDescent="0.15">
      <c r="C3" t="s">
        <v>230</v>
      </c>
      <c r="D3" t="s">
        <v>231</v>
      </c>
      <c r="E3" t="s">
        <v>232</v>
      </c>
      <c r="F3" t="s">
        <v>233</v>
      </c>
      <c r="G3" t="s">
        <v>234</v>
      </c>
      <c r="H3" t="s">
        <v>235</v>
      </c>
      <c r="I3" t="s">
        <v>236</v>
      </c>
      <c r="J3" t="s">
        <v>237</v>
      </c>
      <c r="K3" t="s">
        <v>238</v>
      </c>
      <c r="L3" t="s">
        <v>239</v>
      </c>
    </row>
    <row r="4" spans="1:18" x14ac:dyDescent="0.15">
      <c r="A4" t="s">
        <v>8</v>
      </c>
      <c r="C4" t="s">
        <v>218</v>
      </c>
      <c r="D4" t="s">
        <v>218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</row>
    <row r="5" spans="1:18" x14ac:dyDescent="0.15">
      <c r="A5">
        <v>1</v>
      </c>
      <c r="B5" t="s">
        <v>240</v>
      </c>
      <c r="C5">
        <v>1</v>
      </c>
      <c r="D5">
        <v>1</v>
      </c>
      <c r="E5" t="s">
        <v>241</v>
      </c>
      <c r="F5" t="s">
        <v>242</v>
      </c>
      <c r="N5" t="s">
        <v>243</v>
      </c>
      <c r="O5" t="s">
        <v>244</v>
      </c>
      <c r="P5" t="s">
        <v>245</v>
      </c>
      <c r="Q5" t="s">
        <v>246</v>
      </c>
      <c r="R5" t="s">
        <v>247</v>
      </c>
    </row>
    <row r="6" spans="1:18" x14ac:dyDescent="0.15">
      <c r="A6">
        <v>2</v>
      </c>
      <c r="B6" t="s">
        <v>248</v>
      </c>
      <c r="C6">
        <v>1</v>
      </c>
      <c r="D6">
        <v>1</v>
      </c>
      <c r="E6" t="s">
        <v>249</v>
      </c>
      <c r="F6" t="s">
        <v>250</v>
      </c>
      <c r="O6" t="s">
        <v>251</v>
      </c>
      <c r="P6" t="s">
        <v>252</v>
      </c>
      <c r="Q6" t="s">
        <v>253</v>
      </c>
      <c r="R6" t="s">
        <v>254</v>
      </c>
    </row>
    <row r="7" spans="1:18" x14ac:dyDescent="0.15">
      <c r="A7">
        <v>3</v>
      </c>
      <c r="B7" t="s">
        <v>255</v>
      </c>
      <c r="C7">
        <v>1</v>
      </c>
      <c r="D7">
        <v>1</v>
      </c>
      <c r="E7" t="s">
        <v>256</v>
      </c>
      <c r="F7" t="s">
        <v>257</v>
      </c>
      <c r="O7" t="s">
        <v>258</v>
      </c>
      <c r="P7" t="s">
        <v>259</v>
      </c>
      <c r="Q7" t="s">
        <v>260</v>
      </c>
      <c r="R7" t="s">
        <v>261</v>
      </c>
    </row>
    <row r="8" spans="1:18" x14ac:dyDescent="0.15">
      <c r="A8">
        <v>4</v>
      </c>
      <c r="B8" t="s">
        <v>262</v>
      </c>
      <c r="C8">
        <v>0.8</v>
      </c>
      <c r="D8">
        <v>0.5</v>
      </c>
      <c r="E8" t="s">
        <v>263</v>
      </c>
      <c r="F8" t="s">
        <v>264</v>
      </c>
      <c r="O8" t="s">
        <v>265</v>
      </c>
    </row>
    <row r="9" spans="1:18" x14ac:dyDescent="0.15">
      <c r="A9">
        <v>5</v>
      </c>
      <c r="B9" t="s">
        <v>266</v>
      </c>
      <c r="C9">
        <v>0.8</v>
      </c>
      <c r="D9">
        <v>0.5</v>
      </c>
      <c r="E9" t="s">
        <v>267</v>
      </c>
      <c r="F9" t="s">
        <v>268</v>
      </c>
      <c r="O9" t="s">
        <v>269</v>
      </c>
    </row>
    <row r="10" spans="1:18" x14ac:dyDescent="0.15">
      <c r="A10">
        <v>6</v>
      </c>
      <c r="B10" t="s">
        <v>270</v>
      </c>
      <c r="C10">
        <v>0.8</v>
      </c>
      <c r="D10">
        <v>0.5</v>
      </c>
      <c r="E10" t="s">
        <v>271</v>
      </c>
      <c r="F10" t="s">
        <v>272</v>
      </c>
      <c r="P10" t="s">
        <v>273</v>
      </c>
      <c r="Q10" t="s">
        <v>274</v>
      </c>
    </row>
    <row r="11" spans="1:18" x14ac:dyDescent="0.15">
      <c r="A11">
        <v>7</v>
      </c>
      <c r="B11" t="s">
        <v>275</v>
      </c>
      <c r="C11">
        <v>0.8</v>
      </c>
      <c r="D11">
        <v>0.5</v>
      </c>
      <c r="E11" t="s">
        <v>267</v>
      </c>
      <c r="F11" t="s">
        <v>276</v>
      </c>
      <c r="P11" t="s">
        <v>277</v>
      </c>
      <c r="Q11" t="s">
        <v>278</v>
      </c>
    </row>
    <row r="12" spans="1:18" x14ac:dyDescent="0.15">
      <c r="A12">
        <v>8</v>
      </c>
      <c r="B12" t="s">
        <v>279</v>
      </c>
      <c r="E12" t="s">
        <v>280</v>
      </c>
      <c r="F12" t="s">
        <v>264</v>
      </c>
      <c r="P12" t="s">
        <v>281</v>
      </c>
      <c r="Q12" t="s">
        <v>282</v>
      </c>
    </row>
    <row r="13" spans="1:18" x14ac:dyDescent="0.15">
      <c r="A13">
        <v>9</v>
      </c>
      <c r="B13" t="s">
        <v>283</v>
      </c>
      <c r="C13">
        <v>0.8</v>
      </c>
      <c r="D13">
        <v>0.5</v>
      </c>
      <c r="E13" t="s">
        <v>284</v>
      </c>
      <c r="F13" t="s">
        <v>285</v>
      </c>
    </row>
    <row r="14" spans="1:18" x14ac:dyDescent="0.15">
      <c r="A14">
        <v>10</v>
      </c>
      <c r="B14" t="s">
        <v>286</v>
      </c>
      <c r="C14">
        <v>0.8</v>
      </c>
      <c r="D14">
        <v>0.5</v>
      </c>
      <c r="E14" t="s">
        <v>287</v>
      </c>
      <c r="F14" t="s">
        <v>288</v>
      </c>
    </row>
    <row r="15" spans="1:18" x14ac:dyDescent="0.15">
      <c r="A15">
        <v>11</v>
      </c>
      <c r="B15" t="s">
        <v>262</v>
      </c>
      <c r="C15">
        <v>0.8</v>
      </c>
      <c r="D15">
        <v>0.5</v>
      </c>
      <c r="E15" t="s">
        <v>289</v>
      </c>
      <c r="F15" t="s">
        <v>264</v>
      </c>
      <c r="O15" t="s">
        <v>290</v>
      </c>
    </row>
    <row r="16" spans="1:18" x14ac:dyDescent="0.15">
      <c r="A16">
        <v>12</v>
      </c>
      <c r="B16" t="s">
        <v>266</v>
      </c>
      <c r="C16">
        <v>0.8</v>
      </c>
      <c r="D16">
        <v>0.5</v>
      </c>
      <c r="E16" t="s">
        <v>289</v>
      </c>
      <c r="F16" t="s">
        <v>268</v>
      </c>
      <c r="O16" t="s">
        <v>291</v>
      </c>
    </row>
    <row r="17" spans="1:15" x14ac:dyDescent="0.15">
      <c r="A17">
        <v>13</v>
      </c>
      <c r="B17" t="s">
        <v>270</v>
      </c>
      <c r="C17">
        <v>0.8</v>
      </c>
      <c r="D17">
        <v>0.5</v>
      </c>
      <c r="E17" t="s">
        <v>292</v>
      </c>
      <c r="F17" t="s">
        <v>272</v>
      </c>
      <c r="O17" t="s">
        <v>293</v>
      </c>
    </row>
    <row r="18" spans="1:15" x14ac:dyDescent="0.15">
      <c r="A18">
        <v>14</v>
      </c>
      <c r="B18" t="s">
        <v>275</v>
      </c>
      <c r="C18">
        <v>0.8</v>
      </c>
      <c r="D18">
        <v>0.5</v>
      </c>
      <c r="E18" t="s">
        <v>294</v>
      </c>
      <c r="F18" t="s">
        <v>276</v>
      </c>
      <c r="O18" t="s">
        <v>295</v>
      </c>
    </row>
    <row r="19" spans="1:15" x14ac:dyDescent="0.15">
      <c r="A19">
        <v>15</v>
      </c>
      <c r="B19" t="s">
        <v>279</v>
      </c>
      <c r="E19" t="s">
        <v>280</v>
      </c>
      <c r="F19" t="s">
        <v>264</v>
      </c>
    </row>
    <row r="20" spans="1:15" x14ac:dyDescent="0.15">
      <c r="A20">
        <v>16</v>
      </c>
      <c r="B20" t="s">
        <v>283</v>
      </c>
      <c r="C20">
        <v>0.8</v>
      </c>
      <c r="D20">
        <v>0.5</v>
      </c>
      <c r="E20" t="s">
        <v>296</v>
      </c>
      <c r="F20" t="s">
        <v>285</v>
      </c>
    </row>
    <row r="21" spans="1:15" x14ac:dyDescent="0.15">
      <c r="A21">
        <v>17</v>
      </c>
      <c r="B21" t="s">
        <v>286</v>
      </c>
      <c r="C21">
        <v>0.8</v>
      </c>
      <c r="D21">
        <v>0.5</v>
      </c>
      <c r="E21" t="s">
        <v>297</v>
      </c>
      <c r="F21" t="s">
        <v>288</v>
      </c>
    </row>
    <row r="30" spans="1:15" x14ac:dyDescent="0.15">
      <c r="N30" t="s">
        <v>298</v>
      </c>
    </row>
    <row r="31" spans="1:15" x14ac:dyDescent="0.15">
      <c r="N31" t="s">
        <v>299</v>
      </c>
      <c r="O31" t="s">
        <v>300</v>
      </c>
    </row>
    <row r="32" spans="1:15" x14ac:dyDescent="0.15">
      <c r="N32" t="s">
        <v>301</v>
      </c>
      <c r="O32" t="s">
        <v>302</v>
      </c>
    </row>
  </sheetData>
  <phoneticPr fontId="3" type="noConversion"/>
  <pageMargins left="0.69930555555555596" right="0.69930555555555596" top="0.75" bottom="0.75" header="0.3" footer="0.3"/>
  <pageSetup paperSize="9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workbookViewId="0">
      <selection activeCell="A15" sqref="A15"/>
    </sheetView>
  </sheetViews>
  <sheetFormatPr defaultColWidth="9" defaultRowHeight="13.5" x14ac:dyDescent="0.15"/>
  <cols>
    <col min="1" max="1" width="4.5" customWidth="1"/>
    <col min="2" max="2" width="7.5" customWidth="1"/>
    <col min="3" max="3" width="24" customWidth="1"/>
    <col min="5" max="5" width="12.75" customWidth="1"/>
  </cols>
  <sheetData>
    <row r="2" spans="1:6" x14ac:dyDescent="0.15">
      <c r="A2" t="s">
        <v>1</v>
      </c>
      <c r="B2" t="s">
        <v>22</v>
      </c>
      <c r="C2" t="s">
        <v>303</v>
      </c>
      <c r="D2" t="s">
        <v>304</v>
      </c>
      <c r="E2" t="s">
        <v>305</v>
      </c>
      <c r="F2" t="s">
        <v>306</v>
      </c>
    </row>
    <row r="3" spans="1:6" x14ac:dyDescent="0.15">
      <c r="B3" t="s">
        <v>307</v>
      </c>
      <c r="C3" t="s">
        <v>308</v>
      </c>
      <c r="D3" t="s">
        <v>309</v>
      </c>
      <c r="E3" t="s">
        <v>310</v>
      </c>
      <c r="F3" t="s">
        <v>311</v>
      </c>
    </row>
    <row r="4" spans="1:6" x14ac:dyDescent="0.15">
      <c r="A4" t="s">
        <v>8</v>
      </c>
      <c r="B4" t="s">
        <v>9</v>
      </c>
      <c r="C4" t="s">
        <v>9</v>
      </c>
      <c r="D4" t="s">
        <v>9</v>
      </c>
      <c r="E4" t="s">
        <v>9</v>
      </c>
      <c r="F4" t="s">
        <v>8</v>
      </c>
    </row>
    <row r="5" spans="1:6" x14ac:dyDescent="0.15">
      <c r="A5">
        <v>1</v>
      </c>
      <c r="B5" t="s">
        <v>312</v>
      </c>
      <c r="C5" t="s">
        <v>313</v>
      </c>
      <c r="E5" t="s">
        <v>314</v>
      </c>
      <c r="F5">
        <v>1</v>
      </c>
    </row>
    <row r="6" spans="1:6" x14ac:dyDescent="0.15">
      <c r="A6">
        <v>2</v>
      </c>
      <c r="B6" t="s">
        <v>315</v>
      </c>
      <c r="C6" t="s">
        <v>315</v>
      </c>
      <c r="E6" t="s">
        <v>316</v>
      </c>
      <c r="F6">
        <v>1</v>
      </c>
    </row>
    <row r="7" spans="1:6" x14ac:dyDescent="0.15">
      <c r="A7">
        <v>3</v>
      </c>
      <c r="B7" t="s">
        <v>317</v>
      </c>
      <c r="C7" t="s">
        <v>317</v>
      </c>
      <c r="E7" t="s">
        <v>318</v>
      </c>
      <c r="F7">
        <v>1</v>
      </c>
    </row>
    <row r="8" spans="1:6" x14ac:dyDescent="0.15">
      <c r="A8">
        <v>4</v>
      </c>
      <c r="B8" t="s">
        <v>319</v>
      </c>
      <c r="C8" t="s">
        <v>319</v>
      </c>
      <c r="E8" t="s">
        <v>320</v>
      </c>
      <c r="F8">
        <v>2</v>
      </c>
    </row>
    <row r="9" spans="1:6" x14ac:dyDescent="0.15">
      <c r="A9">
        <v>5</v>
      </c>
      <c r="B9" t="s">
        <v>321</v>
      </c>
      <c r="C9" t="s">
        <v>321</v>
      </c>
      <c r="E9" t="s">
        <v>322</v>
      </c>
      <c r="F9">
        <v>2</v>
      </c>
    </row>
    <row r="10" spans="1:6" x14ac:dyDescent="0.15">
      <c r="A10">
        <v>6</v>
      </c>
      <c r="B10" t="s">
        <v>323</v>
      </c>
      <c r="C10" t="s">
        <v>323</v>
      </c>
      <c r="E10" t="s">
        <v>318</v>
      </c>
      <c r="F10">
        <v>2</v>
      </c>
    </row>
    <row r="11" spans="1:6" x14ac:dyDescent="0.15">
      <c r="A11">
        <v>7</v>
      </c>
      <c r="B11" t="s">
        <v>324</v>
      </c>
      <c r="C11" t="s">
        <v>324</v>
      </c>
      <c r="E11" t="s">
        <v>314</v>
      </c>
      <c r="F11">
        <v>3</v>
      </c>
    </row>
    <row r="12" spans="1:6" x14ac:dyDescent="0.15">
      <c r="A12">
        <v>8</v>
      </c>
      <c r="B12" t="s">
        <v>325</v>
      </c>
      <c r="C12" t="s">
        <v>325</v>
      </c>
      <c r="E12" t="s">
        <v>326</v>
      </c>
      <c r="F12">
        <v>3</v>
      </c>
    </row>
    <row r="13" spans="1:6" x14ac:dyDescent="0.15">
      <c r="A13">
        <v>9</v>
      </c>
      <c r="B13" t="s">
        <v>327</v>
      </c>
      <c r="C13" t="s">
        <v>328</v>
      </c>
      <c r="E13" t="s">
        <v>329</v>
      </c>
      <c r="F13">
        <v>3</v>
      </c>
    </row>
    <row r="14" spans="1:6" x14ac:dyDescent="0.15">
      <c r="A14">
        <v>10</v>
      </c>
      <c r="B14" t="s">
        <v>330</v>
      </c>
      <c r="C14" t="s">
        <v>331</v>
      </c>
      <c r="E14" t="s">
        <v>318</v>
      </c>
      <c r="F14">
        <v>4</v>
      </c>
    </row>
    <row r="15" spans="1:6" x14ac:dyDescent="0.15">
      <c r="A15">
        <v>11</v>
      </c>
      <c r="B15" t="s">
        <v>332</v>
      </c>
      <c r="C15" t="s">
        <v>333</v>
      </c>
      <c r="E15" t="s">
        <v>334</v>
      </c>
      <c r="F15">
        <v>4</v>
      </c>
    </row>
    <row r="16" spans="1:6" x14ac:dyDescent="0.15">
      <c r="A16">
        <v>12</v>
      </c>
      <c r="B16" t="s">
        <v>335</v>
      </c>
      <c r="C16" t="s">
        <v>335</v>
      </c>
      <c r="E16" t="s">
        <v>320</v>
      </c>
      <c r="F16">
        <v>4</v>
      </c>
    </row>
    <row r="17" spans="1:6" x14ac:dyDescent="0.15">
      <c r="A17">
        <v>13</v>
      </c>
      <c r="B17" t="s">
        <v>336</v>
      </c>
      <c r="C17" t="s">
        <v>337</v>
      </c>
      <c r="E17" t="s">
        <v>329</v>
      </c>
      <c r="F17">
        <v>5</v>
      </c>
    </row>
    <row r="18" spans="1:6" x14ac:dyDescent="0.15">
      <c r="A18">
        <v>14</v>
      </c>
      <c r="B18" t="s">
        <v>338</v>
      </c>
      <c r="C18" t="s">
        <v>339</v>
      </c>
      <c r="E18" t="s">
        <v>326</v>
      </c>
      <c r="F18">
        <v>5</v>
      </c>
    </row>
    <row r="19" spans="1:6" x14ac:dyDescent="0.15">
      <c r="A19">
        <v>15</v>
      </c>
      <c r="B19" t="s">
        <v>340</v>
      </c>
      <c r="C19" t="s">
        <v>340</v>
      </c>
      <c r="E19" t="s">
        <v>326</v>
      </c>
      <c r="F19">
        <v>5</v>
      </c>
    </row>
    <row r="20" spans="1:6" x14ac:dyDescent="0.15">
      <c r="A20">
        <v>16</v>
      </c>
      <c r="B20" t="s">
        <v>341</v>
      </c>
      <c r="C20" t="s">
        <v>341</v>
      </c>
      <c r="E20" t="s">
        <v>314</v>
      </c>
      <c r="F20">
        <v>6</v>
      </c>
    </row>
    <row r="21" spans="1:6" x14ac:dyDescent="0.15">
      <c r="A21">
        <v>17</v>
      </c>
      <c r="B21" t="s">
        <v>342</v>
      </c>
      <c r="C21" t="s">
        <v>342</v>
      </c>
      <c r="E21" t="s">
        <v>314</v>
      </c>
      <c r="F21">
        <v>6</v>
      </c>
    </row>
    <row r="22" spans="1:6" x14ac:dyDescent="0.15">
      <c r="A22">
        <v>18</v>
      </c>
      <c r="B22" t="s">
        <v>343</v>
      </c>
      <c r="C22" t="s">
        <v>344</v>
      </c>
      <c r="E22" t="s">
        <v>334</v>
      </c>
      <c r="F22">
        <v>6</v>
      </c>
    </row>
  </sheetData>
  <phoneticPr fontId="3" type="noConversion"/>
  <pageMargins left="0.69930555555555596" right="0.69930555555555596" top="0.75" bottom="0.75" header="0.3" footer="0.3"/>
  <pageSetup fitToHeight="0"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8"/>
  <sheetViews>
    <sheetView workbookViewId="0">
      <selection activeCell="W33" sqref="W33"/>
    </sheetView>
  </sheetViews>
  <sheetFormatPr defaultColWidth="9" defaultRowHeight="13.5" x14ac:dyDescent="0.15"/>
  <cols>
    <col min="1" max="1" width="8.5" customWidth="1"/>
    <col min="2" max="2" width="11.25" customWidth="1"/>
    <col min="3" max="3" width="12.25" customWidth="1"/>
    <col min="7" max="8" width="3.5" customWidth="1"/>
    <col min="9" max="9" width="3.125" customWidth="1"/>
    <col min="10" max="18" width="3.375" customWidth="1"/>
    <col min="19" max="27" width="3.5" customWidth="1"/>
    <col min="28" max="28" width="5.25" customWidth="1"/>
    <col min="29" max="29" width="3.375" customWidth="1"/>
    <col min="30" max="31" width="4.5" customWidth="1"/>
  </cols>
  <sheetData>
    <row r="1" spans="1:30" x14ac:dyDescent="0.15">
      <c r="A1" t="s">
        <v>345</v>
      </c>
      <c r="B1" t="s">
        <v>346</v>
      </c>
      <c r="C1" t="s">
        <v>347</v>
      </c>
    </row>
    <row r="2" spans="1:30" x14ac:dyDescent="0.15">
      <c r="A2" t="s">
        <v>1</v>
      </c>
      <c r="B2" t="s">
        <v>348</v>
      </c>
      <c r="C2" t="s">
        <v>349</v>
      </c>
      <c r="D2" t="s">
        <v>350</v>
      </c>
    </row>
    <row r="3" spans="1:30" x14ac:dyDescent="0.15">
      <c r="B3" t="s">
        <v>351</v>
      </c>
      <c r="C3" t="s">
        <v>352</v>
      </c>
      <c r="D3" t="s">
        <v>353</v>
      </c>
    </row>
    <row r="4" spans="1:30" x14ac:dyDescent="0.15">
      <c r="A4" t="s">
        <v>8</v>
      </c>
      <c r="B4" t="s">
        <v>8</v>
      </c>
      <c r="C4" t="s">
        <v>8</v>
      </c>
      <c r="D4" t="s">
        <v>218</v>
      </c>
    </row>
    <row r="5" spans="1:30" x14ac:dyDescent="0.15">
      <c r="A5">
        <v>1</v>
      </c>
      <c r="B5">
        <f>ROUNDDOWN((A5-1)/18,0)+1</f>
        <v>1</v>
      </c>
      <c r="C5">
        <f>MOD(A5-1,18)+1</f>
        <v>1</v>
      </c>
      <c r="D5">
        <f>VLOOKUP(VLOOKUP(B5,$G$5:$Z$24,C5+2,FALSE),$AC:$AD,2,FALSE)</f>
        <v>1</v>
      </c>
      <c r="I5">
        <v>1</v>
      </c>
      <c r="J5">
        <v>2</v>
      </c>
      <c r="K5">
        <v>3</v>
      </c>
      <c r="L5">
        <v>4</v>
      </c>
      <c r="M5">
        <v>5</v>
      </c>
      <c r="N5">
        <v>6</v>
      </c>
      <c r="O5">
        <v>7</v>
      </c>
      <c r="P5">
        <v>8</v>
      </c>
      <c r="Q5">
        <v>9</v>
      </c>
      <c r="R5">
        <v>10</v>
      </c>
      <c r="S5">
        <v>11</v>
      </c>
      <c r="T5">
        <v>12</v>
      </c>
      <c r="U5">
        <v>13</v>
      </c>
      <c r="V5">
        <v>14</v>
      </c>
      <c r="W5">
        <v>15</v>
      </c>
      <c r="X5">
        <v>16</v>
      </c>
      <c r="Y5">
        <v>17</v>
      </c>
      <c r="Z5">
        <v>18</v>
      </c>
      <c r="AB5" t="s">
        <v>354</v>
      </c>
      <c r="AC5">
        <v>0</v>
      </c>
      <c r="AD5">
        <v>1</v>
      </c>
    </row>
    <row r="6" spans="1:30" x14ac:dyDescent="0.15">
      <c r="A6">
        <v>2</v>
      </c>
      <c r="B6">
        <f t="shared" ref="B6:B69" si="0">ROUNDDOWN((A6-1)/18,0)+1</f>
        <v>1</v>
      </c>
      <c r="C6">
        <f t="shared" ref="C6:C69" si="1">MOD(A6-1,18)+1</f>
        <v>2</v>
      </c>
      <c r="D6">
        <f t="shared" ref="D6:D69" si="2">VLOOKUP(VLOOKUP(B6,$G$5:$Z$24,C6+2,FALSE),$AC:$AD,2,FALSE)</f>
        <v>1</v>
      </c>
      <c r="I6" t="s">
        <v>313</v>
      </c>
      <c r="J6" t="s">
        <v>315</v>
      </c>
      <c r="K6" t="s">
        <v>317</v>
      </c>
      <c r="L6" t="s">
        <v>319</v>
      </c>
      <c r="M6" t="s">
        <v>321</v>
      </c>
      <c r="N6" t="s">
        <v>323</v>
      </c>
      <c r="O6" t="s">
        <v>324</v>
      </c>
      <c r="P6" t="s">
        <v>325</v>
      </c>
      <c r="Q6" t="s">
        <v>328</v>
      </c>
      <c r="R6" t="s">
        <v>331</v>
      </c>
      <c r="S6" t="s">
        <v>333</v>
      </c>
      <c r="T6" t="s">
        <v>335</v>
      </c>
      <c r="U6" t="s">
        <v>355</v>
      </c>
      <c r="V6" t="s">
        <v>356</v>
      </c>
      <c r="W6" t="s">
        <v>340</v>
      </c>
      <c r="X6" t="s">
        <v>341</v>
      </c>
      <c r="Y6" t="s">
        <v>342</v>
      </c>
      <c r="Z6" t="s">
        <v>344</v>
      </c>
      <c r="AC6" t="s">
        <v>357</v>
      </c>
      <c r="AD6">
        <v>0.5</v>
      </c>
    </row>
    <row r="7" spans="1:30" x14ac:dyDescent="0.15">
      <c r="A7">
        <v>3</v>
      </c>
      <c r="B7">
        <f t="shared" si="0"/>
        <v>1</v>
      </c>
      <c r="C7">
        <f t="shared" si="1"/>
        <v>3</v>
      </c>
      <c r="D7">
        <f t="shared" si="2"/>
        <v>1</v>
      </c>
      <c r="G7">
        <v>1</v>
      </c>
      <c r="H7" t="s">
        <v>313</v>
      </c>
      <c r="U7" t="s">
        <v>357</v>
      </c>
      <c r="V7" t="s">
        <v>358</v>
      </c>
      <c r="Y7" t="s">
        <v>357</v>
      </c>
      <c r="AC7" t="s">
        <v>358</v>
      </c>
      <c r="AD7">
        <v>0</v>
      </c>
    </row>
    <row r="8" spans="1:30" x14ac:dyDescent="0.15">
      <c r="A8">
        <v>4</v>
      </c>
      <c r="B8">
        <f t="shared" si="0"/>
        <v>1</v>
      </c>
      <c r="C8">
        <f t="shared" si="1"/>
        <v>4</v>
      </c>
      <c r="D8">
        <f t="shared" si="2"/>
        <v>1</v>
      </c>
      <c r="G8">
        <v>2</v>
      </c>
      <c r="H8" t="s">
        <v>315</v>
      </c>
      <c r="J8" t="s">
        <v>357</v>
      </c>
      <c r="K8" t="s">
        <v>357</v>
      </c>
      <c r="L8" t="s">
        <v>359</v>
      </c>
      <c r="N8" t="s">
        <v>359</v>
      </c>
      <c r="T8" t="s">
        <v>359</v>
      </c>
      <c r="U8" t="s">
        <v>357</v>
      </c>
      <c r="W8" t="s">
        <v>357</v>
      </c>
      <c r="Y8" t="s">
        <v>359</v>
      </c>
      <c r="AC8" t="s">
        <v>359</v>
      </c>
      <c r="AD8">
        <v>2</v>
      </c>
    </row>
    <row r="9" spans="1:30" x14ac:dyDescent="0.15">
      <c r="A9">
        <v>5</v>
      </c>
      <c r="B9">
        <f t="shared" si="0"/>
        <v>1</v>
      </c>
      <c r="C9">
        <f t="shared" si="1"/>
        <v>5</v>
      </c>
      <c r="D9">
        <f t="shared" si="2"/>
        <v>1</v>
      </c>
      <c r="G9">
        <v>3</v>
      </c>
      <c r="H9" t="s">
        <v>317</v>
      </c>
      <c r="J9" t="s">
        <v>359</v>
      </c>
      <c r="K9" t="s">
        <v>357</v>
      </c>
      <c r="L9" t="s">
        <v>357</v>
      </c>
      <c r="Q9" t="s">
        <v>359</v>
      </c>
      <c r="U9" t="s">
        <v>359</v>
      </c>
      <c r="W9" t="s">
        <v>357</v>
      </c>
    </row>
    <row r="10" spans="1:30" x14ac:dyDescent="0.15">
      <c r="A10">
        <v>6</v>
      </c>
      <c r="B10">
        <f t="shared" si="0"/>
        <v>1</v>
      </c>
      <c r="C10">
        <f t="shared" si="1"/>
        <v>6</v>
      </c>
      <c r="D10">
        <f t="shared" si="2"/>
        <v>1</v>
      </c>
      <c r="G10">
        <v>4</v>
      </c>
      <c r="H10" t="s">
        <v>319</v>
      </c>
      <c r="J10" t="s">
        <v>357</v>
      </c>
      <c r="K10" t="s">
        <v>359</v>
      </c>
      <c r="L10" t="s">
        <v>357</v>
      </c>
      <c r="P10" t="s">
        <v>357</v>
      </c>
      <c r="Q10" t="s">
        <v>359</v>
      </c>
      <c r="R10" t="s">
        <v>357</v>
      </c>
      <c r="T10" t="s">
        <v>357</v>
      </c>
      <c r="U10" t="s">
        <v>359</v>
      </c>
      <c r="W10" t="s">
        <v>357</v>
      </c>
      <c r="Y10" t="s">
        <v>357</v>
      </c>
    </row>
    <row r="11" spans="1:30" x14ac:dyDescent="0.15">
      <c r="A11">
        <v>7</v>
      </c>
      <c r="B11">
        <f t="shared" si="0"/>
        <v>1</v>
      </c>
      <c r="C11">
        <f t="shared" si="1"/>
        <v>7</v>
      </c>
      <c r="D11">
        <f t="shared" si="2"/>
        <v>1</v>
      </c>
      <c r="G11">
        <v>5</v>
      </c>
      <c r="H11" t="s">
        <v>321</v>
      </c>
      <c r="K11" t="s">
        <v>359</v>
      </c>
      <c r="L11" t="s">
        <v>357</v>
      </c>
      <c r="M11" t="s">
        <v>357</v>
      </c>
      <c r="Q11" t="s">
        <v>358</v>
      </c>
      <c r="R11" t="s">
        <v>359</v>
      </c>
      <c r="W11" t="s">
        <v>357</v>
      </c>
    </row>
    <row r="12" spans="1:30" x14ac:dyDescent="0.15">
      <c r="A12">
        <v>8</v>
      </c>
      <c r="B12">
        <f t="shared" si="0"/>
        <v>1</v>
      </c>
      <c r="C12">
        <f t="shared" si="1"/>
        <v>8</v>
      </c>
      <c r="D12">
        <f t="shared" si="2"/>
        <v>1</v>
      </c>
      <c r="G12">
        <v>6</v>
      </c>
      <c r="H12" t="s">
        <v>323</v>
      </c>
      <c r="J12" t="s">
        <v>357</v>
      </c>
      <c r="K12" t="s">
        <v>357</v>
      </c>
      <c r="L12" t="s">
        <v>359</v>
      </c>
      <c r="N12" t="s">
        <v>357</v>
      </c>
      <c r="Q12" t="s">
        <v>359</v>
      </c>
      <c r="R12" t="s">
        <v>359</v>
      </c>
      <c r="W12" t="s">
        <v>359</v>
      </c>
      <c r="Y12" t="s">
        <v>357</v>
      </c>
    </row>
    <row r="13" spans="1:30" x14ac:dyDescent="0.15">
      <c r="A13">
        <v>9</v>
      </c>
      <c r="B13">
        <f t="shared" si="0"/>
        <v>1</v>
      </c>
      <c r="C13">
        <f t="shared" si="1"/>
        <v>9</v>
      </c>
      <c r="D13">
        <f t="shared" si="2"/>
        <v>1</v>
      </c>
      <c r="G13">
        <v>7</v>
      </c>
      <c r="H13" t="s">
        <v>324</v>
      </c>
      <c r="I13" t="s">
        <v>359</v>
      </c>
      <c r="N13" t="s">
        <v>359</v>
      </c>
      <c r="P13" t="s">
        <v>357</v>
      </c>
      <c r="R13" t="s">
        <v>357</v>
      </c>
      <c r="S13" t="s">
        <v>357</v>
      </c>
      <c r="T13" t="s">
        <v>357</v>
      </c>
      <c r="U13" t="s">
        <v>359</v>
      </c>
      <c r="V13" t="s">
        <v>358</v>
      </c>
      <c r="X13" t="s">
        <v>359</v>
      </c>
      <c r="Y13" t="s">
        <v>359</v>
      </c>
      <c r="Z13" t="s">
        <v>357</v>
      </c>
    </row>
    <row r="14" spans="1:30" x14ac:dyDescent="0.15">
      <c r="A14">
        <v>10</v>
      </c>
      <c r="B14">
        <f t="shared" si="0"/>
        <v>1</v>
      </c>
      <c r="C14">
        <f t="shared" si="1"/>
        <v>10</v>
      </c>
      <c r="D14">
        <f t="shared" si="2"/>
        <v>1</v>
      </c>
      <c r="G14">
        <v>8</v>
      </c>
      <c r="H14" t="s">
        <v>325</v>
      </c>
      <c r="L14" t="s">
        <v>359</v>
      </c>
      <c r="P14" t="s">
        <v>357</v>
      </c>
      <c r="Q14" t="s">
        <v>357</v>
      </c>
      <c r="U14" t="s">
        <v>357</v>
      </c>
      <c r="V14" t="s">
        <v>357</v>
      </c>
      <c r="Y14" t="s">
        <v>358</v>
      </c>
      <c r="Z14" t="s">
        <v>359</v>
      </c>
    </row>
    <row r="15" spans="1:30" x14ac:dyDescent="0.15">
      <c r="A15">
        <v>11</v>
      </c>
      <c r="B15">
        <f t="shared" si="0"/>
        <v>1</v>
      </c>
      <c r="C15">
        <f t="shared" si="1"/>
        <v>11</v>
      </c>
      <c r="D15">
        <f t="shared" si="2"/>
        <v>1</v>
      </c>
      <c r="G15">
        <v>9</v>
      </c>
      <c r="H15" t="s">
        <v>328</v>
      </c>
      <c r="J15" t="s">
        <v>359</v>
      </c>
      <c r="L15" t="s">
        <v>357</v>
      </c>
      <c r="M15" t="s">
        <v>359</v>
      </c>
      <c r="P15" t="s">
        <v>359</v>
      </c>
      <c r="R15" t="s">
        <v>358</v>
      </c>
      <c r="T15" t="s">
        <v>357</v>
      </c>
      <c r="U15" t="s">
        <v>359</v>
      </c>
      <c r="Y15" t="s">
        <v>359</v>
      </c>
    </row>
    <row r="16" spans="1:30" x14ac:dyDescent="0.15">
      <c r="A16">
        <v>12</v>
      </c>
      <c r="B16">
        <f t="shared" si="0"/>
        <v>1</v>
      </c>
      <c r="C16">
        <f t="shared" si="1"/>
        <v>12</v>
      </c>
      <c r="D16">
        <f t="shared" si="2"/>
        <v>1</v>
      </c>
      <c r="G16">
        <v>10</v>
      </c>
      <c r="H16" t="s">
        <v>331</v>
      </c>
      <c r="L16" t="s">
        <v>359</v>
      </c>
      <c r="M16" t="s">
        <v>357</v>
      </c>
      <c r="O16" t="s">
        <v>359</v>
      </c>
      <c r="T16" t="s">
        <v>359</v>
      </c>
      <c r="U16" t="s">
        <v>357</v>
      </c>
      <c r="Y16" t="s">
        <v>357</v>
      </c>
    </row>
    <row r="17" spans="1:26" x14ac:dyDescent="0.15">
      <c r="A17">
        <v>13</v>
      </c>
      <c r="B17">
        <f t="shared" si="0"/>
        <v>1</v>
      </c>
      <c r="C17">
        <f t="shared" si="1"/>
        <v>13</v>
      </c>
      <c r="D17">
        <f t="shared" si="2"/>
        <v>0.5</v>
      </c>
      <c r="G17">
        <v>11</v>
      </c>
      <c r="H17" t="s">
        <v>333</v>
      </c>
      <c r="O17" t="s">
        <v>359</v>
      </c>
      <c r="P17" t="s">
        <v>359</v>
      </c>
      <c r="S17" t="s">
        <v>357</v>
      </c>
      <c r="X17" t="s">
        <v>358</v>
      </c>
      <c r="Y17" t="s">
        <v>357</v>
      </c>
    </row>
    <row r="18" spans="1:26" x14ac:dyDescent="0.15">
      <c r="A18">
        <v>14</v>
      </c>
      <c r="B18">
        <f t="shared" si="0"/>
        <v>1</v>
      </c>
      <c r="C18">
        <f t="shared" si="1"/>
        <v>14</v>
      </c>
      <c r="D18">
        <f t="shared" si="2"/>
        <v>0</v>
      </c>
      <c r="G18">
        <v>12</v>
      </c>
      <c r="H18" t="s">
        <v>335</v>
      </c>
      <c r="J18" t="s">
        <v>357</v>
      </c>
      <c r="L18" t="s">
        <v>359</v>
      </c>
      <c r="O18" t="s">
        <v>357</v>
      </c>
      <c r="P18" t="s">
        <v>357</v>
      </c>
      <c r="R18" t="s">
        <v>357</v>
      </c>
      <c r="S18" t="s">
        <v>359</v>
      </c>
      <c r="V18" t="s">
        <v>357</v>
      </c>
      <c r="X18" t="s">
        <v>359</v>
      </c>
      <c r="Y18" t="s">
        <v>357</v>
      </c>
      <c r="Z18" t="s">
        <v>357</v>
      </c>
    </row>
    <row r="19" spans="1:26" x14ac:dyDescent="0.15">
      <c r="A19">
        <v>15</v>
      </c>
      <c r="B19">
        <f t="shared" si="0"/>
        <v>1</v>
      </c>
      <c r="C19">
        <f t="shared" si="1"/>
        <v>15</v>
      </c>
      <c r="D19">
        <f t="shared" si="2"/>
        <v>1</v>
      </c>
      <c r="G19">
        <v>13</v>
      </c>
      <c r="H19" t="s">
        <v>355</v>
      </c>
      <c r="J19" t="s">
        <v>359</v>
      </c>
      <c r="N19" t="s">
        <v>359</v>
      </c>
      <c r="O19" t="s">
        <v>357</v>
      </c>
      <c r="Q19" t="s">
        <v>357</v>
      </c>
      <c r="R19" t="s">
        <v>359</v>
      </c>
      <c r="T19" t="s">
        <v>359</v>
      </c>
      <c r="Y19" t="s">
        <v>357</v>
      </c>
    </row>
    <row r="20" spans="1:26" x14ac:dyDescent="0.15">
      <c r="A20">
        <v>16</v>
      </c>
      <c r="B20">
        <f t="shared" si="0"/>
        <v>1</v>
      </c>
      <c r="C20">
        <f t="shared" si="1"/>
        <v>16</v>
      </c>
      <c r="D20">
        <f t="shared" si="2"/>
        <v>1</v>
      </c>
      <c r="G20">
        <v>14</v>
      </c>
      <c r="H20" t="s">
        <v>356</v>
      </c>
      <c r="I20" t="s">
        <v>358</v>
      </c>
      <c r="S20" t="s">
        <v>359</v>
      </c>
      <c r="V20" t="s">
        <v>359</v>
      </c>
      <c r="X20" t="s">
        <v>357</v>
      </c>
    </row>
    <row r="21" spans="1:26" x14ac:dyDescent="0.15">
      <c r="A21">
        <v>17</v>
      </c>
      <c r="B21">
        <f t="shared" si="0"/>
        <v>1</v>
      </c>
      <c r="C21">
        <f t="shared" si="1"/>
        <v>17</v>
      </c>
      <c r="D21">
        <f t="shared" si="2"/>
        <v>0.5</v>
      </c>
      <c r="G21">
        <v>15</v>
      </c>
      <c r="H21" t="s">
        <v>340</v>
      </c>
      <c r="W21" t="s">
        <v>359</v>
      </c>
      <c r="Y21" t="s">
        <v>357</v>
      </c>
      <c r="Z21" t="s">
        <v>358</v>
      </c>
    </row>
    <row r="22" spans="1:26" x14ac:dyDescent="0.15">
      <c r="A22">
        <v>18</v>
      </c>
      <c r="B22">
        <f t="shared" si="0"/>
        <v>1</v>
      </c>
      <c r="C22">
        <f t="shared" si="1"/>
        <v>18</v>
      </c>
      <c r="D22">
        <f t="shared" si="2"/>
        <v>1</v>
      </c>
      <c r="G22">
        <v>16</v>
      </c>
      <c r="H22" t="s">
        <v>341</v>
      </c>
      <c r="O22" t="s">
        <v>357</v>
      </c>
      <c r="S22" t="s">
        <v>359</v>
      </c>
      <c r="V22" t="s">
        <v>359</v>
      </c>
      <c r="X22" t="s">
        <v>357</v>
      </c>
      <c r="Z22" t="s">
        <v>357</v>
      </c>
    </row>
    <row r="23" spans="1:26" x14ac:dyDescent="0.15">
      <c r="A23">
        <v>19</v>
      </c>
      <c r="B23">
        <f t="shared" si="0"/>
        <v>2</v>
      </c>
      <c r="C23">
        <f t="shared" si="1"/>
        <v>1</v>
      </c>
      <c r="D23">
        <f t="shared" si="2"/>
        <v>1</v>
      </c>
      <c r="G23">
        <v>17</v>
      </c>
      <c r="H23" t="s">
        <v>342</v>
      </c>
      <c r="J23" t="s">
        <v>357</v>
      </c>
      <c r="K23" t="s">
        <v>357</v>
      </c>
      <c r="M23" t="s">
        <v>357</v>
      </c>
      <c r="N23" t="s">
        <v>359</v>
      </c>
      <c r="U23" t="s">
        <v>359</v>
      </c>
      <c r="Y23" t="s">
        <v>357</v>
      </c>
      <c r="Z23" t="s">
        <v>359</v>
      </c>
    </row>
    <row r="24" spans="1:26" x14ac:dyDescent="0.15">
      <c r="A24">
        <v>20</v>
      </c>
      <c r="B24">
        <f t="shared" si="0"/>
        <v>2</v>
      </c>
      <c r="C24">
        <f t="shared" si="1"/>
        <v>2</v>
      </c>
      <c r="D24">
        <f t="shared" si="2"/>
        <v>0.5</v>
      </c>
      <c r="G24">
        <v>18</v>
      </c>
      <c r="H24" t="s">
        <v>344</v>
      </c>
      <c r="J24" t="s">
        <v>357</v>
      </c>
      <c r="O24" t="s">
        <v>359</v>
      </c>
      <c r="P24" t="s">
        <v>357</v>
      </c>
      <c r="W24" t="s">
        <v>359</v>
      </c>
      <c r="X24" t="s">
        <v>359</v>
      </c>
      <c r="Y24" t="s">
        <v>357</v>
      </c>
    </row>
    <row r="25" spans="1:26" x14ac:dyDescent="0.15">
      <c r="A25">
        <v>21</v>
      </c>
      <c r="B25">
        <f t="shared" si="0"/>
        <v>2</v>
      </c>
      <c r="C25">
        <f t="shared" si="1"/>
        <v>3</v>
      </c>
      <c r="D25">
        <f t="shared" si="2"/>
        <v>0.5</v>
      </c>
    </row>
    <row r="26" spans="1:26" x14ac:dyDescent="0.15">
      <c r="A26">
        <v>22</v>
      </c>
      <c r="B26">
        <f t="shared" si="0"/>
        <v>2</v>
      </c>
      <c r="C26">
        <f t="shared" si="1"/>
        <v>4</v>
      </c>
      <c r="D26">
        <f t="shared" si="2"/>
        <v>2</v>
      </c>
    </row>
    <row r="27" spans="1:26" x14ac:dyDescent="0.15">
      <c r="A27">
        <v>23</v>
      </c>
      <c r="B27">
        <f t="shared" si="0"/>
        <v>2</v>
      </c>
      <c r="C27">
        <f t="shared" si="1"/>
        <v>5</v>
      </c>
      <c r="D27">
        <f t="shared" si="2"/>
        <v>1</v>
      </c>
    </row>
    <row r="28" spans="1:26" x14ac:dyDescent="0.15">
      <c r="A28">
        <v>24</v>
      </c>
      <c r="B28">
        <f t="shared" si="0"/>
        <v>2</v>
      </c>
      <c r="C28">
        <f t="shared" si="1"/>
        <v>6</v>
      </c>
      <c r="D28">
        <f t="shared" si="2"/>
        <v>2</v>
      </c>
    </row>
    <row r="29" spans="1:26" x14ac:dyDescent="0.15">
      <c r="A29">
        <v>25</v>
      </c>
      <c r="B29">
        <f t="shared" si="0"/>
        <v>2</v>
      </c>
      <c r="C29">
        <f t="shared" si="1"/>
        <v>7</v>
      </c>
      <c r="D29">
        <f t="shared" si="2"/>
        <v>1</v>
      </c>
    </row>
    <row r="30" spans="1:26" x14ac:dyDescent="0.15">
      <c r="A30">
        <v>26</v>
      </c>
      <c r="B30">
        <f t="shared" si="0"/>
        <v>2</v>
      </c>
      <c r="C30">
        <f t="shared" si="1"/>
        <v>8</v>
      </c>
      <c r="D30">
        <f t="shared" si="2"/>
        <v>1</v>
      </c>
    </row>
    <row r="31" spans="1:26" x14ac:dyDescent="0.15">
      <c r="A31">
        <v>27</v>
      </c>
      <c r="B31">
        <f t="shared" si="0"/>
        <v>2</v>
      </c>
      <c r="C31">
        <f t="shared" si="1"/>
        <v>9</v>
      </c>
      <c r="D31">
        <f t="shared" si="2"/>
        <v>1</v>
      </c>
    </row>
    <row r="32" spans="1:26" x14ac:dyDescent="0.15">
      <c r="A32">
        <v>28</v>
      </c>
      <c r="B32">
        <f t="shared" si="0"/>
        <v>2</v>
      </c>
      <c r="C32">
        <f t="shared" si="1"/>
        <v>10</v>
      </c>
      <c r="D32">
        <f t="shared" si="2"/>
        <v>1</v>
      </c>
    </row>
    <row r="33" spans="1:4" x14ac:dyDescent="0.15">
      <c r="A33">
        <v>29</v>
      </c>
      <c r="B33">
        <f t="shared" si="0"/>
        <v>2</v>
      </c>
      <c r="C33">
        <f t="shared" si="1"/>
        <v>11</v>
      </c>
      <c r="D33">
        <f t="shared" si="2"/>
        <v>1</v>
      </c>
    </row>
    <row r="34" spans="1:4" x14ac:dyDescent="0.15">
      <c r="A34">
        <v>30</v>
      </c>
      <c r="B34">
        <f t="shared" si="0"/>
        <v>2</v>
      </c>
      <c r="C34">
        <f t="shared" si="1"/>
        <v>12</v>
      </c>
      <c r="D34">
        <f t="shared" si="2"/>
        <v>2</v>
      </c>
    </row>
    <row r="35" spans="1:4" x14ac:dyDescent="0.15">
      <c r="A35">
        <v>31</v>
      </c>
      <c r="B35">
        <f t="shared" si="0"/>
        <v>2</v>
      </c>
      <c r="C35">
        <f t="shared" si="1"/>
        <v>13</v>
      </c>
      <c r="D35">
        <f t="shared" si="2"/>
        <v>0.5</v>
      </c>
    </row>
    <row r="36" spans="1:4" x14ac:dyDescent="0.15">
      <c r="A36">
        <v>32</v>
      </c>
      <c r="B36">
        <f t="shared" si="0"/>
        <v>2</v>
      </c>
      <c r="C36">
        <f t="shared" si="1"/>
        <v>14</v>
      </c>
      <c r="D36">
        <f t="shared" si="2"/>
        <v>1</v>
      </c>
    </row>
    <row r="37" spans="1:4" x14ac:dyDescent="0.15">
      <c r="A37">
        <v>33</v>
      </c>
      <c r="B37">
        <f t="shared" si="0"/>
        <v>2</v>
      </c>
      <c r="C37">
        <f t="shared" si="1"/>
        <v>15</v>
      </c>
      <c r="D37">
        <f t="shared" si="2"/>
        <v>0.5</v>
      </c>
    </row>
    <row r="38" spans="1:4" x14ac:dyDescent="0.15">
      <c r="A38">
        <v>34</v>
      </c>
      <c r="B38">
        <f t="shared" si="0"/>
        <v>2</v>
      </c>
      <c r="C38">
        <f t="shared" si="1"/>
        <v>16</v>
      </c>
      <c r="D38">
        <f t="shared" si="2"/>
        <v>1</v>
      </c>
    </row>
    <row r="39" spans="1:4" x14ac:dyDescent="0.15">
      <c r="A39">
        <v>35</v>
      </c>
      <c r="B39">
        <f t="shared" si="0"/>
        <v>2</v>
      </c>
      <c r="C39">
        <f t="shared" si="1"/>
        <v>17</v>
      </c>
      <c r="D39">
        <f t="shared" si="2"/>
        <v>2</v>
      </c>
    </row>
    <row r="40" spans="1:4" x14ac:dyDescent="0.15">
      <c r="A40">
        <v>36</v>
      </c>
      <c r="B40">
        <f t="shared" si="0"/>
        <v>2</v>
      </c>
      <c r="C40">
        <f t="shared" si="1"/>
        <v>18</v>
      </c>
      <c r="D40">
        <f t="shared" si="2"/>
        <v>1</v>
      </c>
    </row>
    <row r="41" spans="1:4" x14ac:dyDescent="0.15">
      <c r="A41">
        <v>37</v>
      </c>
      <c r="B41">
        <f t="shared" si="0"/>
        <v>3</v>
      </c>
      <c r="C41">
        <f t="shared" si="1"/>
        <v>1</v>
      </c>
      <c r="D41">
        <f t="shared" si="2"/>
        <v>1</v>
      </c>
    </row>
    <row r="42" spans="1:4" x14ac:dyDescent="0.15">
      <c r="A42">
        <v>38</v>
      </c>
      <c r="B42">
        <f t="shared" si="0"/>
        <v>3</v>
      </c>
      <c r="C42">
        <f t="shared" si="1"/>
        <v>2</v>
      </c>
      <c r="D42">
        <f t="shared" si="2"/>
        <v>2</v>
      </c>
    </row>
    <row r="43" spans="1:4" x14ac:dyDescent="0.15">
      <c r="A43">
        <v>39</v>
      </c>
      <c r="B43">
        <f t="shared" si="0"/>
        <v>3</v>
      </c>
      <c r="C43">
        <f t="shared" si="1"/>
        <v>3</v>
      </c>
      <c r="D43">
        <f t="shared" si="2"/>
        <v>0.5</v>
      </c>
    </row>
    <row r="44" spans="1:4" x14ac:dyDescent="0.15">
      <c r="A44">
        <v>40</v>
      </c>
      <c r="B44">
        <f t="shared" si="0"/>
        <v>3</v>
      </c>
      <c r="C44">
        <f t="shared" si="1"/>
        <v>4</v>
      </c>
      <c r="D44">
        <f t="shared" si="2"/>
        <v>0.5</v>
      </c>
    </row>
    <row r="45" spans="1:4" x14ac:dyDescent="0.15">
      <c r="A45">
        <v>41</v>
      </c>
      <c r="B45">
        <f t="shared" si="0"/>
        <v>3</v>
      </c>
      <c r="C45">
        <f t="shared" si="1"/>
        <v>5</v>
      </c>
      <c r="D45">
        <f t="shared" si="2"/>
        <v>1</v>
      </c>
    </row>
    <row r="46" spans="1:4" x14ac:dyDescent="0.15">
      <c r="A46">
        <v>42</v>
      </c>
      <c r="B46">
        <f t="shared" si="0"/>
        <v>3</v>
      </c>
      <c r="C46">
        <f t="shared" si="1"/>
        <v>6</v>
      </c>
      <c r="D46">
        <f t="shared" si="2"/>
        <v>1</v>
      </c>
    </row>
    <row r="47" spans="1:4" x14ac:dyDescent="0.15">
      <c r="A47">
        <v>43</v>
      </c>
      <c r="B47">
        <f t="shared" si="0"/>
        <v>3</v>
      </c>
      <c r="C47">
        <f t="shared" si="1"/>
        <v>7</v>
      </c>
      <c r="D47">
        <f t="shared" si="2"/>
        <v>1</v>
      </c>
    </row>
    <row r="48" spans="1:4" x14ac:dyDescent="0.15">
      <c r="A48">
        <v>44</v>
      </c>
      <c r="B48">
        <f t="shared" si="0"/>
        <v>3</v>
      </c>
      <c r="C48">
        <f t="shared" si="1"/>
        <v>8</v>
      </c>
      <c r="D48">
        <f t="shared" si="2"/>
        <v>1</v>
      </c>
    </row>
    <row r="49" spans="1:4" x14ac:dyDescent="0.15">
      <c r="A49">
        <v>45</v>
      </c>
      <c r="B49">
        <f t="shared" si="0"/>
        <v>3</v>
      </c>
      <c r="C49">
        <f t="shared" si="1"/>
        <v>9</v>
      </c>
      <c r="D49">
        <f t="shared" si="2"/>
        <v>2</v>
      </c>
    </row>
    <row r="50" spans="1:4" x14ac:dyDescent="0.15">
      <c r="A50">
        <v>46</v>
      </c>
      <c r="B50">
        <f t="shared" si="0"/>
        <v>3</v>
      </c>
      <c r="C50">
        <f t="shared" si="1"/>
        <v>10</v>
      </c>
      <c r="D50">
        <f t="shared" si="2"/>
        <v>1</v>
      </c>
    </row>
    <row r="51" spans="1:4" x14ac:dyDescent="0.15">
      <c r="A51">
        <v>47</v>
      </c>
      <c r="B51">
        <f t="shared" si="0"/>
        <v>3</v>
      </c>
      <c r="C51">
        <f t="shared" si="1"/>
        <v>11</v>
      </c>
      <c r="D51">
        <f t="shared" si="2"/>
        <v>1</v>
      </c>
    </row>
    <row r="52" spans="1:4" x14ac:dyDescent="0.15">
      <c r="A52">
        <v>48</v>
      </c>
      <c r="B52">
        <f t="shared" si="0"/>
        <v>3</v>
      </c>
      <c r="C52">
        <f t="shared" si="1"/>
        <v>12</v>
      </c>
      <c r="D52">
        <f t="shared" si="2"/>
        <v>1</v>
      </c>
    </row>
    <row r="53" spans="1:4" x14ac:dyDescent="0.15">
      <c r="A53">
        <v>49</v>
      </c>
      <c r="B53">
        <f t="shared" si="0"/>
        <v>3</v>
      </c>
      <c r="C53">
        <f t="shared" si="1"/>
        <v>13</v>
      </c>
      <c r="D53">
        <f t="shared" si="2"/>
        <v>2</v>
      </c>
    </row>
    <row r="54" spans="1:4" x14ac:dyDescent="0.15">
      <c r="A54">
        <v>50</v>
      </c>
      <c r="B54">
        <f t="shared" si="0"/>
        <v>3</v>
      </c>
      <c r="C54">
        <f t="shared" si="1"/>
        <v>14</v>
      </c>
      <c r="D54">
        <f t="shared" si="2"/>
        <v>1</v>
      </c>
    </row>
    <row r="55" spans="1:4" x14ac:dyDescent="0.15">
      <c r="A55">
        <v>51</v>
      </c>
      <c r="B55">
        <f t="shared" si="0"/>
        <v>3</v>
      </c>
      <c r="C55">
        <f t="shared" si="1"/>
        <v>15</v>
      </c>
      <c r="D55">
        <f t="shared" si="2"/>
        <v>0.5</v>
      </c>
    </row>
    <row r="56" spans="1:4" x14ac:dyDescent="0.15">
      <c r="A56">
        <v>52</v>
      </c>
      <c r="B56">
        <f t="shared" si="0"/>
        <v>3</v>
      </c>
      <c r="C56">
        <f t="shared" si="1"/>
        <v>16</v>
      </c>
      <c r="D56">
        <f t="shared" si="2"/>
        <v>1</v>
      </c>
    </row>
    <row r="57" spans="1:4" x14ac:dyDescent="0.15">
      <c r="A57">
        <v>53</v>
      </c>
      <c r="B57">
        <f t="shared" si="0"/>
        <v>3</v>
      </c>
      <c r="C57">
        <f t="shared" si="1"/>
        <v>17</v>
      </c>
      <c r="D57">
        <f t="shared" si="2"/>
        <v>1</v>
      </c>
    </row>
    <row r="58" spans="1:4" x14ac:dyDescent="0.15">
      <c r="A58">
        <v>54</v>
      </c>
      <c r="B58">
        <f t="shared" si="0"/>
        <v>3</v>
      </c>
      <c r="C58">
        <f t="shared" si="1"/>
        <v>18</v>
      </c>
      <c r="D58">
        <f t="shared" si="2"/>
        <v>1</v>
      </c>
    </row>
    <row r="59" spans="1:4" x14ac:dyDescent="0.15">
      <c r="A59">
        <v>55</v>
      </c>
      <c r="B59">
        <f t="shared" si="0"/>
        <v>4</v>
      </c>
      <c r="C59">
        <f t="shared" si="1"/>
        <v>1</v>
      </c>
      <c r="D59">
        <f t="shared" si="2"/>
        <v>1</v>
      </c>
    </row>
    <row r="60" spans="1:4" x14ac:dyDescent="0.15">
      <c r="A60">
        <v>56</v>
      </c>
      <c r="B60">
        <f t="shared" si="0"/>
        <v>4</v>
      </c>
      <c r="C60">
        <f t="shared" si="1"/>
        <v>2</v>
      </c>
      <c r="D60">
        <f t="shared" si="2"/>
        <v>0.5</v>
      </c>
    </row>
    <row r="61" spans="1:4" x14ac:dyDescent="0.15">
      <c r="A61">
        <v>57</v>
      </c>
      <c r="B61">
        <f t="shared" si="0"/>
        <v>4</v>
      </c>
      <c r="C61">
        <f t="shared" si="1"/>
        <v>3</v>
      </c>
      <c r="D61">
        <f t="shared" si="2"/>
        <v>2</v>
      </c>
    </row>
    <row r="62" spans="1:4" x14ac:dyDescent="0.15">
      <c r="A62">
        <v>58</v>
      </c>
      <c r="B62">
        <f t="shared" si="0"/>
        <v>4</v>
      </c>
      <c r="C62">
        <f t="shared" si="1"/>
        <v>4</v>
      </c>
      <c r="D62">
        <f t="shared" si="2"/>
        <v>0.5</v>
      </c>
    </row>
    <row r="63" spans="1:4" x14ac:dyDescent="0.15">
      <c r="A63">
        <v>59</v>
      </c>
      <c r="B63">
        <f t="shared" si="0"/>
        <v>4</v>
      </c>
      <c r="C63">
        <f t="shared" si="1"/>
        <v>5</v>
      </c>
      <c r="D63">
        <f t="shared" si="2"/>
        <v>1</v>
      </c>
    </row>
    <row r="64" spans="1:4" x14ac:dyDescent="0.15">
      <c r="A64">
        <v>60</v>
      </c>
      <c r="B64">
        <f t="shared" si="0"/>
        <v>4</v>
      </c>
      <c r="C64">
        <f t="shared" si="1"/>
        <v>6</v>
      </c>
      <c r="D64">
        <f t="shared" si="2"/>
        <v>1</v>
      </c>
    </row>
    <row r="65" spans="1:4" x14ac:dyDescent="0.15">
      <c r="A65">
        <v>61</v>
      </c>
      <c r="B65">
        <f t="shared" si="0"/>
        <v>4</v>
      </c>
      <c r="C65">
        <f t="shared" si="1"/>
        <v>7</v>
      </c>
      <c r="D65">
        <f t="shared" si="2"/>
        <v>1</v>
      </c>
    </row>
    <row r="66" spans="1:4" x14ac:dyDescent="0.15">
      <c r="A66">
        <v>62</v>
      </c>
      <c r="B66">
        <f t="shared" si="0"/>
        <v>4</v>
      </c>
      <c r="C66">
        <f t="shared" si="1"/>
        <v>8</v>
      </c>
      <c r="D66">
        <f t="shared" si="2"/>
        <v>0.5</v>
      </c>
    </row>
    <row r="67" spans="1:4" x14ac:dyDescent="0.15">
      <c r="A67">
        <v>63</v>
      </c>
      <c r="B67">
        <f t="shared" si="0"/>
        <v>4</v>
      </c>
      <c r="C67">
        <f t="shared" si="1"/>
        <v>9</v>
      </c>
      <c r="D67">
        <f t="shared" si="2"/>
        <v>2</v>
      </c>
    </row>
    <row r="68" spans="1:4" x14ac:dyDescent="0.15">
      <c r="A68">
        <v>64</v>
      </c>
      <c r="B68">
        <f t="shared" si="0"/>
        <v>4</v>
      </c>
      <c r="C68">
        <f t="shared" si="1"/>
        <v>10</v>
      </c>
      <c r="D68">
        <f t="shared" si="2"/>
        <v>0.5</v>
      </c>
    </row>
    <row r="69" spans="1:4" x14ac:dyDescent="0.15">
      <c r="A69">
        <v>65</v>
      </c>
      <c r="B69">
        <f t="shared" si="0"/>
        <v>4</v>
      </c>
      <c r="C69">
        <f t="shared" si="1"/>
        <v>11</v>
      </c>
      <c r="D69">
        <f t="shared" si="2"/>
        <v>1</v>
      </c>
    </row>
    <row r="70" spans="1:4" x14ac:dyDescent="0.15">
      <c r="A70">
        <v>66</v>
      </c>
      <c r="B70">
        <f t="shared" ref="B70:B133" si="3">ROUNDDOWN((A70-1)/18,0)+1</f>
        <v>4</v>
      </c>
      <c r="C70">
        <f t="shared" ref="C70:C133" si="4">MOD(A70-1,18)+1</f>
        <v>12</v>
      </c>
      <c r="D70">
        <f t="shared" ref="D70:D133" si="5">VLOOKUP(VLOOKUP(B70,$G$5:$Z$24,C70+2,FALSE),$AC:$AD,2,FALSE)</f>
        <v>0.5</v>
      </c>
    </row>
    <row r="71" spans="1:4" x14ac:dyDescent="0.15">
      <c r="A71">
        <v>67</v>
      </c>
      <c r="B71">
        <f t="shared" si="3"/>
        <v>4</v>
      </c>
      <c r="C71">
        <f t="shared" si="4"/>
        <v>13</v>
      </c>
      <c r="D71">
        <f t="shared" si="5"/>
        <v>2</v>
      </c>
    </row>
    <row r="72" spans="1:4" x14ac:dyDescent="0.15">
      <c r="A72">
        <v>68</v>
      </c>
      <c r="B72">
        <f t="shared" si="3"/>
        <v>4</v>
      </c>
      <c r="C72">
        <f t="shared" si="4"/>
        <v>14</v>
      </c>
      <c r="D72">
        <f t="shared" si="5"/>
        <v>1</v>
      </c>
    </row>
    <row r="73" spans="1:4" x14ac:dyDescent="0.15">
      <c r="A73">
        <v>69</v>
      </c>
      <c r="B73">
        <f t="shared" si="3"/>
        <v>4</v>
      </c>
      <c r="C73">
        <f t="shared" si="4"/>
        <v>15</v>
      </c>
      <c r="D73">
        <f t="shared" si="5"/>
        <v>0.5</v>
      </c>
    </row>
    <row r="74" spans="1:4" x14ac:dyDescent="0.15">
      <c r="A74">
        <v>70</v>
      </c>
      <c r="B74">
        <f t="shared" si="3"/>
        <v>4</v>
      </c>
      <c r="C74">
        <f t="shared" si="4"/>
        <v>16</v>
      </c>
      <c r="D74">
        <f t="shared" si="5"/>
        <v>1</v>
      </c>
    </row>
    <row r="75" spans="1:4" x14ac:dyDescent="0.15">
      <c r="A75">
        <v>71</v>
      </c>
      <c r="B75">
        <f t="shared" si="3"/>
        <v>4</v>
      </c>
      <c r="C75">
        <f t="shared" si="4"/>
        <v>17</v>
      </c>
      <c r="D75">
        <f t="shared" si="5"/>
        <v>0.5</v>
      </c>
    </row>
    <row r="76" spans="1:4" x14ac:dyDescent="0.15">
      <c r="A76">
        <v>72</v>
      </c>
      <c r="B76">
        <f t="shared" si="3"/>
        <v>4</v>
      </c>
      <c r="C76">
        <f t="shared" si="4"/>
        <v>18</v>
      </c>
      <c r="D76">
        <f t="shared" si="5"/>
        <v>1</v>
      </c>
    </row>
    <row r="77" spans="1:4" x14ac:dyDescent="0.15">
      <c r="A77">
        <v>73</v>
      </c>
      <c r="B77">
        <f t="shared" si="3"/>
        <v>5</v>
      </c>
      <c r="C77">
        <f t="shared" si="4"/>
        <v>1</v>
      </c>
      <c r="D77">
        <f t="shared" si="5"/>
        <v>1</v>
      </c>
    </row>
    <row r="78" spans="1:4" x14ac:dyDescent="0.15">
      <c r="A78">
        <v>74</v>
      </c>
      <c r="B78">
        <f t="shared" si="3"/>
        <v>5</v>
      </c>
      <c r="C78">
        <f t="shared" si="4"/>
        <v>2</v>
      </c>
      <c r="D78">
        <f t="shared" si="5"/>
        <v>1</v>
      </c>
    </row>
    <row r="79" spans="1:4" x14ac:dyDescent="0.15">
      <c r="A79">
        <v>75</v>
      </c>
      <c r="B79">
        <f t="shared" si="3"/>
        <v>5</v>
      </c>
      <c r="C79">
        <f t="shared" si="4"/>
        <v>3</v>
      </c>
      <c r="D79">
        <f t="shared" si="5"/>
        <v>2</v>
      </c>
    </row>
    <row r="80" spans="1:4" x14ac:dyDescent="0.15">
      <c r="A80">
        <v>76</v>
      </c>
      <c r="B80">
        <f t="shared" si="3"/>
        <v>5</v>
      </c>
      <c r="C80">
        <f t="shared" si="4"/>
        <v>4</v>
      </c>
      <c r="D80">
        <f t="shared" si="5"/>
        <v>0.5</v>
      </c>
    </row>
    <row r="81" spans="1:4" x14ac:dyDescent="0.15">
      <c r="A81">
        <v>77</v>
      </c>
      <c r="B81">
        <f t="shared" si="3"/>
        <v>5</v>
      </c>
      <c r="C81">
        <f t="shared" si="4"/>
        <v>5</v>
      </c>
      <c r="D81">
        <f t="shared" si="5"/>
        <v>0.5</v>
      </c>
    </row>
    <row r="82" spans="1:4" x14ac:dyDescent="0.15">
      <c r="A82">
        <v>78</v>
      </c>
      <c r="B82">
        <f t="shared" si="3"/>
        <v>5</v>
      </c>
      <c r="C82">
        <f t="shared" si="4"/>
        <v>6</v>
      </c>
      <c r="D82">
        <f t="shared" si="5"/>
        <v>1</v>
      </c>
    </row>
    <row r="83" spans="1:4" x14ac:dyDescent="0.15">
      <c r="A83">
        <v>79</v>
      </c>
      <c r="B83">
        <f t="shared" si="3"/>
        <v>5</v>
      </c>
      <c r="C83">
        <f t="shared" si="4"/>
        <v>7</v>
      </c>
      <c r="D83">
        <f t="shared" si="5"/>
        <v>1</v>
      </c>
    </row>
    <row r="84" spans="1:4" x14ac:dyDescent="0.15">
      <c r="A84">
        <v>80</v>
      </c>
      <c r="B84">
        <f t="shared" si="3"/>
        <v>5</v>
      </c>
      <c r="C84">
        <f t="shared" si="4"/>
        <v>8</v>
      </c>
      <c r="D84">
        <f t="shared" si="5"/>
        <v>1</v>
      </c>
    </row>
    <row r="85" spans="1:4" x14ac:dyDescent="0.15">
      <c r="A85">
        <v>81</v>
      </c>
      <c r="B85">
        <f t="shared" si="3"/>
        <v>5</v>
      </c>
      <c r="C85">
        <f t="shared" si="4"/>
        <v>9</v>
      </c>
      <c r="D85">
        <f t="shared" si="5"/>
        <v>0</v>
      </c>
    </row>
    <row r="86" spans="1:4" x14ac:dyDescent="0.15">
      <c r="A86">
        <v>82</v>
      </c>
      <c r="B86">
        <f t="shared" si="3"/>
        <v>5</v>
      </c>
      <c r="C86">
        <f t="shared" si="4"/>
        <v>10</v>
      </c>
      <c r="D86">
        <f t="shared" si="5"/>
        <v>2</v>
      </c>
    </row>
    <row r="87" spans="1:4" x14ac:dyDescent="0.15">
      <c r="A87">
        <v>83</v>
      </c>
      <c r="B87">
        <f t="shared" si="3"/>
        <v>5</v>
      </c>
      <c r="C87">
        <f t="shared" si="4"/>
        <v>11</v>
      </c>
      <c r="D87">
        <f t="shared" si="5"/>
        <v>1</v>
      </c>
    </row>
    <row r="88" spans="1:4" x14ac:dyDescent="0.15">
      <c r="A88">
        <v>84</v>
      </c>
      <c r="B88">
        <f t="shared" si="3"/>
        <v>5</v>
      </c>
      <c r="C88">
        <f t="shared" si="4"/>
        <v>12</v>
      </c>
      <c r="D88">
        <f t="shared" si="5"/>
        <v>1</v>
      </c>
    </row>
    <row r="89" spans="1:4" x14ac:dyDescent="0.15">
      <c r="A89">
        <v>85</v>
      </c>
      <c r="B89">
        <f t="shared" si="3"/>
        <v>5</v>
      </c>
      <c r="C89">
        <f t="shared" si="4"/>
        <v>13</v>
      </c>
      <c r="D89">
        <f t="shared" si="5"/>
        <v>1</v>
      </c>
    </row>
    <row r="90" spans="1:4" x14ac:dyDescent="0.15">
      <c r="A90">
        <v>86</v>
      </c>
      <c r="B90">
        <f t="shared" si="3"/>
        <v>5</v>
      </c>
      <c r="C90">
        <f t="shared" si="4"/>
        <v>14</v>
      </c>
      <c r="D90">
        <f t="shared" si="5"/>
        <v>1</v>
      </c>
    </row>
    <row r="91" spans="1:4" x14ac:dyDescent="0.15">
      <c r="A91">
        <v>87</v>
      </c>
      <c r="B91">
        <f t="shared" si="3"/>
        <v>5</v>
      </c>
      <c r="C91">
        <f t="shared" si="4"/>
        <v>15</v>
      </c>
      <c r="D91">
        <f t="shared" si="5"/>
        <v>0.5</v>
      </c>
    </row>
    <row r="92" spans="1:4" x14ac:dyDescent="0.15">
      <c r="A92">
        <v>88</v>
      </c>
      <c r="B92">
        <f t="shared" si="3"/>
        <v>5</v>
      </c>
      <c r="C92">
        <f t="shared" si="4"/>
        <v>16</v>
      </c>
      <c r="D92">
        <f t="shared" si="5"/>
        <v>1</v>
      </c>
    </row>
    <row r="93" spans="1:4" x14ac:dyDescent="0.15">
      <c r="A93">
        <v>89</v>
      </c>
      <c r="B93">
        <f t="shared" si="3"/>
        <v>5</v>
      </c>
      <c r="C93">
        <f t="shared" si="4"/>
        <v>17</v>
      </c>
      <c r="D93">
        <f t="shared" si="5"/>
        <v>1</v>
      </c>
    </row>
    <row r="94" spans="1:4" x14ac:dyDescent="0.15">
      <c r="A94">
        <v>90</v>
      </c>
      <c r="B94">
        <f t="shared" si="3"/>
        <v>5</v>
      </c>
      <c r="C94">
        <f t="shared" si="4"/>
        <v>18</v>
      </c>
      <c r="D94">
        <f t="shared" si="5"/>
        <v>1</v>
      </c>
    </row>
    <row r="95" spans="1:4" x14ac:dyDescent="0.15">
      <c r="A95">
        <v>91</v>
      </c>
      <c r="B95">
        <f t="shared" si="3"/>
        <v>6</v>
      </c>
      <c r="C95">
        <f t="shared" si="4"/>
        <v>1</v>
      </c>
      <c r="D95">
        <f t="shared" si="5"/>
        <v>1</v>
      </c>
    </row>
    <row r="96" spans="1:4" x14ac:dyDescent="0.15">
      <c r="A96">
        <v>92</v>
      </c>
      <c r="B96">
        <f t="shared" si="3"/>
        <v>6</v>
      </c>
      <c r="C96">
        <f t="shared" si="4"/>
        <v>2</v>
      </c>
      <c r="D96">
        <f t="shared" si="5"/>
        <v>0.5</v>
      </c>
    </row>
    <row r="97" spans="1:4" x14ac:dyDescent="0.15">
      <c r="A97">
        <v>93</v>
      </c>
      <c r="B97">
        <f t="shared" si="3"/>
        <v>6</v>
      </c>
      <c r="C97">
        <f t="shared" si="4"/>
        <v>3</v>
      </c>
      <c r="D97">
        <f t="shared" si="5"/>
        <v>0.5</v>
      </c>
    </row>
    <row r="98" spans="1:4" x14ac:dyDescent="0.15">
      <c r="A98">
        <v>94</v>
      </c>
      <c r="B98">
        <f t="shared" si="3"/>
        <v>6</v>
      </c>
      <c r="C98">
        <f t="shared" si="4"/>
        <v>4</v>
      </c>
      <c r="D98">
        <f t="shared" si="5"/>
        <v>2</v>
      </c>
    </row>
    <row r="99" spans="1:4" x14ac:dyDescent="0.15">
      <c r="A99">
        <v>95</v>
      </c>
      <c r="B99">
        <f t="shared" si="3"/>
        <v>6</v>
      </c>
      <c r="C99">
        <f t="shared" si="4"/>
        <v>5</v>
      </c>
      <c r="D99">
        <f t="shared" si="5"/>
        <v>1</v>
      </c>
    </row>
    <row r="100" spans="1:4" x14ac:dyDescent="0.15">
      <c r="A100">
        <v>96</v>
      </c>
      <c r="B100">
        <f t="shared" si="3"/>
        <v>6</v>
      </c>
      <c r="C100">
        <f t="shared" si="4"/>
        <v>6</v>
      </c>
      <c r="D100">
        <f t="shared" si="5"/>
        <v>0.5</v>
      </c>
    </row>
    <row r="101" spans="1:4" x14ac:dyDescent="0.15">
      <c r="A101">
        <v>97</v>
      </c>
      <c r="B101">
        <f t="shared" si="3"/>
        <v>6</v>
      </c>
      <c r="C101">
        <f t="shared" si="4"/>
        <v>7</v>
      </c>
      <c r="D101">
        <f t="shared" si="5"/>
        <v>1</v>
      </c>
    </row>
    <row r="102" spans="1:4" x14ac:dyDescent="0.15">
      <c r="A102">
        <v>98</v>
      </c>
      <c r="B102">
        <f t="shared" si="3"/>
        <v>6</v>
      </c>
      <c r="C102">
        <f t="shared" si="4"/>
        <v>8</v>
      </c>
      <c r="D102">
        <f t="shared" si="5"/>
        <v>1</v>
      </c>
    </row>
    <row r="103" spans="1:4" x14ac:dyDescent="0.15">
      <c r="A103">
        <v>99</v>
      </c>
      <c r="B103">
        <f t="shared" si="3"/>
        <v>6</v>
      </c>
      <c r="C103">
        <f t="shared" si="4"/>
        <v>9</v>
      </c>
      <c r="D103">
        <f t="shared" si="5"/>
        <v>2</v>
      </c>
    </row>
    <row r="104" spans="1:4" x14ac:dyDescent="0.15">
      <c r="A104">
        <v>100</v>
      </c>
      <c r="B104">
        <f t="shared" si="3"/>
        <v>6</v>
      </c>
      <c r="C104">
        <f t="shared" si="4"/>
        <v>10</v>
      </c>
      <c r="D104">
        <f t="shared" si="5"/>
        <v>2</v>
      </c>
    </row>
    <row r="105" spans="1:4" x14ac:dyDescent="0.15">
      <c r="A105">
        <v>101</v>
      </c>
      <c r="B105">
        <f t="shared" si="3"/>
        <v>6</v>
      </c>
      <c r="C105">
        <f t="shared" si="4"/>
        <v>11</v>
      </c>
      <c r="D105">
        <f t="shared" si="5"/>
        <v>1</v>
      </c>
    </row>
    <row r="106" spans="1:4" x14ac:dyDescent="0.15">
      <c r="A106">
        <v>102</v>
      </c>
      <c r="B106">
        <f t="shared" si="3"/>
        <v>6</v>
      </c>
      <c r="C106">
        <f t="shared" si="4"/>
        <v>12</v>
      </c>
      <c r="D106">
        <f t="shared" si="5"/>
        <v>1</v>
      </c>
    </row>
    <row r="107" spans="1:4" x14ac:dyDescent="0.15">
      <c r="A107">
        <v>103</v>
      </c>
      <c r="B107">
        <f t="shared" si="3"/>
        <v>6</v>
      </c>
      <c r="C107">
        <f t="shared" si="4"/>
        <v>13</v>
      </c>
      <c r="D107">
        <f t="shared" si="5"/>
        <v>1</v>
      </c>
    </row>
    <row r="108" spans="1:4" x14ac:dyDescent="0.15">
      <c r="A108">
        <v>104</v>
      </c>
      <c r="B108">
        <f t="shared" si="3"/>
        <v>6</v>
      </c>
      <c r="C108">
        <f t="shared" si="4"/>
        <v>14</v>
      </c>
      <c r="D108">
        <f t="shared" si="5"/>
        <v>1</v>
      </c>
    </row>
    <row r="109" spans="1:4" x14ac:dyDescent="0.15">
      <c r="A109">
        <v>105</v>
      </c>
      <c r="B109">
        <f t="shared" si="3"/>
        <v>6</v>
      </c>
      <c r="C109">
        <f t="shared" si="4"/>
        <v>15</v>
      </c>
      <c r="D109">
        <f t="shared" si="5"/>
        <v>2</v>
      </c>
    </row>
    <row r="110" spans="1:4" x14ac:dyDescent="0.15">
      <c r="A110">
        <v>106</v>
      </c>
      <c r="B110">
        <f t="shared" si="3"/>
        <v>6</v>
      </c>
      <c r="C110">
        <f t="shared" si="4"/>
        <v>16</v>
      </c>
      <c r="D110">
        <f t="shared" si="5"/>
        <v>1</v>
      </c>
    </row>
    <row r="111" spans="1:4" x14ac:dyDescent="0.15">
      <c r="A111">
        <v>107</v>
      </c>
      <c r="B111">
        <f t="shared" si="3"/>
        <v>6</v>
      </c>
      <c r="C111">
        <f t="shared" si="4"/>
        <v>17</v>
      </c>
      <c r="D111">
        <f t="shared" si="5"/>
        <v>0.5</v>
      </c>
    </row>
    <row r="112" spans="1:4" x14ac:dyDescent="0.15">
      <c r="A112">
        <v>108</v>
      </c>
      <c r="B112">
        <f t="shared" si="3"/>
        <v>6</v>
      </c>
      <c r="C112">
        <f t="shared" si="4"/>
        <v>18</v>
      </c>
      <c r="D112">
        <f t="shared" si="5"/>
        <v>1</v>
      </c>
    </row>
    <row r="113" spans="1:4" x14ac:dyDescent="0.15">
      <c r="A113">
        <v>109</v>
      </c>
      <c r="B113">
        <f t="shared" si="3"/>
        <v>7</v>
      </c>
      <c r="C113">
        <f t="shared" si="4"/>
        <v>1</v>
      </c>
      <c r="D113">
        <f t="shared" si="5"/>
        <v>2</v>
      </c>
    </row>
    <row r="114" spans="1:4" x14ac:dyDescent="0.15">
      <c r="A114">
        <v>110</v>
      </c>
      <c r="B114">
        <f t="shared" si="3"/>
        <v>7</v>
      </c>
      <c r="C114">
        <f t="shared" si="4"/>
        <v>2</v>
      </c>
      <c r="D114">
        <f t="shared" si="5"/>
        <v>1</v>
      </c>
    </row>
    <row r="115" spans="1:4" x14ac:dyDescent="0.15">
      <c r="A115">
        <v>111</v>
      </c>
      <c r="B115">
        <f t="shared" si="3"/>
        <v>7</v>
      </c>
      <c r="C115">
        <f t="shared" si="4"/>
        <v>3</v>
      </c>
      <c r="D115">
        <f t="shared" si="5"/>
        <v>1</v>
      </c>
    </row>
    <row r="116" spans="1:4" x14ac:dyDescent="0.15">
      <c r="A116">
        <v>112</v>
      </c>
      <c r="B116">
        <f t="shared" si="3"/>
        <v>7</v>
      </c>
      <c r="C116">
        <f t="shared" si="4"/>
        <v>4</v>
      </c>
      <c r="D116">
        <f t="shared" si="5"/>
        <v>1</v>
      </c>
    </row>
    <row r="117" spans="1:4" x14ac:dyDescent="0.15">
      <c r="A117">
        <v>113</v>
      </c>
      <c r="B117">
        <f t="shared" si="3"/>
        <v>7</v>
      </c>
      <c r="C117">
        <f t="shared" si="4"/>
        <v>5</v>
      </c>
      <c r="D117">
        <f t="shared" si="5"/>
        <v>1</v>
      </c>
    </row>
    <row r="118" spans="1:4" x14ac:dyDescent="0.15">
      <c r="A118">
        <v>114</v>
      </c>
      <c r="B118">
        <f t="shared" si="3"/>
        <v>7</v>
      </c>
      <c r="C118">
        <f t="shared" si="4"/>
        <v>6</v>
      </c>
      <c r="D118">
        <f t="shared" si="5"/>
        <v>2</v>
      </c>
    </row>
    <row r="119" spans="1:4" x14ac:dyDescent="0.15">
      <c r="A119">
        <v>115</v>
      </c>
      <c r="B119">
        <f t="shared" si="3"/>
        <v>7</v>
      </c>
      <c r="C119">
        <f t="shared" si="4"/>
        <v>7</v>
      </c>
      <c r="D119">
        <f t="shared" si="5"/>
        <v>1</v>
      </c>
    </row>
    <row r="120" spans="1:4" x14ac:dyDescent="0.15">
      <c r="A120">
        <v>116</v>
      </c>
      <c r="B120">
        <f t="shared" si="3"/>
        <v>7</v>
      </c>
      <c r="C120">
        <f t="shared" si="4"/>
        <v>8</v>
      </c>
      <c r="D120">
        <f t="shared" si="5"/>
        <v>0.5</v>
      </c>
    </row>
    <row r="121" spans="1:4" x14ac:dyDescent="0.15">
      <c r="A121">
        <v>117</v>
      </c>
      <c r="B121">
        <f t="shared" si="3"/>
        <v>7</v>
      </c>
      <c r="C121">
        <f t="shared" si="4"/>
        <v>9</v>
      </c>
      <c r="D121">
        <f t="shared" si="5"/>
        <v>1</v>
      </c>
    </row>
    <row r="122" spans="1:4" x14ac:dyDescent="0.15">
      <c r="A122">
        <v>118</v>
      </c>
      <c r="B122">
        <f t="shared" si="3"/>
        <v>7</v>
      </c>
      <c r="C122">
        <f t="shared" si="4"/>
        <v>10</v>
      </c>
      <c r="D122">
        <f t="shared" si="5"/>
        <v>0.5</v>
      </c>
    </row>
    <row r="123" spans="1:4" x14ac:dyDescent="0.15">
      <c r="A123">
        <v>119</v>
      </c>
      <c r="B123">
        <f t="shared" si="3"/>
        <v>7</v>
      </c>
      <c r="C123">
        <f t="shared" si="4"/>
        <v>11</v>
      </c>
      <c r="D123">
        <f t="shared" si="5"/>
        <v>0.5</v>
      </c>
    </row>
    <row r="124" spans="1:4" x14ac:dyDescent="0.15">
      <c r="A124">
        <v>120</v>
      </c>
      <c r="B124">
        <f t="shared" si="3"/>
        <v>7</v>
      </c>
      <c r="C124">
        <f t="shared" si="4"/>
        <v>12</v>
      </c>
      <c r="D124">
        <f t="shared" si="5"/>
        <v>0.5</v>
      </c>
    </row>
    <row r="125" spans="1:4" x14ac:dyDescent="0.15">
      <c r="A125">
        <v>121</v>
      </c>
      <c r="B125">
        <f t="shared" si="3"/>
        <v>7</v>
      </c>
      <c r="C125">
        <f t="shared" si="4"/>
        <v>13</v>
      </c>
      <c r="D125">
        <f t="shared" si="5"/>
        <v>2</v>
      </c>
    </row>
    <row r="126" spans="1:4" x14ac:dyDescent="0.15">
      <c r="A126">
        <v>122</v>
      </c>
      <c r="B126">
        <f t="shared" si="3"/>
        <v>7</v>
      </c>
      <c r="C126">
        <f t="shared" si="4"/>
        <v>14</v>
      </c>
      <c r="D126">
        <f t="shared" si="5"/>
        <v>0</v>
      </c>
    </row>
    <row r="127" spans="1:4" x14ac:dyDescent="0.15">
      <c r="A127">
        <v>123</v>
      </c>
      <c r="B127">
        <f t="shared" si="3"/>
        <v>7</v>
      </c>
      <c r="C127">
        <f t="shared" si="4"/>
        <v>15</v>
      </c>
      <c r="D127">
        <f t="shared" si="5"/>
        <v>1</v>
      </c>
    </row>
    <row r="128" spans="1:4" x14ac:dyDescent="0.15">
      <c r="A128">
        <v>124</v>
      </c>
      <c r="B128">
        <f t="shared" si="3"/>
        <v>7</v>
      </c>
      <c r="C128">
        <f t="shared" si="4"/>
        <v>16</v>
      </c>
      <c r="D128">
        <f t="shared" si="5"/>
        <v>2</v>
      </c>
    </row>
    <row r="129" spans="1:4" x14ac:dyDescent="0.15">
      <c r="A129">
        <v>125</v>
      </c>
      <c r="B129">
        <f t="shared" si="3"/>
        <v>7</v>
      </c>
      <c r="C129">
        <f t="shared" si="4"/>
        <v>17</v>
      </c>
      <c r="D129">
        <f t="shared" si="5"/>
        <v>2</v>
      </c>
    </row>
    <row r="130" spans="1:4" x14ac:dyDescent="0.15">
      <c r="A130">
        <v>126</v>
      </c>
      <c r="B130">
        <f t="shared" si="3"/>
        <v>7</v>
      </c>
      <c r="C130">
        <f t="shared" si="4"/>
        <v>18</v>
      </c>
      <c r="D130">
        <f t="shared" si="5"/>
        <v>0.5</v>
      </c>
    </row>
    <row r="131" spans="1:4" x14ac:dyDescent="0.15">
      <c r="A131">
        <v>127</v>
      </c>
      <c r="B131">
        <f t="shared" si="3"/>
        <v>8</v>
      </c>
      <c r="C131">
        <f t="shared" si="4"/>
        <v>1</v>
      </c>
      <c r="D131">
        <f t="shared" si="5"/>
        <v>1</v>
      </c>
    </row>
    <row r="132" spans="1:4" x14ac:dyDescent="0.15">
      <c r="A132">
        <v>128</v>
      </c>
      <c r="B132">
        <f t="shared" si="3"/>
        <v>8</v>
      </c>
      <c r="C132">
        <f t="shared" si="4"/>
        <v>2</v>
      </c>
      <c r="D132">
        <f t="shared" si="5"/>
        <v>1</v>
      </c>
    </row>
    <row r="133" spans="1:4" x14ac:dyDescent="0.15">
      <c r="A133">
        <v>129</v>
      </c>
      <c r="B133">
        <f t="shared" si="3"/>
        <v>8</v>
      </c>
      <c r="C133">
        <f t="shared" si="4"/>
        <v>3</v>
      </c>
      <c r="D133">
        <f t="shared" si="5"/>
        <v>1</v>
      </c>
    </row>
    <row r="134" spans="1:4" x14ac:dyDescent="0.15">
      <c r="A134">
        <v>130</v>
      </c>
      <c r="B134">
        <f t="shared" ref="B134:B197" si="6">ROUNDDOWN((A134-1)/18,0)+1</f>
        <v>8</v>
      </c>
      <c r="C134">
        <f t="shared" ref="C134:C197" si="7">MOD(A134-1,18)+1</f>
        <v>4</v>
      </c>
      <c r="D134">
        <f t="shared" ref="D134:D197" si="8">VLOOKUP(VLOOKUP(B134,$G$5:$Z$24,C134+2,FALSE),$AC:$AD,2,FALSE)</f>
        <v>2</v>
      </c>
    </row>
    <row r="135" spans="1:4" x14ac:dyDescent="0.15">
      <c r="A135">
        <v>131</v>
      </c>
      <c r="B135">
        <f t="shared" si="6"/>
        <v>8</v>
      </c>
      <c r="C135">
        <f t="shared" si="7"/>
        <v>5</v>
      </c>
      <c r="D135">
        <f t="shared" si="8"/>
        <v>1</v>
      </c>
    </row>
    <row r="136" spans="1:4" x14ac:dyDescent="0.15">
      <c r="A136">
        <v>132</v>
      </c>
      <c r="B136">
        <f t="shared" si="6"/>
        <v>8</v>
      </c>
      <c r="C136">
        <f t="shared" si="7"/>
        <v>6</v>
      </c>
      <c r="D136">
        <f t="shared" si="8"/>
        <v>1</v>
      </c>
    </row>
    <row r="137" spans="1:4" x14ac:dyDescent="0.15">
      <c r="A137">
        <v>133</v>
      </c>
      <c r="B137">
        <f t="shared" si="6"/>
        <v>8</v>
      </c>
      <c r="C137">
        <f t="shared" si="7"/>
        <v>7</v>
      </c>
      <c r="D137">
        <f t="shared" si="8"/>
        <v>1</v>
      </c>
    </row>
    <row r="138" spans="1:4" x14ac:dyDescent="0.15">
      <c r="A138">
        <v>134</v>
      </c>
      <c r="B138">
        <f t="shared" si="6"/>
        <v>8</v>
      </c>
      <c r="C138">
        <f t="shared" si="7"/>
        <v>8</v>
      </c>
      <c r="D138">
        <f t="shared" si="8"/>
        <v>0.5</v>
      </c>
    </row>
    <row r="139" spans="1:4" x14ac:dyDescent="0.15">
      <c r="A139">
        <v>135</v>
      </c>
      <c r="B139">
        <f t="shared" si="6"/>
        <v>8</v>
      </c>
      <c r="C139">
        <f t="shared" si="7"/>
        <v>9</v>
      </c>
      <c r="D139">
        <f t="shared" si="8"/>
        <v>0.5</v>
      </c>
    </row>
    <row r="140" spans="1:4" x14ac:dyDescent="0.15">
      <c r="A140">
        <v>136</v>
      </c>
      <c r="B140">
        <f t="shared" si="6"/>
        <v>8</v>
      </c>
      <c r="C140">
        <f t="shared" si="7"/>
        <v>10</v>
      </c>
      <c r="D140">
        <f t="shared" si="8"/>
        <v>1</v>
      </c>
    </row>
    <row r="141" spans="1:4" x14ac:dyDescent="0.15">
      <c r="A141">
        <v>137</v>
      </c>
      <c r="B141">
        <f t="shared" si="6"/>
        <v>8</v>
      </c>
      <c r="C141">
        <f t="shared" si="7"/>
        <v>11</v>
      </c>
      <c r="D141">
        <f t="shared" si="8"/>
        <v>1</v>
      </c>
    </row>
    <row r="142" spans="1:4" x14ac:dyDescent="0.15">
      <c r="A142">
        <v>138</v>
      </c>
      <c r="B142">
        <f t="shared" si="6"/>
        <v>8</v>
      </c>
      <c r="C142">
        <f t="shared" si="7"/>
        <v>12</v>
      </c>
      <c r="D142">
        <f t="shared" si="8"/>
        <v>1</v>
      </c>
    </row>
    <row r="143" spans="1:4" x14ac:dyDescent="0.15">
      <c r="A143">
        <v>139</v>
      </c>
      <c r="B143">
        <f t="shared" si="6"/>
        <v>8</v>
      </c>
      <c r="C143">
        <f t="shared" si="7"/>
        <v>13</v>
      </c>
      <c r="D143">
        <f t="shared" si="8"/>
        <v>0.5</v>
      </c>
    </row>
    <row r="144" spans="1:4" x14ac:dyDescent="0.15">
      <c r="A144">
        <v>140</v>
      </c>
      <c r="B144">
        <f t="shared" si="6"/>
        <v>8</v>
      </c>
      <c r="C144">
        <f t="shared" si="7"/>
        <v>14</v>
      </c>
      <c r="D144">
        <f t="shared" si="8"/>
        <v>0.5</v>
      </c>
    </row>
    <row r="145" spans="1:4" x14ac:dyDescent="0.15">
      <c r="A145">
        <v>141</v>
      </c>
      <c r="B145">
        <f t="shared" si="6"/>
        <v>8</v>
      </c>
      <c r="C145">
        <f t="shared" si="7"/>
        <v>15</v>
      </c>
      <c r="D145">
        <f t="shared" si="8"/>
        <v>1</v>
      </c>
    </row>
    <row r="146" spans="1:4" x14ac:dyDescent="0.15">
      <c r="A146">
        <v>142</v>
      </c>
      <c r="B146">
        <f t="shared" si="6"/>
        <v>8</v>
      </c>
      <c r="C146">
        <f t="shared" si="7"/>
        <v>16</v>
      </c>
      <c r="D146">
        <f t="shared" si="8"/>
        <v>1</v>
      </c>
    </row>
    <row r="147" spans="1:4" x14ac:dyDescent="0.15">
      <c r="A147">
        <v>143</v>
      </c>
      <c r="B147">
        <f t="shared" si="6"/>
        <v>8</v>
      </c>
      <c r="C147">
        <f t="shared" si="7"/>
        <v>17</v>
      </c>
      <c r="D147">
        <f t="shared" si="8"/>
        <v>0</v>
      </c>
    </row>
    <row r="148" spans="1:4" x14ac:dyDescent="0.15">
      <c r="A148">
        <v>144</v>
      </c>
      <c r="B148">
        <f t="shared" si="6"/>
        <v>8</v>
      </c>
      <c r="C148">
        <f t="shared" si="7"/>
        <v>18</v>
      </c>
      <c r="D148">
        <f t="shared" si="8"/>
        <v>2</v>
      </c>
    </row>
    <row r="149" spans="1:4" x14ac:dyDescent="0.15">
      <c r="A149">
        <v>145</v>
      </c>
      <c r="B149">
        <f t="shared" si="6"/>
        <v>9</v>
      </c>
      <c r="C149">
        <f t="shared" si="7"/>
        <v>1</v>
      </c>
      <c r="D149">
        <f t="shared" si="8"/>
        <v>1</v>
      </c>
    </row>
    <row r="150" spans="1:4" x14ac:dyDescent="0.15">
      <c r="A150">
        <v>146</v>
      </c>
      <c r="B150">
        <f t="shared" si="6"/>
        <v>9</v>
      </c>
      <c r="C150">
        <f t="shared" si="7"/>
        <v>2</v>
      </c>
      <c r="D150">
        <f t="shared" si="8"/>
        <v>2</v>
      </c>
    </row>
    <row r="151" spans="1:4" x14ac:dyDescent="0.15">
      <c r="A151">
        <v>147</v>
      </c>
      <c r="B151">
        <f t="shared" si="6"/>
        <v>9</v>
      </c>
      <c r="C151">
        <f t="shared" si="7"/>
        <v>3</v>
      </c>
      <c r="D151">
        <f t="shared" si="8"/>
        <v>1</v>
      </c>
    </row>
    <row r="152" spans="1:4" x14ac:dyDescent="0.15">
      <c r="A152">
        <v>148</v>
      </c>
      <c r="B152">
        <f t="shared" si="6"/>
        <v>9</v>
      </c>
      <c r="C152">
        <f t="shared" si="7"/>
        <v>4</v>
      </c>
      <c r="D152">
        <f t="shared" si="8"/>
        <v>0.5</v>
      </c>
    </row>
    <row r="153" spans="1:4" x14ac:dyDescent="0.15">
      <c r="A153">
        <v>149</v>
      </c>
      <c r="B153">
        <f t="shared" si="6"/>
        <v>9</v>
      </c>
      <c r="C153">
        <f t="shared" si="7"/>
        <v>5</v>
      </c>
      <c r="D153">
        <f t="shared" si="8"/>
        <v>2</v>
      </c>
    </row>
    <row r="154" spans="1:4" x14ac:dyDescent="0.15">
      <c r="A154">
        <v>150</v>
      </c>
      <c r="B154">
        <f t="shared" si="6"/>
        <v>9</v>
      </c>
      <c r="C154">
        <f t="shared" si="7"/>
        <v>6</v>
      </c>
      <c r="D154">
        <f t="shared" si="8"/>
        <v>1</v>
      </c>
    </row>
    <row r="155" spans="1:4" x14ac:dyDescent="0.15">
      <c r="A155">
        <v>151</v>
      </c>
      <c r="B155">
        <f t="shared" si="6"/>
        <v>9</v>
      </c>
      <c r="C155">
        <f t="shared" si="7"/>
        <v>7</v>
      </c>
      <c r="D155">
        <f t="shared" si="8"/>
        <v>1</v>
      </c>
    </row>
    <row r="156" spans="1:4" x14ac:dyDescent="0.15">
      <c r="A156">
        <v>152</v>
      </c>
      <c r="B156">
        <f t="shared" si="6"/>
        <v>9</v>
      </c>
      <c r="C156">
        <f t="shared" si="7"/>
        <v>8</v>
      </c>
      <c r="D156">
        <f t="shared" si="8"/>
        <v>2</v>
      </c>
    </row>
    <row r="157" spans="1:4" x14ac:dyDescent="0.15">
      <c r="A157">
        <v>153</v>
      </c>
      <c r="B157">
        <f t="shared" si="6"/>
        <v>9</v>
      </c>
      <c r="C157">
        <f t="shared" si="7"/>
        <v>9</v>
      </c>
      <c r="D157">
        <f t="shared" si="8"/>
        <v>1</v>
      </c>
    </row>
    <row r="158" spans="1:4" x14ac:dyDescent="0.15">
      <c r="A158">
        <v>154</v>
      </c>
      <c r="B158">
        <f t="shared" si="6"/>
        <v>9</v>
      </c>
      <c r="C158">
        <f t="shared" si="7"/>
        <v>10</v>
      </c>
      <c r="D158">
        <f t="shared" si="8"/>
        <v>0</v>
      </c>
    </row>
    <row r="159" spans="1:4" x14ac:dyDescent="0.15">
      <c r="A159">
        <v>155</v>
      </c>
      <c r="B159">
        <f t="shared" si="6"/>
        <v>9</v>
      </c>
      <c r="C159">
        <f t="shared" si="7"/>
        <v>11</v>
      </c>
      <c r="D159">
        <f t="shared" si="8"/>
        <v>1</v>
      </c>
    </row>
    <row r="160" spans="1:4" x14ac:dyDescent="0.15">
      <c r="A160">
        <v>156</v>
      </c>
      <c r="B160">
        <f t="shared" si="6"/>
        <v>9</v>
      </c>
      <c r="C160">
        <f t="shared" si="7"/>
        <v>12</v>
      </c>
      <c r="D160">
        <f t="shared" si="8"/>
        <v>0.5</v>
      </c>
    </row>
    <row r="161" spans="1:4" x14ac:dyDescent="0.15">
      <c r="A161">
        <v>157</v>
      </c>
      <c r="B161">
        <f t="shared" si="6"/>
        <v>9</v>
      </c>
      <c r="C161">
        <f t="shared" si="7"/>
        <v>13</v>
      </c>
      <c r="D161">
        <f t="shared" si="8"/>
        <v>2</v>
      </c>
    </row>
    <row r="162" spans="1:4" x14ac:dyDescent="0.15">
      <c r="A162">
        <v>158</v>
      </c>
      <c r="B162">
        <f t="shared" si="6"/>
        <v>9</v>
      </c>
      <c r="C162">
        <f t="shared" si="7"/>
        <v>14</v>
      </c>
      <c r="D162">
        <f t="shared" si="8"/>
        <v>1</v>
      </c>
    </row>
    <row r="163" spans="1:4" x14ac:dyDescent="0.15">
      <c r="A163">
        <v>159</v>
      </c>
      <c r="B163">
        <f t="shared" si="6"/>
        <v>9</v>
      </c>
      <c r="C163">
        <f t="shared" si="7"/>
        <v>15</v>
      </c>
      <c r="D163">
        <f t="shared" si="8"/>
        <v>1</v>
      </c>
    </row>
    <row r="164" spans="1:4" x14ac:dyDescent="0.15">
      <c r="A164">
        <v>160</v>
      </c>
      <c r="B164">
        <f t="shared" si="6"/>
        <v>9</v>
      </c>
      <c r="C164">
        <f t="shared" si="7"/>
        <v>16</v>
      </c>
      <c r="D164">
        <f t="shared" si="8"/>
        <v>1</v>
      </c>
    </row>
    <row r="165" spans="1:4" x14ac:dyDescent="0.15">
      <c r="A165">
        <v>161</v>
      </c>
      <c r="B165">
        <f t="shared" si="6"/>
        <v>9</v>
      </c>
      <c r="C165">
        <f t="shared" si="7"/>
        <v>17</v>
      </c>
      <c r="D165">
        <f t="shared" si="8"/>
        <v>2</v>
      </c>
    </row>
    <row r="166" spans="1:4" x14ac:dyDescent="0.15">
      <c r="A166">
        <v>162</v>
      </c>
      <c r="B166">
        <f t="shared" si="6"/>
        <v>9</v>
      </c>
      <c r="C166">
        <f t="shared" si="7"/>
        <v>18</v>
      </c>
      <c r="D166">
        <f t="shared" si="8"/>
        <v>1</v>
      </c>
    </row>
    <row r="167" spans="1:4" x14ac:dyDescent="0.15">
      <c r="A167">
        <v>163</v>
      </c>
      <c r="B167">
        <f t="shared" si="6"/>
        <v>10</v>
      </c>
      <c r="C167">
        <f t="shared" si="7"/>
        <v>1</v>
      </c>
      <c r="D167">
        <f t="shared" si="8"/>
        <v>1</v>
      </c>
    </row>
    <row r="168" spans="1:4" x14ac:dyDescent="0.15">
      <c r="A168">
        <v>164</v>
      </c>
      <c r="B168">
        <f t="shared" si="6"/>
        <v>10</v>
      </c>
      <c r="C168">
        <f t="shared" si="7"/>
        <v>2</v>
      </c>
      <c r="D168">
        <f t="shared" si="8"/>
        <v>1</v>
      </c>
    </row>
    <row r="169" spans="1:4" x14ac:dyDescent="0.15">
      <c r="A169">
        <v>165</v>
      </c>
      <c r="B169">
        <f t="shared" si="6"/>
        <v>10</v>
      </c>
      <c r="C169">
        <f t="shared" si="7"/>
        <v>3</v>
      </c>
      <c r="D169">
        <f t="shared" si="8"/>
        <v>1</v>
      </c>
    </row>
    <row r="170" spans="1:4" x14ac:dyDescent="0.15">
      <c r="A170">
        <v>166</v>
      </c>
      <c r="B170">
        <f t="shared" si="6"/>
        <v>10</v>
      </c>
      <c r="C170">
        <f t="shared" si="7"/>
        <v>4</v>
      </c>
      <c r="D170">
        <f t="shared" si="8"/>
        <v>2</v>
      </c>
    </row>
    <row r="171" spans="1:4" x14ac:dyDescent="0.15">
      <c r="A171">
        <v>167</v>
      </c>
      <c r="B171">
        <f t="shared" si="6"/>
        <v>10</v>
      </c>
      <c r="C171">
        <f t="shared" si="7"/>
        <v>5</v>
      </c>
      <c r="D171">
        <f t="shared" si="8"/>
        <v>0.5</v>
      </c>
    </row>
    <row r="172" spans="1:4" x14ac:dyDescent="0.15">
      <c r="A172">
        <v>168</v>
      </c>
      <c r="B172">
        <f t="shared" si="6"/>
        <v>10</v>
      </c>
      <c r="C172">
        <f t="shared" si="7"/>
        <v>6</v>
      </c>
      <c r="D172">
        <f t="shared" si="8"/>
        <v>1</v>
      </c>
    </row>
    <row r="173" spans="1:4" x14ac:dyDescent="0.15">
      <c r="A173">
        <v>169</v>
      </c>
      <c r="B173">
        <f t="shared" si="6"/>
        <v>10</v>
      </c>
      <c r="C173">
        <f t="shared" si="7"/>
        <v>7</v>
      </c>
      <c r="D173">
        <f t="shared" si="8"/>
        <v>2</v>
      </c>
    </row>
    <row r="174" spans="1:4" x14ac:dyDescent="0.15">
      <c r="A174">
        <v>170</v>
      </c>
      <c r="B174">
        <f t="shared" si="6"/>
        <v>10</v>
      </c>
      <c r="C174">
        <f t="shared" si="7"/>
        <v>8</v>
      </c>
      <c r="D174">
        <f t="shared" si="8"/>
        <v>1</v>
      </c>
    </row>
    <row r="175" spans="1:4" x14ac:dyDescent="0.15">
      <c r="A175">
        <v>171</v>
      </c>
      <c r="B175">
        <f t="shared" si="6"/>
        <v>10</v>
      </c>
      <c r="C175">
        <f t="shared" si="7"/>
        <v>9</v>
      </c>
      <c r="D175">
        <f t="shared" si="8"/>
        <v>1</v>
      </c>
    </row>
    <row r="176" spans="1:4" x14ac:dyDescent="0.15">
      <c r="A176">
        <v>172</v>
      </c>
      <c r="B176">
        <f t="shared" si="6"/>
        <v>10</v>
      </c>
      <c r="C176">
        <f t="shared" si="7"/>
        <v>10</v>
      </c>
      <c r="D176">
        <f t="shared" si="8"/>
        <v>1</v>
      </c>
    </row>
    <row r="177" spans="1:4" x14ac:dyDescent="0.15">
      <c r="A177">
        <v>173</v>
      </c>
      <c r="B177">
        <f t="shared" si="6"/>
        <v>10</v>
      </c>
      <c r="C177">
        <f t="shared" si="7"/>
        <v>11</v>
      </c>
      <c r="D177">
        <f t="shared" si="8"/>
        <v>1</v>
      </c>
    </row>
    <row r="178" spans="1:4" x14ac:dyDescent="0.15">
      <c r="A178">
        <v>174</v>
      </c>
      <c r="B178">
        <f t="shared" si="6"/>
        <v>10</v>
      </c>
      <c r="C178">
        <f t="shared" si="7"/>
        <v>12</v>
      </c>
      <c r="D178">
        <f t="shared" si="8"/>
        <v>2</v>
      </c>
    </row>
    <row r="179" spans="1:4" x14ac:dyDescent="0.15">
      <c r="A179">
        <v>175</v>
      </c>
      <c r="B179">
        <f t="shared" si="6"/>
        <v>10</v>
      </c>
      <c r="C179">
        <f t="shared" si="7"/>
        <v>13</v>
      </c>
      <c r="D179">
        <f t="shared" si="8"/>
        <v>0.5</v>
      </c>
    </row>
    <row r="180" spans="1:4" x14ac:dyDescent="0.15">
      <c r="A180">
        <v>176</v>
      </c>
      <c r="B180">
        <f t="shared" si="6"/>
        <v>10</v>
      </c>
      <c r="C180">
        <f t="shared" si="7"/>
        <v>14</v>
      </c>
      <c r="D180">
        <f t="shared" si="8"/>
        <v>1</v>
      </c>
    </row>
    <row r="181" spans="1:4" x14ac:dyDescent="0.15">
      <c r="A181">
        <v>177</v>
      </c>
      <c r="B181">
        <f t="shared" si="6"/>
        <v>10</v>
      </c>
      <c r="C181">
        <f t="shared" si="7"/>
        <v>15</v>
      </c>
      <c r="D181">
        <f t="shared" si="8"/>
        <v>1</v>
      </c>
    </row>
    <row r="182" spans="1:4" x14ac:dyDescent="0.15">
      <c r="A182">
        <v>178</v>
      </c>
      <c r="B182">
        <f t="shared" si="6"/>
        <v>10</v>
      </c>
      <c r="C182">
        <f t="shared" si="7"/>
        <v>16</v>
      </c>
      <c r="D182">
        <f t="shared" si="8"/>
        <v>1</v>
      </c>
    </row>
    <row r="183" spans="1:4" x14ac:dyDescent="0.15">
      <c r="A183">
        <v>179</v>
      </c>
      <c r="B183">
        <f t="shared" si="6"/>
        <v>10</v>
      </c>
      <c r="C183">
        <f t="shared" si="7"/>
        <v>17</v>
      </c>
      <c r="D183">
        <f t="shared" si="8"/>
        <v>0.5</v>
      </c>
    </row>
    <row r="184" spans="1:4" x14ac:dyDescent="0.15">
      <c r="A184">
        <v>180</v>
      </c>
      <c r="B184">
        <f t="shared" si="6"/>
        <v>10</v>
      </c>
      <c r="C184">
        <f t="shared" si="7"/>
        <v>18</v>
      </c>
      <c r="D184">
        <f t="shared" si="8"/>
        <v>1</v>
      </c>
    </row>
    <row r="185" spans="1:4" x14ac:dyDescent="0.15">
      <c r="A185">
        <v>181</v>
      </c>
      <c r="B185">
        <f t="shared" si="6"/>
        <v>11</v>
      </c>
      <c r="C185">
        <f t="shared" si="7"/>
        <v>1</v>
      </c>
      <c r="D185">
        <f t="shared" si="8"/>
        <v>1</v>
      </c>
    </row>
    <row r="186" spans="1:4" x14ac:dyDescent="0.15">
      <c r="A186">
        <v>182</v>
      </c>
      <c r="B186">
        <f t="shared" si="6"/>
        <v>11</v>
      </c>
      <c r="C186">
        <f t="shared" si="7"/>
        <v>2</v>
      </c>
      <c r="D186">
        <f t="shared" si="8"/>
        <v>1</v>
      </c>
    </row>
    <row r="187" spans="1:4" x14ac:dyDescent="0.15">
      <c r="A187">
        <v>183</v>
      </c>
      <c r="B187">
        <f t="shared" si="6"/>
        <v>11</v>
      </c>
      <c r="C187">
        <f t="shared" si="7"/>
        <v>3</v>
      </c>
      <c r="D187">
        <f t="shared" si="8"/>
        <v>1</v>
      </c>
    </row>
    <row r="188" spans="1:4" x14ac:dyDescent="0.15">
      <c r="A188">
        <v>184</v>
      </c>
      <c r="B188">
        <f t="shared" si="6"/>
        <v>11</v>
      </c>
      <c r="C188">
        <f t="shared" si="7"/>
        <v>4</v>
      </c>
      <c r="D188">
        <f t="shared" si="8"/>
        <v>1</v>
      </c>
    </row>
    <row r="189" spans="1:4" x14ac:dyDescent="0.15">
      <c r="A189">
        <v>185</v>
      </c>
      <c r="B189">
        <f t="shared" si="6"/>
        <v>11</v>
      </c>
      <c r="C189">
        <f t="shared" si="7"/>
        <v>5</v>
      </c>
      <c r="D189">
        <f t="shared" si="8"/>
        <v>1</v>
      </c>
    </row>
    <row r="190" spans="1:4" x14ac:dyDescent="0.15">
      <c r="A190">
        <v>186</v>
      </c>
      <c r="B190">
        <f t="shared" si="6"/>
        <v>11</v>
      </c>
      <c r="C190">
        <f t="shared" si="7"/>
        <v>6</v>
      </c>
      <c r="D190">
        <f t="shared" si="8"/>
        <v>1</v>
      </c>
    </row>
    <row r="191" spans="1:4" x14ac:dyDescent="0.15">
      <c r="A191">
        <v>187</v>
      </c>
      <c r="B191">
        <f t="shared" si="6"/>
        <v>11</v>
      </c>
      <c r="C191">
        <f t="shared" si="7"/>
        <v>7</v>
      </c>
      <c r="D191">
        <f t="shared" si="8"/>
        <v>2</v>
      </c>
    </row>
    <row r="192" spans="1:4" x14ac:dyDescent="0.15">
      <c r="A192">
        <v>188</v>
      </c>
      <c r="B192">
        <f t="shared" si="6"/>
        <v>11</v>
      </c>
      <c r="C192">
        <f t="shared" si="7"/>
        <v>8</v>
      </c>
      <c r="D192">
        <f t="shared" si="8"/>
        <v>2</v>
      </c>
    </row>
    <row r="193" spans="1:4" x14ac:dyDescent="0.15">
      <c r="A193">
        <v>189</v>
      </c>
      <c r="B193">
        <f t="shared" si="6"/>
        <v>11</v>
      </c>
      <c r="C193">
        <f t="shared" si="7"/>
        <v>9</v>
      </c>
      <c r="D193">
        <f t="shared" si="8"/>
        <v>1</v>
      </c>
    </row>
    <row r="194" spans="1:4" x14ac:dyDescent="0.15">
      <c r="A194">
        <v>190</v>
      </c>
      <c r="B194">
        <f t="shared" si="6"/>
        <v>11</v>
      </c>
      <c r="C194">
        <f t="shared" si="7"/>
        <v>10</v>
      </c>
      <c r="D194">
        <f t="shared" si="8"/>
        <v>1</v>
      </c>
    </row>
    <row r="195" spans="1:4" x14ac:dyDescent="0.15">
      <c r="A195">
        <v>191</v>
      </c>
      <c r="B195">
        <f t="shared" si="6"/>
        <v>11</v>
      </c>
      <c r="C195">
        <f t="shared" si="7"/>
        <v>11</v>
      </c>
      <c r="D195">
        <f t="shared" si="8"/>
        <v>0.5</v>
      </c>
    </row>
    <row r="196" spans="1:4" x14ac:dyDescent="0.15">
      <c r="A196">
        <v>192</v>
      </c>
      <c r="B196">
        <f t="shared" si="6"/>
        <v>11</v>
      </c>
      <c r="C196">
        <f t="shared" si="7"/>
        <v>12</v>
      </c>
      <c r="D196">
        <f t="shared" si="8"/>
        <v>1</v>
      </c>
    </row>
    <row r="197" spans="1:4" x14ac:dyDescent="0.15">
      <c r="A197">
        <v>193</v>
      </c>
      <c r="B197">
        <f t="shared" si="6"/>
        <v>11</v>
      </c>
      <c r="C197">
        <f t="shared" si="7"/>
        <v>13</v>
      </c>
      <c r="D197">
        <f t="shared" si="8"/>
        <v>1</v>
      </c>
    </row>
    <row r="198" spans="1:4" x14ac:dyDescent="0.15">
      <c r="A198">
        <v>194</v>
      </c>
      <c r="B198">
        <f t="shared" ref="B198:B261" si="9">ROUNDDOWN((A198-1)/18,0)+1</f>
        <v>11</v>
      </c>
      <c r="C198">
        <f t="shared" ref="C198:C261" si="10">MOD(A198-1,18)+1</f>
        <v>14</v>
      </c>
      <c r="D198">
        <f t="shared" ref="D198:D261" si="11">VLOOKUP(VLOOKUP(B198,$G$5:$Z$24,C198+2,FALSE),$AC:$AD,2,FALSE)</f>
        <v>1</v>
      </c>
    </row>
    <row r="199" spans="1:4" x14ac:dyDescent="0.15">
      <c r="A199">
        <v>195</v>
      </c>
      <c r="B199">
        <f t="shared" si="9"/>
        <v>11</v>
      </c>
      <c r="C199">
        <f t="shared" si="10"/>
        <v>15</v>
      </c>
      <c r="D199">
        <f t="shared" si="11"/>
        <v>1</v>
      </c>
    </row>
    <row r="200" spans="1:4" x14ac:dyDescent="0.15">
      <c r="A200">
        <v>196</v>
      </c>
      <c r="B200">
        <f t="shared" si="9"/>
        <v>11</v>
      </c>
      <c r="C200">
        <f t="shared" si="10"/>
        <v>16</v>
      </c>
      <c r="D200">
        <f t="shared" si="11"/>
        <v>0</v>
      </c>
    </row>
    <row r="201" spans="1:4" x14ac:dyDescent="0.15">
      <c r="A201">
        <v>197</v>
      </c>
      <c r="B201">
        <f t="shared" si="9"/>
        <v>11</v>
      </c>
      <c r="C201">
        <f t="shared" si="10"/>
        <v>17</v>
      </c>
      <c r="D201">
        <f t="shared" si="11"/>
        <v>0.5</v>
      </c>
    </row>
    <row r="202" spans="1:4" x14ac:dyDescent="0.15">
      <c r="A202">
        <v>198</v>
      </c>
      <c r="B202">
        <f t="shared" si="9"/>
        <v>11</v>
      </c>
      <c r="C202">
        <f t="shared" si="10"/>
        <v>18</v>
      </c>
      <c r="D202">
        <f t="shared" si="11"/>
        <v>1</v>
      </c>
    </row>
    <row r="203" spans="1:4" x14ac:dyDescent="0.15">
      <c r="A203">
        <v>199</v>
      </c>
      <c r="B203">
        <f t="shared" si="9"/>
        <v>12</v>
      </c>
      <c r="C203">
        <f t="shared" si="10"/>
        <v>1</v>
      </c>
      <c r="D203">
        <f t="shared" si="11"/>
        <v>1</v>
      </c>
    </row>
    <row r="204" spans="1:4" x14ac:dyDescent="0.15">
      <c r="A204">
        <v>200</v>
      </c>
      <c r="B204">
        <f t="shared" si="9"/>
        <v>12</v>
      </c>
      <c r="C204">
        <f t="shared" si="10"/>
        <v>2</v>
      </c>
      <c r="D204">
        <f t="shared" si="11"/>
        <v>0.5</v>
      </c>
    </row>
    <row r="205" spans="1:4" x14ac:dyDescent="0.15">
      <c r="A205">
        <v>201</v>
      </c>
      <c r="B205">
        <f t="shared" si="9"/>
        <v>12</v>
      </c>
      <c r="C205">
        <f t="shared" si="10"/>
        <v>3</v>
      </c>
      <c r="D205">
        <f t="shared" si="11"/>
        <v>1</v>
      </c>
    </row>
    <row r="206" spans="1:4" x14ac:dyDescent="0.15">
      <c r="A206">
        <v>202</v>
      </c>
      <c r="B206">
        <f t="shared" si="9"/>
        <v>12</v>
      </c>
      <c r="C206">
        <f t="shared" si="10"/>
        <v>4</v>
      </c>
      <c r="D206">
        <f t="shared" si="11"/>
        <v>2</v>
      </c>
    </row>
    <row r="207" spans="1:4" x14ac:dyDescent="0.15">
      <c r="A207">
        <v>203</v>
      </c>
      <c r="B207">
        <f t="shared" si="9"/>
        <v>12</v>
      </c>
      <c r="C207">
        <f t="shared" si="10"/>
        <v>5</v>
      </c>
      <c r="D207">
        <f t="shared" si="11"/>
        <v>1</v>
      </c>
    </row>
    <row r="208" spans="1:4" x14ac:dyDescent="0.15">
      <c r="A208">
        <v>204</v>
      </c>
      <c r="B208">
        <f t="shared" si="9"/>
        <v>12</v>
      </c>
      <c r="C208">
        <f t="shared" si="10"/>
        <v>6</v>
      </c>
      <c r="D208">
        <f t="shared" si="11"/>
        <v>1</v>
      </c>
    </row>
    <row r="209" spans="1:4" x14ac:dyDescent="0.15">
      <c r="A209">
        <v>205</v>
      </c>
      <c r="B209">
        <f t="shared" si="9"/>
        <v>12</v>
      </c>
      <c r="C209">
        <f t="shared" si="10"/>
        <v>7</v>
      </c>
      <c r="D209">
        <f t="shared" si="11"/>
        <v>0.5</v>
      </c>
    </row>
    <row r="210" spans="1:4" x14ac:dyDescent="0.15">
      <c r="A210">
        <v>206</v>
      </c>
      <c r="B210">
        <f t="shared" si="9"/>
        <v>12</v>
      </c>
      <c r="C210">
        <f t="shared" si="10"/>
        <v>8</v>
      </c>
      <c r="D210">
        <f t="shared" si="11"/>
        <v>0.5</v>
      </c>
    </row>
    <row r="211" spans="1:4" x14ac:dyDescent="0.15">
      <c r="A211">
        <v>207</v>
      </c>
      <c r="B211">
        <f t="shared" si="9"/>
        <v>12</v>
      </c>
      <c r="C211">
        <f t="shared" si="10"/>
        <v>9</v>
      </c>
      <c r="D211">
        <f t="shared" si="11"/>
        <v>1</v>
      </c>
    </row>
    <row r="212" spans="1:4" x14ac:dyDescent="0.15">
      <c r="A212">
        <v>208</v>
      </c>
      <c r="B212">
        <f t="shared" si="9"/>
        <v>12</v>
      </c>
      <c r="C212">
        <f t="shared" si="10"/>
        <v>10</v>
      </c>
      <c r="D212">
        <f t="shared" si="11"/>
        <v>0.5</v>
      </c>
    </row>
    <row r="213" spans="1:4" x14ac:dyDescent="0.15">
      <c r="A213">
        <v>209</v>
      </c>
      <c r="B213">
        <f t="shared" si="9"/>
        <v>12</v>
      </c>
      <c r="C213">
        <f t="shared" si="10"/>
        <v>11</v>
      </c>
      <c r="D213">
        <f t="shared" si="11"/>
        <v>2</v>
      </c>
    </row>
    <row r="214" spans="1:4" x14ac:dyDescent="0.15">
      <c r="A214">
        <v>210</v>
      </c>
      <c r="B214">
        <f t="shared" si="9"/>
        <v>12</v>
      </c>
      <c r="C214">
        <f t="shared" si="10"/>
        <v>12</v>
      </c>
      <c r="D214">
        <f t="shared" si="11"/>
        <v>1</v>
      </c>
    </row>
    <row r="215" spans="1:4" x14ac:dyDescent="0.15">
      <c r="A215">
        <v>211</v>
      </c>
      <c r="B215">
        <f t="shared" si="9"/>
        <v>12</v>
      </c>
      <c r="C215">
        <f t="shared" si="10"/>
        <v>13</v>
      </c>
      <c r="D215">
        <f t="shared" si="11"/>
        <v>1</v>
      </c>
    </row>
    <row r="216" spans="1:4" x14ac:dyDescent="0.15">
      <c r="A216">
        <v>212</v>
      </c>
      <c r="B216">
        <f t="shared" si="9"/>
        <v>12</v>
      </c>
      <c r="C216">
        <f t="shared" si="10"/>
        <v>14</v>
      </c>
      <c r="D216">
        <f t="shared" si="11"/>
        <v>0.5</v>
      </c>
    </row>
    <row r="217" spans="1:4" x14ac:dyDescent="0.15">
      <c r="A217">
        <v>213</v>
      </c>
      <c r="B217">
        <f t="shared" si="9"/>
        <v>12</v>
      </c>
      <c r="C217">
        <f t="shared" si="10"/>
        <v>15</v>
      </c>
      <c r="D217">
        <f t="shared" si="11"/>
        <v>1</v>
      </c>
    </row>
    <row r="218" spans="1:4" x14ac:dyDescent="0.15">
      <c r="A218">
        <v>214</v>
      </c>
      <c r="B218">
        <f t="shared" si="9"/>
        <v>12</v>
      </c>
      <c r="C218">
        <f t="shared" si="10"/>
        <v>16</v>
      </c>
      <c r="D218">
        <f t="shared" si="11"/>
        <v>2</v>
      </c>
    </row>
    <row r="219" spans="1:4" x14ac:dyDescent="0.15">
      <c r="A219">
        <v>215</v>
      </c>
      <c r="B219">
        <f t="shared" si="9"/>
        <v>12</v>
      </c>
      <c r="C219">
        <f t="shared" si="10"/>
        <v>17</v>
      </c>
      <c r="D219">
        <f t="shared" si="11"/>
        <v>0.5</v>
      </c>
    </row>
    <row r="220" spans="1:4" x14ac:dyDescent="0.15">
      <c r="A220">
        <v>216</v>
      </c>
      <c r="B220">
        <f t="shared" si="9"/>
        <v>12</v>
      </c>
      <c r="C220">
        <f t="shared" si="10"/>
        <v>18</v>
      </c>
      <c r="D220">
        <f t="shared" si="11"/>
        <v>0.5</v>
      </c>
    </row>
    <row r="221" spans="1:4" x14ac:dyDescent="0.15">
      <c r="A221">
        <v>217</v>
      </c>
      <c r="B221">
        <f t="shared" si="9"/>
        <v>13</v>
      </c>
      <c r="C221">
        <f t="shared" si="10"/>
        <v>1</v>
      </c>
      <c r="D221">
        <f t="shared" si="11"/>
        <v>1</v>
      </c>
    </row>
    <row r="222" spans="1:4" x14ac:dyDescent="0.15">
      <c r="A222">
        <v>218</v>
      </c>
      <c r="B222">
        <f t="shared" si="9"/>
        <v>13</v>
      </c>
      <c r="C222">
        <f t="shared" si="10"/>
        <v>2</v>
      </c>
      <c r="D222">
        <f t="shared" si="11"/>
        <v>2</v>
      </c>
    </row>
    <row r="223" spans="1:4" x14ac:dyDescent="0.15">
      <c r="A223">
        <v>219</v>
      </c>
      <c r="B223">
        <f t="shared" si="9"/>
        <v>13</v>
      </c>
      <c r="C223">
        <f t="shared" si="10"/>
        <v>3</v>
      </c>
      <c r="D223">
        <f t="shared" si="11"/>
        <v>1</v>
      </c>
    </row>
    <row r="224" spans="1:4" x14ac:dyDescent="0.15">
      <c r="A224">
        <v>220</v>
      </c>
      <c r="B224">
        <f t="shared" si="9"/>
        <v>13</v>
      </c>
      <c r="C224">
        <f t="shared" si="10"/>
        <v>4</v>
      </c>
      <c r="D224">
        <f t="shared" si="11"/>
        <v>1</v>
      </c>
    </row>
    <row r="225" spans="1:4" x14ac:dyDescent="0.15">
      <c r="A225">
        <v>221</v>
      </c>
      <c r="B225">
        <f t="shared" si="9"/>
        <v>13</v>
      </c>
      <c r="C225">
        <f t="shared" si="10"/>
        <v>5</v>
      </c>
      <c r="D225">
        <f t="shared" si="11"/>
        <v>1</v>
      </c>
    </row>
    <row r="226" spans="1:4" x14ac:dyDescent="0.15">
      <c r="A226">
        <v>222</v>
      </c>
      <c r="B226">
        <f t="shared" si="9"/>
        <v>13</v>
      </c>
      <c r="C226">
        <f t="shared" si="10"/>
        <v>6</v>
      </c>
      <c r="D226">
        <f t="shared" si="11"/>
        <v>2</v>
      </c>
    </row>
    <row r="227" spans="1:4" x14ac:dyDescent="0.15">
      <c r="A227">
        <v>223</v>
      </c>
      <c r="B227">
        <f t="shared" si="9"/>
        <v>13</v>
      </c>
      <c r="C227">
        <f t="shared" si="10"/>
        <v>7</v>
      </c>
      <c r="D227">
        <f t="shared" si="11"/>
        <v>0.5</v>
      </c>
    </row>
    <row r="228" spans="1:4" x14ac:dyDescent="0.15">
      <c r="A228">
        <v>224</v>
      </c>
      <c r="B228">
        <f t="shared" si="9"/>
        <v>13</v>
      </c>
      <c r="C228">
        <f t="shared" si="10"/>
        <v>8</v>
      </c>
      <c r="D228">
        <f t="shared" si="11"/>
        <v>1</v>
      </c>
    </row>
    <row r="229" spans="1:4" x14ac:dyDescent="0.15">
      <c r="A229">
        <v>225</v>
      </c>
      <c r="B229">
        <f t="shared" si="9"/>
        <v>13</v>
      </c>
      <c r="C229">
        <f t="shared" si="10"/>
        <v>9</v>
      </c>
      <c r="D229">
        <f t="shared" si="11"/>
        <v>0.5</v>
      </c>
    </row>
    <row r="230" spans="1:4" x14ac:dyDescent="0.15">
      <c r="A230">
        <v>226</v>
      </c>
      <c r="B230">
        <f t="shared" si="9"/>
        <v>13</v>
      </c>
      <c r="C230">
        <f t="shared" si="10"/>
        <v>10</v>
      </c>
      <c r="D230">
        <f t="shared" si="11"/>
        <v>2</v>
      </c>
    </row>
    <row r="231" spans="1:4" x14ac:dyDescent="0.15">
      <c r="A231">
        <v>227</v>
      </c>
      <c r="B231">
        <f t="shared" si="9"/>
        <v>13</v>
      </c>
      <c r="C231">
        <f t="shared" si="10"/>
        <v>11</v>
      </c>
      <c r="D231">
        <f t="shared" si="11"/>
        <v>1</v>
      </c>
    </row>
    <row r="232" spans="1:4" x14ac:dyDescent="0.15">
      <c r="A232">
        <v>228</v>
      </c>
      <c r="B232">
        <f t="shared" si="9"/>
        <v>13</v>
      </c>
      <c r="C232">
        <f t="shared" si="10"/>
        <v>12</v>
      </c>
      <c r="D232">
        <f t="shared" si="11"/>
        <v>2</v>
      </c>
    </row>
    <row r="233" spans="1:4" x14ac:dyDescent="0.15">
      <c r="A233">
        <v>229</v>
      </c>
      <c r="B233">
        <f t="shared" si="9"/>
        <v>13</v>
      </c>
      <c r="C233">
        <f t="shared" si="10"/>
        <v>13</v>
      </c>
      <c r="D233">
        <f t="shared" si="11"/>
        <v>1</v>
      </c>
    </row>
    <row r="234" spans="1:4" x14ac:dyDescent="0.15">
      <c r="A234">
        <v>230</v>
      </c>
      <c r="B234">
        <f t="shared" si="9"/>
        <v>13</v>
      </c>
      <c r="C234">
        <f t="shared" si="10"/>
        <v>14</v>
      </c>
      <c r="D234">
        <f t="shared" si="11"/>
        <v>1</v>
      </c>
    </row>
    <row r="235" spans="1:4" x14ac:dyDescent="0.15">
      <c r="A235">
        <v>231</v>
      </c>
      <c r="B235">
        <f t="shared" si="9"/>
        <v>13</v>
      </c>
      <c r="C235">
        <f t="shared" si="10"/>
        <v>15</v>
      </c>
      <c r="D235">
        <f t="shared" si="11"/>
        <v>1</v>
      </c>
    </row>
    <row r="236" spans="1:4" x14ac:dyDescent="0.15">
      <c r="A236">
        <v>232</v>
      </c>
      <c r="B236">
        <f t="shared" si="9"/>
        <v>13</v>
      </c>
      <c r="C236">
        <f t="shared" si="10"/>
        <v>16</v>
      </c>
      <c r="D236">
        <f t="shared" si="11"/>
        <v>1</v>
      </c>
    </row>
    <row r="237" spans="1:4" x14ac:dyDescent="0.15">
      <c r="A237">
        <v>233</v>
      </c>
      <c r="B237">
        <f t="shared" si="9"/>
        <v>13</v>
      </c>
      <c r="C237">
        <f t="shared" si="10"/>
        <v>17</v>
      </c>
      <c r="D237">
        <f t="shared" si="11"/>
        <v>0.5</v>
      </c>
    </row>
    <row r="238" spans="1:4" x14ac:dyDescent="0.15">
      <c r="A238">
        <v>234</v>
      </c>
      <c r="B238">
        <f t="shared" si="9"/>
        <v>13</v>
      </c>
      <c r="C238">
        <f t="shared" si="10"/>
        <v>18</v>
      </c>
      <c r="D238">
        <f t="shared" si="11"/>
        <v>1</v>
      </c>
    </row>
    <row r="239" spans="1:4" x14ac:dyDescent="0.15">
      <c r="A239">
        <v>235</v>
      </c>
      <c r="B239">
        <f t="shared" si="9"/>
        <v>14</v>
      </c>
      <c r="C239">
        <f t="shared" si="10"/>
        <v>1</v>
      </c>
      <c r="D239">
        <f t="shared" si="11"/>
        <v>0</v>
      </c>
    </row>
    <row r="240" spans="1:4" x14ac:dyDescent="0.15">
      <c r="A240">
        <v>236</v>
      </c>
      <c r="B240">
        <f t="shared" si="9"/>
        <v>14</v>
      </c>
      <c r="C240">
        <f t="shared" si="10"/>
        <v>2</v>
      </c>
      <c r="D240">
        <f t="shared" si="11"/>
        <v>1</v>
      </c>
    </row>
    <row r="241" spans="1:4" x14ac:dyDescent="0.15">
      <c r="A241">
        <v>237</v>
      </c>
      <c r="B241">
        <f t="shared" si="9"/>
        <v>14</v>
      </c>
      <c r="C241">
        <f t="shared" si="10"/>
        <v>3</v>
      </c>
      <c r="D241">
        <f t="shared" si="11"/>
        <v>1</v>
      </c>
    </row>
    <row r="242" spans="1:4" x14ac:dyDescent="0.15">
      <c r="A242">
        <v>238</v>
      </c>
      <c r="B242">
        <f t="shared" si="9"/>
        <v>14</v>
      </c>
      <c r="C242">
        <f t="shared" si="10"/>
        <v>4</v>
      </c>
      <c r="D242">
        <f t="shared" si="11"/>
        <v>1</v>
      </c>
    </row>
    <row r="243" spans="1:4" x14ac:dyDescent="0.15">
      <c r="A243">
        <v>239</v>
      </c>
      <c r="B243">
        <f t="shared" si="9"/>
        <v>14</v>
      </c>
      <c r="C243">
        <f t="shared" si="10"/>
        <v>5</v>
      </c>
      <c r="D243">
        <f t="shared" si="11"/>
        <v>1</v>
      </c>
    </row>
    <row r="244" spans="1:4" x14ac:dyDescent="0.15">
      <c r="A244">
        <v>240</v>
      </c>
      <c r="B244">
        <f t="shared" si="9"/>
        <v>14</v>
      </c>
      <c r="C244">
        <f t="shared" si="10"/>
        <v>6</v>
      </c>
      <c r="D244">
        <f t="shared" si="11"/>
        <v>1</v>
      </c>
    </row>
    <row r="245" spans="1:4" x14ac:dyDescent="0.15">
      <c r="A245">
        <v>241</v>
      </c>
      <c r="B245">
        <f t="shared" si="9"/>
        <v>14</v>
      </c>
      <c r="C245">
        <f t="shared" si="10"/>
        <v>7</v>
      </c>
      <c r="D245">
        <f t="shared" si="11"/>
        <v>1</v>
      </c>
    </row>
    <row r="246" spans="1:4" x14ac:dyDescent="0.15">
      <c r="A246">
        <v>242</v>
      </c>
      <c r="B246">
        <f t="shared" si="9"/>
        <v>14</v>
      </c>
      <c r="C246">
        <f t="shared" si="10"/>
        <v>8</v>
      </c>
      <c r="D246">
        <f t="shared" si="11"/>
        <v>1</v>
      </c>
    </row>
    <row r="247" spans="1:4" x14ac:dyDescent="0.15">
      <c r="A247">
        <v>243</v>
      </c>
      <c r="B247">
        <f t="shared" si="9"/>
        <v>14</v>
      </c>
      <c r="C247">
        <f t="shared" si="10"/>
        <v>9</v>
      </c>
      <c r="D247">
        <f t="shared" si="11"/>
        <v>1</v>
      </c>
    </row>
    <row r="248" spans="1:4" x14ac:dyDescent="0.15">
      <c r="A248">
        <v>244</v>
      </c>
      <c r="B248">
        <f t="shared" si="9"/>
        <v>14</v>
      </c>
      <c r="C248">
        <f t="shared" si="10"/>
        <v>10</v>
      </c>
      <c r="D248">
        <f t="shared" si="11"/>
        <v>1</v>
      </c>
    </row>
    <row r="249" spans="1:4" x14ac:dyDescent="0.15">
      <c r="A249">
        <v>245</v>
      </c>
      <c r="B249">
        <f t="shared" si="9"/>
        <v>14</v>
      </c>
      <c r="C249">
        <f t="shared" si="10"/>
        <v>11</v>
      </c>
      <c r="D249">
        <f t="shared" si="11"/>
        <v>2</v>
      </c>
    </row>
    <row r="250" spans="1:4" x14ac:dyDescent="0.15">
      <c r="A250">
        <v>246</v>
      </c>
      <c r="B250">
        <f t="shared" si="9"/>
        <v>14</v>
      </c>
      <c r="C250">
        <f t="shared" si="10"/>
        <v>12</v>
      </c>
      <c r="D250">
        <f t="shared" si="11"/>
        <v>1</v>
      </c>
    </row>
    <row r="251" spans="1:4" x14ac:dyDescent="0.15">
      <c r="A251">
        <v>247</v>
      </c>
      <c r="B251">
        <f t="shared" si="9"/>
        <v>14</v>
      </c>
      <c r="C251">
        <f t="shared" si="10"/>
        <v>13</v>
      </c>
      <c r="D251">
        <f t="shared" si="11"/>
        <v>1</v>
      </c>
    </row>
    <row r="252" spans="1:4" x14ac:dyDescent="0.15">
      <c r="A252">
        <v>248</v>
      </c>
      <c r="B252">
        <f t="shared" si="9"/>
        <v>14</v>
      </c>
      <c r="C252">
        <f t="shared" si="10"/>
        <v>14</v>
      </c>
      <c r="D252">
        <f t="shared" si="11"/>
        <v>2</v>
      </c>
    </row>
    <row r="253" spans="1:4" x14ac:dyDescent="0.15">
      <c r="A253">
        <v>249</v>
      </c>
      <c r="B253">
        <f t="shared" si="9"/>
        <v>14</v>
      </c>
      <c r="C253">
        <f t="shared" si="10"/>
        <v>15</v>
      </c>
      <c r="D253">
        <f t="shared" si="11"/>
        <v>1</v>
      </c>
    </row>
    <row r="254" spans="1:4" x14ac:dyDescent="0.15">
      <c r="A254">
        <v>250</v>
      </c>
      <c r="B254">
        <f t="shared" si="9"/>
        <v>14</v>
      </c>
      <c r="C254">
        <f t="shared" si="10"/>
        <v>16</v>
      </c>
      <c r="D254">
        <f t="shared" si="11"/>
        <v>0.5</v>
      </c>
    </row>
    <row r="255" spans="1:4" x14ac:dyDescent="0.15">
      <c r="A255">
        <v>251</v>
      </c>
      <c r="B255">
        <f t="shared" si="9"/>
        <v>14</v>
      </c>
      <c r="C255">
        <f t="shared" si="10"/>
        <v>17</v>
      </c>
      <c r="D255">
        <f t="shared" si="11"/>
        <v>1</v>
      </c>
    </row>
    <row r="256" spans="1:4" x14ac:dyDescent="0.15">
      <c r="A256">
        <v>252</v>
      </c>
      <c r="B256">
        <f t="shared" si="9"/>
        <v>14</v>
      </c>
      <c r="C256">
        <f t="shared" si="10"/>
        <v>18</v>
      </c>
      <c r="D256">
        <f t="shared" si="11"/>
        <v>1</v>
      </c>
    </row>
    <row r="257" spans="1:4" x14ac:dyDescent="0.15">
      <c r="A257">
        <v>253</v>
      </c>
      <c r="B257">
        <f t="shared" si="9"/>
        <v>15</v>
      </c>
      <c r="C257">
        <f t="shared" si="10"/>
        <v>1</v>
      </c>
      <c r="D257">
        <f t="shared" si="11"/>
        <v>1</v>
      </c>
    </row>
    <row r="258" spans="1:4" x14ac:dyDescent="0.15">
      <c r="A258">
        <v>254</v>
      </c>
      <c r="B258">
        <f t="shared" si="9"/>
        <v>15</v>
      </c>
      <c r="C258">
        <f t="shared" si="10"/>
        <v>2</v>
      </c>
      <c r="D258">
        <f t="shared" si="11"/>
        <v>1</v>
      </c>
    </row>
    <row r="259" spans="1:4" x14ac:dyDescent="0.15">
      <c r="A259">
        <v>255</v>
      </c>
      <c r="B259">
        <f t="shared" si="9"/>
        <v>15</v>
      </c>
      <c r="C259">
        <f t="shared" si="10"/>
        <v>3</v>
      </c>
      <c r="D259">
        <f t="shared" si="11"/>
        <v>1</v>
      </c>
    </row>
    <row r="260" spans="1:4" x14ac:dyDescent="0.15">
      <c r="A260">
        <v>256</v>
      </c>
      <c r="B260">
        <f t="shared" si="9"/>
        <v>15</v>
      </c>
      <c r="C260">
        <f t="shared" si="10"/>
        <v>4</v>
      </c>
      <c r="D260">
        <f t="shared" si="11"/>
        <v>1</v>
      </c>
    </row>
    <row r="261" spans="1:4" x14ac:dyDescent="0.15">
      <c r="A261">
        <v>257</v>
      </c>
      <c r="B261">
        <f t="shared" si="9"/>
        <v>15</v>
      </c>
      <c r="C261">
        <f t="shared" si="10"/>
        <v>5</v>
      </c>
      <c r="D261">
        <f t="shared" si="11"/>
        <v>1</v>
      </c>
    </row>
    <row r="262" spans="1:4" x14ac:dyDescent="0.15">
      <c r="A262">
        <v>258</v>
      </c>
      <c r="B262">
        <f t="shared" ref="B262:B325" si="12">ROUNDDOWN((A262-1)/18,0)+1</f>
        <v>15</v>
      </c>
      <c r="C262">
        <f t="shared" ref="C262:C325" si="13">MOD(A262-1,18)+1</f>
        <v>6</v>
      </c>
      <c r="D262">
        <f t="shared" ref="D262:D325" si="14">VLOOKUP(VLOOKUP(B262,$G$5:$Z$24,C262+2,FALSE),$AC:$AD,2,FALSE)</f>
        <v>1</v>
      </c>
    </row>
    <row r="263" spans="1:4" x14ac:dyDescent="0.15">
      <c r="A263">
        <v>259</v>
      </c>
      <c r="B263">
        <f t="shared" si="12"/>
        <v>15</v>
      </c>
      <c r="C263">
        <f t="shared" si="13"/>
        <v>7</v>
      </c>
      <c r="D263">
        <f t="shared" si="14"/>
        <v>1</v>
      </c>
    </row>
    <row r="264" spans="1:4" x14ac:dyDescent="0.15">
      <c r="A264">
        <v>260</v>
      </c>
      <c r="B264">
        <f t="shared" si="12"/>
        <v>15</v>
      </c>
      <c r="C264">
        <f t="shared" si="13"/>
        <v>8</v>
      </c>
      <c r="D264">
        <f t="shared" si="14"/>
        <v>1</v>
      </c>
    </row>
    <row r="265" spans="1:4" x14ac:dyDescent="0.15">
      <c r="A265">
        <v>261</v>
      </c>
      <c r="B265">
        <f t="shared" si="12"/>
        <v>15</v>
      </c>
      <c r="C265">
        <f t="shared" si="13"/>
        <v>9</v>
      </c>
      <c r="D265">
        <f t="shared" si="14"/>
        <v>1</v>
      </c>
    </row>
    <row r="266" spans="1:4" x14ac:dyDescent="0.15">
      <c r="A266">
        <v>262</v>
      </c>
      <c r="B266">
        <f t="shared" si="12"/>
        <v>15</v>
      </c>
      <c r="C266">
        <f t="shared" si="13"/>
        <v>10</v>
      </c>
      <c r="D266">
        <f t="shared" si="14"/>
        <v>1</v>
      </c>
    </row>
    <row r="267" spans="1:4" x14ac:dyDescent="0.15">
      <c r="A267">
        <v>263</v>
      </c>
      <c r="B267">
        <f t="shared" si="12"/>
        <v>15</v>
      </c>
      <c r="C267">
        <f t="shared" si="13"/>
        <v>11</v>
      </c>
      <c r="D267">
        <f t="shared" si="14"/>
        <v>1</v>
      </c>
    </row>
    <row r="268" spans="1:4" x14ac:dyDescent="0.15">
      <c r="A268">
        <v>264</v>
      </c>
      <c r="B268">
        <f t="shared" si="12"/>
        <v>15</v>
      </c>
      <c r="C268">
        <f t="shared" si="13"/>
        <v>12</v>
      </c>
      <c r="D268">
        <f t="shared" si="14"/>
        <v>1</v>
      </c>
    </row>
    <row r="269" spans="1:4" x14ac:dyDescent="0.15">
      <c r="A269">
        <v>265</v>
      </c>
      <c r="B269">
        <f t="shared" si="12"/>
        <v>15</v>
      </c>
      <c r="C269">
        <f t="shared" si="13"/>
        <v>13</v>
      </c>
      <c r="D269">
        <f t="shared" si="14"/>
        <v>1</v>
      </c>
    </row>
    <row r="270" spans="1:4" x14ac:dyDescent="0.15">
      <c r="A270">
        <v>266</v>
      </c>
      <c r="B270">
        <f t="shared" si="12"/>
        <v>15</v>
      </c>
      <c r="C270">
        <f t="shared" si="13"/>
        <v>14</v>
      </c>
      <c r="D270">
        <f t="shared" si="14"/>
        <v>1</v>
      </c>
    </row>
    <row r="271" spans="1:4" x14ac:dyDescent="0.15">
      <c r="A271">
        <v>267</v>
      </c>
      <c r="B271">
        <f t="shared" si="12"/>
        <v>15</v>
      </c>
      <c r="C271">
        <f t="shared" si="13"/>
        <v>15</v>
      </c>
      <c r="D271">
        <f t="shared" si="14"/>
        <v>2</v>
      </c>
    </row>
    <row r="272" spans="1:4" x14ac:dyDescent="0.15">
      <c r="A272">
        <v>268</v>
      </c>
      <c r="B272">
        <f t="shared" si="12"/>
        <v>15</v>
      </c>
      <c r="C272">
        <f t="shared" si="13"/>
        <v>16</v>
      </c>
      <c r="D272">
        <f t="shared" si="14"/>
        <v>1</v>
      </c>
    </row>
    <row r="273" spans="1:4" x14ac:dyDescent="0.15">
      <c r="A273">
        <v>269</v>
      </c>
      <c r="B273">
        <f t="shared" si="12"/>
        <v>15</v>
      </c>
      <c r="C273">
        <f t="shared" si="13"/>
        <v>17</v>
      </c>
      <c r="D273">
        <f t="shared" si="14"/>
        <v>0.5</v>
      </c>
    </row>
    <row r="274" spans="1:4" x14ac:dyDescent="0.15">
      <c r="A274">
        <v>270</v>
      </c>
      <c r="B274">
        <f t="shared" si="12"/>
        <v>15</v>
      </c>
      <c r="C274">
        <f t="shared" si="13"/>
        <v>18</v>
      </c>
      <c r="D274">
        <f t="shared" si="14"/>
        <v>0</v>
      </c>
    </row>
    <row r="275" spans="1:4" x14ac:dyDescent="0.15">
      <c r="A275">
        <v>271</v>
      </c>
      <c r="B275">
        <f t="shared" si="12"/>
        <v>16</v>
      </c>
      <c r="C275">
        <f t="shared" si="13"/>
        <v>1</v>
      </c>
      <c r="D275">
        <f t="shared" si="14"/>
        <v>1</v>
      </c>
    </row>
    <row r="276" spans="1:4" x14ac:dyDescent="0.15">
      <c r="A276">
        <v>272</v>
      </c>
      <c r="B276">
        <f t="shared" si="12"/>
        <v>16</v>
      </c>
      <c r="C276">
        <f t="shared" si="13"/>
        <v>2</v>
      </c>
      <c r="D276">
        <f t="shared" si="14"/>
        <v>1</v>
      </c>
    </row>
    <row r="277" spans="1:4" x14ac:dyDescent="0.15">
      <c r="A277">
        <v>273</v>
      </c>
      <c r="B277">
        <f t="shared" si="12"/>
        <v>16</v>
      </c>
      <c r="C277">
        <f t="shared" si="13"/>
        <v>3</v>
      </c>
      <c r="D277">
        <f t="shared" si="14"/>
        <v>1</v>
      </c>
    </row>
    <row r="278" spans="1:4" x14ac:dyDescent="0.15">
      <c r="A278">
        <v>274</v>
      </c>
      <c r="B278">
        <f t="shared" si="12"/>
        <v>16</v>
      </c>
      <c r="C278">
        <f t="shared" si="13"/>
        <v>4</v>
      </c>
      <c r="D278">
        <f t="shared" si="14"/>
        <v>1</v>
      </c>
    </row>
    <row r="279" spans="1:4" x14ac:dyDescent="0.15">
      <c r="A279">
        <v>275</v>
      </c>
      <c r="B279">
        <f t="shared" si="12"/>
        <v>16</v>
      </c>
      <c r="C279">
        <f t="shared" si="13"/>
        <v>5</v>
      </c>
      <c r="D279">
        <f t="shared" si="14"/>
        <v>1</v>
      </c>
    </row>
    <row r="280" spans="1:4" x14ac:dyDescent="0.15">
      <c r="A280">
        <v>276</v>
      </c>
      <c r="B280">
        <f t="shared" si="12"/>
        <v>16</v>
      </c>
      <c r="C280">
        <f t="shared" si="13"/>
        <v>6</v>
      </c>
      <c r="D280">
        <f t="shared" si="14"/>
        <v>1</v>
      </c>
    </row>
    <row r="281" spans="1:4" x14ac:dyDescent="0.15">
      <c r="A281">
        <v>277</v>
      </c>
      <c r="B281">
        <f t="shared" si="12"/>
        <v>16</v>
      </c>
      <c r="C281">
        <f t="shared" si="13"/>
        <v>7</v>
      </c>
      <c r="D281">
        <f t="shared" si="14"/>
        <v>0.5</v>
      </c>
    </row>
    <row r="282" spans="1:4" x14ac:dyDescent="0.15">
      <c r="A282">
        <v>278</v>
      </c>
      <c r="B282">
        <f t="shared" si="12"/>
        <v>16</v>
      </c>
      <c r="C282">
        <f t="shared" si="13"/>
        <v>8</v>
      </c>
      <c r="D282">
        <f t="shared" si="14"/>
        <v>1</v>
      </c>
    </row>
    <row r="283" spans="1:4" x14ac:dyDescent="0.15">
      <c r="A283">
        <v>279</v>
      </c>
      <c r="B283">
        <f t="shared" si="12"/>
        <v>16</v>
      </c>
      <c r="C283">
        <f t="shared" si="13"/>
        <v>9</v>
      </c>
      <c r="D283">
        <f t="shared" si="14"/>
        <v>1</v>
      </c>
    </row>
    <row r="284" spans="1:4" x14ac:dyDescent="0.15">
      <c r="A284">
        <v>280</v>
      </c>
      <c r="B284">
        <f t="shared" si="12"/>
        <v>16</v>
      </c>
      <c r="C284">
        <f t="shared" si="13"/>
        <v>10</v>
      </c>
      <c r="D284">
        <f t="shared" si="14"/>
        <v>1</v>
      </c>
    </row>
    <row r="285" spans="1:4" x14ac:dyDescent="0.15">
      <c r="A285">
        <v>281</v>
      </c>
      <c r="B285">
        <f t="shared" si="12"/>
        <v>16</v>
      </c>
      <c r="C285">
        <f t="shared" si="13"/>
        <v>11</v>
      </c>
      <c r="D285">
        <f t="shared" si="14"/>
        <v>2</v>
      </c>
    </row>
    <row r="286" spans="1:4" x14ac:dyDescent="0.15">
      <c r="A286">
        <v>282</v>
      </c>
      <c r="B286">
        <f t="shared" si="12"/>
        <v>16</v>
      </c>
      <c r="C286">
        <f t="shared" si="13"/>
        <v>12</v>
      </c>
      <c r="D286">
        <f t="shared" si="14"/>
        <v>1</v>
      </c>
    </row>
    <row r="287" spans="1:4" x14ac:dyDescent="0.15">
      <c r="A287">
        <v>283</v>
      </c>
      <c r="B287">
        <f t="shared" si="12"/>
        <v>16</v>
      </c>
      <c r="C287">
        <f t="shared" si="13"/>
        <v>13</v>
      </c>
      <c r="D287">
        <f t="shared" si="14"/>
        <v>1</v>
      </c>
    </row>
    <row r="288" spans="1:4" x14ac:dyDescent="0.15">
      <c r="A288">
        <v>284</v>
      </c>
      <c r="B288">
        <f t="shared" si="12"/>
        <v>16</v>
      </c>
      <c r="C288">
        <f t="shared" si="13"/>
        <v>14</v>
      </c>
      <c r="D288">
        <f t="shared" si="14"/>
        <v>2</v>
      </c>
    </row>
    <row r="289" spans="1:4" x14ac:dyDescent="0.15">
      <c r="A289">
        <v>285</v>
      </c>
      <c r="B289">
        <f t="shared" si="12"/>
        <v>16</v>
      </c>
      <c r="C289">
        <f t="shared" si="13"/>
        <v>15</v>
      </c>
      <c r="D289">
        <f t="shared" si="14"/>
        <v>1</v>
      </c>
    </row>
    <row r="290" spans="1:4" x14ac:dyDescent="0.15">
      <c r="A290">
        <v>286</v>
      </c>
      <c r="B290">
        <f t="shared" si="12"/>
        <v>16</v>
      </c>
      <c r="C290">
        <f t="shared" si="13"/>
        <v>16</v>
      </c>
      <c r="D290">
        <f t="shared" si="14"/>
        <v>0.5</v>
      </c>
    </row>
    <row r="291" spans="1:4" x14ac:dyDescent="0.15">
      <c r="A291">
        <v>287</v>
      </c>
      <c r="B291">
        <f t="shared" si="12"/>
        <v>16</v>
      </c>
      <c r="C291">
        <f t="shared" si="13"/>
        <v>17</v>
      </c>
      <c r="D291">
        <f t="shared" si="14"/>
        <v>1</v>
      </c>
    </row>
    <row r="292" spans="1:4" x14ac:dyDescent="0.15">
      <c r="A292">
        <v>288</v>
      </c>
      <c r="B292">
        <f t="shared" si="12"/>
        <v>16</v>
      </c>
      <c r="C292">
        <f t="shared" si="13"/>
        <v>18</v>
      </c>
      <c r="D292">
        <f t="shared" si="14"/>
        <v>0.5</v>
      </c>
    </row>
    <row r="293" spans="1:4" x14ac:dyDescent="0.15">
      <c r="A293">
        <v>289</v>
      </c>
      <c r="B293">
        <f t="shared" si="12"/>
        <v>17</v>
      </c>
      <c r="C293">
        <f t="shared" si="13"/>
        <v>1</v>
      </c>
      <c r="D293">
        <f t="shared" si="14"/>
        <v>1</v>
      </c>
    </row>
    <row r="294" spans="1:4" x14ac:dyDescent="0.15">
      <c r="A294">
        <v>290</v>
      </c>
      <c r="B294">
        <f t="shared" si="12"/>
        <v>17</v>
      </c>
      <c r="C294">
        <f t="shared" si="13"/>
        <v>2</v>
      </c>
      <c r="D294">
        <f t="shared" si="14"/>
        <v>0.5</v>
      </c>
    </row>
    <row r="295" spans="1:4" x14ac:dyDescent="0.15">
      <c r="A295">
        <v>291</v>
      </c>
      <c r="B295">
        <f t="shared" si="12"/>
        <v>17</v>
      </c>
      <c r="C295">
        <f t="shared" si="13"/>
        <v>3</v>
      </c>
      <c r="D295">
        <f t="shared" si="14"/>
        <v>0.5</v>
      </c>
    </row>
    <row r="296" spans="1:4" x14ac:dyDescent="0.15">
      <c r="A296">
        <v>292</v>
      </c>
      <c r="B296">
        <f t="shared" si="12"/>
        <v>17</v>
      </c>
      <c r="C296">
        <f t="shared" si="13"/>
        <v>4</v>
      </c>
      <c r="D296">
        <f t="shared" si="14"/>
        <v>1</v>
      </c>
    </row>
    <row r="297" spans="1:4" x14ac:dyDescent="0.15">
      <c r="A297">
        <v>293</v>
      </c>
      <c r="B297">
        <f t="shared" si="12"/>
        <v>17</v>
      </c>
      <c r="C297">
        <f t="shared" si="13"/>
        <v>5</v>
      </c>
      <c r="D297">
        <f t="shared" si="14"/>
        <v>0.5</v>
      </c>
    </row>
    <row r="298" spans="1:4" x14ac:dyDescent="0.15">
      <c r="A298">
        <v>294</v>
      </c>
      <c r="B298">
        <f t="shared" si="12"/>
        <v>17</v>
      </c>
      <c r="C298">
        <f t="shared" si="13"/>
        <v>6</v>
      </c>
      <c r="D298">
        <f t="shared" si="14"/>
        <v>2</v>
      </c>
    </row>
    <row r="299" spans="1:4" x14ac:dyDescent="0.15">
      <c r="A299">
        <v>295</v>
      </c>
      <c r="B299">
        <f t="shared" si="12"/>
        <v>17</v>
      </c>
      <c r="C299">
        <f t="shared" si="13"/>
        <v>7</v>
      </c>
      <c r="D299">
        <f t="shared" si="14"/>
        <v>1</v>
      </c>
    </row>
    <row r="300" spans="1:4" x14ac:dyDescent="0.15">
      <c r="A300">
        <v>296</v>
      </c>
      <c r="B300">
        <f t="shared" si="12"/>
        <v>17</v>
      </c>
      <c r="C300">
        <f t="shared" si="13"/>
        <v>8</v>
      </c>
      <c r="D300">
        <f t="shared" si="14"/>
        <v>1</v>
      </c>
    </row>
    <row r="301" spans="1:4" x14ac:dyDescent="0.15">
      <c r="A301">
        <v>297</v>
      </c>
      <c r="B301">
        <f t="shared" si="12"/>
        <v>17</v>
      </c>
      <c r="C301">
        <f t="shared" si="13"/>
        <v>9</v>
      </c>
      <c r="D301">
        <f t="shared" si="14"/>
        <v>1</v>
      </c>
    </row>
    <row r="302" spans="1:4" x14ac:dyDescent="0.15">
      <c r="A302">
        <v>298</v>
      </c>
      <c r="B302">
        <f t="shared" si="12"/>
        <v>17</v>
      </c>
      <c r="C302">
        <f t="shared" si="13"/>
        <v>10</v>
      </c>
      <c r="D302">
        <f t="shared" si="14"/>
        <v>1</v>
      </c>
    </row>
    <row r="303" spans="1:4" x14ac:dyDescent="0.15">
      <c r="A303">
        <v>299</v>
      </c>
      <c r="B303">
        <f t="shared" si="12"/>
        <v>17</v>
      </c>
      <c r="C303">
        <f t="shared" si="13"/>
        <v>11</v>
      </c>
      <c r="D303">
        <f t="shared" si="14"/>
        <v>1</v>
      </c>
    </row>
    <row r="304" spans="1:4" x14ac:dyDescent="0.15">
      <c r="A304">
        <v>300</v>
      </c>
      <c r="B304">
        <f t="shared" si="12"/>
        <v>17</v>
      </c>
      <c r="C304">
        <f t="shared" si="13"/>
        <v>12</v>
      </c>
      <c r="D304">
        <f t="shared" si="14"/>
        <v>1</v>
      </c>
    </row>
    <row r="305" spans="1:4" x14ac:dyDescent="0.15">
      <c r="A305">
        <v>301</v>
      </c>
      <c r="B305">
        <f t="shared" si="12"/>
        <v>17</v>
      </c>
      <c r="C305">
        <f t="shared" si="13"/>
        <v>13</v>
      </c>
      <c r="D305">
        <f t="shared" si="14"/>
        <v>2</v>
      </c>
    </row>
    <row r="306" spans="1:4" x14ac:dyDescent="0.15">
      <c r="A306">
        <v>302</v>
      </c>
      <c r="B306">
        <f t="shared" si="12"/>
        <v>17</v>
      </c>
      <c r="C306">
        <f t="shared" si="13"/>
        <v>14</v>
      </c>
      <c r="D306">
        <f t="shared" si="14"/>
        <v>1</v>
      </c>
    </row>
    <row r="307" spans="1:4" x14ac:dyDescent="0.15">
      <c r="A307">
        <v>303</v>
      </c>
      <c r="B307">
        <f t="shared" si="12"/>
        <v>17</v>
      </c>
      <c r="C307">
        <f t="shared" si="13"/>
        <v>15</v>
      </c>
      <c r="D307">
        <f t="shared" si="14"/>
        <v>1</v>
      </c>
    </row>
    <row r="308" spans="1:4" x14ac:dyDescent="0.15">
      <c r="A308">
        <v>304</v>
      </c>
      <c r="B308">
        <f t="shared" si="12"/>
        <v>17</v>
      </c>
      <c r="C308">
        <f t="shared" si="13"/>
        <v>16</v>
      </c>
      <c r="D308">
        <f t="shared" si="14"/>
        <v>1</v>
      </c>
    </row>
    <row r="309" spans="1:4" x14ac:dyDescent="0.15">
      <c r="A309">
        <v>305</v>
      </c>
      <c r="B309">
        <f t="shared" si="12"/>
        <v>17</v>
      </c>
      <c r="C309">
        <f t="shared" si="13"/>
        <v>17</v>
      </c>
      <c r="D309">
        <f t="shared" si="14"/>
        <v>0.5</v>
      </c>
    </row>
    <row r="310" spans="1:4" x14ac:dyDescent="0.15">
      <c r="A310">
        <v>306</v>
      </c>
      <c r="B310">
        <f t="shared" si="12"/>
        <v>17</v>
      </c>
      <c r="C310">
        <f t="shared" si="13"/>
        <v>18</v>
      </c>
      <c r="D310">
        <f t="shared" si="14"/>
        <v>2</v>
      </c>
    </row>
    <row r="311" spans="1:4" x14ac:dyDescent="0.15">
      <c r="A311">
        <v>307</v>
      </c>
      <c r="B311">
        <f t="shared" si="12"/>
        <v>18</v>
      </c>
      <c r="C311">
        <f t="shared" si="13"/>
        <v>1</v>
      </c>
      <c r="D311">
        <f t="shared" si="14"/>
        <v>1</v>
      </c>
    </row>
    <row r="312" spans="1:4" x14ac:dyDescent="0.15">
      <c r="A312">
        <v>308</v>
      </c>
      <c r="B312">
        <f t="shared" si="12"/>
        <v>18</v>
      </c>
      <c r="C312">
        <f t="shared" si="13"/>
        <v>2</v>
      </c>
      <c r="D312">
        <f t="shared" si="14"/>
        <v>0.5</v>
      </c>
    </row>
    <row r="313" spans="1:4" x14ac:dyDescent="0.15">
      <c r="A313">
        <v>309</v>
      </c>
      <c r="B313">
        <f t="shared" si="12"/>
        <v>18</v>
      </c>
      <c r="C313">
        <f t="shared" si="13"/>
        <v>3</v>
      </c>
      <c r="D313">
        <f t="shared" si="14"/>
        <v>1</v>
      </c>
    </row>
    <row r="314" spans="1:4" x14ac:dyDescent="0.15">
      <c r="A314">
        <v>310</v>
      </c>
      <c r="B314">
        <f t="shared" si="12"/>
        <v>18</v>
      </c>
      <c r="C314">
        <f t="shared" si="13"/>
        <v>4</v>
      </c>
      <c r="D314">
        <f t="shared" si="14"/>
        <v>1</v>
      </c>
    </row>
    <row r="315" spans="1:4" x14ac:dyDescent="0.15">
      <c r="A315">
        <v>311</v>
      </c>
      <c r="B315">
        <f t="shared" si="12"/>
        <v>18</v>
      </c>
      <c r="C315">
        <f t="shared" si="13"/>
        <v>5</v>
      </c>
      <c r="D315">
        <f t="shared" si="14"/>
        <v>1</v>
      </c>
    </row>
    <row r="316" spans="1:4" x14ac:dyDescent="0.15">
      <c r="A316">
        <v>312</v>
      </c>
      <c r="B316">
        <f t="shared" si="12"/>
        <v>18</v>
      </c>
      <c r="C316">
        <f t="shared" si="13"/>
        <v>6</v>
      </c>
      <c r="D316">
        <f t="shared" si="14"/>
        <v>1</v>
      </c>
    </row>
    <row r="317" spans="1:4" x14ac:dyDescent="0.15">
      <c r="A317">
        <v>313</v>
      </c>
      <c r="B317">
        <f t="shared" si="12"/>
        <v>18</v>
      </c>
      <c r="C317">
        <f t="shared" si="13"/>
        <v>7</v>
      </c>
      <c r="D317">
        <f t="shared" si="14"/>
        <v>2</v>
      </c>
    </row>
    <row r="318" spans="1:4" x14ac:dyDescent="0.15">
      <c r="A318">
        <v>314</v>
      </c>
      <c r="B318">
        <f t="shared" si="12"/>
        <v>18</v>
      </c>
      <c r="C318">
        <f t="shared" si="13"/>
        <v>8</v>
      </c>
      <c r="D318">
        <f t="shared" si="14"/>
        <v>0.5</v>
      </c>
    </row>
    <row r="319" spans="1:4" x14ac:dyDescent="0.15">
      <c r="A319">
        <v>315</v>
      </c>
      <c r="B319">
        <f t="shared" si="12"/>
        <v>18</v>
      </c>
      <c r="C319">
        <f t="shared" si="13"/>
        <v>9</v>
      </c>
      <c r="D319">
        <f t="shared" si="14"/>
        <v>1</v>
      </c>
    </row>
    <row r="320" spans="1:4" x14ac:dyDescent="0.15">
      <c r="A320">
        <v>316</v>
      </c>
      <c r="B320">
        <f t="shared" si="12"/>
        <v>18</v>
      </c>
      <c r="C320">
        <f t="shared" si="13"/>
        <v>10</v>
      </c>
      <c r="D320">
        <f t="shared" si="14"/>
        <v>1</v>
      </c>
    </row>
    <row r="321" spans="1:4" x14ac:dyDescent="0.15">
      <c r="A321">
        <v>317</v>
      </c>
      <c r="B321">
        <f t="shared" si="12"/>
        <v>18</v>
      </c>
      <c r="C321">
        <f t="shared" si="13"/>
        <v>11</v>
      </c>
      <c r="D321">
        <f t="shared" si="14"/>
        <v>1</v>
      </c>
    </row>
    <row r="322" spans="1:4" x14ac:dyDescent="0.15">
      <c r="A322">
        <v>318</v>
      </c>
      <c r="B322">
        <f t="shared" si="12"/>
        <v>18</v>
      </c>
      <c r="C322">
        <f t="shared" si="13"/>
        <v>12</v>
      </c>
      <c r="D322">
        <f t="shared" si="14"/>
        <v>1</v>
      </c>
    </row>
    <row r="323" spans="1:4" x14ac:dyDescent="0.15">
      <c r="A323">
        <v>319</v>
      </c>
      <c r="B323">
        <f t="shared" si="12"/>
        <v>18</v>
      </c>
      <c r="C323">
        <f t="shared" si="13"/>
        <v>13</v>
      </c>
      <c r="D323">
        <f t="shared" si="14"/>
        <v>1</v>
      </c>
    </row>
    <row r="324" spans="1:4" x14ac:dyDescent="0.15">
      <c r="A324">
        <v>320</v>
      </c>
      <c r="B324">
        <f t="shared" si="12"/>
        <v>18</v>
      </c>
      <c r="C324">
        <f t="shared" si="13"/>
        <v>14</v>
      </c>
      <c r="D324">
        <f t="shared" si="14"/>
        <v>1</v>
      </c>
    </row>
    <row r="325" spans="1:4" x14ac:dyDescent="0.15">
      <c r="A325">
        <v>321</v>
      </c>
      <c r="B325">
        <f t="shared" si="12"/>
        <v>18</v>
      </c>
      <c r="C325">
        <f t="shared" si="13"/>
        <v>15</v>
      </c>
      <c r="D325">
        <f t="shared" si="14"/>
        <v>2</v>
      </c>
    </row>
    <row r="326" spans="1:4" x14ac:dyDescent="0.15">
      <c r="A326">
        <v>322</v>
      </c>
      <c r="B326">
        <f t="shared" ref="B326:B328" si="15">ROUNDDOWN((A326-1)/18,0)+1</f>
        <v>18</v>
      </c>
      <c r="C326">
        <f t="shared" ref="C326:C328" si="16">MOD(A326-1,18)+1</f>
        <v>16</v>
      </c>
      <c r="D326">
        <f t="shared" ref="D326:D328" si="17">VLOOKUP(VLOOKUP(B326,$G$5:$Z$24,C326+2,FALSE),$AC:$AD,2,FALSE)</f>
        <v>2</v>
      </c>
    </row>
    <row r="327" spans="1:4" x14ac:dyDescent="0.15">
      <c r="A327">
        <v>323</v>
      </c>
      <c r="B327">
        <f t="shared" si="15"/>
        <v>18</v>
      </c>
      <c r="C327">
        <f t="shared" si="16"/>
        <v>17</v>
      </c>
      <c r="D327">
        <f t="shared" si="17"/>
        <v>0.5</v>
      </c>
    </row>
    <row r="328" spans="1:4" x14ac:dyDescent="0.15">
      <c r="A328">
        <v>324</v>
      </c>
      <c r="B328">
        <f t="shared" si="15"/>
        <v>18</v>
      </c>
      <c r="C328">
        <f t="shared" si="16"/>
        <v>18</v>
      </c>
      <c r="D328">
        <f t="shared" si="17"/>
        <v>1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testfight</vt:lpstr>
      <vt:lpstr>testfight1</vt:lpstr>
      <vt:lpstr>skill</vt:lpstr>
      <vt:lpstr>buff</vt:lpstr>
      <vt:lpstr>buffstrength</vt:lpstr>
      <vt:lpstr>effect</vt:lpstr>
      <vt:lpstr>camera</vt:lpstr>
      <vt:lpstr>property</vt:lpstr>
      <vt:lpstr>propertyratio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diyibo</cp:lastModifiedBy>
  <dcterms:created xsi:type="dcterms:W3CDTF">2006-09-13T11:21:00Z</dcterms:created>
  <dcterms:modified xsi:type="dcterms:W3CDTF">2017-09-30T07:12:52Z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  <property fmtid="{D5CDD505-2E9C-101B-9397-08002B2CF9AE}" pid="3" name="Generator">
    <vt:lpwstr>NPOI</vt:lpwstr>
  </property>
  <property fmtid="{D5CDD505-2E9C-101B-9397-08002B2CF9AE}" pid="4" name="Generator Version">
    <vt:lpwstr>2.2.1</vt:lpwstr>
  </property>
</Properties>
</file>