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dvi\Desktop\2023 UJ Honours\ISM8X04 Learning from data\Assignment 4\"/>
    </mc:Choice>
  </mc:AlternateContent>
  <xr:revisionPtr revIDLastSave="0" documentId="13_ncr:1_{DD5CF18B-8E1E-4163-B36E-597A48CA695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Vanguard S&amp;P 500 ETF" sheetId="1" r:id="rId1"/>
    <sheet name="Satrix 40 ETF" sheetId="2" r:id="rId2"/>
    <sheet name="Satrix Indi ETF" sheetId="3" r:id="rId3"/>
    <sheet name="Sygnia Itrix MSCI World ETF " sheetId="4" r:id="rId4"/>
    <sheet name="Descriptive analytics" sheetId="7" r:id="rId5"/>
    <sheet name="Calculations" sheetId="8" r:id="rId6"/>
    <sheet name="Upload 2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0" i="8" l="1" a="1"/>
  <c r="H200" i="8" s="1"/>
  <c r="I200" i="8" a="1"/>
  <c r="I200" i="8" s="1"/>
  <c r="J200" i="8" a="1"/>
  <c r="J200" i="8" s="1"/>
  <c r="K200" i="8" a="1"/>
  <c r="K200" i="8" s="1"/>
  <c r="L200" i="8" a="1"/>
  <c r="L200" i="8" s="1"/>
  <c r="M200" i="8" a="1"/>
  <c r="M200" i="8" s="1"/>
  <c r="H201" i="8" a="1"/>
  <c r="H201" i="8" s="1"/>
  <c r="I201" i="8" a="1"/>
  <c r="I201" i="8" s="1"/>
  <c r="J201" i="8" a="1"/>
  <c r="J201" i="8" s="1"/>
  <c r="K201" i="8" a="1"/>
  <c r="K201" i="8" s="1"/>
  <c r="L201" i="8" a="1"/>
  <c r="L201" i="8" s="1"/>
  <c r="M201" i="8" a="1"/>
  <c r="M201" i="8" s="1"/>
  <c r="H202" i="8" a="1"/>
  <c r="H202" i="8" s="1"/>
  <c r="I202" i="8" a="1"/>
  <c r="I202" i="8" s="1"/>
  <c r="J202" i="8" a="1"/>
  <c r="J202" i="8" s="1"/>
  <c r="K202" i="8" a="1"/>
  <c r="K202" i="8" s="1"/>
  <c r="L202" i="8" a="1"/>
  <c r="L202" i="8" s="1"/>
  <c r="M202" i="8" a="1"/>
  <c r="M202" i="8" s="1"/>
  <c r="H203" i="8" a="1"/>
  <c r="H203" i="8" s="1"/>
  <c r="I203" i="8" a="1"/>
  <c r="I203" i="8" s="1"/>
  <c r="J203" i="8" a="1"/>
  <c r="J203" i="8" s="1"/>
  <c r="K203" i="8" a="1"/>
  <c r="K203" i="8" s="1"/>
  <c r="L203" i="8" a="1"/>
  <c r="L203" i="8" s="1"/>
  <c r="M203" i="8" a="1"/>
  <c r="M203" i="8" s="1"/>
  <c r="H204" i="8" a="1"/>
  <c r="H204" i="8" s="1"/>
  <c r="I204" i="8" a="1"/>
  <c r="I204" i="8" s="1"/>
  <c r="J204" i="8" a="1"/>
  <c r="J204" i="8" s="1"/>
  <c r="K204" i="8" a="1"/>
  <c r="K204" i="8" s="1"/>
  <c r="L204" i="8" a="1"/>
  <c r="L204" i="8" s="1"/>
  <c r="M204" i="8" a="1"/>
  <c r="M204" i="8" s="1"/>
  <c r="H205" i="8" a="1"/>
  <c r="H205" i="8" s="1"/>
  <c r="I205" i="8" a="1"/>
  <c r="I205" i="8" s="1"/>
  <c r="J205" i="8" a="1"/>
  <c r="J205" i="8" s="1"/>
  <c r="K205" i="8" a="1"/>
  <c r="K205" i="8" s="1"/>
  <c r="L205" i="8" a="1"/>
  <c r="L205" i="8" s="1"/>
  <c r="M205" i="8" a="1"/>
  <c r="M205" i="8" s="1"/>
  <c r="H206" i="8" a="1"/>
  <c r="H206" i="8" s="1"/>
  <c r="I206" i="8" a="1"/>
  <c r="I206" i="8" s="1"/>
  <c r="J206" i="8" a="1"/>
  <c r="J206" i="8" s="1"/>
  <c r="K206" i="8" a="1"/>
  <c r="K206" i="8" s="1"/>
  <c r="L206" i="8" a="1"/>
  <c r="L206" i="8" s="1"/>
  <c r="M206" i="8" a="1"/>
  <c r="M206" i="8" s="1"/>
  <c r="H207" i="8" a="1"/>
  <c r="H207" i="8" s="1"/>
  <c r="I207" i="8" a="1"/>
  <c r="I207" i="8" s="1"/>
  <c r="J207" i="8" a="1"/>
  <c r="J207" i="8" s="1"/>
  <c r="K207" i="8" a="1"/>
  <c r="K207" i="8" s="1"/>
  <c r="L207" i="8" a="1"/>
  <c r="L207" i="8" s="1"/>
  <c r="M207" i="8" a="1"/>
  <c r="M207" i="8" s="1"/>
  <c r="H208" i="8" a="1"/>
  <c r="H208" i="8" s="1"/>
  <c r="I208" i="8" a="1"/>
  <c r="I208" i="8" s="1"/>
  <c r="J208" i="8" a="1"/>
  <c r="J208" i="8" s="1"/>
  <c r="K208" i="8" a="1"/>
  <c r="K208" i="8" s="1"/>
  <c r="L208" i="8" a="1"/>
  <c r="L208" i="8" s="1"/>
  <c r="M208" i="8" a="1"/>
  <c r="M208" i="8" s="1"/>
  <c r="H209" i="8" a="1"/>
  <c r="H209" i="8" s="1"/>
  <c r="I209" i="8" a="1"/>
  <c r="I209" i="8" s="1"/>
  <c r="J209" i="8" a="1"/>
  <c r="J209" i="8" s="1"/>
  <c r="K209" i="8" a="1"/>
  <c r="K209" i="8" s="1"/>
  <c r="L209" i="8" a="1"/>
  <c r="L209" i="8" s="1"/>
  <c r="M209" i="8" a="1"/>
  <c r="M209" i="8" s="1"/>
  <c r="H210" i="8" a="1"/>
  <c r="H210" i="8" s="1"/>
  <c r="I210" i="8" a="1"/>
  <c r="I210" i="8" s="1"/>
  <c r="J210" i="8" a="1"/>
  <c r="J210" i="8" s="1"/>
  <c r="K210" i="8" a="1"/>
  <c r="K210" i="8" s="1"/>
  <c r="L210" i="8" a="1"/>
  <c r="L210" i="8" s="1"/>
  <c r="M210" i="8" a="1"/>
  <c r="M210" i="8" s="1"/>
  <c r="H211" i="8" a="1"/>
  <c r="H211" i="8" s="1"/>
  <c r="I211" i="8" a="1"/>
  <c r="I211" i="8" s="1"/>
  <c r="J211" i="8" a="1"/>
  <c r="J211" i="8" s="1"/>
  <c r="K211" i="8" a="1"/>
  <c r="K211" i="8"/>
  <c r="L211" i="8" a="1"/>
  <c r="L211" i="8" s="1"/>
  <c r="M211" i="8" a="1"/>
  <c r="M211" i="8" s="1"/>
  <c r="H212" i="8" a="1"/>
  <c r="H212" i="8" s="1"/>
  <c r="I212" i="8" a="1"/>
  <c r="I212" i="8" s="1"/>
  <c r="J212" i="8" a="1"/>
  <c r="J212" i="8" s="1"/>
  <c r="K212" i="8" a="1"/>
  <c r="K212" i="8" s="1"/>
  <c r="L212" i="8" a="1"/>
  <c r="L212" i="8" s="1"/>
  <c r="M212" i="8" a="1"/>
  <c r="M212" i="8" s="1"/>
  <c r="H213" i="8" a="1"/>
  <c r="H213" i="8" s="1"/>
  <c r="I213" i="8" a="1"/>
  <c r="I213" i="8" s="1"/>
  <c r="J213" i="8" a="1"/>
  <c r="J213" i="8" s="1"/>
  <c r="K213" i="8" a="1"/>
  <c r="K213" i="8" s="1"/>
  <c r="L213" i="8" a="1"/>
  <c r="L213" i="8" s="1"/>
  <c r="M213" i="8" a="1"/>
  <c r="M213" i="8" s="1"/>
  <c r="H214" i="8" a="1"/>
  <c r="H214" i="8" s="1"/>
  <c r="I214" i="8" a="1"/>
  <c r="I214" i="8" s="1"/>
  <c r="J214" i="8" a="1"/>
  <c r="J214" i="8" s="1"/>
  <c r="K214" i="8" a="1"/>
  <c r="K214" i="8" s="1"/>
  <c r="L214" i="8" a="1"/>
  <c r="L214" i="8" s="1"/>
  <c r="M214" i="8" a="1"/>
  <c r="M214" i="8" s="1"/>
  <c r="H215" i="8" a="1"/>
  <c r="H215" i="8" s="1"/>
  <c r="I215" i="8" a="1"/>
  <c r="I215" i="8" s="1"/>
  <c r="J215" i="8" a="1"/>
  <c r="J215" i="8" s="1"/>
  <c r="K215" i="8" a="1"/>
  <c r="K215" i="8" s="1"/>
  <c r="L215" i="8" a="1"/>
  <c r="L215" i="8" s="1"/>
  <c r="M215" i="8" a="1"/>
  <c r="M215" i="8" s="1"/>
  <c r="H216" i="8" a="1"/>
  <c r="H216" i="8" s="1"/>
  <c r="I216" i="8" a="1"/>
  <c r="I216" i="8" s="1"/>
  <c r="J216" i="8" a="1"/>
  <c r="J216" i="8" s="1"/>
  <c r="K216" i="8" a="1"/>
  <c r="K216" i="8" s="1"/>
  <c r="L216" i="8" a="1"/>
  <c r="L216" i="8" s="1"/>
  <c r="M216" i="8" a="1"/>
  <c r="M216" i="8" s="1"/>
  <c r="H217" i="8" a="1"/>
  <c r="H217" i="8" s="1"/>
  <c r="I217" i="8" a="1"/>
  <c r="I217" i="8"/>
  <c r="J217" i="8" a="1"/>
  <c r="J217" i="8" s="1"/>
  <c r="K217" i="8" a="1"/>
  <c r="K217" i="8" s="1"/>
  <c r="L217" i="8" a="1"/>
  <c r="L217" i="8" s="1"/>
  <c r="M217" i="8" a="1"/>
  <c r="M217" i="8" s="1"/>
  <c r="H218" i="8" a="1"/>
  <c r="H218" i="8" s="1"/>
  <c r="I218" i="8" a="1"/>
  <c r="I218" i="8" s="1"/>
  <c r="J218" i="8" a="1"/>
  <c r="J218" i="8" s="1"/>
  <c r="K218" i="8" a="1"/>
  <c r="K218" i="8" s="1"/>
  <c r="L218" i="8" a="1"/>
  <c r="L218" i="8" s="1"/>
  <c r="M218" i="8" a="1"/>
  <c r="M218" i="8" s="1"/>
  <c r="H219" i="8" a="1"/>
  <c r="H219" i="8" s="1"/>
  <c r="I219" i="8" a="1"/>
  <c r="I219" i="8" s="1"/>
  <c r="J219" i="8" a="1"/>
  <c r="J219" i="8" s="1"/>
  <c r="K219" i="8" a="1"/>
  <c r="K219" i="8" s="1"/>
  <c r="L219" i="8" a="1"/>
  <c r="L219" i="8" s="1"/>
  <c r="M219" i="8" a="1"/>
  <c r="M219" i="8" s="1"/>
  <c r="H220" i="8" a="1"/>
  <c r="H220" i="8"/>
  <c r="I220" i="8" a="1"/>
  <c r="I220" i="8" s="1"/>
  <c r="J220" i="8" a="1"/>
  <c r="J220" i="8" s="1"/>
  <c r="K220" i="8" a="1"/>
  <c r="K220" i="8" s="1"/>
  <c r="L220" i="8" a="1"/>
  <c r="L220" i="8" s="1"/>
  <c r="M220" i="8" a="1"/>
  <c r="M220" i="8" s="1"/>
  <c r="H221" i="8" a="1"/>
  <c r="H221" i="8" s="1"/>
  <c r="I221" i="8" a="1"/>
  <c r="I221" i="8" s="1"/>
  <c r="J221" i="8" a="1"/>
  <c r="J221" i="8" s="1"/>
  <c r="K221" i="8" a="1"/>
  <c r="K221" i="8" s="1"/>
  <c r="L221" i="8" a="1"/>
  <c r="L221" i="8" s="1"/>
  <c r="M221" i="8" a="1"/>
  <c r="M221" i="8" s="1"/>
  <c r="H222" i="8" a="1"/>
  <c r="H222" i="8" s="1"/>
  <c r="I222" i="8" a="1"/>
  <c r="I222" i="8" s="1"/>
  <c r="J222" i="8" a="1"/>
  <c r="J222" i="8" s="1"/>
  <c r="K222" i="8" a="1"/>
  <c r="K222" i="8" s="1"/>
  <c r="L222" i="8" a="1"/>
  <c r="L222" i="8" s="1"/>
  <c r="M222" i="8" a="1"/>
  <c r="M222" i="8" s="1"/>
  <c r="H223" i="8" a="1"/>
  <c r="H223" i="8" s="1"/>
  <c r="I223" i="8" a="1"/>
  <c r="I223" i="8" s="1"/>
  <c r="J223" i="8" a="1"/>
  <c r="J223" i="8" s="1"/>
  <c r="K223" i="8" a="1"/>
  <c r="K223" i="8" s="1"/>
  <c r="L223" i="8" a="1"/>
  <c r="L223" i="8" s="1"/>
  <c r="M223" i="8" a="1"/>
  <c r="M223" i="8" s="1"/>
  <c r="H224" i="8" a="1"/>
  <c r="H224" i="8" s="1"/>
  <c r="I224" i="8" a="1"/>
  <c r="I224" i="8" s="1"/>
  <c r="J224" i="8" a="1"/>
  <c r="J224" i="8" s="1"/>
  <c r="K224" i="8" a="1"/>
  <c r="K224" i="8" s="1"/>
  <c r="L224" i="8" a="1"/>
  <c r="L224" i="8" s="1"/>
  <c r="M224" i="8" a="1"/>
  <c r="M224" i="8" s="1"/>
  <c r="H225" i="8" a="1"/>
  <c r="H225" i="8" s="1"/>
  <c r="I225" i="8" a="1"/>
  <c r="I225" i="8" s="1"/>
  <c r="J225" i="8" a="1"/>
  <c r="J225" i="8" s="1"/>
  <c r="K225" i="8" a="1"/>
  <c r="K225" i="8" s="1"/>
  <c r="L225" i="8" a="1"/>
  <c r="L225" i="8" s="1"/>
  <c r="M225" i="8" a="1"/>
  <c r="M225" i="8" s="1"/>
  <c r="H226" i="8" a="1"/>
  <c r="H226" i="8" s="1"/>
  <c r="I226" i="8" a="1"/>
  <c r="I226" i="8" s="1"/>
  <c r="J226" i="8" a="1"/>
  <c r="J226" i="8" s="1"/>
  <c r="K226" i="8" a="1"/>
  <c r="K226" i="8" s="1"/>
  <c r="L226" i="8" a="1"/>
  <c r="L226" i="8" s="1"/>
  <c r="M226" i="8" a="1"/>
  <c r="M226" i="8" s="1"/>
  <c r="H227" i="8" a="1"/>
  <c r="H227" i="8" s="1"/>
  <c r="I227" i="8" a="1"/>
  <c r="I227" i="8" s="1"/>
  <c r="J227" i="8" a="1"/>
  <c r="J227" i="8" s="1"/>
  <c r="K227" i="8" a="1"/>
  <c r="K227" i="8" s="1"/>
  <c r="L227" i="8" a="1"/>
  <c r="L227" i="8" s="1"/>
  <c r="M227" i="8" a="1"/>
  <c r="M227" i="8" s="1"/>
  <c r="H228" i="8" a="1"/>
  <c r="H228" i="8" s="1"/>
  <c r="I228" i="8" a="1"/>
  <c r="I228" i="8" s="1"/>
  <c r="J228" i="8" a="1"/>
  <c r="J228" i="8" s="1"/>
  <c r="K228" i="8" a="1"/>
  <c r="K228" i="8" s="1"/>
  <c r="L228" i="8" a="1"/>
  <c r="L228" i="8"/>
  <c r="M228" i="8" a="1"/>
  <c r="M228" i="8" s="1"/>
  <c r="H229" i="8" a="1"/>
  <c r="H229" i="8" s="1"/>
  <c r="I229" i="8" a="1"/>
  <c r="I229" i="8" s="1"/>
  <c r="J229" i="8" a="1"/>
  <c r="J229" i="8" s="1"/>
  <c r="K229" i="8" a="1"/>
  <c r="K229" i="8" s="1"/>
  <c r="L229" i="8" a="1"/>
  <c r="L229" i="8" s="1"/>
  <c r="M229" i="8" a="1"/>
  <c r="M229" i="8"/>
  <c r="H230" i="8" a="1"/>
  <c r="H230" i="8" s="1"/>
  <c r="I230" i="8" a="1"/>
  <c r="I230" i="8" s="1"/>
  <c r="J230" i="8" a="1"/>
  <c r="J230" i="8" s="1"/>
  <c r="K230" i="8" a="1"/>
  <c r="K230" i="8" s="1"/>
  <c r="L230" i="8" a="1"/>
  <c r="L230" i="8" s="1"/>
  <c r="M230" i="8" a="1"/>
  <c r="M230" i="8" s="1"/>
  <c r="H231" i="8" a="1"/>
  <c r="H231" i="8" s="1"/>
  <c r="I231" i="8" a="1"/>
  <c r="I231" i="8" s="1"/>
  <c r="J231" i="8" a="1"/>
  <c r="J231" i="8" s="1"/>
  <c r="K231" i="8" a="1"/>
  <c r="K231" i="8" s="1"/>
  <c r="L231" i="8" a="1"/>
  <c r="L231" i="8" s="1"/>
  <c r="M231" i="8" a="1"/>
  <c r="M231" i="8"/>
  <c r="H232" i="8" a="1"/>
  <c r="H232" i="8" s="1"/>
  <c r="I232" i="8" a="1"/>
  <c r="I232" i="8" s="1"/>
  <c r="J232" i="8" a="1"/>
  <c r="J232" i="8"/>
  <c r="K232" i="8" a="1"/>
  <c r="K232" i="8" s="1"/>
  <c r="L232" i="8" a="1"/>
  <c r="L232" i="8" s="1"/>
  <c r="M232" i="8" a="1"/>
  <c r="M232" i="8"/>
  <c r="H233" i="8" a="1"/>
  <c r="H233" i="8" s="1"/>
  <c r="I233" i="8" a="1"/>
  <c r="I233" i="8"/>
  <c r="J233" i="8" a="1"/>
  <c r="J233" i="8" s="1"/>
  <c r="K233" i="8" a="1"/>
  <c r="K233" i="8" s="1"/>
  <c r="L233" i="8" a="1"/>
  <c r="L233" i="8" s="1"/>
  <c r="M233" i="8" a="1"/>
  <c r="M233" i="8" s="1"/>
  <c r="H234" i="8" a="1"/>
  <c r="H234" i="8" s="1"/>
  <c r="I234" i="8" a="1"/>
  <c r="I234" i="8" s="1"/>
  <c r="J234" i="8" a="1"/>
  <c r="J234" i="8" s="1"/>
  <c r="K234" i="8" a="1"/>
  <c r="K234" i="8" s="1"/>
  <c r="L234" i="8" a="1"/>
  <c r="L234" i="8" s="1"/>
  <c r="M234" i="8" a="1"/>
  <c r="M234" i="8" s="1"/>
  <c r="H235" i="8" a="1"/>
  <c r="H235" i="8" s="1"/>
  <c r="I235" i="8" a="1"/>
  <c r="I235" i="8" s="1"/>
  <c r="J235" i="8" a="1"/>
  <c r="J235" i="8" s="1"/>
  <c r="K235" i="8" a="1"/>
  <c r="K235" i="8" s="1"/>
  <c r="L235" i="8" a="1"/>
  <c r="L235" i="8" s="1"/>
  <c r="M235" i="8" a="1"/>
  <c r="M235" i="8" s="1"/>
  <c r="H236" i="8" a="1"/>
  <c r="H236" i="8"/>
  <c r="I236" i="8" a="1"/>
  <c r="I236" i="8" s="1"/>
  <c r="J236" i="8" a="1"/>
  <c r="J236" i="8"/>
  <c r="K236" i="8" a="1"/>
  <c r="K236" i="8" s="1"/>
  <c r="L236" i="8" a="1"/>
  <c r="L236" i="8" s="1"/>
  <c r="M236" i="8" a="1"/>
  <c r="M236" i="8"/>
  <c r="H237" i="8" a="1"/>
  <c r="H237" i="8" s="1"/>
  <c r="I237" i="8" a="1"/>
  <c r="I237" i="8" s="1"/>
  <c r="J237" i="8" a="1"/>
  <c r="J237" i="8" s="1"/>
  <c r="K237" i="8" a="1"/>
  <c r="K237" i="8" s="1"/>
  <c r="L237" i="8" a="1"/>
  <c r="L237" i="8" s="1"/>
  <c r="M237" i="8" a="1"/>
  <c r="M237" i="8" s="1"/>
  <c r="H238" i="8" a="1"/>
  <c r="H238" i="8" s="1"/>
  <c r="I238" i="8" a="1"/>
  <c r="I238" i="8" s="1"/>
  <c r="J238" i="8" a="1"/>
  <c r="J238" i="8" s="1"/>
  <c r="K238" i="8" a="1"/>
  <c r="K238" i="8" s="1"/>
  <c r="L238" i="8" a="1"/>
  <c r="L238" i="8" s="1"/>
  <c r="M238" i="8" a="1"/>
  <c r="M238" i="8" s="1"/>
  <c r="H239" i="8" a="1"/>
  <c r="H239" i="8" s="1"/>
  <c r="I239" i="8" a="1"/>
  <c r="I239" i="8" s="1"/>
  <c r="J239" i="8" a="1"/>
  <c r="J239" i="8" s="1"/>
  <c r="K239" i="8" a="1"/>
  <c r="K239" i="8" s="1"/>
  <c r="L239" i="8" a="1"/>
  <c r="L239" i="8"/>
  <c r="M239" i="8" a="1"/>
  <c r="M239" i="8" s="1"/>
  <c r="H240" i="8" a="1"/>
  <c r="H240" i="8" s="1"/>
  <c r="I240" i="8" a="1"/>
  <c r="I240" i="8" s="1"/>
  <c r="J240" i="8" a="1"/>
  <c r="J240" i="8" s="1"/>
  <c r="K240" i="8" a="1"/>
  <c r="K240" i="8" s="1"/>
  <c r="L240" i="8" a="1"/>
  <c r="L240" i="8"/>
  <c r="M240" i="8" a="1"/>
  <c r="M240" i="8" s="1"/>
  <c r="H241" i="8" a="1"/>
  <c r="H241" i="8" s="1"/>
  <c r="I241" i="8" a="1"/>
  <c r="I241" i="8" s="1"/>
  <c r="J241" i="8" a="1"/>
  <c r="J241" i="8" s="1"/>
  <c r="K241" i="8" a="1"/>
  <c r="K241" i="8"/>
  <c r="L241" i="8" a="1"/>
  <c r="L241" i="8" s="1"/>
  <c r="M241" i="8" a="1"/>
  <c r="M241" i="8" s="1"/>
  <c r="H242" i="8" a="1"/>
  <c r="H242" i="8" s="1"/>
  <c r="I242" i="8" a="1"/>
  <c r="I242" i="8" s="1"/>
  <c r="J242" i="8" a="1"/>
  <c r="J242" i="8" s="1"/>
  <c r="K242" i="8" a="1"/>
  <c r="K242" i="8" s="1"/>
  <c r="L242" i="8" a="1"/>
  <c r="L242" i="8"/>
  <c r="M242" i="8" a="1"/>
  <c r="M242" i="8" s="1"/>
  <c r="H243" i="8" a="1"/>
  <c r="H243" i="8" s="1"/>
  <c r="I243" i="8" a="1"/>
  <c r="I243" i="8" s="1"/>
  <c r="J243" i="8" a="1"/>
  <c r="J243" i="8" s="1"/>
  <c r="K243" i="8" a="1"/>
  <c r="K243" i="8" s="1"/>
  <c r="L243" i="8" a="1"/>
  <c r="L243" i="8" s="1"/>
  <c r="M243" i="8" a="1"/>
  <c r="M243" i="8"/>
  <c r="H244" i="8" a="1"/>
  <c r="H244" i="8" s="1"/>
  <c r="I244" i="8" a="1"/>
  <c r="I244" i="8" s="1"/>
  <c r="J244" i="8" a="1"/>
  <c r="J244" i="8" s="1"/>
  <c r="K244" i="8" a="1"/>
  <c r="K244" i="8" s="1"/>
  <c r="L244" i="8" a="1"/>
  <c r="L244" i="8" s="1"/>
  <c r="M244" i="8" a="1"/>
  <c r="M244" i="8"/>
  <c r="H245" i="8" a="1"/>
  <c r="H245" i="8" s="1"/>
  <c r="I245" i="8" a="1"/>
  <c r="I245" i="8" s="1"/>
  <c r="J245" i="8" a="1"/>
  <c r="J245" i="8" s="1"/>
  <c r="K245" i="8" a="1"/>
  <c r="K245" i="8"/>
  <c r="L245" i="8" a="1"/>
  <c r="L245" i="8" s="1"/>
  <c r="M245" i="8" a="1"/>
  <c r="M245" i="8" s="1"/>
  <c r="H246" i="8" a="1"/>
  <c r="H246" i="8" s="1"/>
  <c r="I246" i="8" a="1"/>
  <c r="I246" i="8" s="1"/>
  <c r="J246" i="8" a="1"/>
  <c r="J246" i="8" s="1"/>
  <c r="K246" i="8" a="1"/>
  <c r="K246" i="8"/>
  <c r="L246" i="8" a="1"/>
  <c r="L246" i="8"/>
  <c r="M246" i="8" a="1"/>
  <c r="M246" i="8" s="1"/>
  <c r="H247" i="8" a="1"/>
  <c r="H247" i="8" s="1"/>
  <c r="I247" i="8" a="1"/>
  <c r="I247" i="8" s="1"/>
  <c r="J247" i="8" a="1"/>
  <c r="J247" i="8" s="1"/>
  <c r="K247" i="8" a="1"/>
  <c r="K247" i="8" s="1"/>
  <c r="L247" i="8" a="1"/>
  <c r="L247" i="8"/>
  <c r="M247" i="8" a="1"/>
  <c r="M247" i="8" s="1"/>
  <c r="H248" i="8" a="1"/>
  <c r="H248" i="8" s="1"/>
  <c r="I248" i="8" a="1"/>
  <c r="I248" i="8" s="1"/>
  <c r="J248" i="8" a="1"/>
  <c r="J248" i="8" s="1"/>
  <c r="K248" i="8" a="1"/>
  <c r="K248" i="8" s="1"/>
  <c r="L248" i="8" a="1"/>
  <c r="L248" i="8" s="1"/>
  <c r="M248" i="8" a="1"/>
  <c r="M248" i="8" s="1"/>
  <c r="H249" i="8" a="1"/>
  <c r="H249" i="8" s="1"/>
  <c r="I249" i="8" a="1"/>
  <c r="I249" i="8" s="1"/>
  <c r="J249" i="8" a="1"/>
  <c r="J249" i="8" s="1"/>
  <c r="K249" i="8" a="1"/>
  <c r="K249" i="8"/>
  <c r="L249" i="8" a="1"/>
  <c r="L249" i="8" s="1"/>
  <c r="M249" i="8" a="1"/>
  <c r="M249" i="8" s="1"/>
  <c r="H250" i="8" a="1"/>
  <c r="H250" i="8" s="1"/>
  <c r="I250" i="8" a="1"/>
  <c r="I250" i="8" s="1"/>
  <c r="J250" i="8" a="1"/>
  <c r="J250" i="8" s="1"/>
  <c r="K250" i="8" a="1"/>
  <c r="K250" i="8" s="1"/>
  <c r="L250" i="8" a="1"/>
  <c r="L250" i="8"/>
  <c r="M250" i="8" a="1"/>
  <c r="M250" i="8" s="1"/>
  <c r="H251" i="8" a="1"/>
  <c r="H251" i="8" s="1"/>
  <c r="I251" i="8" a="1"/>
  <c r="I251" i="8" s="1"/>
  <c r="J251" i="8" a="1"/>
  <c r="J251" i="8" s="1"/>
  <c r="K251" i="8" a="1"/>
  <c r="K251" i="8" s="1"/>
  <c r="L251" i="8" a="1"/>
  <c r="L251" i="8"/>
  <c r="M251" i="8" a="1"/>
  <c r="M251" i="8" s="1"/>
  <c r="H252" i="8" a="1"/>
  <c r="H252" i="8" s="1"/>
  <c r="I252" i="8" a="1"/>
  <c r="I252" i="8" s="1"/>
  <c r="J252" i="8" a="1"/>
  <c r="J252" i="8" s="1"/>
  <c r="K252" i="8" a="1"/>
  <c r="K252" i="8" s="1"/>
  <c r="L252" i="8" a="1"/>
  <c r="L252" i="8" s="1"/>
  <c r="M252" i="8" a="1"/>
  <c r="M252" i="8"/>
  <c r="H253" i="8" a="1"/>
  <c r="H253" i="8" s="1"/>
  <c r="I253" i="8" a="1"/>
  <c r="I253" i="8" s="1"/>
  <c r="J253" i="8" a="1"/>
  <c r="J253" i="8" s="1"/>
  <c r="K253" i="8" a="1"/>
  <c r="K253" i="8" s="1"/>
  <c r="L253" i="8" a="1"/>
  <c r="L253" i="8" s="1"/>
  <c r="M253" i="8" a="1"/>
  <c r="M253" i="8"/>
  <c r="H254" i="8" a="1"/>
  <c r="H254" i="8" s="1"/>
  <c r="I254" i="8" a="1"/>
  <c r="I254" i="8" s="1"/>
  <c r="J254" i="8" a="1"/>
  <c r="J254" i="8" s="1"/>
  <c r="K254" i="8" a="1"/>
  <c r="K254" i="8" s="1"/>
  <c r="L254" i="8" a="1"/>
  <c r="L254" i="8" s="1"/>
  <c r="M254" i="8" a="1"/>
  <c r="M254" i="8" s="1"/>
  <c r="H255" i="8" a="1"/>
  <c r="H255" i="8" s="1"/>
  <c r="I255" i="8" a="1"/>
  <c r="I255" i="8"/>
  <c r="J255" i="8" a="1"/>
  <c r="J255" i="8" s="1"/>
  <c r="K255" i="8" a="1"/>
  <c r="K255" i="8" s="1"/>
  <c r="L255" i="8" a="1"/>
  <c r="L255" i="8"/>
  <c r="M255" i="8" a="1"/>
  <c r="M255" i="8"/>
  <c r="H256" i="8" a="1"/>
  <c r="H256" i="8" s="1"/>
  <c r="I256" i="8" a="1"/>
  <c r="I256" i="8" s="1"/>
  <c r="J256" i="8" a="1"/>
  <c r="J256" i="8" s="1"/>
  <c r="K256" i="8" a="1"/>
  <c r="K256" i="8" s="1"/>
  <c r="L256" i="8" a="1"/>
  <c r="L256" i="8" s="1"/>
  <c r="M256" i="8" a="1"/>
  <c r="M256" i="8" s="1"/>
  <c r="H257" i="8" a="1"/>
  <c r="H257" i="8" s="1"/>
  <c r="I257" i="8" a="1"/>
  <c r="I257" i="8" s="1"/>
  <c r="J257" i="8" a="1"/>
  <c r="J257" i="8" s="1"/>
  <c r="K257" i="8" a="1"/>
  <c r="K257" i="8" s="1"/>
  <c r="L257" i="8" a="1"/>
  <c r="L257" i="8" s="1"/>
  <c r="M257" i="8" a="1"/>
  <c r="M257" i="8" s="1"/>
  <c r="H258" i="8" a="1"/>
  <c r="H258" i="8"/>
  <c r="I258" i="8" a="1"/>
  <c r="I258" i="8" s="1"/>
  <c r="J258" i="8" a="1"/>
  <c r="J258" i="8" s="1"/>
  <c r="K258" i="8" a="1"/>
  <c r="K258" i="8" s="1"/>
  <c r="L258" i="8" a="1"/>
  <c r="L258" i="8" s="1"/>
  <c r="M258" i="8" a="1"/>
  <c r="M258" i="8" s="1"/>
  <c r="H259" i="8" a="1"/>
  <c r="H259" i="8" s="1"/>
  <c r="I259" i="8" a="1"/>
  <c r="I259" i="8" s="1"/>
  <c r="J259" i="8" a="1"/>
  <c r="J259" i="8" s="1"/>
  <c r="K259" i="8" a="1"/>
  <c r="K259" i="8" s="1"/>
  <c r="L259" i="8" a="1"/>
  <c r="L259" i="8" s="1"/>
  <c r="M259" i="8" a="1"/>
  <c r="M259" i="8" s="1"/>
  <c r="H260" i="8" a="1"/>
  <c r="H260" i="8" s="1"/>
  <c r="I260" i="8" a="1"/>
  <c r="I260" i="8"/>
  <c r="J260" i="8" a="1"/>
  <c r="J260" i="8" s="1"/>
  <c r="K260" i="8" a="1"/>
  <c r="K260" i="8" s="1"/>
  <c r="L260" i="8" a="1"/>
  <c r="L260" i="8" s="1"/>
  <c r="M260" i="8" a="1"/>
  <c r="M260" i="8" s="1"/>
  <c r="H261" i="8" a="1"/>
  <c r="H261" i="8" s="1"/>
  <c r="I261" i="8" a="1"/>
  <c r="I261" i="8" s="1"/>
  <c r="J261" i="8" a="1"/>
  <c r="J261" i="8" s="1"/>
  <c r="K261" i="8" a="1"/>
  <c r="K261" i="8" s="1"/>
  <c r="L261" i="8" a="1"/>
  <c r="L261" i="8" s="1"/>
  <c r="M261" i="8" a="1"/>
  <c r="M261" i="8" s="1"/>
  <c r="H262" i="8" a="1"/>
  <c r="H262" i="8" s="1"/>
  <c r="I262" i="8" a="1"/>
  <c r="I262" i="8" s="1"/>
  <c r="J262" i="8" a="1"/>
  <c r="J262" i="8" s="1"/>
  <c r="K262" i="8" a="1"/>
  <c r="K262" i="8" s="1"/>
  <c r="L262" i="8" a="1"/>
  <c r="L262" i="8"/>
  <c r="M262" i="8" a="1"/>
  <c r="M262" i="8" s="1"/>
  <c r="H263" i="8" a="1"/>
  <c r="H263" i="8"/>
  <c r="I263" i="8" a="1"/>
  <c r="I263" i="8" s="1"/>
  <c r="J263" i="8" a="1"/>
  <c r="J263" i="8" s="1"/>
  <c r="K263" i="8" a="1"/>
  <c r="K263" i="8" s="1"/>
  <c r="L263" i="8" a="1"/>
  <c r="L263" i="8"/>
  <c r="M263" i="8" a="1"/>
  <c r="M263" i="8" s="1"/>
  <c r="H264" i="8" a="1"/>
  <c r="H264" i="8" s="1"/>
  <c r="I264" i="8" a="1"/>
  <c r="I264" i="8" s="1"/>
  <c r="J264" i="8" a="1"/>
  <c r="J264" i="8" s="1"/>
  <c r="K264" i="8" a="1"/>
  <c r="K264" i="8" s="1"/>
  <c r="L264" i="8" a="1"/>
  <c r="L264" i="8" s="1"/>
  <c r="M264" i="8" a="1"/>
  <c r="M264" i="8" s="1"/>
  <c r="H265" i="8" a="1"/>
  <c r="H265" i="8" s="1"/>
  <c r="I265" i="8" a="1"/>
  <c r="I265" i="8"/>
  <c r="J265" i="8" a="1"/>
  <c r="J265" i="8" s="1"/>
  <c r="K265" i="8" a="1"/>
  <c r="K265" i="8"/>
  <c r="L265" i="8" a="1"/>
  <c r="L265" i="8" s="1"/>
  <c r="M265" i="8" a="1"/>
  <c r="M265" i="8" s="1"/>
  <c r="H266" i="8" a="1"/>
  <c r="H266" i="8" s="1"/>
  <c r="I266" i="8" a="1"/>
  <c r="I266" i="8" s="1"/>
  <c r="J266" i="8" a="1"/>
  <c r="J266" i="8" s="1"/>
  <c r="K266" i="8" a="1"/>
  <c r="K266" i="8" s="1"/>
  <c r="L266" i="8" a="1"/>
  <c r="L266" i="8" s="1"/>
  <c r="M266" i="8" a="1"/>
  <c r="M266" i="8" s="1"/>
  <c r="H267" i="8" a="1"/>
  <c r="H267" i="8" s="1"/>
  <c r="I267" i="8" a="1"/>
  <c r="I267" i="8" s="1"/>
  <c r="J267" i="8" a="1"/>
  <c r="J267" i="8" s="1"/>
  <c r="K267" i="8" a="1"/>
  <c r="K267" i="8" s="1"/>
  <c r="L267" i="8" a="1"/>
  <c r="L267" i="8"/>
  <c r="M267" i="8" a="1"/>
  <c r="M267" i="8"/>
  <c r="H268" i="8" a="1"/>
  <c r="H268" i="8" s="1"/>
  <c r="I268" i="8" a="1"/>
  <c r="I268" i="8" s="1"/>
  <c r="J268" i="8" a="1"/>
  <c r="J268" i="8"/>
  <c r="K268" i="8" a="1"/>
  <c r="K268" i="8" s="1"/>
  <c r="L268" i="8" a="1"/>
  <c r="L268" i="8" s="1"/>
  <c r="M268" i="8" a="1"/>
  <c r="M268" i="8" s="1"/>
  <c r="H269" i="8" a="1"/>
  <c r="H269" i="8" s="1"/>
  <c r="I269" i="8" a="1"/>
  <c r="I269" i="8" s="1"/>
  <c r="J269" i="8" a="1"/>
  <c r="J269" i="8" s="1"/>
  <c r="K269" i="8" a="1"/>
  <c r="K269" i="8" s="1"/>
  <c r="L269" i="8" a="1"/>
  <c r="L269" i="8" s="1"/>
  <c r="M269" i="8" a="1"/>
  <c r="M269" i="8" s="1"/>
  <c r="H270" i="8" a="1"/>
  <c r="H270" i="8" s="1"/>
  <c r="I270" i="8" a="1"/>
  <c r="I270" i="8" s="1"/>
  <c r="J270" i="8" a="1"/>
  <c r="J270" i="8" s="1"/>
  <c r="K270" i="8" a="1"/>
  <c r="K270" i="8" s="1"/>
  <c r="L270" i="8" a="1"/>
  <c r="L270" i="8" s="1"/>
  <c r="M270" i="8" a="1"/>
  <c r="M270" i="8" s="1"/>
  <c r="H271" i="8" a="1"/>
  <c r="H271" i="8" s="1"/>
  <c r="I271" i="8" a="1"/>
  <c r="I271" i="8"/>
  <c r="J271" i="8" a="1"/>
  <c r="J271" i="8" s="1"/>
  <c r="K271" i="8" a="1"/>
  <c r="K271" i="8" s="1"/>
  <c r="L271" i="8" a="1"/>
  <c r="L271" i="8" s="1"/>
  <c r="M271" i="8" a="1"/>
  <c r="M271" i="8" s="1"/>
  <c r="H272" i="8" a="1"/>
  <c r="H272" i="8" s="1"/>
  <c r="I272" i="8" a="1"/>
  <c r="I272" i="8" s="1"/>
  <c r="J272" i="8" a="1"/>
  <c r="J272" i="8" s="1"/>
  <c r="K272" i="8" a="1"/>
  <c r="K272" i="8" s="1"/>
  <c r="L272" i="8" a="1"/>
  <c r="L272" i="8"/>
  <c r="M272" i="8" a="1"/>
  <c r="M272" i="8"/>
  <c r="H273" i="8" a="1"/>
  <c r="H273" i="8" s="1"/>
  <c r="I273" i="8" a="1"/>
  <c r="I273" i="8" s="1"/>
  <c r="J273" i="8" a="1"/>
  <c r="J273" i="8" s="1"/>
  <c r="K273" i="8" a="1"/>
  <c r="K273" i="8"/>
  <c r="L273" i="8" a="1"/>
  <c r="L273" i="8" s="1"/>
  <c r="M273" i="8" a="1"/>
  <c r="M273" i="8" s="1"/>
  <c r="H274" i="8" a="1"/>
  <c r="H274" i="8" s="1"/>
  <c r="I274" i="8" a="1"/>
  <c r="I274" i="8" s="1"/>
  <c r="J274" i="8" a="1"/>
  <c r="J274" i="8" s="1"/>
  <c r="K274" i="8" a="1"/>
  <c r="K274" i="8" s="1"/>
  <c r="L274" i="8" a="1"/>
  <c r="L274" i="8" s="1"/>
  <c r="M274" i="8" a="1"/>
  <c r="M274" i="8" s="1"/>
  <c r="H275" i="8" a="1"/>
  <c r="H275" i="8" s="1"/>
  <c r="I275" i="8" a="1"/>
  <c r="I275" i="8" s="1"/>
  <c r="J275" i="8" a="1"/>
  <c r="J275" i="8" s="1"/>
  <c r="K275" i="8" a="1"/>
  <c r="K275" i="8" s="1"/>
  <c r="L275" i="8" a="1"/>
  <c r="L275" i="8"/>
  <c r="M275" i="8" a="1"/>
  <c r="M275" i="8"/>
  <c r="H276" i="8" a="1"/>
  <c r="H276" i="8"/>
  <c r="I276" i="8" a="1"/>
  <c r="I276" i="8" s="1"/>
  <c r="J276" i="8" a="1"/>
  <c r="J276" i="8" s="1"/>
  <c r="K276" i="8" a="1"/>
  <c r="K276" i="8" s="1"/>
  <c r="L276" i="8" a="1"/>
  <c r="L276" i="8" s="1"/>
  <c r="M276" i="8" a="1"/>
  <c r="M276" i="8" s="1"/>
  <c r="H277" i="8" a="1"/>
  <c r="H277" i="8" s="1"/>
  <c r="I277" i="8" a="1"/>
  <c r="I277" i="8" s="1"/>
  <c r="J277" i="8" a="1"/>
  <c r="J277" i="8" s="1"/>
  <c r="K277" i="8" a="1"/>
  <c r="K277" i="8" s="1"/>
  <c r="L277" i="8" a="1"/>
  <c r="L277" i="8" s="1"/>
  <c r="M277" i="8" a="1"/>
  <c r="M277" i="8" s="1"/>
  <c r="H278" i="8" a="1"/>
  <c r="H278" i="8" s="1"/>
  <c r="I278" i="8" a="1"/>
  <c r="I278" i="8" s="1"/>
  <c r="J278" i="8" a="1"/>
  <c r="J278" i="8" s="1"/>
  <c r="K278" i="8" a="1"/>
  <c r="K278" i="8" s="1"/>
  <c r="L278" i="8" a="1"/>
  <c r="L278" i="8" s="1"/>
  <c r="M278" i="8" a="1"/>
  <c r="M278" i="8" s="1"/>
  <c r="H279" i="8" a="1"/>
  <c r="H279" i="8" s="1"/>
  <c r="I279" i="8" a="1"/>
  <c r="I279" i="8"/>
  <c r="J279" i="8" a="1"/>
  <c r="J279" i="8" s="1"/>
  <c r="K279" i="8" a="1"/>
  <c r="K279" i="8" s="1"/>
  <c r="L279" i="8" a="1"/>
  <c r="L279" i="8" s="1"/>
  <c r="M279" i="8" a="1"/>
  <c r="M279" i="8" s="1"/>
  <c r="H280" i="8" a="1"/>
  <c r="H280" i="8" s="1"/>
  <c r="I280" i="8" a="1"/>
  <c r="I280" i="8" s="1"/>
  <c r="J280" i="8" a="1"/>
  <c r="J280" i="8" s="1"/>
  <c r="K280" i="8" a="1"/>
  <c r="K280" i="8" s="1"/>
  <c r="L280" i="8" a="1"/>
  <c r="L280" i="8" s="1"/>
  <c r="M280" i="8" a="1"/>
  <c r="M280" i="8" s="1"/>
  <c r="H281" i="8" a="1"/>
  <c r="H281" i="8" s="1"/>
  <c r="I281" i="8" a="1"/>
  <c r="I281" i="8" s="1"/>
  <c r="J281" i="8" a="1"/>
  <c r="J281" i="8" s="1"/>
  <c r="K281" i="8" a="1"/>
  <c r="K281" i="8" s="1"/>
  <c r="L281" i="8" a="1"/>
  <c r="L281" i="8" s="1"/>
  <c r="M281" i="8" a="1"/>
  <c r="M281" i="8" s="1"/>
  <c r="H282" i="8" a="1"/>
  <c r="H282" i="8" s="1"/>
  <c r="I282" i="8" a="1"/>
  <c r="I282" i="8" s="1"/>
  <c r="J282" i="8" a="1"/>
  <c r="J282" i="8" s="1"/>
  <c r="K282" i="8" a="1"/>
  <c r="K282" i="8" s="1"/>
  <c r="L282" i="8" a="1"/>
  <c r="L282" i="8"/>
  <c r="M282" i="8" a="1"/>
  <c r="M282" i="8"/>
  <c r="H283" i="8" a="1"/>
  <c r="H283" i="8" s="1"/>
  <c r="I283" i="8" a="1"/>
  <c r="I283" i="8" s="1"/>
  <c r="J283" i="8" a="1"/>
  <c r="J283" i="8"/>
  <c r="K283" i="8" a="1"/>
  <c r="K283" i="8"/>
  <c r="L283" i="8" a="1"/>
  <c r="L283" i="8" s="1"/>
  <c r="M283" i="8" a="1"/>
  <c r="M283" i="8" s="1"/>
  <c r="H284" i="8" a="1"/>
  <c r="H284" i="8" s="1"/>
  <c r="I284" i="8" a="1"/>
  <c r="I284" i="8" s="1"/>
  <c r="J284" i="8" a="1"/>
  <c r="J284" i="8" s="1"/>
  <c r="K284" i="8" a="1"/>
  <c r="K284" i="8" s="1"/>
  <c r="L284" i="8" a="1"/>
  <c r="L284" i="8" s="1"/>
  <c r="M284" i="8" a="1"/>
  <c r="M284" i="8" s="1"/>
  <c r="H285" i="8" a="1"/>
  <c r="H285" i="8" s="1"/>
  <c r="I285" i="8" a="1"/>
  <c r="I285" i="8" s="1"/>
  <c r="J285" i="8" a="1"/>
  <c r="J285" i="8" s="1"/>
  <c r="K285" i="8" a="1"/>
  <c r="K285" i="8" s="1"/>
  <c r="L285" i="8" a="1"/>
  <c r="L285" i="8" s="1"/>
  <c r="M285" i="8" a="1"/>
  <c r="M285" i="8" s="1"/>
  <c r="H286" i="8" a="1"/>
  <c r="H286" i="8" s="1"/>
  <c r="I286" i="8" a="1"/>
  <c r="I286" i="8"/>
  <c r="J286" i="8" a="1"/>
  <c r="J286" i="8"/>
  <c r="K286" i="8" a="1"/>
  <c r="K286" i="8" s="1"/>
  <c r="L286" i="8" a="1"/>
  <c r="L286" i="8" s="1"/>
  <c r="M286" i="8" a="1"/>
  <c r="M286" i="8"/>
  <c r="H287" i="8" a="1"/>
  <c r="H287" i="8" s="1"/>
  <c r="I287" i="8" a="1"/>
  <c r="I287" i="8" s="1"/>
  <c r="J287" i="8" a="1"/>
  <c r="J287" i="8" s="1"/>
  <c r="K287" i="8" a="1"/>
  <c r="K287" i="8" s="1"/>
  <c r="L287" i="8" a="1"/>
  <c r="L287" i="8" s="1"/>
  <c r="M287" i="8" a="1"/>
  <c r="M287" i="8" s="1"/>
  <c r="H288" i="8" a="1"/>
  <c r="H288" i="8" s="1"/>
  <c r="I288" i="8" a="1"/>
  <c r="I288" i="8" s="1"/>
  <c r="J288" i="8" a="1"/>
  <c r="J288" i="8" s="1"/>
  <c r="K288" i="8" a="1"/>
  <c r="K288" i="8" s="1"/>
  <c r="L288" i="8" a="1"/>
  <c r="L288" i="8"/>
  <c r="M288" i="8" a="1"/>
  <c r="M288" i="8" s="1"/>
  <c r="H289" i="8" a="1"/>
  <c r="H289" i="8" s="1"/>
  <c r="I289" i="8" a="1"/>
  <c r="I289" i="8" s="1"/>
  <c r="J289" i="8" a="1"/>
  <c r="J289" i="8" s="1"/>
  <c r="K289" i="8" a="1"/>
  <c r="K289" i="8" s="1"/>
  <c r="L289" i="8" a="1"/>
  <c r="L289" i="8"/>
  <c r="M289" i="8" a="1"/>
  <c r="M289" i="8" s="1"/>
  <c r="H290" i="8" a="1"/>
  <c r="H290" i="8" s="1"/>
  <c r="I290" i="8" a="1"/>
  <c r="I290" i="8" s="1"/>
  <c r="J290" i="8" a="1"/>
  <c r="J290" i="8" s="1"/>
  <c r="K290" i="8" a="1"/>
  <c r="K290" i="8" s="1"/>
  <c r="L290" i="8" a="1"/>
  <c r="L290" i="8" s="1"/>
  <c r="M290" i="8" a="1"/>
  <c r="M290" i="8" s="1"/>
  <c r="H291" i="8" a="1"/>
  <c r="H291" i="8" s="1"/>
  <c r="I291" i="8" a="1"/>
  <c r="I291" i="8"/>
  <c r="J291" i="8" a="1"/>
  <c r="J291" i="8" s="1"/>
  <c r="K291" i="8" a="1"/>
  <c r="K291" i="8" s="1"/>
  <c r="L291" i="8" a="1"/>
  <c r="L291" i="8" s="1"/>
  <c r="M291" i="8" a="1"/>
  <c r="M291" i="8"/>
  <c r="H292" i="8" a="1"/>
  <c r="H292" i="8" s="1"/>
  <c r="I292" i="8" a="1"/>
  <c r="I292" i="8" s="1"/>
  <c r="J292" i="8" a="1"/>
  <c r="J292" i="8" s="1"/>
  <c r="K292" i="8" a="1"/>
  <c r="K292" i="8" s="1"/>
  <c r="L292" i="8" a="1"/>
  <c r="L292" i="8" s="1"/>
  <c r="M292" i="8" a="1"/>
  <c r="M292" i="8" s="1"/>
  <c r="H293" i="8" a="1"/>
  <c r="H293" i="8" s="1"/>
  <c r="I293" i="8" a="1"/>
  <c r="I293" i="8"/>
  <c r="J293" i="8" a="1"/>
  <c r="J293" i="8" s="1"/>
  <c r="K293" i="8" a="1"/>
  <c r="K293" i="8" s="1"/>
  <c r="L293" i="8" a="1"/>
  <c r="L293" i="8"/>
  <c r="M293" i="8" a="1"/>
  <c r="M293" i="8" s="1"/>
  <c r="H294" i="8" a="1"/>
  <c r="H294" i="8"/>
  <c r="I294" i="8" a="1"/>
  <c r="I294" i="8" s="1"/>
  <c r="J294" i="8" a="1"/>
  <c r="J294" i="8" s="1"/>
  <c r="K294" i="8" a="1"/>
  <c r="K294" i="8" s="1"/>
  <c r="L294" i="8" a="1"/>
  <c r="L294" i="8" s="1"/>
  <c r="M294" i="8" a="1"/>
  <c r="M294" i="8" s="1"/>
  <c r="H295" i="8" a="1"/>
  <c r="H295" i="8" s="1"/>
  <c r="I295" i="8" a="1"/>
  <c r="I295" i="8" s="1"/>
  <c r="J295" i="8" a="1"/>
  <c r="J295" i="8" s="1"/>
  <c r="K295" i="8" a="1"/>
  <c r="K295" i="8" s="1"/>
  <c r="L295" i="8" a="1"/>
  <c r="L295" i="8" s="1"/>
  <c r="M295" i="8" a="1"/>
  <c r="M295" i="8" s="1"/>
  <c r="H296" i="8" a="1"/>
  <c r="H296" i="8" s="1"/>
  <c r="I296" i="8" a="1"/>
  <c r="I296" i="8" s="1"/>
  <c r="J296" i="8" a="1"/>
  <c r="J296" i="8" s="1"/>
  <c r="K296" i="8" a="1"/>
  <c r="K296" i="8"/>
  <c r="L296" i="8" a="1"/>
  <c r="L296" i="8" s="1"/>
  <c r="M296" i="8" a="1"/>
  <c r="M296" i="8" s="1"/>
  <c r="H297" i="8" a="1"/>
  <c r="H297" i="8" s="1"/>
  <c r="I297" i="8" a="1"/>
  <c r="I297" i="8"/>
  <c r="J297" i="8" a="1"/>
  <c r="J297" i="8" s="1"/>
  <c r="K297" i="8" a="1"/>
  <c r="K297" i="8" s="1"/>
  <c r="L297" i="8" a="1"/>
  <c r="L297" i="8" s="1"/>
  <c r="M297" i="8" a="1"/>
  <c r="M297" i="8" s="1"/>
  <c r="H298" i="8" a="1"/>
  <c r="H298" i="8" s="1"/>
  <c r="I298" i="8" a="1"/>
  <c r="I298" i="8" s="1"/>
  <c r="J298" i="8" a="1"/>
  <c r="J298" i="8" s="1"/>
  <c r="K298" i="8" a="1"/>
  <c r="K298" i="8" s="1"/>
  <c r="L298" i="8" a="1"/>
  <c r="L298" i="8" s="1"/>
  <c r="M298" i="8" a="1"/>
  <c r="M298" i="8" s="1"/>
  <c r="H299" i="8" a="1"/>
  <c r="H299" i="8" s="1"/>
  <c r="I299" i="8" a="1"/>
  <c r="I299" i="8" s="1"/>
  <c r="J299" i="8" a="1"/>
  <c r="J299" i="8" s="1"/>
  <c r="K299" i="8" a="1"/>
  <c r="K299" i="8"/>
  <c r="L299" i="8" a="1"/>
  <c r="L299" i="8" s="1"/>
  <c r="M299" i="8" a="1"/>
  <c r="M299" i="8" s="1"/>
  <c r="H300" i="8" a="1"/>
  <c r="H300" i="8" s="1"/>
  <c r="I300" i="8" a="1"/>
  <c r="I300" i="8" s="1"/>
  <c r="J300" i="8" a="1"/>
  <c r="J300" i="8" s="1"/>
  <c r="K300" i="8" a="1"/>
  <c r="K300" i="8" s="1"/>
  <c r="L300" i="8" a="1"/>
  <c r="L300" i="8"/>
  <c r="M300" i="8" a="1"/>
  <c r="M300" i="8" s="1"/>
  <c r="H301" i="8" a="1"/>
  <c r="H301" i="8" s="1"/>
  <c r="I301" i="8" a="1"/>
  <c r="I301" i="8" s="1"/>
  <c r="J301" i="8" a="1"/>
  <c r="J301" i="8" s="1"/>
  <c r="K301" i="8" a="1"/>
  <c r="K301" i="8" s="1"/>
  <c r="L301" i="8" a="1"/>
  <c r="L301" i="8" s="1"/>
  <c r="M301" i="8" a="1"/>
  <c r="M301" i="8" s="1"/>
  <c r="H302" i="8" a="1"/>
  <c r="H302" i="8" s="1"/>
  <c r="I302" i="8" a="1"/>
  <c r="I302" i="8" s="1"/>
  <c r="J302" i="8" a="1"/>
  <c r="J302" i="8" s="1"/>
  <c r="K302" i="8" a="1"/>
  <c r="K302" i="8" s="1"/>
  <c r="L302" i="8" a="1"/>
  <c r="L302" i="8" s="1"/>
  <c r="M302" i="8" a="1"/>
  <c r="M302" i="8" s="1"/>
  <c r="H303" i="8" a="1"/>
  <c r="H303" i="8" s="1"/>
  <c r="I303" i="8" a="1"/>
  <c r="I303" i="8" s="1"/>
  <c r="J303" i="8" a="1"/>
  <c r="J303" i="8" s="1"/>
  <c r="K303" i="8" a="1"/>
  <c r="K303" i="8"/>
  <c r="L303" i="8" a="1"/>
  <c r="L303" i="8" s="1"/>
  <c r="M303" i="8" a="1"/>
  <c r="M303" i="8" s="1"/>
  <c r="H304" i="8" a="1"/>
  <c r="H304" i="8" s="1"/>
  <c r="I304" i="8" a="1"/>
  <c r="I304" i="8" s="1"/>
  <c r="J304" i="8" a="1"/>
  <c r="J304" i="8" s="1"/>
  <c r="K304" i="8" a="1"/>
  <c r="K304" i="8"/>
  <c r="L304" i="8" a="1"/>
  <c r="L304" i="8"/>
  <c r="M304" i="8" a="1"/>
  <c r="M304" i="8" s="1"/>
  <c r="H305" i="8" a="1"/>
  <c r="H305" i="8" s="1"/>
  <c r="I305" i="8" a="1"/>
  <c r="I305" i="8"/>
  <c r="J305" i="8" a="1"/>
  <c r="J305" i="8" s="1"/>
  <c r="K305" i="8" a="1"/>
  <c r="K305" i="8" s="1"/>
  <c r="L305" i="8" a="1"/>
  <c r="L305" i="8"/>
  <c r="M305" i="8" a="1"/>
  <c r="M305" i="8"/>
  <c r="H306" i="8" a="1"/>
  <c r="H306" i="8" s="1"/>
  <c r="I306" i="8" a="1"/>
  <c r="I306" i="8" s="1"/>
  <c r="J306" i="8" a="1"/>
  <c r="J306" i="8" s="1"/>
  <c r="K306" i="8" a="1"/>
  <c r="K306" i="8" s="1"/>
  <c r="L306" i="8" a="1"/>
  <c r="L306" i="8"/>
  <c r="M306" i="8" a="1"/>
  <c r="M306" i="8" s="1"/>
  <c r="H307" i="8" a="1"/>
  <c r="H307" i="8" s="1"/>
  <c r="I307" i="8" a="1"/>
  <c r="I307" i="8" s="1"/>
  <c r="J307" i="8" a="1"/>
  <c r="J307" i="8"/>
  <c r="K307" i="8" a="1"/>
  <c r="K307" i="8"/>
  <c r="L307" i="8" a="1"/>
  <c r="L307" i="8" s="1"/>
  <c r="M307" i="8" a="1"/>
  <c r="M307" i="8" s="1"/>
  <c r="H308" i="8" a="1"/>
  <c r="H308" i="8"/>
  <c r="I308" i="8" a="1"/>
  <c r="I308" i="8" s="1"/>
  <c r="J308" i="8" a="1"/>
  <c r="J308" i="8" s="1"/>
  <c r="K308" i="8" a="1"/>
  <c r="K308" i="8" s="1"/>
  <c r="L308" i="8" a="1"/>
  <c r="L308" i="8" s="1"/>
  <c r="M308" i="8" a="1"/>
  <c r="M308" i="8" s="1"/>
  <c r="H309" i="8" a="1"/>
  <c r="H309" i="8" s="1"/>
  <c r="I309" i="8" a="1"/>
  <c r="I309" i="8" s="1"/>
  <c r="J309" i="8" a="1"/>
  <c r="J309" i="8" s="1"/>
  <c r="K309" i="8" a="1"/>
  <c r="K309" i="8" s="1"/>
  <c r="L309" i="8" a="1"/>
  <c r="L309" i="8" s="1"/>
  <c r="M309" i="8" a="1"/>
  <c r="M309" i="8" s="1"/>
  <c r="H310" i="8" a="1"/>
  <c r="H310" i="8" s="1"/>
  <c r="I310" i="8" a="1"/>
  <c r="I310" i="8" s="1"/>
  <c r="J310" i="8" a="1"/>
  <c r="J310" i="8" s="1"/>
  <c r="K310" i="8" a="1"/>
  <c r="K310" i="8" s="1"/>
  <c r="L310" i="8" a="1"/>
  <c r="L310" i="8" s="1"/>
  <c r="M310" i="8" a="1"/>
  <c r="M310" i="8" s="1"/>
  <c r="H311" i="8" a="1"/>
  <c r="H311" i="8" s="1"/>
  <c r="I311" i="8" a="1"/>
  <c r="I311" i="8" s="1"/>
  <c r="J311" i="8" a="1"/>
  <c r="J311" i="8" s="1"/>
  <c r="K311" i="8" a="1"/>
  <c r="K311" i="8"/>
  <c r="L311" i="8" a="1"/>
  <c r="L311" i="8" s="1"/>
  <c r="M311" i="8" a="1"/>
  <c r="M311" i="8" s="1"/>
  <c r="H312" i="8" a="1"/>
  <c r="H312" i="8" s="1"/>
  <c r="I312" i="8" a="1"/>
  <c r="I312" i="8" s="1"/>
  <c r="J312" i="8" a="1"/>
  <c r="J312" i="8" s="1"/>
  <c r="K312" i="8" a="1"/>
  <c r="K312" i="8"/>
  <c r="L312" i="8" a="1"/>
  <c r="L312" i="8" s="1"/>
  <c r="M312" i="8" a="1"/>
  <c r="M312" i="8" s="1"/>
  <c r="H313" i="8" a="1"/>
  <c r="H313" i="8" s="1"/>
  <c r="I313" i="8" a="1"/>
  <c r="I313" i="8"/>
  <c r="J313" i="8" a="1"/>
  <c r="J313" i="8" s="1"/>
  <c r="K313" i="8" a="1"/>
  <c r="K313" i="8" s="1"/>
  <c r="L313" i="8" a="1"/>
  <c r="L313" i="8" s="1"/>
  <c r="M313" i="8" a="1"/>
  <c r="M313" i="8" s="1"/>
  <c r="H314" i="8" a="1"/>
  <c r="H314" i="8" s="1"/>
  <c r="I314" i="8" a="1"/>
  <c r="I314" i="8" s="1"/>
  <c r="J314" i="8" a="1"/>
  <c r="J314" i="8" s="1"/>
  <c r="K314" i="8" a="1"/>
  <c r="K314" i="8" s="1"/>
  <c r="L314" i="8" a="1"/>
  <c r="L314" i="8" s="1"/>
  <c r="M314" i="8" a="1"/>
  <c r="M314" i="8" s="1"/>
  <c r="H315" i="8" a="1"/>
  <c r="H315" i="8" s="1"/>
  <c r="I315" i="8" a="1"/>
  <c r="I315" i="8" s="1"/>
  <c r="J315" i="8" a="1"/>
  <c r="J315" i="8" s="1"/>
  <c r="K315" i="8" a="1"/>
  <c r="K315" i="8"/>
  <c r="L315" i="8" a="1"/>
  <c r="L315" i="8" s="1"/>
  <c r="M315" i="8" a="1"/>
  <c r="M315" i="8" s="1"/>
  <c r="H316" i="8" a="1"/>
  <c r="H316" i="8"/>
  <c r="I316" i="8" a="1"/>
  <c r="I316" i="8" s="1"/>
  <c r="J316" i="8" a="1"/>
  <c r="J316" i="8" s="1"/>
  <c r="K316" i="8" a="1"/>
  <c r="K316" i="8" s="1"/>
  <c r="L316" i="8" a="1"/>
  <c r="L316" i="8" s="1"/>
  <c r="M316" i="8" a="1"/>
  <c r="M316" i="8" s="1"/>
  <c r="H317" i="8" a="1"/>
  <c r="H317" i="8" s="1"/>
  <c r="I317" i="8" a="1"/>
  <c r="I317" i="8" s="1"/>
  <c r="J317" i="8" a="1"/>
  <c r="J317" i="8" s="1"/>
  <c r="K317" i="8" a="1"/>
  <c r="K317" i="8" s="1"/>
  <c r="L317" i="8" a="1"/>
  <c r="L317" i="8" s="1"/>
  <c r="M317" i="8" a="1"/>
  <c r="M317" i="8" s="1"/>
  <c r="H318" i="8" a="1"/>
  <c r="H318" i="8" s="1"/>
  <c r="I318" i="8" a="1"/>
  <c r="I318" i="8" s="1"/>
  <c r="J318" i="8" a="1"/>
  <c r="J318" i="8"/>
  <c r="K318" i="8" a="1"/>
  <c r="K318" i="8" s="1"/>
  <c r="L318" i="8" a="1"/>
  <c r="L318" i="8" s="1"/>
  <c r="M318" i="8" a="1"/>
  <c r="M318" i="8"/>
  <c r="H319" i="8" a="1"/>
  <c r="H319" i="8" s="1"/>
  <c r="I319" i="8" a="1"/>
  <c r="I319" i="8" s="1"/>
  <c r="J319" i="8" a="1"/>
  <c r="J319" i="8" s="1"/>
  <c r="K319" i="8" a="1"/>
  <c r="K319" i="8" s="1"/>
  <c r="L319" i="8" a="1"/>
  <c r="L319" i="8" s="1"/>
  <c r="M319" i="8" a="1"/>
  <c r="M319" i="8" s="1"/>
  <c r="H320" i="8" a="1"/>
  <c r="H320" i="8" s="1"/>
  <c r="I320" i="8" a="1"/>
  <c r="I320" i="8" s="1"/>
  <c r="J320" i="8" a="1"/>
  <c r="J320" i="8" s="1"/>
  <c r="K320" i="8" a="1"/>
  <c r="K320" i="8" s="1"/>
  <c r="L320" i="8" a="1"/>
  <c r="L320" i="8" s="1"/>
  <c r="M320" i="8" a="1"/>
  <c r="M320" i="8" s="1"/>
  <c r="H321" i="8" a="1"/>
  <c r="H321" i="8" s="1"/>
  <c r="I321" i="8" a="1"/>
  <c r="I321" i="8" s="1"/>
  <c r="J321" i="8" a="1"/>
  <c r="J321" i="8" s="1"/>
  <c r="K321" i="8" a="1"/>
  <c r="K321" i="8"/>
  <c r="L321" i="8" a="1"/>
  <c r="L321" i="8"/>
  <c r="M321" i="8" a="1"/>
  <c r="M321" i="8"/>
  <c r="H322" i="8" a="1"/>
  <c r="H322" i="8" s="1"/>
  <c r="I322" i="8" a="1"/>
  <c r="I322" i="8" s="1"/>
  <c r="J322" i="8" a="1"/>
  <c r="J322" i="8"/>
  <c r="K322" i="8" a="1"/>
  <c r="K322" i="8" s="1"/>
  <c r="L322" i="8" a="1"/>
  <c r="L322" i="8" s="1"/>
  <c r="M322" i="8" a="1"/>
  <c r="M322" i="8"/>
  <c r="H323" i="8" a="1"/>
  <c r="H323" i="8" s="1"/>
  <c r="I323" i="8" a="1"/>
  <c r="I323" i="8" s="1"/>
  <c r="J323" i="8" a="1"/>
  <c r="J323" i="8" s="1"/>
  <c r="K323" i="8" a="1"/>
  <c r="K323" i="8" s="1"/>
  <c r="L323" i="8" a="1"/>
  <c r="L323" i="8" s="1"/>
  <c r="M323" i="8" a="1"/>
  <c r="M323" i="8" s="1"/>
  <c r="H324" i="8" a="1"/>
  <c r="H324" i="8" s="1"/>
  <c r="I324" i="8" a="1"/>
  <c r="I324" i="8" s="1"/>
  <c r="J324" i="8" a="1"/>
  <c r="J324" i="8" s="1"/>
  <c r="K324" i="8" a="1"/>
  <c r="K324" i="8" s="1"/>
  <c r="L324" i="8" a="1"/>
  <c r="L324" i="8" s="1"/>
  <c r="M324" i="8" a="1"/>
  <c r="M324" i="8" s="1"/>
  <c r="H325" i="8" a="1"/>
  <c r="H325" i="8" s="1"/>
  <c r="I325" i="8" a="1"/>
  <c r="I325" i="8" s="1"/>
  <c r="J325" i="8" a="1"/>
  <c r="J325" i="8" s="1"/>
  <c r="K325" i="8" a="1"/>
  <c r="K325" i="8" s="1"/>
  <c r="L325" i="8" a="1"/>
  <c r="L325" i="8"/>
  <c r="M325" i="8" a="1"/>
  <c r="M325" i="8" s="1"/>
  <c r="H326" i="8" a="1"/>
  <c r="H326" i="8" s="1"/>
  <c r="I326" i="8" a="1"/>
  <c r="I326" i="8" s="1"/>
  <c r="J326" i="8" a="1"/>
  <c r="J326" i="8" s="1"/>
  <c r="K326" i="8" a="1"/>
  <c r="K326" i="8" s="1"/>
  <c r="L326" i="8" a="1"/>
  <c r="L326" i="8" s="1"/>
  <c r="M326" i="8" a="1"/>
  <c r="M326" i="8"/>
  <c r="H327" i="8" a="1"/>
  <c r="H327" i="8" s="1"/>
  <c r="I327" i="8" a="1"/>
  <c r="I327" i="8" s="1"/>
  <c r="J327" i="8" a="1"/>
  <c r="J327" i="8" s="1"/>
  <c r="K327" i="8" a="1"/>
  <c r="K327" i="8" s="1"/>
  <c r="L327" i="8" a="1"/>
  <c r="L327" i="8" s="1"/>
  <c r="M327" i="8" a="1"/>
  <c r="M327" i="8" s="1"/>
  <c r="H328" i="8" a="1"/>
  <c r="H328" i="8" s="1"/>
  <c r="I328" i="8" a="1"/>
  <c r="I328" i="8" s="1"/>
  <c r="J328" i="8" a="1"/>
  <c r="J328" i="8" s="1"/>
  <c r="K328" i="8" a="1"/>
  <c r="K328" i="8" s="1"/>
  <c r="L328" i="8" a="1"/>
  <c r="L328" i="8" s="1"/>
  <c r="M328" i="8" a="1"/>
  <c r="M328" i="8" s="1"/>
  <c r="H329" i="8" a="1"/>
  <c r="H329" i="8"/>
  <c r="I329" i="8" a="1"/>
  <c r="I329" i="8" s="1"/>
  <c r="J329" i="8" a="1"/>
  <c r="J329" i="8" s="1"/>
  <c r="K329" i="8" a="1"/>
  <c r="K329" i="8" s="1"/>
  <c r="L329" i="8" a="1"/>
  <c r="L329" i="8" s="1"/>
  <c r="M329" i="8" a="1"/>
  <c r="M329" i="8" s="1"/>
  <c r="H330" i="8" a="1"/>
  <c r="H330" i="8" s="1"/>
  <c r="I330" i="8" a="1"/>
  <c r="I330" i="8" s="1"/>
  <c r="J330" i="8" a="1"/>
  <c r="J330" i="8" s="1"/>
  <c r="K330" i="8" a="1"/>
  <c r="K330" i="8" s="1"/>
  <c r="L330" i="8" a="1"/>
  <c r="L330" i="8" s="1"/>
  <c r="M330" i="8" a="1"/>
  <c r="M330" i="8" s="1"/>
  <c r="H331" i="8" a="1"/>
  <c r="H331" i="8" s="1"/>
  <c r="I331" i="8" a="1"/>
  <c r="I331" i="8" s="1"/>
  <c r="J331" i="8" a="1"/>
  <c r="J331" i="8" s="1"/>
  <c r="K331" i="8" a="1"/>
  <c r="K331" i="8" s="1"/>
  <c r="L331" i="8" a="1"/>
  <c r="L331" i="8" s="1"/>
  <c r="M331" i="8" a="1"/>
  <c r="M331" i="8" s="1"/>
  <c r="H332" i="8" a="1"/>
  <c r="H332" i="8" s="1"/>
  <c r="I332" i="8" a="1"/>
  <c r="I332" i="8" s="1"/>
  <c r="J332" i="8" a="1"/>
  <c r="J332" i="8" s="1"/>
  <c r="K332" i="8" a="1"/>
  <c r="K332" i="8" s="1"/>
  <c r="L332" i="8" a="1"/>
  <c r="L332" i="8" s="1"/>
  <c r="M332" i="8" a="1"/>
  <c r="M332" i="8" s="1"/>
  <c r="H333" i="8" a="1"/>
  <c r="H333" i="8" s="1"/>
  <c r="I333" i="8" a="1"/>
  <c r="I333" i="8" s="1"/>
  <c r="J333" i="8" a="1"/>
  <c r="J333" i="8" s="1"/>
  <c r="K333" i="8" a="1"/>
  <c r="K333" i="8" s="1"/>
  <c r="L333" i="8" a="1"/>
  <c r="L333" i="8" s="1"/>
  <c r="M333" i="8" a="1"/>
  <c r="M333" i="8"/>
  <c r="H334" i="8" a="1"/>
  <c r="H334" i="8"/>
  <c r="I334" i="8" a="1"/>
  <c r="I334" i="8" s="1"/>
  <c r="J334" i="8" a="1"/>
  <c r="J334" i="8" s="1"/>
  <c r="K334" i="8" a="1"/>
  <c r="K334" i="8" s="1"/>
  <c r="L334" i="8" a="1"/>
  <c r="L334" i="8" s="1"/>
  <c r="M334" i="8" a="1"/>
  <c r="M334" i="8" s="1"/>
  <c r="H335" i="8" a="1"/>
  <c r="H335" i="8" s="1"/>
  <c r="I335" i="8" a="1"/>
  <c r="I335" i="8" s="1"/>
  <c r="J335" i="8" a="1"/>
  <c r="J335" i="8" s="1"/>
  <c r="K335" i="8" a="1"/>
  <c r="K335" i="8" s="1"/>
  <c r="L335" i="8" a="1"/>
  <c r="L335" i="8" s="1"/>
  <c r="M335" i="8" a="1"/>
  <c r="M335" i="8" s="1"/>
  <c r="H336" i="8" a="1"/>
  <c r="H336" i="8" s="1"/>
  <c r="I336" i="8" a="1"/>
  <c r="I336" i="8" s="1"/>
  <c r="J336" i="8" a="1"/>
  <c r="J336" i="8" s="1"/>
  <c r="K336" i="8" a="1"/>
  <c r="K336" i="8" s="1"/>
  <c r="L336" i="8" a="1"/>
  <c r="L336" i="8" s="1"/>
  <c r="M336" i="8" a="1"/>
  <c r="M336" i="8" s="1"/>
  <c r="H337" i="8" a="1"/>
  <c r="H337" i="8" s="1"/>
  <c r="I337" i="8" a="1"/>
  <c r="I337" i="8" s="1"/>
  <c r="J337" i="8" a="1"/>
  <c r="J337" i="8" s="1"/>
  <c r="K337" i="8" a="1"/>
  <c r="K337" i="8" s="1"/>
  <c r="L337" i="8" a="1"/>
  <c r="L337" i="8" s="1"/>
  <c r="M337" i="8" a="1"/>
  <c r="M337" i="8" s="1"/>
  <c r="H338" i="8" a="1"/>
  <c r="H338" i="8" s="1"/>
  <c r="I338" i="8" a="1"/>
  <c r="I338" i="8" s="1"/>
  <c r="J338" i="8" a="1"/>
  <c r="J338" i="8" s="1"/>
  <c r="K338" i="8" a="1"/>
  <c r="K338" i="8" s="1"/>
  <c r="L338" i="8" a="1"/>
  <c r="L338" i="8"/>
  <c r="M338" i="8" a="1"/>
  <c r="M338" i="8"/>
  <c r="H339" i="8" a="1"/>
  <c r="H339" i="8" s="1"/>
  <c r="I339" i="8" a="1"/>
  <c r="I339" i="8" s="1"/>
  <c r="J339" i="8" a="1"/>
  <c r="J339" i="8" s="1"/>
  <c r="K339" i="8" a="1"/>
  <c r="K339" i="8" s="1"/>
  <c r="L339" i="8" a="1"/>
  <c r="L339" i="8" s="1"/>
  <c r="M339" i="8" a="1"/>
  <c r="M339" i="8" s="1"/>
  <c r="H340" i="8" a="1"/>
  <c r="H340" i="8" s="1"/>
  <c r="I340" i="8" a="1"/>
  <c r="I340" i="8" s="1"/>
  <c r="J340" i="8" a="1"/>
  <c r="J340" i="8"/>
  <c r="K340" i="8" a="1"/>
  <c r="K340" i="8" s="1"/>
  <c r="L340" i="8" a="1"/>
  <c r="L340" i="8" s="1"/>
  <c r="M340" i="8" a="1"/>
  <c r="M340" i="8" s="1"/>
  <c r="H341" i="8" a="1"/>
  <c r="H341" i="8" s="1"/>
  <c r="I341" i="8" a="1"/>
  <c r="I341" i="8" s="1"/>
  <c r="J341" i="8" a="1"/>
  <c r="J341" i="8" s="1"/>
  <c r="K341" i="8" a="1"/>
  <c r="K341" i="8" s="1"/>
  <c r="L341" i="8" a="1"/>
  <c r="L341" i="8" s="1"/>
  <c r="M341" i="8" a="1"/>
  <c r="M341" i="8" s="1"/>
  <c r="H342" i="8" a="1"/>
  <c r="H342" i="8"/>
  <c r="I342" i="8" a="1"/>
  <c r="I342" i="8" s="1"/>
  <c r="J342" i="8" a="1"/>
  <c r="J342" i="8" s="1"/>
  <c r="K342" i="8" a="1"/>
  <c r="K342" i="8" s="1"/>
  <c r="L342" i="8" a="1"/>
  <c r="L342" i="8" s="1"/>
  <c r="M342" i="8" a="1"/>
  <c r="M342" i="8" s="1"/>
  <c r="H343" i="8" a="1"/>
  <c r="H343" i="8" s="1"/>
  <c r="I343" i="8" a="1"/>
  <c r="I343" i="8" s="1"/>
  <c r="J343" i="8" a="1"/>
  <c r="J343" i="8" s="1"/>
  <c r="K343" i="8" a="1"/>
  <c r="K343" i="8" s="1"/>
  <c r="L343" i="8" a="1"/>
  <c r="L343" i="8" s="1"/>
  <c r="M343" i="8" a="1"/>
  <c r="M343" i="8" s="1"/>
  <c r="H344" i="8" a="1"/>
  <c r="H344" i="8" s="1"/>
  <c r="I344" i="8" a="1"/>
  <c r="I344" i="8"/>
  <c r="J344" i="8" a="1"/>
  <c r="J344" i="8" s="1"/>
  <c r="K344" i="8" a="1"/>
  <c r="K344" i="8" s="1"/>
  <c r="L344" i="8" a="1"/>
  <c r="L344" i="8" s="1"/>
  <c r="M344" i="8" a="1"/>
  <c r="M344" i="8" s="1"/>
  <c r="H345" i="8" a="1"/>
  <c r="H345" i="8" s="1"/>
  <c r="I345" i="8" a="1"/>
  <c r="I345" i="8" s="1"/>
  <c r="J345" i="8" a="1"/>
  <c r="J345" i="8" s="1"/>
  <c r="K345" i="8" a="1"/>
  <c r="K345" i="8" s="1"/>
  <c r="L345" i="8" a="1"/>
  <c r="L345" i="8" s="1"/>
  <c r="M345" i="8" a="1"/>
  <c r="M345" i="8" s="1"/>
  <c r="H346" i="8" a="1"/>
  <c r="H346" i="8" s="1"/>
  <c r="I346" i="8" a="1"/>
  <c r="I346" i="8" s="1"/>
  <c r="J346" i="8" a="1"/>
  <c r="J346" i="8" s="1"/>
  <c r="K346" i="8" a="1"/>
  <c r="K346" i="8" s="1"/>
  <c r="L346" i="8" a="1"/>
  <c r="L346" i="8" s="1"/>
  <c r="M346" i="8" a="1"/>
  <c r="M346" i="8" s="1"/>
  <c r="H347" i="8" a="1"/>
  <c r="H347" i="8" s="1"/>
  <c r="I347" i="8" a="1"/>
  <c r="I347" i="8" s="1"/>
  <c r="J347" i="8" a="1"/>
  <c r="J347" i="8" s="1"/>
  <c r="K347" i="8" a="1"/>
  <c r="K347" i="8" s="1"/>
  <c r="L347" i="8" a="1"/>
  <c r="L347" i="8" s="1"/>
  <c r="M347" i="8" a="1"/>
  <c r="M347" i="8" s="1"/>
  <c r="H348" i="8" a="1"/>
  <c r="H348" i="8" s="1"/>
  <c r="I348" i="8" a="1"/>
  <c r="I348" i="8" s="1"/>
  <c r="J348" i="8" a="1"/>
  <c r="J348" i="8" s="1"/>
  <c r="K348" i="8" a="1"/>
  <c r="K348" i="8" s="1"/>
  <c r="L348" i="8" a="1"/>
  <c r="L348" i="8" s="1"/>
  <c r="M348" i="8" a="1"/>
  <c r="M348" i="8" s="1"/>
  <c r="H349" i="8" a="1"/>
  <c r="H349" i="8" s="1"/>
  <c r="I349" i="8" a="1"/>
  <c r="I349" i="8"/>
  <c r="J349" i="8" a="1"/>
  <c r="J349" i="8" s="1"/>
  <c r="K349" i="8" a="1"/>
  <c r="K349" i="8" s="1"/>
  <c r="L349" i="8" a="1"/>
  <c r="L349" i="8" s="1"/>
  <c r="M349" i="8" a="1"/>
  <c r="M349" i="8" s="1"/>
  <c r="H350" i="8" a="1"/>
  <c r="H350" i="8" s="1"/>
  <c r="I350" i="8" a="1"/>
  <c r="I350" i="8" s="1"/>
  <c r="J350" i="8" a="1"/>
  <c r="J350" i="8" s="1"/>
  <c r="K350" i="8" a="1"/>
  <c r="K350" i="8" s="1"/>
  <c r="L350" i="8" a="1"/>
  <c r="L350" i="8" s="1"/>
  <c r="M350" i="8" a="1"/>
  <c r="M350" i="8" s="1"/>
  <c r="H351" i="8" a="1"/>
  <c r="H351" i="8" s="1"/>
  <c r="I351" i="8" a="1"/>
  <c r="I351" i="8" s="1"/>
  <c r="J351" i="8" a="1"/>
  <c r="J351" i="8" s="1"/>
  <c r="K351" i="8" a="1"/>
  <c r="K351" i="8" s="1"/>
  <c r="L351" i="8" a="1"/>
  <c r="L351" i="8"/>
  <c r="M351" i="8" a="1"/>
  <c r="M351" i="8" s="1"/>
  <c r="H352" i="8" a="1"/>
  <c r="H352" i="8"/>
  <c r="I352" i="8" a="1"/>
  <c r="I352" i="8" s="1"/>
  <c r="J352" i="8" a="1"/>
  <c r="J352" i="8" s="1"/>
  <c r="K352" i="8" a="1"/>
  <c r="K352" i="8" s="1"/>
  <c r="L352" i="8" a="1"/>
  <c r="L352" i="8" s="1"/>
  <c r="M352" i="8" a="1"/>
  <c r="M352" i="8" s="1"/>
  <c r="H353" i="8" a="1"/>
  <c r="H353" i="8" s="1"/>
  <c r="I353" i="8" a="1"/>
  <c r="I353" i="8" s="1"/>
  <c r="J353" i="8" a="1"/>
  <c r="J353" i="8" s="1"/>
  <c r="K353" i="8" a="1"/>
  <c r="K353" i="8"/>
  <c r="L353" i="8" a="1"/>
  <c r="L353" i="8" s="1"/>
  <c r="M353" i="8" a="1"/>
  <c r="M353" i="8" s="1"/>
  <c r="H354" i="8" a="1"/>
  <c r="H354" i="8" s="1"/>
  <c r="I354" i="8" a="1"/>
  <c r="I354" i="8" s="1"/>
  <c r="J354" i="8" a="1"/>
  <c r="J354" i="8" s="1"/>
  <c r="K354" i="8" a="1"/>
  <c r="K354" i="8"/>
  <c r="L354" i="8" a="1"/>
  <c r="L354" i="8" s="1"/>
  <c r="M354" i="8" a="1"/>
  <c r="M354" i="8" s="1"/>
  <c r="H355" i="8" a="1"/>
  <c r="H355" i="8" s="1"/>
  <c r="I355" i="8" a="1"/>
  <c r="I355" i="8" s="1"/>
  <c r="J355" i="8" a="1"/>
  <c r="J355" i="8" s="1"/>
  <c r="K355" i="8" a="1"/>
  <c r="K355" i="8" s="1"/>
  <c r="L355" i="8" a="1"/>
  <c r="L355" i="8" s="1"/>
  <c r="M355" i="8" a="1"/>
  <c r="M355" i="8" s="1"/>
  <c r="H356" i="8" a="1"/>
  <c r="H356" i="8" s="1"/>
  <c r="I356" i="8" a="1"/>
  <c r="I356" i="8" s="1"/>
  <c r="J356" i="8" a="1"/>
  <c r="J356" i="8" s="1"/>
  <c r="K356" i="8" a="1"/>
  <c r="K356" i="8" s="1"/>
  <c r="L356" i="8" a="1"/>
  <c r="L356" i="8" s="1"/>
  <c r="M356" i="8" a="1"/>
  <c r="M356" i="8" s="1"/>
  <c r="H357" i="8" a="1"/>
  <c r="H357" i="8" s="1"/>
  <c r="I357" i="8" a="1"/>
  <c r="I357" i="8" s="1"/>
  <c r="J357" i="8" a="1"/>
  <c r="J357" i="8" s="1"/>
  <c r="K357" i="8" a="1"/>
  <c r="K357" i="8" s="1"/>
  <c r="L357" i="8" a="1"/>
  <c r="L357" i="8" s="1"/>
  <c r="M357" i="8" a="1"/>
  <c r="M357" i="8" s="1"/>
  <c r="H358" i="8" a="1"/>
  <c r="H358" i="8" s="1"/>
  <c r="I358" i="8" a="1"/>
  <c r="I358" i="8" s="1"/>
  <c r="J358" i="8" a="1"/>
  <c r="J358" i="8" s="1"/>
  <c r="K358" i="8" a="1"/>
  <c r="K358" i="8" s="1"/>
  <c r="L358" i="8" a="1"/>
  <c r="L358" i="8" s="1"/>
  <c r="M358" i="8" a="1"/>
  <c r="M358" i="8" s="1"/>
  <c r="H359" i="8" a="1"/>
  <c r="H359" i="8" s="1"/>
  <c r="I359" i="8" a="1"/>
  <c r="I359" i="8" s="1"/>
  <c r="J359" i="8" a="1"/>
  <c r="J359" i="8" s="1"/>
  <c r="K359" i="8" a="1"/>
  <c r="K359" i="8" s="1"/>
  <c r="L359" i="8" a="1"/>
  <c r="L359" i="8"/>
  <c r="M359" i="8" a="1"/>
  <c r="M359" i="8"/>
  <c r="H360" i="8" a="1"/>
  <c r="H360" i="8" s="1"/>
  <c r="I360" i="8" a="1"/>
  <c r="I360" i="8" s="1"/>
  <c r="J360" i="8" a="1"/>
  <c r="J360" i="8"/>
  <c r="K360" i="8" a="1"/>
  <c r="K360" i="8" s="1"/>
  <c r="L360" i="8" a="1"/>
  <c r="L360" i="8" s="1"/>
  <c r="M360" i="8" a="1"/>
  <c r="M360" i="8"/>
  <c r="H361" i="8" a="1"/>
  <c r="H361" i="8" s="1"/>
  <c r="I361" i="8" a="1"/>
  <c r="I361" i="8" s="1"/>
  <c r="J361" i="8" a="1"/>
  <c r="J361" i="8" s="1"/>
  <c r="K361" i="8" a="1"/>
  <c r="K361" i="8" s="1"/>
  <c r="L361" i="8" a="1"/>
  <c r="L361" i="8" s="1"/>
  <c r="M361" i="8" a="1"/>
  <c r="M361" i="8"/>
  <c r="H362" i="8" a="1"/>
  <c r="H362" i="8" s="1"/>
  <c r="I362" i="8" a="1"/>
  <c r="I362" i="8" s="1"/>
  <c r="J362" i="8" a="1"/>
  <c r="J362" i="8" s="1"/>
  <c r="K362" i="8" a="1"/>
  <c r="K362" i="8" s="1"/>
  <c r="L362" i="8" a="1"/>
  <c r="L362" i="8" s="1"/>
  <c r="M362" i="8" a="1"/>
  <c r="M362" i="8" s="1"/>
  <c r="H363" i="8" a="1"/>
  <c r="H363" i="8" s="1"/>
  <c r="I363" i="8" a="1"/>
  <c r="I363" i="8" s="1"/>
  <c r="J363" i="8" a="1"/>
  <c r="J363" i="8" s="1"/>
  <c r="K363" i="8" a="1"/>
  <c r="K363" i="8" s="1"/>
  <c r="L363" i="8" a="1"/>
  <c r="L363" i="8"/>
  <c r="M363" i="8" a="1"/>
  <c r="M363" i="8"/>
  <c r="H364" i="8" a="1"/>
  <c r="H364" i="8" s="1"/>
  <c r="I364" i="8" a="1"/>
  <c r="I364" i="8" s="1"/>
  <c r="J364" i="8" a="1"/>
  <c r="J364" i="8"/>
  <c r="K364" i="8" a="1"/>
  <c r="K364" i="8" s="1"/>
  <c r="L364" i="8" a="1"/>
  <c r="L364" i="8" s="1"/>
  <c r="M364" i="8" a="1"/>
  <c r="M364" i="8"/>
  <c r="H365" i="8" a="1"/>
  <c r="H365" i="8" s="1"/>
  <c r="I365" i="8" a="1"/>
  <c r="I365" i="8" s="1"/>
  <c r="J365" i="8" a="1"/>
  <c r="J365" i="8" s="1"/>
  <c r="K365" i="8" a="1"/>
  <c r="K365" i="8" s="1"/>
  <c r="L365" i="8" a="1"/>
  <c r="L365" i="8" s="1"/>
  <c r="M365" i="8" a="1"/>
  <c r="M365" i="8"/>
  <c r="H366" i="8" a="1"/>
  <c r="H366" i="8" s="1"/>
  <c r="I366" i="8" a="1"/>
  <c r="I366" i="8" s="1"/>
  <c r="J366" i="8" a="1"/>
  <c r="J366" i="8" s="1"/>
  <c r="K366" i="8" a="1"/>
  <c r="K366" i="8" s="1"/>
  <c r="L366" i="8" a="1"/>
  <c r="L366" i="8" s="1"/>
  <c r="M366" i="8" a="1"/>
  <c r="M366" i="8" s="1"/>
  <c r="H367" i="8" a="1"/>
  <c r="H367" i="8" s="1"/>
  <c r="I367" i="8" a="1"/>
  <c r="I367" i="8" s="1"/>
  <c r="J367" i="8" a="1"/>
  <c r="J367" i="8" s="1"/>
  <c r="K367" i="8" a="1"/>
  <c r="K367" i="8" s="1"/>
  <c r="L367" i="8" a="1"/>
  <c r="L367" i="8" s="1"/>
  <c r="M367" i="8" a="1"/>
  <c r="M367" i="8" s="1"/>
  <c r="H368" i="8" a="1"/>
  <c r="H368" i="8" s="1"/>
  <c r="I368" i="8" a="1"/>
  <c r="I368" i="8" s="1"/>
  <c r="J368" i="8" a="1"/>
  <c r="J368" i="8" s="1"/>
  <c r="K368" i="8" a="1"/>
  <c r="K368" i="8" s="1"/>
  <c r="L368" i="8" a="1"/>
  <c r="L368" i="8"/>
  <c r="M368" i="8" a="1"/>
  <c r="M368" i="8" s="1"/>
  <c r="H369" i="8" a="1"/>
  <c r="H369" i="8" s="1"/>
  <c r="I369" i="8" a="1"/>
  <c r="I369" i="8" s="1"/>
  <c r="J369" i="8" a="1"/>
  <c r="J369" i="8"/>
  <c r="K369" i="8" a="1"/>
  <c r="K369" i="8"/>
  <c r="L369" i="8" a="1"/>
  <c r="L369" i="8" s="1"/>
  <c r="M369" i="8" a="1"/>
  <c r="M369" i="8" s="1"/>
  <c r="H370" i="8" a="1"/>
  <c r="H370" i="8" s="1"/>
  <c r="I370" i="8" a="1"/>
  <c r="I370" i="8" s="1"/>
  <c r="J370" i="8" a="1"/>
  <c r="J370" i="8" s="1"/>
  <c r="K370" i="8" a="1"/>
  <c r="K370" i="8"/>
  <c r="L370" i="8" a="1"/>
  <c r="L370" i="8" s="1"/>
  <c r="M370" i="8" a="1"/>
  <c r="M370" i="8" s="1"/>
  <c r="H371" i="8" a="1"/>
  <c r="H371" i="8" s="1"/>
  <c r="I371" i="8" a="1"/>
  <c r="I371" i="8"/>
  <c r="J371" i="8" a="1"/>
  <c r="J371" i="8" s="1"/>
  <c r="K371" i="8" a="1"/>
  <c r="K371" i="8" s="1"/>
  <c r="L371" i="8" a="1"/>
  <c r="L371" i="8" s="1"/>
  <c r="M371" i="8" a="1"/>
  <c r="M371" i="8" s="1"/>
  <c r="H372" i="8" a="1"/>
  <c r="H372" i="8" s="1"/>
  <c r="I372" i="8" a="1"/>
  <c r="I372" i="8" s="1"/>
  <c r="J372" i="8" a="1"/>
  <c r="J372" i="8" s="1"/>
  <c r="K372" i="8" a="1"/>
  <c r="K372" i="8" s="1"/>
  <c r="L372" i="8" a="1"/>
  <c r="L372" i="8" s="1"/>
  <c r="M372" i="8" a="1"/>
  <c r="M372" i="8"/>
  <c r="H373" i="8" a="1"/>
  <c r="H373" i="8" s="1"/>
  <c r="I373" i="8" a="1"/>
  <c r="I373" i="8" s="1"/>
  <c r="J373" i="8" a="1"/>
  <c r="J373" i="8"/>
  <c r="K373" i="8" a="1"/>
  <c r="K373" i="8" s="1"/>
  <c r="L373" i="8" a="1"/>
  <c r="L373" i="8" s="1"/>
  <c r="M373" i="8" a="1"/>
  <c r="M373" i="8" s="1"/>
  <c r="H374" i="8" a="1"/>
  <c r="H374" i="8" s="1"/>
  <c r="I374" i="8" a="1"/>
  <c r="I374" i="8" s="1"/>
  <c r="J374" i="8" a="1"/>
  <c r="J374" i="8" s="1"/>
  <c r="K374" i="8" a="1"/>
  <c r="K374" i="8" s="1"/>
  <c r="L374" i="8" a="1"/>
  <c r="L374" i="8" s="1"/>
  <c r="M374" i="8" a="1"/>
  <c r="M374" i="8" s="1"/>
  <c r="H375" i="8" a="1"/>
  <c r="H375" i="8" s="1"/>
  <c r="I375" i="8" a="1"/>
  <c r="I375" i="8"/>
  <c r="J375" i="8" a="1"/>
  <c r="J375" i="8" s="1"/>
  <c r="K375" i="8" a="1"/>
  <c r="K375" i="8" s="1"/>
  <c r="L375" i="8" a="1"/>
  <c r="L375" i="8" s="1"/>
  <c r="M375" i="8" a="1"/>
  <c r="M375" i="8" s="1"/>
  <c r="H376" i="8" a="1"/>
  <c r="H376" i="8" s="1"/>
  <c r="I376" i="8" a="1"/>
  <c r="I376" i="8" s="1"/>
  <c r="J376" i="8" a="1"/>
  <c r="J376" i="8"/>
  <c r="K376" i="8" a="1"/>
  <c r="K376" i="8" s="1"/>
  <c r="L376" i="8" a="1"/>
  <c r="L376" i="8" s="1"/>
  <c r="M376" i="8" a="1"/>
  <c r="M376" i="8" s="1"/>
  <c r="H377" i="8" a="1"/>
  <c r="H377" i="8" s="1"/>
  <c r="I377" i="8" a="1"/>
  <c r="I377" i="8" s="1"/>
  <c r="J377" i="8" a="1"/>
  <c r="J377" i="8" s="1"/>
  <c r="K377" i="8" a="1"/>
  <c r="K377" i="8" s="1"/>
  <c r="L377" i="8" a="1"/>
  <c r="L377" i="8" s="1"/>
  <c r="M377" i="8" a="1"/>
  <c r="M377" i="8" s="1"/>
  <c r="H378" i="8" a="1"/>
  <c r="H378" i="8" s="1"/>
  <c r="I378" i="8" a="1"/>
  <c r="I378" i="8" s="1"/>
  <c r="J378" i="8" a="1"/>
  <c r="J378" i="8" s="1"/>
  <c r="K378" i="8" a="1"/>
  <c r="K378" i="8" s="1"/>
  <c r="L378" i="8" a="1"/>
  <c r="L378" i="8" s="1"/>
  <c r="M378" i="8" a="1"/>
  <c r="M378" i="8" s="1"/>
  <c r="H379" i="8" a="1"/>
  <c r="H379" i="8" s="1"/>
  <c r="I379" i="8" a="1"/>
  <c r="I379" i="8"/>
  <c r="J379" i="8" a="1"/>
  <c r="J379" i="8" s="1"/>
  <c r="K379" i="8" a="1"/>
  <c r="K379" i="8" s="1"/>
  <c r="L379" i="8" a="1"/>
  <c r="L379" i="8" s="1"/>
  <c r="M379" i="8" a="1"/>
  <c r="M379" i="8" s="1"/>
  <c r="H380" i="8" a="1"/>
  <c r="H380" i="8" s="1"/>
  <c r="I380" i="8" a="1"/>
  <c r="I380" i="8" s="1"/>
  <c r="J380" i="8" a="1"/>
  <c r="J380" i="8" s="1"/>
  <c r="K380" i="8" a="1"/>
  <c r="K380" i="8" s="1"/>
  <c r="L380" i="8" a="1"/>
  <c r="L380" i="8"/>
  <c r="M380" i="8" a="1"/>
  <c r="M380" i="8"/>
  <c r="H381" i="8" a="1"/>
  <c r="H381" i="8" s="1"/>
  <c r="I381" i="8" a="1"/>
  <c r="I381" i="8" s="1"/>
  <c r="J381" i="8" a="1"/>
  <c r="J381" i="8" s="1"/>
  <c r="K381" i="8" a="1"/>
  <c r="K381" i="8"/>
  <c r="L381" i="8" a="1"/>
  <c r="L381" i="8" s="1"/>
  <c r="M381" i="8" a="1"/>
  <c r="M381" i="8" s="1"/>
  <c r="H382" i="8" a="1"/>
  <c r="H382" i="8" s="1"/>
  <c r="I382" i="8" a="1"/>
  <c r="I382" i="8" s="1"/>
  <c r="J382" i="8" a="1"/>
  <c r="J382" i="8" s="1"/>
  <c r="K382" i="8" a="1"/>
  <c r="K382" i="8" s="1"/>
  <c r="L382" i="8" a="1"/>
  <c r="L382" i="8" s="1"/>
  <c r="M382" i="8" a="1"/>
  <c r="M382" i="8" s="1"/>
  <c r="H383" i="8" a="1"/>
  <c r="H383" i="8" s="1"/>
  <c r="I383" i="8" a="1"/>
  <c r="I383" i="8" s="1"/>
  <c r="J383" i="8" a="1"/>
  <c r="J383" i="8" s="1"/>
  <c r="K383" i="8" a="1"/>
  <c r="K383" i="8" s="1"/>
  <c r="L383" i="8" a="1"/>
  <c r="L383" i="8"/>
  <c r="M383" i="8" a="1"/>
  <c r="M383" i="8"/>
  <c r="H384" i="8" a="1"/>
  <c r="H384" i="8"/>
  <c r="I384" i="8" a="1"/>
  <c r="I384" i="8" s="1"/>
  <c r="J384" i="8" a="1"/>
  <c r="J384" i="8" s="1"/>
  <c r="K384" i="8" a="1"/>
  <c r="K384" i="8" s="1"/>
  <c r="L384" i="8" a="1"/>
  <c r="L384" i="8" s="1"/>
  <c r="M384" i="8" a="1"/>
  <c r="M384" i="8" s="1"/>
  <c r="H385" i="8" a="1"/>
  <c r="H385" i="8" s="1"/>
  <c r="I385" i="8" a="1"/>
  <c r="I385" i="8" s="1"/>
  <c r="J385" i="8" a="1"/>
  <c r="J385" i="8" s="1"/>
  <c r="K385" i="8" a="1"/>
  <c r="K385" i="8" s="1"/>
  <c r="L385" i="8" a="1"/>
  <c r="L385" i="8" s="1"/>
  <c r="M385" i="8" a="1"/>
  <c r="M385" i="8" s="1"/>
  <c r="H386" i="8" a="1"/>
  <c r="H386" i="8" s="1"/>
  <c r="I386" i="8" a="1"/>
  <c r="I386" i="8" s="1"/>
  <c r="J386" i="8" a="1"/>
  <c r="J386" i="8" s="1"/>
  <c r="K386" i="8" a="1"/>
  <c r="K386" i="8" s="1"/>
  <c r="L386" i="8" a="1"/>
  <c r="L386" i="8"/>
  <c r="M386" i="8" a="1"/>
  <c r="M386" i="8" s="1"/>
  <c r="H387" i="8" a="1"/>
  <c r="H387" i="8" s="1"/>
  <c r="I387" i="8" a="1"/>
  <c r="I387" i="8" s="1"/>
  <c r="J387" i="8" a="1"/>
  <c r="J387" i="8" s="1"/>
  <c r="K387" i="8" a="1"/>
  <c r="K387" i="8" s="1"/>
  <c r="L387" i="8" a="1"/>
  <c r="L387" i="8" s="1"/>
  <c r="M387" i="8" a="1"/>
  <c r="M387" i="8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H389" i="8" a="1"/>
  <c r="H389" i="8" s="1"/>
  <c r="I389" i="8" a="1"/>
  <c r="I389" i="8" s="1"/>
  <c r="J389" i="8" a="1"/>
  <c r="J389" i="8"/>
  <c r="K389" i="8" a="1"/>
  <c r="K389" i="8" s="1"/>
  <c r="L389" i="8" a="1"/>
  <c r="L389" i="8" s="1"/>
  <c r="M389" i="8" a="1"/>
  <c r="M389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/>
  <c r="M391" i="8" a="1"/>
  <c r="M391" i="8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/>
  <c r="H393" i="8" a="1"/>
  <c r="H393" i="8" s="1"/>
  <c r="I393" i="8" a="1"/>
  <c r="I393" i="8" s="1"/>
  <c r="J393" i="8" a="1"/>
  <c r="J393" i="8" s="1"/>
  <c r="K393" i="8" a="1"/>
  <c r="K393" i="8"/>
  <c r="L393" i="8" a="1"/>
  <c r="L393" i="8" s="1"/>
  <c r="M393" i="8" a="1"/>
  <c r="M393" i="8" s="1"/>
  <c r="H394" i="8" a="1"/>
  <c r="H394" i="8" s="1"/>
  <c r="I394" i="8" a="1"/>
  <c r="I394" i="8" s="1"/>
  <c r="J394" i="8" a="1"/>
  <c r="J394" i="8"/>
  <c r="K394" i="8" a="1"/>
  <c r="K394" i="8" s="1"/>
  <c r="L394" i="8" a="1"/>
  <c r="L394" i="8" s="1"/>
  <c r="M394" i="8" a="1"/>
  <c r="M394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/>
  <c r="M398" i="8" a="1"/>
  <c r="M398" i="8" s="1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/>
  <c r="H400" i="8" a="1"/>
  <c r="H400" i="8" s="1"/>
  <c r="I400" i="8" a="1"/>
  <c r="I400" i="8" s="1"/>
  <c r="J400" i="8" a="1"/>
  <c r="J400" i="8" s="1"/>
  <c r="K400" i="8" a="1"/>
  <c r="K400" i="8" s="1"/>
  <c r="L400" i="8" a="1"/>
  <c r="L400" i="8" s="1"/>
  <c r="M400" i="8" a="1"/>
  <c r="M400" i="8" s="1"/>
  <c r="H401" i="8" a="1"/>
  <c r="H401" i="8" s="1"/>
  <c r="I401" i="8" a="1"/>
  <c r="I401" i="8" s="1"/>
  <c r="J401" i="8" a="1"/>
  <c r="J401" i="8" s="1"/>
  <c r="K401" i="8" a="1"/>
  <c r="K401" i="8"/>
  <c r="L401" i="8" a="1"/>
  <c r="L401" i="8" s="1"/>
  <c r="M401" i="8" a="1"/>
  <c r="M401" i="8" s="1"/>
  <c r="H402" i="8" a="1"/>
  <c r="H402" i="8" s="1"/>
  <c r="I402" i="8" a="1"/>
  <c r="I402" i="8" s="1"/>
  <c r="J402" i="8" a="1"/>
  <c r="J402" i="8" s="1"/>
  <c r="K402" i="8" a="1"/>
  <c r="K402" i="8" s="1"/>
  <c r="L402" i="8" a="1"/>
  <c r="L402" i="8"/>
  <c r="M402" i="8" a="1"/>
  <c r="M402" i="8" s="1"/>
  <c r="H403" i="8" a="1"/>
  <c r="H403" i="8" s="1"/>
  <c r="I403" i="8" a="1"/>
  <c r="I403" i="8" s="1"/>
  <c r="J403" i="8" a="1"/>
  <c r="J403" i="8" s="1"/>
  <c r="K403" i="8" a="1"/>
  <c r="K403" i="8" s="1"/>
  <c r="L403" i="8" a="1"/>
  <c r="L403" i="8" s="1"/>
  <c r="M403" i="8" a="1"/>
  <c r="M403" i="8"/>
  <c r="H404" i="8" a="1"/>
  <c r="H404" i="8" s="1"/>
  <c r="I404" i="8" a="1"/>
  <c r="I404" i="8" s="1"/>
  <c r="J404" i="8" a="1"/>
  <c r="J404" i="8" s="1"/>
  <c r="K404" i="8" a="1"/>
  <c r="K404" i="8" s="1"/>
  <c r="L404" i="8" a="1"/>
  <c r="L404" i="8" s="1"/>
  <c r="M404" i="8" a="1"/>
  <c r="M404" i="8"/>
  <c r="H405" i="8" a="1"/>
  <c r="H405" i="8" s="1"/>
  <c r="I405" i="8" a="1"/>
  <c r="I405" i="8" s="1"/>
  <c r="J405" i="8" a="1"/>
  <c r="J405" i="8" s="1"/>
  <c r="K405" i="8" a="1"/>
  <c r="K405" i="8"/>
  <c r="L405" i="8" a="1"/>
  <c r="L405" i="8" s="1"/>
  <c r="M405" i="8" a="1"/>
  <c r="M405" i="8"/>
  <c r="H406" i="8" a="1"/>
  <c r="H406" i="8" s="1"/>
  <c r="I406" i="8" a="1"/>
  <c r="I406" i="8" s="1"/>
  <c r="J406" i="8" a="1"/>
  <c r="J406" i="8" s="1"/>
  <c r="K406" i="8" a="1"/>
  <c r="K406" i="8"/>
  <c r="L406" i="8" a="1"/>
  <c r="L406" i="8"/>
  <c r="M406" i="8" a="1"/>
  <c r="M406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/>
  <c r="H408" i="8" a="1"/>
  <c r="H408" i="8" s="1"/>
  <c r="I408" i="8" a="1"/>
  <c r="I408" i="8" s="1"/>
  <c r="J408" i="8" a="1"/>
  <c r="J408" i="8" s="1"/>
  <c r="K408" i="8" a="1"/>
  <c r="K408" i="8" s="1"/>
  <c r="L408" i="8" a="1"/>
  <c r="L408" i="8" s="1"/>
  <c r="M408" i="8" a="1"/>
  <c r="M408" i="8"/>
  <c r="H409" i="8" a="1"/>
  <c r="H409" i="8" s="1"/>
  <c r="I409" i="8" a="1"/>
  <c r="I409" i="8" s="1"/>
  <c r="J409" i="8" a="1"/>
  <c r="J409" i="8" s="1"/>
  <c r="K409" i="8" a="1"/>
  <c r="K409" i="8"/>
  <c r="L409" i="8" a="1"/>
  <c r="L409" i="8" s="1"/>
  <c r="M409" i="8" a="1"/>
  <c r="M409" i="8"/>
  <c r="H410" i="8" a="1"/>
  <c r="H410" i="8" s="1"/>
  <c r="I410" i="8" a="1"/>
  <c r="I410" i="8" s="1"/>
  <c r="J410" i="8" a="1"/>
  <c r="J410" i="8" s="1"/>
  <c r="K410" i="8" a="1"/>
  <c r="K410" i="8"/>
  <c r="L410" i="8" a="1"/>
  <c r="L410" i="8"/>
  <c r="M410" i="8" a="1"/>
  <c r="M410" i="8" s="1"/>
  <c r="H411" i="8" a="1"/>
  <c r="H411" i="8" s="1"/>
  <c r="I411" i="8" a="1"/>
  <c r="I411" i="8"/>
  <c r="J411" i="8" a="1"/>
  <c r="J411" i="8" s="1"/>
  <c r="K411" i="8" a="1"/>
  <c r="K411" i="8" s="1"/>
  <c r="L411" i="8" a="1"/>
  <c r="L411" i="8"/>
  <c r="M411" i="8" a="1"/>
  <c r="M411" i="8" s="1"/>
  <c r="H412" i="8" a="1"/>
  <c r="H412" i="8" s="1"/>
  <c r="I412" i="8" a="1"/>
  <c r="I412" i="8" s="1"/>
  <c r="J412" i="8" a="1"/>
  <c r="J412" i="8"/>
  <c r="K412" i="8" a="1"/>
  <c r="K412" i="8" s="1"/>
  <c r="L412" i="8" a="1"/>
  <c r="L412" i="8"/>
  <c r="M412" i="8" a="1"/>
  <c r="M412" i="8" s="1"/>
  <c r="H413" i="8" a="1"/>
  <c r="H413" i="8" s="1"/>
  <c r="I413" i="8" a="1"/>
  <c r="I413" i="8" s="1"/>
  <c r="J413" i="8" a="1"/>
  <c r="J413" i="8" s="1"/>
  <c r="K413" i="8" a="1"/>
  <c r="K413" i="8"/>
  <c r="L413" i="8" a="1"/>
  <c r="L413" i="8" s="1"/>
  <c r="M413" i="8" a="1"/>
  <c r="M413" i="8"/>
  <c r="H414" i="8" a="1"/>
  <c r="H414" i="8" s="1"/>
  <c r="I414" i="8" a="1"/>
  <c r="I414" i="8" s="1"/>
  <c r="J414" i="8" a="1"/>
  <c r="J414" i="8" s="1"/>
  <c r="K414" i="8" a="1"/>
  <c r="K414" i="8"/>
  <c r="L414" i="8" a="1"/>
  <c r="L414" i="8" s="1"/>
  <c r="M414" i="8" a="1"/>
  <c r="M414" i="8" s="1"/>
  <c r="H415" i="8" a="1"/>
  <c r="H415" i="8" s="1"/>
  <c r="I415" i="8" a="1"/>
  <c r="I415" i="8" s="1"/>
  <c r="J415" i="8" a="1"/>
  <c r="J415" i="8" s="1"/>
  <c r="K415" i="8" a="1"/>
  <c r="K415" i="8" s="1"/>
  <c r="L415" i="8" a="1"/>
  <c r="L415" i="8" s="1"/>
  <c r="M415" i="8" a="1"/>
  <c r="M415" i="8" s="1"/>
  <c r="H416" i="8" a="1"/>
  <c r="H416" i="8" s="1"/>
  <c r="I416" i="8" a="1"/>
  <c r="I416" i="8" s="1"/>
  <c r="J416" i="8" a="1"/>
  <c r="J416" i="8"/>
  <c r="K416" i="8" a="1"/>
  <c r="K416" i="8" s="1"/>
  <c r="L416" i="8" a="1"/>
  <c r="L416" i="8"/>
  <c r="M416" i="8" a="1"/>
  <c r="M416" i="8"/>
  <c r="H417" i="8" a="1"/>
  <c r="H417" i="8" s="1"/>
  <c r="I417" i="8" a="1"/>
  <c r="I417" i="8" s="1"/>
  <c r="J417" i="8" a="1"/>
  <c r="J417" i="8" s="1"/>
  <c r="K417" i="8" a="1"/>
  <c r="K417" i="8"/>
  <c r="L417" i="8" a="1"/>
  <c r="L417" i="8" s="1"/>
  <c r="M417" i="8" a="1"/>
  <c r="M417" i="8" s="1"/>
  <c r="H418" i="8" a="1"/>
  <c r="H418" i="8"/>
  <c r="I418" i="8" a="1"/>
  <c r="I418" i="8" s="1"/>
  <c r="J418" i="8" a="1"/>
  <c r="J418" i="8" s="1"/>
  <c r="K418" i="8" a="1"/>
  <c r="K418" i="8" s="1"/>
  <c r="L418" i="8" a="1"/>
  <c r="L418" i="8" s="1"/>
  <c r="M418" i="8" a="1"/>
  <c r="M418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/>
  <c r="M419" i="8" a="1"/>
  <c r="M419" i="8" s="1"/>
  <c r="H420" i="8" a="1"/>
  <c r="H420" i="8" s="1"/>
  <c r="I420" i="8" a="1"/>
  <c r="I420" i="8" s="1"/>
  <c r="J420" i="8" a="1"/>
  <c r="J420" i="8" s="1"/>
  <c r="K420" i="8" a="1"/>
  <c r="K420" i="8" s="1"/>
  <c r="L420" i="8" a="1"/>
  <c r="L420" i="8"/>
  <c r="M420" i="8" a="1"/>
  <c r="M420" i="8" s="1"/>
  <c r="H421" i="8" a="1"/>
  <c r="H421" i="8" s="1"/>
  <c r="I421" i="8" a="1"/>
  <c r="I421" i="8" s="1"/>
  <c r="J421" i="8" a="1"/>
  <c r="J421" i="8"/>
  <c r="K421" i="8" a="1"/>
  <c r="K421" i="8"/>
  <c r="L421" i="8" a="1"/>
  <c r="L421" i="8" s="1"/>
  <c r="M421" i="8" a="1"/>
  <c r="M421" i="8" s="1"/>
  <c r="H422" i="8" a="1"/>
  <c r="H422" i="8" s="1"/>
  <c r="I422" i="8" a="1"/>
  <c r="I422" i="8" s="1"/>
  <c r="J422" i="8" a="1"/>
  <c r="J422" i="8" s="1"/>
  <c r="K422" i="8" a="1"/>
  <c r="K422" i="8"/>
  <c r="L422" i="8" a="1"/>
  <c r="L422" i="8" s="1"/>
  <c r="M422" i="8" a="1"/>
  <c r="M422" i="8" s="1"/>
  <c r="H423" i="8" a="1"/>
  <c r="H423" i="8" s="1"/>
  <c r="I423" i="8" a="1"/>
  <c r="I423" i="8" s="1"/>
  <c r="J423" i="8" a="1"/>
  <c r="J423" i="8" s="1"/>
  <c r="K423" i="8" a="1"/>
  <c r="K423" i="8"/>
  <c r="L423" i="8" a="1"/>
  <c r="L423" i="8" s="1"/>
  <c r="M423" i="8" a="1"/>
  <c r="M423" i="8" s="1"/>
  <c r="H424" i="8" a="1"/>
  <c r="H424" i="8" s="1"/>
  <c r="I424" i="8" a="1"/>
  <c r="I424" i="8" s="1"/>
  <c r="J424" i="8" a="1"/>
  <c r="J424" i="8" s="1"/>
  <c r="K424" i="8" a="1"/>
  <c r="K424" i="8" s="1"/>
  <c r="L424" i="8" a="1"/>
  <c r="L424" i="8" s="1"/>
  <c r="M424" i="8" a="1"/>
  <c r="M424" i="8" s="1"/>
  <c r="H425" i="8" a="1"/>
  <c r="H425" i="8" s="1"/>
  <c r="I425" i="8" a="1"/>
  <c r="I425" i="8" s="1"/>
  <c r="J425" i="8" a="1"/>
  <c r="J425" i="8" s="1"/>
  <c r="K425" i="8" a="1"/>
  <c r="K425" i="8" s="1"/>
  <c r="L425" i="8" a="1"/>
  <c r="L425" i="8" s="1"/>
  <c r="M425" i="8" a="1"/>
  <c r="M425" i="8" s="1"/>
  <c r="H426" i="8" a="1"/>
  <c r="H426" i="8" s="1"/>
  <c r="I426" i="8" a="1"/>
  <c r="I426" i="8" s="1"/>
  <c r="J426" i="8" a="1"/>
  <c r="J426" i="8" s="1"/>
  <c r="K426" i="8" a="1"/>
  <c r="K426" i="8" s="1"/>
  <c r="L426" i="8" a="1"/>
  <c r="L426" i="8" s="1"/>
  <c r="M426" i="8" a="1"/>
  <c r="M426" i="8" s="1"/>
  <c r="H427" i="8" a="1"/>
  <c r="H427" i="8" s="1"/>
  <c r="I427" i="8" a="1"/>
  <c r="I427" i="8" s="1"/>
  <c r="J427" i="8" a="1"/>
  <c r="J427" i="8" s="1"/>
  <c r="K427" i="8" a="1"/>
  <c r="K427" i="8" s="1"/>
  <c r="L427" i="8" a="1"/>
  <c r="L427" i="8" s="1"/>
  <c r="M427" i="8" a="1"/>
  <c r="M427" i="8"/>
  <c r="H428" i="8" a="1"/>
  <c r="H428" i="8"/>
  <c r="I428" i="8" a="1"/>
  <c r="I428" i="8" s="1"/>
  <c r="J428" i="8" a="1"/>
  <c r="J428" i="8" s="1"/>
  <c r="K428" i="8" a="1"/>
  <c r="K428" i="8" s="1"/>
  <c r="L428" i="8" a="1"/>
  <c r="L428" i="8" s="1"/>
  <c r="M428" i="8" a="1"/>
  <c r="M428" i="8" s="1"/>
  <c r="H429" i="8" a="1"/>
  <c r="H429" i="8" s="1"/>
  <c r="I429" i="8" a="1"/>
  <c r="I429" i="8"/>
  <c r="J429" i="8" a="1"/>
  <c r="J429" i="8" s="1"/>
  <c r="K429" i="8" a="1"/>
  <c r="K429" i="8" s="1"/>
  <c r="L429" i="8" a="1"/>
  <c r="L429" i="8" s="1"/>
  <c r="M429" i="8" a="1"/>
  <c r="M429" i="8" s="1"/>
  <c r="H430" i="8" a="1"/>
  <c r="H430" i="8" s="1"/>
  <c r="I430" i="8" a="1"/>
  <c r="I430" i="8" s="1"/>
  <c r="J430" i="8" a="1"/>
  <c r="J430" i="8" s="1"/>
  <c r="K430" i="8" a="1"/>
  <c r="K430" i="8" s="1"/>
  <c r="L430" i="8" a="1"/>
  <c r="L430" i="8" s="1"/>
  <c r="M430" i="8" a="1"/>
  <c r="M430" i="8" s="1"/>
  <c r="H431" i="8" a="1"/>
  <c r="H431" i="8" s="1"/>
  <c r="I431" i="8" a="1"/>
  <c r="I431" i="8" s="1"/>
  <c r="J431" i="8" a="1"/>
  <c r="J431" i="8" s="1"/>
  <c r="K431" i="8" a="1"/>
  <c r="K431" i="8" s="1"/>
  <c r="L431" i="8" a="1"/>
  <c r="L431" i="8" s="1"/>
  <c r="M431" i="8" a="1"/>
  <c r="M431" i="8"/>
  <c r="H432" i="8" a="1"/>
  <c r="H432" i="8" s="1"/>
  <c r="I432" i="8" a="1"/>
  <c r="I432" i="8" s="1"/>
  <c r="J432" i="8" a="1"/>
  <c r="J432" i="8" s="1"/>
  <c r="K432" i="8" a="1"/>
  <c r="K432" i="8" s="1"/>
  <c r="L432" i="8" a="1"/>
  <c r="L432" i="8" s="1"/>
  <c r="M432" i="8" a="1"/>
  <c r="M432" i="8" s="1"/>
  <c r="H433" i="8" a="1"/>
  <c r="H433" i="8" s="1"/>
  <c r="I433" i="8" a="1"/>
  <c r="I433" i="8" s="1"/>
  <c r="J433" i="8" a="1"/>
  <c r="J433" i="8" s="1"/>
  <c r="K433" i="8" a="1"/>
  <c r="K433" i="8" s="1"/>
  <c r="L433" i="8" a="1"/>
  <c r="L433" i="8" s="1"/>
  <c r="M433" i="8" a="1"/>
  <c r="M433" i="8" s="1"/>
  <c r="H434" i="8" a="1"/>
  <c r="H434" i="8" s="1"/>
  <c r="I434" i="8" a="1"/>
  <c r="I434" i="8" s="1"/>
  <c r="J434" i="8" a="1"/>
  <c r="J434" i="8" s="1"/>
  <c r="K434" i="8" a="1"/>
  <c r="K434" i="8" s="1"/>
  <c r="L434" i="8" a="1"/>
  <c r="L434" i="8"/>
  <c r="M434" i="8" a="1"/>
  <c r="M434" i="8" s="1"/>
  <c r="H435" i="8" a="1"/>
  <c r="H435" i="8" s="1"/>
  <c r="I435" i="8" a="1"/>
  <c r="I435" i="8" s="1"/>
  <c r="J435" i="8" a="1"/>
  <c r="J435" i="8" s="1"/>
  <c r="K435" i="8" a="1"/>
  <c r="K435" i="8" s="1"/>
  <c r="L435" i="8" a="1"/>
  <c r="L435" i="8" s="1"/>
  <c r="M435" i="8" a="1"/>
  <c r="M435" i="8"/>
  <c r="H436" i="8" a="1"/>
  <c r="H436" i="8" s="1"/>
  <c r="I436" i="8" a="1"/>
  <c r="I436" i="8" s="1"/>
  <c r="J436" i="8" a="1"/>
  <c r="J436" i="8" s="1"/>
  <c r="K436" i="8" a="1"/>
  <c r="K436" i="8" s="1"/>
  <c r="L436" i="8" a="1"/>
  <c r="L436" i="8" s="1"/>
  <c r="M436" i="8" a="1"/>
  <c r="M436" i="8" s="1"/>
  <c r="H437" i="8" a="1"/>
  <c r="H437" i="8" s="1"/>
  <c r="I437" i="8" a="1"/>
  <c r="I437" i="8" s="1"/>
  <c r="J437" i="8" a="1"/>
  <c r="J437" i="8" s="1"/>
  <c r="K437" i="8" a="1"/>
  <c r="K437" i="8"/>
  <c r="L437" i="8" a="1"/>
  <c r="L437" i="8" s="1"/>
  <c r="M437" i="8" a="1"/>
  <c r="M437" i="8" s="1"/>
  <c r="H438" i="8" a="1"/>
  <c r="H438" i="8" s="1"/>
  <c r="I438" i="8" a="1"/>
  <c r="I438" i="8" s="1"/>
  <c r="J438" i="8" a="1"/>
  <c r="J438" i="8" s="1"/>
  <c r="K438" i="8" a="1"/>
  <c r="K438" i="8" s="1"/>
  <c r="L438" i="8" a="1"/>
  <c r="L438" i="8"/>
  <c r="M438" i="8" a="1"/>
  <c r="M438" i="8" s="1"/>
  <c r="H439" i="8" a="1"/>
  <c r="H439" i="8" s="1"/>
  <c r="I439" i="8" a="1"/>
  <c r="I439" i="8" s="1"/>
  <c r="J439" i="8" a="1"/>
  <c r="J439" i="8" s="1"/>
  <c r="K439" i="8" a="1"/>
  <c r="K439" i="8" s="1"/>
  <c r="L439" i="8" a="1"/>
  <c r="L439" i="8" s="1"/>
  <c r="M439" i="8" a="1"/>
  <c r="M439" i="8"/>
  <c r="H440" i="8" a="1"/>
  <c r="H440" i="8" s="1"/>
  <c r="I440" i="8" a="1"/>
  <c r="I440" i="8" s="1"/>
  <c r="J440" i="8" a="1"/>
  <c r="J440" i="8" s="1"/>
  <c r="K440" i="8" a="1"/>
  <c r="K440" i="8" s="1"/>
  <c r="L440" i="8" a="1"/>
  <c r="L440" i="8" s="1"/>
  <c r="M440" i="8" a="1"/>
  <c r="M440" i="8"/>
  <c r="H441" i="8" a="1"/>
  <c r="H441" i="8" s="1"/>
  <c r="I441" i="8" a="1"/>
  <c r="I441" i="8" s="1"/>
  <c r="J441" i="8" a="1"/>
  <c r="J441" i="8" s="1"/>
  <c r="K441" i="8" a="1"/>
  <c r="K441" i="8"/>
  <c r="L441" i="8" a="1"/>
  <c r="L441" i="8" s="1"/>
  <c r="M441" i="8" a="1"/>
  <c r="M441" i="8" s="1"/>
  <c r="H442" i="8" a="1"/>
  <c r="H442" i="8" s="1"/>
  <c r="I442" i="8" a="1"/>
  <c r="I442" i="8" s="1"/>
  <c r="J442" i="8" a="1"/>
  <c r="J442" i="8" s="1"/>
  <c r="K442" i="8" a="1"/>
  <c r="K442" i="8" s="1"/>
  <c r="L442" i="8" a="1"/>
  <c r="L442" i="8"/>
  <c r="M442" i="8" a="1"/>
  <c r="M442" i="8" s="1"/>
  <c r="H443" i="8" a="1"/>
  <c r="H443" i="8" s="1"/>
  <c r="I443" i="8" a="1"/>
  <c r="I443" i="8" s="1"/>
  <c r="J443" i="8" a="1"/>
  <c r="J443" i="8" s="1"/>
  <c r="K443" i="8" a="1"/>
  <c r="K443" i="8" s="1"/>
  <c r="L443" i="8" a="1"/>
  <c r="L443" i="8" s="1"/>
  <c r="M443" i="8" a="1"/>
  <c r="M443" i="8" s="1"/>
  <c r="H444" i="8" a="1"/>
  <c r="H444" i="8" s="1"/>
  <c r="I444" i="8" a="1"/>
  <c r="I444" i="8" s="1"/>
  <c r="J444" i="8" a="1"/>
  <c r="J444" i="8" s="1"/>
  <c r="K444" i="8" a="1"/>
  <c r="K444" i="8" s="1"/>
  <c r="L444" i="8" a="1"/>
  <c r="L444" i="8" s="1"/>
  <c r="M444" i="8" a="1"/>
  <c r="M444" i="8" s="1"/>
  <c r="H445" i="8" a="1"/>
  <c r="H445" i="8" s="1"/>
  <c r="I445" i="8" a="1"/>
  <c r="I445" i="8" s="1"/>
  <c r="J445" i="8" a="1"/>
  <c r="J445" i="8" s="1"/>
  <c r="K445" i="8" a="1"/>
  <c r="K445" i="8"/>
  <c r="L445" i="8" a="1"/>
  <c r="L445" i="8" s="1"/>
  <c r="M445" i="8" a="1"/>
  <c r="M445" i="8" s="1"/>
  <c r="H446" i="8" a="1"/>
  <c r="H446" i="8" s="1"/>
  <c r="I446" i="8" a="1"/>
  <c r="I446" i="8" s="1"/>
  <c r="J446" i="8" a="1"/>
  <c r="J446" i="8" s="1"/>
  <c r="K446" i="8" a="1"/>
  <c r="K446" i="8"/>
  <c r="L446" i="8" a="1"/>
  <c r="L446" i="8"/>
  <c r="M446" i="8" a="1"/>
  <c r="M446" i="8" s="1"/>
  <c r="H447" i="8" a="1"/>
  <c r="H447" i="8" s="1"/>
  <c r="I447" i="8" a="1"/>
  <c r="I447" i="8" s="1"/>
  <c r="J447" i="8" a="1"/>
  <c r="J447" i="8" s="1"/>
  <c r="K447" i="8" a="1"/>
  <c r="K447" i="8" s="1"/>
  <c r="L447" i="8" a="1"/>
  <c r="L447" i="8"/>
  <c r="M447" i="8" a="1"/>
  <c r="M447" i="8"/>
  <c r="H448" i="8" a="1"/>
  <c r="H448" i="8" s="1"/>
  <c r="I448" i="8" a="1"/>
  <c r="I448" i="8" s="1"/>
  <c r="J448" i="8" a="1"/>
  <c r="J448" i="8"/>
  <c r="K448" i="8" a="1"/>
  <c r="K448" i="8" s="1"/>
  <c r="L448" i="8" a="1"/>
  <c r="L448" i="8" s="1"/>
  <c r="M448" i="8" a="1"/>
  <c r="M448" i="8"/>
  <c r="H449" i="8" a="1"/>
  <c r="H449" i="8" s="1"/>
  <c r="I449" i="8" a="1"/>
  <c r="I449" i="8" s="1"/>
  <c r="J449" i="8" a="1"/>
  <c r="J449" i="8" s="1"/>
  <c r="K449" i="8" a="1"/>
  <c r="K449" i="8"/>
  <c r="L449" i="8" a="1"/>
  <c r="L449" i="8" s="1"/>
  <c r="M449" i="8" a="1"/>
  <c r="M449" i="8"/>
  <c r="H450" i="8" a="1"/>
  <c r="H450" i="8" s="1"/>
  <c r="I450" i="8" a="1"/>
  <c r="I450" i="8" s="1"/>
  <c r="J450" i="8" a="1"/>
  <c r="J450" i="8" s="1"/>
  <c r="K450" i="8" a="1"/>
  <c r="K450" i="8"/>
  <c r="L450" i="8" a="1"/>
  <c r="L450" i="8"/>
  <c r="M450" i="8" a="1"/>
  <c r="M450" i="8" s="1"/>
  <c r="H451" i="8" a="1"/>
  <c r="H451" i="8" s="1"/>
  <c r="I451" i="8" a="1"/>
  <c r="I451" i="8" s="1"/>
  <c r="J451" i="8" a="1"/>
  <c r="J451" i="8" s="1"/>
  <c r="K451" i="8" a="1"/>
  <c r="K451" i="8" s="1"/>
  <c r="L451" i="8" a="1"/>
  <c r="L451" i="8" s="1"/>
  <c r="M451" i="8" a="1"/>
  <c r="M451" i="8"/>
  <c r="H452" i="8" a="1"/>
  <c r="H452" i="8" s="1"/>
  <c r="I452" i="8" a="1"/>
  <c r="I452" i="8" s="1"/>
  <c r="J452" i="8" a="1"/>
  <c r="J452" i="8" s="1"/>
  <c r="K452" i="8" a="1"/>
  <c r="K452" i="8" s="1"/>
  <c r="L452" i="8" a="1"/>
  <c r="L452" i="8" s="1"/>
  <c r="M452" i="8" a="1"/>
  <c r="M452" i="8" s="1"/>
  <c r="H453" i="8" a="1"/>
  <c r="H453" i="8" s="1"/>
  <c r="I453" i="8" a="1"/>
  <c r="I453" i="8" s="1"/>
  <c r="J453" i="8" a="1"/>
  <c r="J453" i="8"/>
  <c r="K453" i="8" a="1"/>
  <c r="K453" i="8" s="1"/>
  <c r="L453" i="8" a="1"/>
  <c r="L453" i="8" s="1"/>
  <c r="M453" i="8" a="1"/>
  <c r="M453" i="8" s="1"/>
  <c r="H454" i="8" a="1"/>
  <c r="H454" i="8" s="1"/>
  <c r="I454" i="8" a="1"/>
  <c r="I454" i="8" s="1"/>
  <c r="J454" i="8" a="1"/>
  <c r="J454" i="8" s="1"/>
  <c r="K454" i="8" a="1"/>
  <c r="K454" i="8" s="1"/>
  <c r="L454" i="8" a="1"/>
  <c r="L454" i="8"/>
  <c r="M454" i="8" a="1"/>
  <c r="M454" i="8" s="1"/>
  <c r="H455" i="8" a="1"/>
  <c r="H455" i="8" s="1"/>
  <c r="I455" i="8" a="1"/>
  <c r="I455" i="8" s="1"/>
  <c r="J455" i="8" a="1"/>
  <c r="J455" i="8" s="1"/>
  <c r="K455" i="8" a="1"/>
  <c r="K455" i="8" s="1"/>
  <c r="L455" i="8" a="1"/>
  <c r="L455" i="8" s="1"/>
  <c r="M455" i="8" a="1"/>
  <c r="M455" i="8" s="1"/>
  <c r="H456" i="8" a="1"/>
  <c r="H456" i="8" s="1"/>
  <c r="I456" i="8" a="1"/>
  <c r="I456" i="8"/>
  <c r="J456" i="8" a="1"/>
  <c r="J456" i="8" s="1"/>
  <c r="K456" i="8" a="1"/>
  <c r="K456" i="8" s="1"/>
  <c r="L456" i="8" a="1"/>
  <c r="L456" i="8" s="1"/>
  <c r="M456" i="8" a="1"/>
  <c r="M456" i="8" s="1"/>
  <c r="H457" i="8" a="1"/>
  <c r="H457" i="8" s="1"/>
  <c r="I457" i="8" a="1"/>
  <c r="I457" i="8" s="1"/>
  <c r="J457" i="8" a="1"/>
  <c r="J457" i="8" s="1"/>
  <c r="K457" i="8" a="1"/>
  <c r="K457" i="8" s="1"/>
  <c r="L457" i="8" a="1"/>
  <c r="L457" i="8" s="1"/>
  <c r="M457" i="8" a="1"/>
  <c r="M457" i="8" s="1"/>
  <c r="H458" i="8" a="1"/>
  <c r="H458" i="8" s="1"/>
  <c r="I458" i="8" a="1"/>
  <c r="I458" i="8" s="1"/>
  <c r="J458" i="8" a="1"/>
  <c r="J458" i="8" s="1"/>
  <c r="K458" i="8" a="1"/>
  <c r="K458" i="8" s="1"/>
  <c r="L458" i="8" a="1"/>
  <c r="L458" i="8" s="1"/>
  <c r="M458" i="8" a="1"/>
  <c r="M458" i="8"/>
  <c r="H459" i="8" a="1"/>
  <c r="H459" i="8" s="1"/>
  <c r="I459" i="8" a="1"/>
  <c r="I459" i="8" s="1"/>
  <c r="J459" i="8" a="1"/>
  <c r="J459" i="8" s="1"/>
  <c r="K459" i="8" a="1"/>
  <c r="K459" i="8" s="1"/>
  <c r="L459" i="8" a="1"/>
  <c r="L459" i="8" s="1"/>
  <c r="M459" i="8" a="1"/>
  <c r="M459" i="8" s="1"/>
  <c r="H460" i="8" a="1"/>
  <c r="H460" i="8" s="1"/>
  <c r="I460" i="8" a="1"/>
  <c r="I460" i="8" s="1"/>
  <c r="J460" i="8" a="1"/>
  <c r="J460" i="8" s="1"/>
  <c r="K460" i="8" a="1"/>
  <c r="K460" i="8" s="1"/>
  <c r="L460" i="8" a="1"/>
  <c r="L460" i="8" s="1"/>
  <c r="M460" i="8" a="1"/>
  <c r="M460" i="8" s="1"/>
  <c r="H461" i="8" a="1"/>
  <c r="H461" i="8" s="1"/>
  <c r="I461" i="8" a="1"/>
  <c r="I461" i="8" s="1"/>
  <c r="J461" i="8" a="1"/>
  <c r="J461" i="8" s="1"/>
  <c r="K461" i="8" a="1"/>
  <c r="K461" i="8" s="1"/>
  <c r="L461" i="8" a="1"/>
  <c r="L461" i="8"/>
  <c r="M461" i="8" a="1"/>
  <c r="M461" i="8" s="1"/>
  <c r="H462" i="8" a="1"/>
  <c r="H462" i="8" s="1"/>
  <c r="I462" i="8" a="1"/>
  <c r="I462" i="8" s="1"/>
  <c r="J462" i="8" a="1"/>
  <c r="J462" i="8" s="1"/>
  <c r="K462" i="8" a="1"/>
  <c r="K462" i="8" s="1"/>
  <c r="L462" i="8" a="1"/>
  <c r="L462" i="8" s="1"/>
  <c r="M462" i="8" a="1"/>
  <c r="M462" i="8"/>
  <c r="H463" i="8" a="1"/>
  <c r="H463" i="8" s="1"/>
  <c r="I463" i="8" a="1"/>
  <c r="I463" i="8" s="1"/>
  <c r="J463" i="8" a="1"/>
  <c r="J463" i="8" s="1"/>
  <c r="K463" i="8" a="1"/>
  <c r="K463" i="8" s="1"/>
  <c r="L463" i="8" a="1"/>
  <c r="L463" i="8" s="1"/>
  <c r="M463" i="8" a="1"/>
  <c r="M463" i="8" s="1"/>
  <c r="H464" i="8" a="1"/>
  <c r="H464" i="8" s="1"/>
  <c r="I464" i="8" a="1"/>
  <c r="I464" i="8" s="1"/>
  <c r="J464" i="8" a="1"/>
  <c r="J464" i="8" s="1"/>
  <c r="K464" i="8" a="1"/>
  <c r="K464" i="8"/>
  <c r="L464" i="8" a="1"/>
  <c r="L464" i="8" s="1"/>
  <c r="M464" i="8" a="1"/>
  <c r="M464" i="8" s="1"/>
  <c r="H465" i="8" a="1"/>
  <c r="H465" i="8" s="1"/>
  <c r="I465" i="8" a="1"/>
  <c r="I465" i="8" s="1"/>
  <c r="J465" i="8" a="1"/>
  <c r="J465" i="8" s="1"/>
  <c r="K465" i="8" a="1"/>
  <c r="K465" i="8" s="1"/>
  <c r="L465" i="8" a="1"/>
  <c r="L465" i="8"/>
  <c r="M465" i="8" a="1"/>
  <c r="M465" i="8" s="1"/>
  <c r="H466" i="8" a="1"/>
  <c r="H466" i="8" s="1"/>
  <c r="I466" i="8" a="1"/>
  <c r="I466" i="8" s="1"/>
  <c r="J466" i="8" a="1"/>
  <c r="J466" i="8" s="1"/>
  <c r="K466" i="8" a="1"/>
  <c r="K466" i="8" s="1"/>
  <c r="L466" i="8" a="1"/>
  <c r="L466" i="8" s="1"/>
  <c r="M466" i="8" a="1"/>
  <c r="M466" i="8"/>
  <c r="H467" i="8" a="1"/>
  <c r="H467" i="8" s="1"/>
  <c r="I467" i="8" a="1"/>
  <c r="I467" i="8" s="1"/>
  <c r="J467" i="8" a="1"/>
  <c r="J467" i="8" s="1"/>
  <c r="K467" i="8" a="1"/>
  <c r="K467" i="8" s="1"/>
  <c r="L467" i="8" a="1"/>
  <c r="L467" i="8" s="1"/>
  <c r="M467" i="8" a="1"/>
  <c r="M467" i="8"/>
  <c r="H468" i="8" a="1"/>
  <c r="H468" i="8" s="1"/>
  <c r="I468" i="8" a="1"/>
  <c r="I468" i="8" s="1"/>
  <c r="J468" i="8" a="1"/>
  <c r="J468" i="8" s="1"/>
  <c r="K468" i="8" a="1"/>
  <c r="K468" i="8"/>
  <c r="L468" i="8" a="1"/>
  <c r="L468" i="8" s="1"/>
  <c r="M468" i="8" a="1"/>
  <c r="M468" i="8"/>
  <c r="H469" i="8" a="1"/>
  <c r="H469" i="8" s="1"/>
  <c r="I469" i="8" a="1"/>
  <c r="I469" i="8" s="1"/>
  <c r="J469" i="8" a="1"/>
  <c r="J469" i="8" s="1"/>
  <c r="K469" i="8" a="1"/>
  <c r="K469" i="8"/>
  <c r="L469" i="8" a="1"/>
  <c r="L469" i="8"/>
  <c r="M469" i="8" a="1"/>
  <c r="M469" i="8" s="1"/>
  <c r="H470" i="8" a="1"/>
  <c r="H470" i="8" s="1"/>
  <c r="I470" i="8" a="1"/>
  <c r="I470" i="8"/>
  <c r="J470" i="8" a="1"/>
  <c r="J470" i="8" s="1"/>
  <c r="K470" i="8" a="1"/>
  <c r="K470" i="8" s="1"/>
  <c r="L470" i="8" a="1"/>
  <c r="L470" i="8"/>
  <c r="M470" i="8" a="1"/>
  <c r="M470" i="8" s="1"/>
  <c r="H471" i="8" a="1"/>
  <c r="H471" i="8" s="1"/>
  <c r="I471" i="8" a="1"/>
  <c r="I471" i="8" s="1"/>
  <c r="J471" i="8" a="1"/>
  <c r="J471" i="8"/>
  <c r="K471" i="8" a="1"/>
  <c r="K471" i="8" s="1"/>
  <c r="L471" i="8" a="1"/>
  <c r="L471" i="8"/>
  <c r="M471" i="8" a="1"/>
  <c r="M471" i="8" s="1"/>
  <c r="H472" i="8" a="1"/>
  <c r="H472" i="8" s="1"/>
  <c r="I472" i="8" a="1"/>
  <c r="I472" i="8" s="1"/>
  <c r="J472" i="8" a="1"/>
  <c r="J472" i="8" s="1"/>
  <c r="K472" i="8" a="1"/>
  <c r="K472" i="8"/>
  <c r="L472" i="8" a="1"/>
  <c r="L472" i="8" s="1"/>
  <c r="M472" i="8" a="1"/>
  <c r="M472" i="8" s="1"/>
  <c r="H473" i="8" a="1"/>
  <c r="H473" i="8" s="1"/>
  <c r="I473" i="8" a="1"/>
  <c r="I473" i="8" s="1"/>
  <c r="J473" i="8" a="1"/>
  <c r="J473" i="8" s="1"/>
  <c r="K473" i="8" a="1"/>
  <c r="K473" i="8"/>
  <c r="L473" i="8" a="1"/>
  <c r="L473" i="8" s="1"/>
  <c r="M473" i="8" a="1"/>
  <c r="M473" i="8" s="1"/>
  <c r="H474" i="8" a="1"/>
  <c r="H474" i="8" s="1"/>
  <c r="I474" i="8" a="1"/>
  <c r="I474" i="8"/>
  <c r="J474" i="8" a="1"/>
  <c r="J474" i="8" s="1"/>
  <c r="K474" i="8" a="1"/>
  <c r="K474" i="8" s="1"/>
  <c r="L474" i="8" a="1"/>
  <c r="L474" i="8" s="1"/>
  <c r="M474" i="8" a="1"/>
  <c r="M474" i="8"/>
  <c r="H475" i="8" a="1"/>
  <c r="H475" i="8" s="1"/>
  <c r="I475" i="8" a="1"/>
  <c r="I475" i="8" s="1"/>
  <c r="J475" i="8" a="1"/>
  <c r="J475" i="8"/>
  <c r="K475" i="8" a="1"/>
  <c r="K475" i="8" s="1"/>
  <c r="L475" i="8" a="1"/>
  <c r="L475" i="8" s="1"/>
  <c r="M475" i="8" a="1"/>
  <c r="M475" i="8" s="1"/>
  <c r="H476" i="8" a="1"/>
  <c r="H476" i="8" s="1"/>
  <c r="I476" i="8" a="1"/>
  <c r="I476" i="8" s="1"/>
  <c r="J476" i="8" a="1"/>
  <c r="J476" i="8"/>
  <c r="K476" i="8" a="1"/>
  <c r="K476" i="8" s="1"/>
  <c r="L476" i="8" a="1"/>
  <c r="L476" i="8" s="1"/>
  <c r="M476" i="8" a="1"/>
  <c r="M476" i="8"/>
  <c r="H477" i="8" a="1"/>
  <c r="H477" i="8"/>
  <c r="I477" i="8" a="1"/>
  <c r="I477" i="8" s="1"/>
  <c r="J477" i="8" a="1"/>
  <c r="J477" i="8" s="1"/>
  <c r="K477" i="8" a="1"/>
  <c r="K477" i="8"/>
  <c r="L477" i="8" a="1"/>
  <c r="L477" i="8"/>
  <c r="M477" i="8" a="1"/>
  <c r="M477" i="8" s="1"/>
  <c r="H478" i="8" a="1"/>
  <c r="H478" i="8" s="1"/>
  <c r="I478" i="8" a="1"/>
  <c r="I478" i="8" s="1"/>
  <c r="J478" i="8" a="1"/>
  <c r="J478" i="8" s="1"/>
  <c r="K478" i="8" a="1"/>
  <c r="K478" i="8" s="1"/>
  <c r="L478" i="8" a="1"/>
  <c r="L478" i="8" s="1"/>
  <c r="M478" i="8" a="1"/>
  <c r="M478" i="8"/>
  <c r="H479" i="8" a="1"/>
  <c r="H479" i="8" s="1"/>
  <c r="I479" i="8" a="1"/>
  <c r="I479" i="8"/>
  <c r="J479" i="8" a="1"/>
  <c r="J479" i="8"/>
  <c r="K479" i="8" a="1"/>
  <c r="K479" i="8" s="1"/>
  <c r="L479" i="8" a="1"/>
  <c r="L479" i="8"/>
  <c r="M479" i="8" a="1"/>
  <c r="M479" i="8" s="1"/>
  <c r="H480" i="8" a="1"/>
  <c r="H480" i="8" s="1"/>
  <c r="I480" i="8" a="1"/>
  <c r="I480" i="8" s="1"/>
  <c r="J480" i="8" a="1"/>
  <c r="J480" i="8" s="1"/>
  <c r="K480" i="8" a="1"/>
  <c r="K480" i="8"/>
  <c r="L480" i="8" a="1"/>
  <c r="L480" i="8" s="1"/>
  <c r="M480" i="8" a="1"/>
  <c r="M480" i="8"/>
  <c r="H481" i="8" a="1"/>
  <c r="H481" i="8"/>
  <c r="I481" i="8" a="1"/>
  <c r="I481" i="8" s="1"/>
  <c r="J481" i="8" a="1"/>
  <c r="J481" i="8"/>
  <c r="K481" i="8" a="1"/>
  <c r="K481" i="8" s="1"/>
  <c r="L481" i="8" a="1"/>
  <c r="L481" i="8" s="1"/>
  <c r="M481" i="8" a="1"/>
  <c r="M481" i="8" s="1"/>
  <c r="H482" i="8" a="1"/>
  <c r="H482" i="8" s="1"/>
  <c r="I482" i="8" a="1"/>
  <c r="I482" i="8" s="1"/>
  <c r="J482" i="8" a="1"/>
  <c r="J482" i="8" s="1"/>
  <c r="K482" i="8" a="1"/>
  <c r="K482" i="8" s="1"/>
  <c r="L482" i="8" a="1"/>
  <c r="L482" i="8" s="1"/>
  <c r="M482" i="8" a="1"/>
  <c r="M482" i="8" s="1"/>
  <c r="H483" i="8" a="1"/>
  <c r="H483" i="8" s="1"/>
  <c r="I483" i="8" a="1"/>
  <c r="I483" i="8"/>
  <c r="J483" i="8" a="1"/>
  <c r="J483" i="8" s="1"/>
  <c r="K483" i="8" a="1"/>
  <c r="K483" i="8" s="1"/>
  <c r="L483" i="8" a="1"/>
  <c r="L483" i="8" s="1"/>
  <c r="M483" i="8" a="1"/>
  <c r="M483" i="8" s="1"/>
  <c r="H484" i="8" a="1"/>
  <c r="H484" i="8" s="1"/>
  <c r="I484" i="8" a="1"/>
  <c r="I484" i="8"/>
  <c r="J484" i="8" a="1"/>
  <c r="J484" i="8" s="1"/>
  <c r="K484" i="8" a="1"/>
  <c r="K484" i="8" s="1"/>
  <c r="L484" i="8" a="1"/>
  <c r="L484" i="8" s="1"/>
  <c r="M484" i="8" a="1"/>
  <c r="M484" i="8"/>
  <c r="H485" i="8" a="1"/>
  <c r="H485" i="8" s="1"/>
  <c r="I485" i="8" a="1"/>
  <c r="I485" i="8" s="1"/>
  <c r="J485" i="8" a="1"/>
  <c r="J485" i="8"/>
  <c r="K485" i="8" a="1"/>
  <c r="K485" i="8"/>
  <c r="L485" i="8" a="1"/>
  <c r="L485" i="8" s="1"/>
  <c r="M485" i="8" a="1"/>
  <c r="M485" i="8" s="1"/>
  <c r="H486" i="8" a="1"/>
  <c r="H486" i="8"/>
  <c r="I486" i="8" a="1"/>
  <c r="I486" i="8" s="1"/>
  <c r="J486" i="8" a="1"/>
  <c r="J486" i="8" s="1"/>
  <c r="K486" i="8" a="1"/>
  <c r="K486" i="8" s="1"/>
  <c r="L486" i="8" a="1"/>
  <c r="L486" i="8" s="1"/>
  <c r="M486" i="8" a="1"/>
  <c r="M486" i="8" s="1"/>
  <c r="H487" i="8" a="1"/>
  <c r="H487" i="8"/>
  <c r="I487" i="8" a="1"/>
  <c r="I487" i="8" s="1"/>
  <c r="J487" i="8" a="1"/>
  <c r="J487" i="8" s="1"/>
  <c r="K487" i="8" a="1"/>
  <c r="K487" i="8" s="1"/>
  <c r="L487" i="8" a="1"/>
  <c r="L487" i="8" s="1"/>
  <c r="M487" i="8" a="1"/>
  <c r="M487" i="8" s="1"/>
  <c r="H488" i="8" a="1"/>
  <c r="H488" i="8" s="1"/>
  <c r="I488" i="8" a="1"/>
  <c r="I488" i="8" s="1"/>
  <c r="J488" i="8" a="1"/>
  <c r="J488" i="8" s="1"/>
  <c r="K488" i="8" a="1"/>
  <c r="K488" i="8" s="1"/>
  <c r="L488" i="8" a="1"/>
  <c r="L488" i="8" s="1"/>
  <c r="M488" i="8" a="1"/>
  <c r="M488" i="8"/>
  <c r="H489" i="8" a="1"/>
  <c r="H489" i="8" s="1"/>
  <c r="I489" i="8" a="1"/>
  <c r="I489" i="8" s="1"/>
  <c r="J489" i="8" a="1"/>
  <c r="J489" i="8" s="1"/>
  <c r="K489" i="8" a="1"/>
  <c r="K489" i="8" s="1"/>
  <c r="L489" i="8" a="1"/>
  <c r="L489" i="8" s="1"/>
  <c r="M489" i="8" a="1"/>
  <c r="M489" i="8" s="1"/>
  <c r="H490" i="8" a="1"/>
  <c r="H490" i="8" s="1"/>
  <c r="I490" i="8" a="1"/>
  <c r="I490" i="8" s="1"/>
  <c r="J490" i="8" a="1"/>
  <c r="J490" i="8" s="1"/>
  <c r="K490" i="8" a="1"/>
  <c r="K490" i="8" s="1"/>
  <c r="L490" i="8" a="1"/>
  <c r="L490" i="8" s="1"/>
  <c r="M490" i="8" a="1"/>
  <c r="M490" i="8" s="1"/>
  <c r="H491" i="8" a="1"/>
  <c r="H491" i="8" s="1"/>
  <c r="I491" i="8" a="1"/>
  <c r="I491" i="8" s="1"/>
  <c r="J491" i="8" a="1"/>
  <c r="J491" i="8" s="1"/>
  <c r="K491" i="8" a="1"/>
  <c r="K491" i="8" s="1"/>
  <c r="L491" i="8" a="1"/>
  <c r="L491" i="8" s="1"/>
  <c r="M491" i="8" a="1"/>
  <c r="M491" i="8" s="1"/>
  <c r="H492" i="8" a="1"/>
  <c r="H492" i="8" s="1"/>
  <c r="I492" i="8" a="1"/>
  <c r="I492" i="8" s="1"/>
  <c r="J492" i="8" a="1"/>
  <c r="J492" i="8" s="1"/>
  <c r="K492" i="8" a="1"/>
  <c r="K492" i="8" s="1"/>
  <c r="L492" i="8" a="1"/>
  <c r="L492" i="8" s="1"/>
  <c r="M492" i="8" a="1"/>
  <c r="M492" i="8" s="1"/>
  <c r="H493" i="8" a="1"/>
  <c r="H493" i="8" s="1"/>
  <c r="I493" i="8" a="1"/>
  <c r="I493" i="8" s="1"/>
  <c r="J493" i="8" a="1"/>
  <c r="J493" i="8" s="1"/>
  <c r="K493" i="8" a="1"/>
  <c r="K493" i="8" s="1"/>
  <c r="L493" i="8" a="1"/>
  <c r="L493" i="8"/>
  <c r="M493" i="8" a="1"/>
  <c r="M493" i="8" s="1"/>
  <c r="H494" i="8" a="1"/>
  <c r="H494" i="8" s="1"/>
  <c r="I494" i="8" a="1"/>
  <c r="I494" i="8" s="1"/>
  <c r="J494" i="8" a="1"/>
  <c r="J494" i="8" s="1"/>
  <c r="K494" i="8" a="1"/>
  <c r="K494" i="8" s="1"/>
  <c r="L494" i="8" a="1"/>
  <c r="L494" i="8" s="1"/>
  <c r="M494" i="8" a="1"/>
  <c r="M494" i="8"/>
  <c r="H495" i="8" a="1"/>
  <c r="H495" i="8" s="1"/>
  <c r="I495" i="8" a="1"/>
  <c r="I495" i="8" s="1"/>
  <c r="J495" i="8" a="1"/>
  <c r="J495" i="8" s="1"/>
  <c r="K495" i="8" a="1"/>
  <c r="K495" i="8" s="1"/>
  <c r="L495" i="8" a="1"/>
  <c r="L495" i="8" s="1"/>
  <c r="M495" i="8" a="1"/>
  <c r="M495" i="8" s="1"/>
  <c r="H496" i="8" a="1"/>
  <c r="H496" i="8" s="1"/>
  <c r="I496" i="8" a="1"/>
  <c r="I496" i="8" s="1"/>
  <c r="J496" i="8" a="1"/>
  <c r="J496" i="8" s="1"/>
  <c r="K496" i="8" a="1"/>
  <c r="K496" i="8"/>
  <c r="L496" i="8" a="1"/>
  <c r="L496" i="8" s="1"/>
  <c r="M496" i="8" a="1"/>
  <c r="M496" i="8" s="1"/>
  <c r="H497" i="8" a="1"/>
  <c r="H497" i="8" s="1"/>
  <c r="I497" i="8" a="1"/>
  <c r="I497" i="8" s="1"/>
  <c r="J497" i="8" a="1"/>
  <c r="J497" i="8" s="1"/>
  <c r="K497" i="8" a="1"/>
  <c r="K497" i="8" s="1"/>
  <c r="L497" i="8" a="1"/>
  <c r="L497" i="8"/>
  <c r="M497" i="8" a="1"/>
  <c r="M497" i="8" s="1"/>
  <c r="H498" i="8" a="1"/>
  <c r="H498" i="8" s="1"/>
  <c r="I498" i="8" a="1"/>
  <c r="I498" i="8" s="1"/>
  <c r="J498" i="8" a="1"/>
  <c r="J498" i="8" s="1"/>
  <c r="K498" i="8" a="1"/>
  <c r="K498" i="8" s="1"/>
  <c r="L498" i="8" a="1"/>
  <c r="L498" i="8" s="1"/>
  <c r="M498" i="8" a="1"/>
  <c r="M498" i="8" s="1"/>
  <c r="H499" i="8" a="1"/>
  <c r="H499" i="8" s="1"/>
  <c r="I499" i="8" a="1"/>
  <c r="I499" i="8" s="1"/>
  <c r="J499" i="8" a="1"/>
  <c r="J499" i="8"/>
  <c r="K499" i="8" a="1"/>
  <c r="K499" i="8" s="1"/>
  <c r="L499" i="8" a="1"/>
  <c r="L499" i="8" s="1"/>
  <c r="M499" i="8" a="1"/>
  <c r="M499" i="8" s="1"/>
  <c r="H500" i="8" a="1"/>
  <c r="H500" i="8" s="1"/>
  <c r="I500" i="8" a="1"/>
  <c r="I500" i="8" s="1"/>
  <c r="J500" i="8" a="1"/>
  <c r="J500" i="8" s="1"/>
  <c r="K500" i="8" a="1"/>
  <c r="K500" i="8"/>
  <c r="L500" i="8" a="1"/>
  <c r="L500" i="8" s="1"/>
  <c r="M500" i="8" a="1"/>
  <c r="M500" i="8" s="1"/>
  <c r="H501" i="8" a="1"/>
  <c r="H501" i="8" s="1"/>
  <c r="I501" i="8" a="1"/>
  <c r="I501" i="8" s="1"/>
  <c r="J501" i="8" a="1"/>
  <c r="J501" i="8" s="1"/>
  <c r="K501" i="8" a="1"/>
  <c r="K501" i="8"/>
  <c r="L501" i="8" a="1"/>
  <c r="L501" i="8"/>
  <c r="M501" i="8" a="1"/>
  <c r="M501" i="8" s="1"/>
  <c r="H502" i="8" a="1"/>
  <c r="H502" i="8" s="1"/>
  <c r="I502" i="8" a="1"/>
  <c r="I502" i="8"/>
  <c r="J502" i="8" a="1"/>
  <c r="J502" i="8" s="1"/>
  <c r="K502" i="8" a="1"/>
  <c r="K502" i="8" s="1"/>
  <c r="L502" i="8" a="1"/>
  <c r="L502" i="8"/>
  <c r="M502" i="8" a="1"/>
  <c r="M502" i="8"/>
  <c r="H503" i="8" a="1"/>
  <c r="H503" i="8" s="1"/>
  <c r="I503" i="8" a="1"/>
  <c r="I503" i="8" s="1"/>
  <c r="J503" i="8" a="1"/>
  <c r="J503" i="8"/>
  <c r="K503" i="8" a="1"/>
  <c r="K503" i="8" s="1"/>
  <c r="L503" i="8" a="1"/>
  <c r="L503" i="8" s="1"/>
  <c r="M503" i="8" a="1"/>
  <c r="M503" i="8" s="1"/>
  <c r="H504" i="8" a="1"/>
  <c r="H504" i="8" s="1"/>
  <c r="I504" i="8" a="1"/>
  <c r="I504" i="8" s="1"/>
  <c r="J504" i="8" a="1"/>
  <c r="J504" i="8" s="1"/>
  <c r="K504" i="8" a="1"/>
  <c r="K504" i="8"/>
  <c r="L504" i="8" a="1"/>
  <c r="L504" i="8" s="1"/>
  <c r="M504" i="8" a="1"/>
  <c r="M504" i="8" s="1"/>
  <c r="H505" i="8" a="1"/>
  <c r="H505" i="8" s="1"/>
  <c r="I505" i="8" a="1"/>
  <c r="I505" i="8" s="1"/>
  <c r="J505" i="8" a="1"/>
  <c r="J505" i="8" s="1"/>
  <c r="K505" i="8" a="1"/>
  <c r="K505" i="8"/>
  <c r="L505" i="8" a="1"/>
  <c r="L505" i="8"/>
  <c r="M505" i="8" a="1"/>
  <c r="M505" i="8" s="1"/>
  <c r="H506" i="8" a="1"/>
  <c r="H506" i="8" s="1"/>
  <c r="I506" i="8" a="1"/>
  <c r="I506" i="8"/>
  <c r="J506" i="8" a="1"/>
  <c r="J506" i="8" s="1"/>
  <c r="K506" i="8" a="1"/>
  <c r="K506" i="8" s="1"/>
  <c r="L506" i="8" a="1"/>
  <c r="L506" i="8"/>
  <c r="M506" i="8" a="1"/>
  <c r="M506" i="8"/>
  <c r="H507" i="8" a="1"/>
  <c r="H507" i="8" s="1"/>
  <c r="I507" i="8" a="1"/>
  <c r="I507" i="8" s="1"/>
  <c r="J507" i="8" a="1"/>
  <c r="J507" i="8"/>
  <c r="K507" i="8" a="1"/>
  <c r="K507" i="8" s="1"/>
  <c r="L507" i="8" a="1"/>
  <c r="L507" i="8" s="1"/>
  <c r="M507" i="8" a="1"/>
  <c r="M507" i="8"/>
  <c r="H508" i="8" a="1"/>
  <c r="H508" i="8" s="1"/>
  <c r="I508" i="8" a="1"/>
  <c r="I508" i="8" s="1"/>
  <c r="J508" i="8" a="1"/>
  <c r="J508" i="8" s="1"/>
  <c r="K508" i="8" a="1"/>
  <c r="K508" i="8" s="1"/>
  <c r="L508" i="8" a="1"/>
  <c r="L508" i="8" s="1"/>
  <c r="M508" i="8" a="1"/>
  <c r="M508" i="8"/>
  <c r="H509" i="8" a="1"/>
  <c r="H509" i="8"/>
  <c r="I509" i="8" a="1"/>
  <c r="I509" i="8" s="1"/>
  <c r="J509" i="8" a="1"/>
  <c r="J509" i="8" s="1"/>
  <c r="K509" i="8" a="1"/>
  <c r="K509" i="8"/>
  <c r="L509" i="8" a="1"/>
  <c r="L509" i="8" s="1"/>
  <c r="M509" i="8" a="1"/>
  <c r="M509" i="8" s="1"/>
  <c r="H510" i="8" a="1"/>
  <c r="H510" i="8" s="1"/>
  <c r="I510" i="8" a="1"/>
  <c r="I510" i="8"/>
  <c r="J510" i="8" a="1"/>
  <c r="J510" i="8" s="1"/>
  <c r="K510" i="8" a="1"/>
  <c r="K510" i="8"/>
  <c r="L510" i="8" a="1"/>
  <c r="L510" i="8" s="1"/>
  <c r="M510" i="8" a="1"/>
  <c r="M510" i="8" s="1"/>
  <c r="H511" i="8" a="1"/>
  <c r="H511" i="8" s="1"/>
  <c r="I511" i="8" a="1"/>
  <c r="I511" i="8"/>
  <c r="J511" i="8" a="1"/>
  <c r="J511" i="8" s="1"/>
  <c r="K511" i="8" a="1"/>
  <c r="K511" i="8" s="1"/>
  <c r="L511" i="8" a="1"/>
  <c r="L511" i="8" s="1"/>
  <c r="M511" i="8" a="1"/>
  <c r="M511" i="8" s="1"/>
  <c r="H512" i="8" a="1"/>
  <c r="H512" i="8" s="1"/>
  <c r="I512" i="8" a="1"/>
  <c r="I512" i="8" s="1"/>
  <c r="J512" i="8" a="1"/>
  <c r="J512" i="8" s="1"/>
  <c r="K512" i="8" a="1"/>
  <c r="K512" i="8" s="1"/>
  <c r="L512" i="8" a="1"/>
  <c r="L512" i="8" s="1"/>
  <c r="M512" i="8" a="1"/>
  <c r="M512" i="8"/>
  <c r="H513" i="8" a="1"/>
  <c r="H513" i="8" s="1"/>
  <c r="I513" i="8" a="1"/>
  <c r="I513" i="8" s="1"/>
  <c r="J513" i="8" a="1"/>
  <c r="J513" i="8"/>
  <c r="K513" i="8" a="1"/>
  <c r="K513" i="8"/>
  <c r="L513" i="8" a="1"/>
  <c r="L513" i="8"/>
  <c r="M513" i="8" a="1"/>
  <c r="M513" i="8" s="1"/>
  <c r="H514" i="8" a="1"/>
  <c r="H514" i="8" s="1"/>
  <c r="I514" i="8" a="1"/>
  <c r="I514" i="8" s="1"/>
  <c r="J514" i="8" a="1"/>
  <c r="J514" i="8" s="1"/>
  <c r="K514" i="8" a="1"/>
  <c r="K514" i="8" s="1"/>
  <c r="L514" i="8" a="1"/>
  <c r="L514" i="8" s="1"/>
  <c r="M514" i="8" a="1"/>
  <c r="M514" i="8" s="1"/>
  <c r="H515" i="8" a="1"/>
  <c r="H515" i="8" s="1"/>
  <c r="I515" i="8" a="1"/>
  <c r="I515" i="8" s="1"/>
  <c r="J515" i="8" a="1"/>
  <c r="J515" i="8"/>
  <c r="K515" i="8" a="1"/>
  <c r="K515" i="8" s="1"/>
  <c r="L515" i="8" a="1"/>
  <c r="L515" i="8" s="1"/>
  <c r="M515" i="8" a="1"/>
  <c r="M515" i="8"/>
  <c r="H516" i="8" a="1"/>
  <c r="H516" i="8" s="1"/>
  <c r="I516" i="8" a="1"/>
  <c r="I516" i="8" s="1"/>
  <c r="J516" i="8" a="1"/>
  <c r="J516" i="8" s="1"/>
  <c r="K516" i="8" a="1"/>
  <c r="K516" i="8"/>
  <c r="L516" i="8" a="1"/>
  <c r="L516" i="8" s="1"/>
  <c r="M516" i="8" a="1"/>
  <c r="M516" i="8"/>
  <c r="H517" i="8" a="1"/>
  <c r="H517" i="8" s="1"/>
  <c r="I517" i="8" a="1"/>
  <c r="I517" i="8" s="1"/>
  <c r="J517" i="8" a="1"/>
  <c r="J517" i="8" s="1"/>
  <c r="K517" i="8" a="1"/>
  <c r="K517" i="8"/>
  <c r="L517" i="8" a="1"/>
  <c r="L517" i="8" s="1"/>
  <c r="M517" i="8" a="1"/>
  <c r="M517" i="8" s="1"/>
  <c r="H518" i="8" a="1"/>
  <c r="H518" i="8" s="1"/>
  <c r="I518" i="8" a="1"/>
  <c r="I518" i="8" s="1"/>
  <c r="J518" i="8" a="1"/>
  <c r="J518" i="8" s="1"/>
  <c r="K518" i="8" a="1"/>
  <c r="K518" i="8" s="1"/>
  <c r="L518" i="8" a="1"/>
  <c r="L518" i="8"/>
  <c r="M518" i="8" a="1"/>
  <c r="M518" i="8" s="1"/>
  <c r="H519" i="8" a="1"/>
  <c r="H519" i="8"/>
  <c r="I519" i="8" a="1"/>
  <c r="I519" i="8" s="1"/>
  <c r="J519" i="8" a="1"/>
  <c r="J519" i="8"/>
  <c r="K519" i="8" a="1"/>
  <c r="K519" i="8" s="1"/>
  <c r="L519" i="8" a="1"/>
  <c r="L519" i="8" s="1"/>
  <c r="M519" i="8" a="1"/>
  <c r="M519" i="8" s="1"/>
  <c r="H520" i="8" a="1"/>
  <c r="H520" i="8" s="1"/>
  <c r="I520" i="8" a="1"/>
  <c r="I520" i="8" s="1"/>
  <c r="J520" i="8" a="1"/>
  <c r="J520" i="8" s="1"/>
  <c r="K520" i="8" a="1"/>
  <c r="K520" i="8" s="1"/>
  <c r="L520" i="8" a="1"/>
  <c r="L520" i="8" s="1"/>
  <c r="M520" i="8" a="1"/>
  <c r="M520" i="8"/>
  <c r="H521" i="8" a="1"/>
  <c r="H521" i="8" s="1"/>
  <c r="I521" i="8" a="1"/>
  <c r="I521" i="8" s="1"/>
  <c r="J521" i="8" a="1"/>
  <c r="J521" i="8" s="1"/>
  <c r="K521" i="8" a="1"/>
  <c r="K521" i="8" s="1"/>
  <c r="L521" i="8" a="1"/>
  <c r="L521" i="8" s="1"/>
  <c r="M521" i="8" a="1"/>
  <c r="M521" i="8" s="1"/>
  <c r="H522" i="8" a="1"/>
  <c r="H522" i="8" s="1"/>
  <c r="I522" i="8" a="1"/>
  <c r="I522" i="8"/>
  <c r="J522" i="8" a="1"/>
  <c r="J522" i="8" s="1"/>
  <c r="K522" i="8" a="1"/>
  <c r="K522" i="8" s="1"/>
  <c r="L522" i="8" a="1"/>
  <c r="L522" i="8" s="1"/>
  <c r="M522" i="8" a="1"/>
  <c r="M522" i="8" s="1"/>
  <c r="H523" i="8" a="1"/>
  <c r="H523" i="8" s="1"/>
  <c r="I523" i="8" a="1"/>
  <c r="I523" i="8" s="1"/>
  <c r="J523" i="8" a="1"/>
  <c r="J523" i="8" s="1"/>
  <c r="K523" i="8" a="1"/>
  <c r="K523" i="8" s="1"/>
  <c r="L523" i="8" a="1"/>
  <c r="L523" i="8" s="1"/>
  <c r="M523" i="8" a="1"/>
  <c r="M523" i="8" s="1"/>
  <c r="H524" i="8" a="1"/>
  <c r="H524" i="8" s="1"/>
  <c r="I524" i="8" a="1"/>
  <c r="I524" i="8" s="1"/>
  <c r="J524" i="8" a="1"/>
  <c r="J524" i="8"/>
  <c r="K524" i="8" a="1"/>
  <c r="K524" i="8" s="1"/>
  <c r="L524" i="8" a="1"/>
  <c r="L524" i="8" s="1"/>
  <c r="M524" i="8" a="1"/>
  <c r="M524" i="8" s="1"/>
  <c r="H525" i="8" a="1"/>
  <c r="H525" i="8" s="1"/>
  <c r="I525" i="8" a="1"/>
  <c r="I525" i="8" s="1"/>
  <c r="J525" i="8" a="1"/>
  <c r="J525" i="8" s="1"/>
  <c r="K525" i="8" a="1"/>
  <c r="K525" i="8" s="1"/>
  <c r="L525" i="8" a="1"/>
  <c r="L525" i="8"/>
  <c r="M525" i="8" a="1"/>
  <c r="M525" i="8" s="1"/>
  <c r="H526" i="8" a="1"/>
  <c r="H526" i="8" s="1"/>
  <c r="I526" i="8" a="1"/>
  <c r="I526" i="8" s="1"/>
  <c r="J526" i="8" a="1"/>
  <c r="J526" i="8" s="1"/>
  <c r="K526" i="8" a="1"/>
  <c r="K526" i="8" s="1"/>
  <c r="L526" i="8" a="1"/>
  <c r="L526" i="8" s="1"/>
  <c r="M526" i="8" a="1"/>
  <c r="M526" i="8"/>
  <c r="H527" i="8" a="1"/>
  <c r="H527" i="8" s="1"/>
  <c r="I527" i="8" a="1"/>
  <c r="I527" i="8" s="1"/>
  <c r="J527" i="8" a="1"/>
  <c r="J527" i="8" s="1"/>
  <c r="K527" i="8" a="1"/>
  <c r="K527" i="8" s="1"/>
  <c r="L527" i="8" a="1"/>
  <c r="L527" i="8" s="1"/>
  <c r="M527" i="8" a="1"/>
  <c r="M527" i="8"/>
  <c r="H528" i="8" a="1"/>
  <c r="H528" i="8" s="1"/>
  <c r="I528" i="8" a="1"/>
  <c r="I528" i="8" s="1"/>
  <c r="J528" i="8" a="1"/>
  <c r="J528" i="8" s="1"/>
  <c r="K528" i="8" a="1"/>
  <c r="K528" i="8" s="1"/>
  <c r="L528" i="8" a="1"/>
  <c r="L528" i="8" s="1"/>
  <c r="M528" i="8" a="1"/>
  <c r="M528" i="8" s="1"/>
  <c r="H529" i="8" a="1"/>
  <c r="H529" i="8" s="1"/>
  <c r="I529" i="8" a="1"/>
  <c r="I529" i="8" s="1"/>
  <c r="J529" i="8" a="1"/>
  <c r="J529" i="8" s="1"/>
  <c r="K529" i="8" a="1"/>
  <c r="K529" i="8" s="1"/>
  <c r="L529" i="8" a="1"/>
  <c r="L529" i="8" s="1"/>
  <c r="M529" i="8" a="1"/>
  <c r="M529" i="8" s="1"/>
  <c r="H530" i="8" a="1"/>
  <c r="H530" i="8" s="1"/>
  <c r="I530" i="8" a="1"/>
  <c r="I530" i="8" s="1"/>
  <c r="J530" i="8" a="1"/>
  <c r="J530" i="8" s="1"/>
  <c r="K530" i="8" a="1"/>
  <c r="K530" i="8" s="1"/>
  <c r="L530" i="8" a="1"/>
  <c r="L530" i="8"/>
  <c r="M530" i="8" a="1"/>
  <c r="M530" i="8"/>
  <c r="H531" i="8" a="1"/>
  <c r="H531" i="8" s="1"/>
  <c r="I531" i="8" a="1"/>
  <c r="I531" i="8" s="1"/>
  <c r="J531" i="8" a="1"/>
  <c r="J531" i="8"/>
  <c r="K531" i="8" a="1"/>
  <c r="K531" i="8" s="1"/>
  <c r="L531" i="8" a="1"/>
  <c r="L531" i="8" s="1"/>
  <c r="M531" i="8" a="1"/>
  <c r="M531" i="8"/>
  <c r="H532" i="8" a="1"/>
  <c r="H532" i="8" s="1"/>
  <c r="I532" i="8" a="1"/>
  <c r="I532" i="8" s="1"/>
  <c r="J532" i="8" a="1"/>
  <c r="J532" i="8" s="1"/>
  <c r="K532" i="8" a="1"/>
  <c r="K532" i="8" s="1"/>
  <c r="L532" i="8" a="1"/>
  <c r="L532" i="8" s="1"/>
  <c r="M532" i="8" a="1"/>
  <c r="M532" i="8"/>
  <c r="H533" i="8" a="1"/>
  <c r="H533" i="8" s="1"/>
  <c r="I533" i="8" a="1"/>
  <c r="I533" i="8" s="1"/>
  <c r="J533" i="8" a="1"/>
  <c r="J533" i="8" s="1"/>
  <c r="K533" i="8" a="1"/>
  <c r="K533" i="8" s="1"/>
  <c r="L533" i="8" a="1"/>
  <c r="L533" i="8" s="1"/>
  <c r="M533" i="8" a="1"/>
  <c r="M533" i="8" s="1"/>
  <c r="H534" i="8" a="1"/>
  <c r="H534" i="8" s="1"/>
  <c r="I534" i="8" a="1"/>
  <c r="I534" i="8"/>
  <c r="J534" i="8" a="1"/>
  <c r="J534" i="8" s="1"/>
  <c r="K534" i="8" a="1"/>
  <c r="K534" i="8" s="1"/>
  <c r="L534" i="8" a="1"/>
  <c r="L534" i="8" s="1"/>
  <c r="M534" i="8" a="1"/>
  <c r="M534" i="8" s="1"/>
  <c r="H535" i="8" a="1"/>
  <c r="H535" i="8" s="1"/>
  <c r="I535" i="8" a="1"/>
  <c r="I535" i="8" s="1"/>
  <c r="J535" i="8" a="1"/>
  <c r="J535" i="8" s="1"/>
  <c r="K535" i="8" a="1"/>
  <c r="K535" i="8" s="1"/>
  <c r="L535" i="8" a="1"/>
  <c r="L535" i="8"/>
  <c r="M535" i="8" a="1"/>
  <c r="M535" i="8"/>
  <c r="H536" i="8" a="1"/>
  <c r="H536" i="8" s="1"/>
  <c r="I536" i="8" a="1"/>
  <c r="I536" i="8" s="1"/>
  <c r="J536" i="8" a="1"/>
  <c r="J536" i="8" s="1"/>
  <c r="K536" i="8" a="1"/>
  <c r="K536" i="8" s="1"/>
  <c r="L536" i="8" a="1"/>
  <c r="L536" i="8" s="1"/>
  <c r="M536" i="8" a="1"/>
  <c r="M536" i="8"/>
  <c r="H537" i="8" a="1"/>
  <c r="H537" i="8" s="1"/>
  <c r="I537" i="8" a="1"/>
  <c r="I537" i="8" s="1"/>
  <c r="J537" i="8" a="1"/>
  <c r="J537" i="8" s="1"/>
  <c r="K537" i="8" a="1"/>
  <c r="K537" i="8" s="1"/>
  <c r="L537" i="8" a="1"/>
  <c r="L537" i="8" s="1"/>
  <c r="M537" i="8" a="1"/>
  <c r="M537" i="8" s="1"/>
  <c r="H538" i="8" a="1"/>
  <c r="H538" i="8" s="1"/>
  <c r="I538" i="8" a="1"/>
  <c r="I538" i="8" s="1"/>
  <c r="J538" i="8" a="1"/>
  <c r="J538" i="8" s="1"/>
  <c r="K538" i="8" a="1"/>
  <c r="K538" i="8" s="1"/>
  <c r="L538" i="8" a="1"/>
  <c r="L538" i="8" s="1"/>
  <c r="M538" i="8" a="1"/>
  <c r="M538" i="8"/>
  <c r="H539" i="8" a="1"/>
  <c r="H539" i="8" s="1"/>
  <c r="I539" i="8" a="1"/>
  <c r="I539" i="8" s="1"/>
  <c r="J539" i="8" a="1"/>
  <c r="J539" i="8"/>
  <c r="K539" i="8" a="1"/>
  <c r="K539" i="8" s="1"/>
  <c r="L539" i="8" a="1"/>
  <c r="L539" i="8" s="1"/>
  <c r="M539" i="8" a="1"/>
  <c r="M539" i="8"/>
  <c r="H540" i="8" a="1"/>
  <c r="H540" i="8" s="1"/>
  <c r="I540" i="8" a="1"/>
  <c r="I540" i="8" s="1"/>
  <c r="J540" i="8" a="1"/>
  <c r="J540" i="8"/>
  <c r="K540" i="8" a="1"/>
  <c r="K540" i="8"/>
  <c r="L540" i="8" a="1"/>
  <c r="L540" i="8" s="1"/>
  <c r="M540" i="8" a="1"/>
  <c r="M540" i="8"/>
  <c r="H541" i="8" a="1"/>
  <c r="H541" i="8" s="1"/>
  <c r="I541" i="8" a="1"/>
  <c r="I541" i="8" s="1"/>
  <c r="J541" i="8" a="1"/>
  <c r="J541" i="8" s="1"/>
  <c r="K541" i="8" a="1"/>
  <c r="K541" i="8" s="1"/>
  <c r="L541" i="8" a="1"/>
  <c r="L541" i="8"/>
  <c r="M541" i="8" a="1"/>
  <c r="M541" i="8" s="1"/>
  <c r="H542" i="8" a="1"/>
  <c r="H542" i="8" s="1"/>
  <c r="I542" i="8" a="1"/>
  <c r="I542" i="8" s="1"/>
  <c r="J542" i="8" a="1"/>
  <c r="J542" i="8" s="1"/>
  <c r="K542" i="8" a="1"/>
  <c r="K542" i="8"/>
  <c r="L542" i="8" a="1"/>
  <c r="L542" i="8" s="1"/>
  <c r="M542" i="8" a="1"/>
  <c r="M542" i="8"/>
  <c r="H543" i="8" a="1"/>
  <c r="H543" i="8" s="1"/>
  <c r="I543" i="8" a="1"/>
  <c r="I543" i="8"/>
  <c r="J543" i="8" a="1"/>
  <c r="J543" i="8" s="1"/>
  <c r="K543" i="8" a="1"/>
  <c r="K543" i="8" s="1"/>
  <c r="L543" i="8" a="1"/>
  <c r="L543" i="8"/>
  <c r="M543" i="8" a="1"/>
  <c r="M543" i="8"/>
  <c r="H544" i="8" a="1"/>
  <c r="H544" i="8" s="1"/>
  <c r="I544" i="8" a="1"/>
  <c r="I544" i="8" s="1"/>
  <c r="J544" i="8" a="1"/>
  <c r="J544" i="8"/>
  <c r="K544" i="8" a="1"/>
  <c r="K544" i="8"/>
  <c r="L544" i="8" a="1"/>
  <c r="L544" i="8" s="1"/>
  <c r="M544" i="8" a="1"/>
  <c r="M544" i="8" s="1"/>
  <c r="H545" i="8" a="1"/>
  <c r="H545" i="8"/>
  <c r="I545" i="8" a="1"/>
  <c r="I545" i="8" s="1"/>
  <c r="J545" i="8" a="1"/>
  <c r="J545" i="8" s="1"/>
  <c r="K545" i="8" a="1"/>
  <c r="K545" i="8" s="1"/>
  <c r="L545" i="8" a="1"/>
  <c r="L545" i="8"/>
  <c r="M545" i="8" a="1"/>
  <c r="M545" i="8" s="1"/>
  <c r="H546" i="8" a="1"/>
  <c r="H546" i="8" s="1"/>
  <c r="I546" i="8" a="1"/>
  <c r="I546" i="8" s="1"/>
  <c r="J546" i="8" a="1"/>
  <c r="J546" i="8" s="1"/>
  <c r="K546" i="8" a="1"/>
  <c r="K546" i="8"/>
  <c r="L546" i="8" a="1"/>
  <c r="L546" i="8"/>
  <c r="M546" i="8" a="1"/>
  <c r="M546" i="8"/>
  <c r="H547" i="8" a="1"/>
  <c r="H547" i="8" s="1"/>
  <c r="I547" i="8" a="1"/>
  <c r="I547" i="8" s="1"/>
  <c r="J547" i="8" a="1"/>
  <c r="J547" i="8"/>
  <c r="K547" i="8" a="1"/>
  <c r="K547" i="8" s="1"/>
  <c r="L547" i="8" a="1"/>
  <c r="L547" i="8" s="1"/>
  <c r="M547" i="8" a="1"/>
  <c r="M547" i="8" s="1"/>
  <c r="H548" i="8" a="1"/>
  <c r="H548" i="8" s="1"/>
  <c r="I548" i="8" a="1"/>
  <c r="I548" i="8"/>
  <c r="J548" i="8" a="1"/>
  <c r="J548" i="8" s="1"/>
  <c r="K548" i="8" a="1"/>
  <c r="K548" i="8" s="1"/>
  <c r="L548" i="8" a="1"/>
  <c r="L548" i="8" s="1"/>
  <c r="M548" i="8" a="1"/>
  <c r="M548" i="8" s="1"/>
  <c r="H549" i="8" a="1"/>
  <c r="H549" i="8" s="1"/>
  <c r="I549" i="8" a="1"/>
  <c r="I549" i="8" s="1"/>
  <c r="J549" i="8" a="1"/>
  <c r="J549" i="8"/>
  <c r="K549" i="8" a="1"/>
  <c r="K549" i="8" s="1"/>
  <c r="L549" i="8" a="1"/>
  <c r="L549" i="8"/>
  <c r="M549" i="8" a="1"/>
  <c r="M549" i="8" s="1"/>
  <c r="H550" i="8" a="1"/>
  <c r="H550" i="8" s="1"/>
  <c r="I550" i="8" a="1"/>
  <c r="I550" i="8" s="1"/>
  <c r="J550" i="8" a="1"/>
  <c r="J550" i="8" s="1"/>
  <c r="K550" i="8" a="1"/>
  <c r="K550" i="8" s="1"/>
  <c r="L550" i="8" a="1"/>
  <c r="L550" i="8"/>
  <c r="M550" i="8" a="1"/>
  <c r="M550" i="8" s="1"/>
  <c r="H551" i="8" a="1"/>
  <c r="H551" i="8" s="1"/>
  <c r="I551" i="8" a="1"/>
  <c r="I551" i="8" s="1"/>
  <c r="J551" i="8" a="1"/>
  <c r="J551" i="8"/>
  <c r="K551" i="8" a="1"/>
  <c r="K551" i="8" s="1"/>
  <c r="L551" i="8" a="1"/>
  <c r="L551" i="8"/>
  <c r="M551" i="8" a="1"/>
  <c r="M551" i="8"/>
  <c r="H552" i="8" a="1"/>
  <c r="H552" i="8" s="1"/>
  <c r="I552" i="8" a="1"/>
  <c r="I552" i="8"/>
  <c r="J552" i="8" a="1"/>
  <c r="J552" i="8" s="1"/>
  <c r="K552" i="8" a="1"/>
  <c r="K552" i="8" s="1"/>
  <c r="L552" i="8" a="1"/>
  <c r="L552" i="8" s="1"/>
  <c r="M552" i="8" a="1"/>
  <c r="M552" i="8"/>
  <c r="H553" i="8" a="1"/>
  <c r="H553" i="8" s="1"/>
  <c r="I553" i="8" a="1"/>
  <c r="I553" i="8" s="1"/>
  <c r="J553" i="8" a="1"/>
  <c r="J553" i="8" s="1"/>
  <c r="K553" i="8" a="1"/>
  <c r="K553" i="8"/>
  <c r="L553" i="8" a="1"/>
  <c r="L553" i="8" s="1"/>
  <c r="M553" i="8" a="1"/>
  <c r="M553" i="8" s="1"/>
  <c r="H554" i="8" a="1"/>
  <c r="H554" i="8" s="1"/>
  <c r="I554" i="8" a="1"/>
  <c r="I554" i="8" s="1"/>
  <c r="J554" i="8" a="1"/>
  <c r="J554" i="8" s="1"/>
  <c r="K554" i="8" a="1"/>
  <c r="K554" i="8"/>
  <c r="L554" i="8" a="1"/>
  <c r="L554" i="8"/>
  <c r="M554" i="8" a="1"/>
  <c r="M554" i="8"/>
  <c r="H555" i="8" a="1"/>
  <c r="H555" i="8"/>
  <c r="I555" i="8" a="1"/>
  <c r="I555" i="8"/>
  <c r="J555" i="8" a="1"/>
  <c r="J555" i="8"/>
  <c r="K555" i="8" a="1"/>
  <c r="K555" i="8" s="1"/>
  <c r="L555" i="8" a="1"/>
  <c r="L555" i="8" s="1"/>
  <c r="M555" i="8" a="1"/>
  <c r="M555" i="8" s="1"/>
  <c r="H556" i="8" a="1"/>
  <c r="H556" i="8" s="1"/>
  <c r="I556" i="8" a="1"/>
  <c r="I556" i="8" s="1"/>
  <c r="J556" i="8" a="1"/>
  <c r="J556" i="8"/>
  <c r="K556" i="8" a="1"/>
  <c r="K556" i="8" s="1"/>
  <c r="L556" i="8" a="1"/>
  <c r="L556" i="8" s="1"/>
  <c r="M556" i="8" a="1"/>
  <c r="M556" i="8"/>
  <c r="H557" i="8" a="1"/>
  <c r="H557" i="8" s="1"/>
  <c r="I557" i="8" a="1"/>
  <c r="I557" i="8" s="1"/>
  <c r="J557" i="8" a="1"/>
  <c r="J557" i="8"/>
  <c r="K557" i="8" a="1"/>
  <c r="K557" i="8" s="1"/>
  <c r="L557" i="8" a="1"/>
  <c r="L557" i="8" s="1"/>
  <c r="M557" i="8" a="1"/>
  <c r="M557" i="8" s="1"/>
  <c r="H558" i="8" a="1"/>
  <c r="H558" i="8"/>
  <c r="I558" i="8" a="1"/>
  <c r="I558" i="8" s="1"/>
  <c r="J558" i="8" a="1"/>
  <c r="J558" i="8" s="1"/>
  <c r="K558" i="8" a="1"/>
  <c r="K558" i="8" s="1"/>
  <c r="L558" i="8" a="1"/>
  <c r="L558" i="8" s="1"/>
  <c r="M558" i="8" a="1"/>
  <c r="M558" i="8" s="1"/>
  <c r="H559" i="8" a="1"/>
  <c r="H559" i="8" s="1"/>
  <c r="I559" i="8" a="1"/>
  <c r="I559" i="8" s="1"/>
  <c r="J559" i="8" a="1"/>
  <c r="J559" i="8" s="1"/>
  <c r="K559" i="8" a="1"/>
  <c r="K559" i="8" s="1"/>
  <c r="L559" i="8" a="1"/>
  <c r="L559" i="8" s="1"/>
  <c r="M559" i="8" a="1"/>
  <c r="M559" i="8" s="1"/>
  <c r="H560" i="8" a="1"/>
  <c r="H560" i="8" s="1"/>
  <c r="I560" i="8" a="1"/>
  <c r="I560" i="8" s="1"/>
  <c r="J560" i="8" a="1"/>
  <c r="J560" i="8" s="1"/>
  <c r="K560" i="8" a="1"/>
  <c r="K560" i="8"/>
  <c r="L560" i="8" a="1"/>
  <c r="L560" i="8" s="1"/>
  <c r="M560" i="8" a="1"/>
  <c r="M560" i="8" s="1"/>
  <c r="H561" i="8" a="1"/>
  <c r="H561" i="8" s="1"/>
  <c r="I561" i="8" a="1"/>
  <c r="I561" i="8" s="1"/>
  <c r="J561" i="8" a="1"/>
  <c r="J561" i="8" s="1"/>
  <c r="K561" i="8" a="1"/>
  <c r="K561" i="8" s="1"/>
  <c r="L561" i="8" a="1"/>
  <c r="L561" i="8" s="1"/>
  <c r="M561" i="8" a="1"/>
  <c r="M561" i="8" s="1"/>
  <c r="H562" i="8" a="1"/>
  <c r="H562" i="8" s="1"/>
  <c r="I562" i="8" a="1"/>
  <c r="I562" i="8" s="1"/>
  <c r="J562" i="8" a="1"/>
  <c r="J562" i="8" s="1"/>
  <c r="K562" i="8" a="1"/>
  <c r="K562" i="8" s="1"/>
  <c r="L562" i="8" a="1"/>
  <c r="L562" i="8"/>
  <c r="M562" i="8" a="1"/>
  <c r="M562" i="8" s="1"/>
  <c r="H563" i="8" a="1"/>
  <c r="H563" i="8" s="1"/>
  <c r="I563" i="8" a="1"/>
  <c r="I563" i="8" s="1"/>
  <c r="J563" i="8" a="1"/>
  <c r="J563" i="8" s="1"/>
  <c r="K563" i="8" a="1"/>
  <c r="K563" i="8" s="1"/>
  <c r="L563" i="8" a="1"/>
  <c r="L563" i="8" s="1"/>
  <c r="M563" i="8" a="1"/>
  <c r="M563" i="8" s="1"/>
  <c r="H564" i="8" a="1"/>
  <c r="H564" i="8" s="1"/>
  <c r="I564" i="8" a="1"/>
  <c r="I564" i="8" s="1"/>
  <c r="J564" i="8" a="1"/>
  <c r="J564" i="8" s="1"/>
  <c r="K564" i="8" a="1"/>
  <c r="K564" i="8" s="1"/>
  <c r="L564" i="8" a="1"/>
  <c r="L564" i="8" s="1"/>
  <c r="M564" i="8" a="1"/>
  <c r="M564" i="8" s="1"/>
  <c r="H565" i="8" a="1"/>
  <c r="H565" i="8" s="1"/>
  <c r="I565" i="8" a="1"/>
  <c r="I565" i="8" s="1"/>
  <c r="J565" i="8" a="1"/>
  <c r="J565" i="8" s="1"/>
  <c r="K565" i="8" a="1"/>
  <c r="K565" i="8" s="1"/>
  <c r="L565" i="8" a="1"/>
  <c r="L565" i="8"/>
  <c r="M565" i="8" a="1"/>
  <c r="M565" i="8" s="1"/>
  <c r="H566" i="8" a="1"/>
  <c r="H566" i="8" s="1"/>
  <c r="I566" i="8" a="1"/>
  <c r="I566" i="8" s="1"/>
  <c r="J566" i="8" a="1"/>
  <c r="J566" i="8" s="1"/>
  <c r="K566" i="8" a="1"/>
  <c r="K566" i="8" s="1"/>
  <c r="L566" i="8" a="1"/>
  <c r="L566" i="8" s="1"/>
  <c r="M566" i="8" a="1"/>
  <c r="M566" i="8"/>
  <c r="H567" i="8" a="1"/>
  <c r="H567" i="8" s="1"/>
  <c r="I567" i="8" a="1"/>
  <c r="I567" i="8" s="1"/>
  <c r="J567" i="8" a="1"/>
  <c r="J567" i="8" s="1"/>
  <c r="K567" i="8" a="1"/>
  <c r="K567" i="8" s="1"/>
  <c r="L567" i="8" a="1"/>
  <c r="L567" i="8"/>
  <c r="M567" i="8" a="1"/>
  <c r="M567" i="8"/>
  <c r="H568" i="8" a="1"/>
  <c r="H568" i="8" s="1"/>
  <c r="I568" i="8" a="1"/>
  <c r="I568" i="8" s="1"/>
  <c r="J568" i="8" a="1"/>
  <c r="J568" i="8" s="1"/>
  <c r="K568" i="8" a="1"/>
  <c r="K568" i="8"/>
  <c r="L568" i="8" a="1"/>
  <c r="L568" i="8" s="1"/>
  <c r="M568" i="8" a="1"/>
  <c r="M568" i="8" s="1"/>
  <c r="H569" i="8" a="1"/>
  <c r="H569" i="8" s="1"/>
  <c r="I569" i="8" a="1"/>
  <c r="I569" i="8" s="1"/>
  <c r="J569" i="8" a="1"/>
  <c r="J569" i="8" s="1"/>
  <c r="K569" i="8" a="1"/>
  <c r="K569" i="8" s="1"/>
  <c r="L569" i="8" a="1"/>
  <c r="L569" i="8"/>
  <c r="M569" i="8" a="1"/>
  <c r="M569" i="8" s="1"/>
  <c r="H570" i="8" a="1"/>
  <c r="H570" i="8" s="1"/>
  <c r="I570" i="8" a="1"/>
  <c r="I570" i="8" s="1"/>
  <c r="J570" i="8" a="1"/>
  <c r="J570" i="8" s="1"/>
  <c r="K570" i="8" a="1"/>
  <c r="K570" i="8" s="1"/>
  <c r="L570" i="8" a="1"/>
  <c r="L570" i="8" s="1"/>
  <c r="M570" i="8" a="1"/>
  <c r="M570" i="8" s="1"/>
  <c r="H571" i="8" a="1"/>
  <c r="H571" i="8" s="1"/>
  <c r="I571" i="8" a="1"/>
  <c r="I571" i="8" s="1"/>
  <c r="J571" i="8" a="1"/>
  <c r="J571" i="8"/>
  <c r="K571" i="8" a="1"/>
  <c r="K571" i="8" s="1"/>
  <c r="L571" i="8" a="1"/>
  <c r="L571" i="8" s="1"/>
  <c r="M571" i="8" a="1"/>
  <c r="M571" i="8" s="1"/>
  <c r="H572" i="8" a="1"/>
  <c r="H572" i="8" s="1"/>
  <c r="I572" i="8" a="1"/>
  <c r="I572" i="8" s="1"/>
  <c r="J572" i="8" a="1"/>
  <c r="J572" i="8" s="1"/>
  <c r="K572" i="8" a="1"/>
  <c r="K572" i="8" s="1"/>
  <c r="L572" i="8" a="1"/>
  <c r="L572" i="8" s="1"/>
  <c r="M572" i="8" a="1"/>
  <c r="M572" i="8" s="1"/>
  <c r="H573" i="8" a="1"/>
  <c r="H573" i="8" s="1"/>
  <c r="I573" i="8" a="1"/>
  <c r="I573" i="8" s="1"/>
  <c r="J573" i="8" a="1"/>
  <c r="J573" i="8" s="1"/>
  <c r="K573" i="8" a="1"/>
  <c r="K573" i="8" s="1"/>
  <c r="L573" i="8" a="1"/>
  <c r="L573" i="8" s="1"/>
  <c r="M573" i="8" a="1"/>
  <c r="M573" i="8" s="1"/>
  <c r="H574" i="8" a="1"/>
  <c r="H574" i="8" s="1"/>
  <c r="I574" i="8" a="1"/>
  <c r="I574" i="8" s="1"/>
  <c r="J574" i="8" a="1"/>
  <c r="J574" i="8" s="1"/>
  <c r="K574" i="8" a="1"/>
  <c r="K574" i="8" s="1"/>
  <c r="L574" i="8" a="1"/>
  <c r="L574" i="8"/>
  <c r="M574" i="8" a="1"/>
  <c r="M574" i="8" s="1"/>
  <c r="H575" i="8" a="1"/>
  <c r="H575" i="8"/>
  <c r="I575" i="8" a="1"/>
  <c r="I575" i="8" s="1"/>
  <c r="J575" i="8" a="1"/>
  <c r="J575" i="8" s="1"/>
  <c r="K575" i="8" a="1"/>
  <c r="K575" i="8" s="1"/>
  <c r="L575" i="8" a="1"/>
  <c r="L575" i="8" s="1"/>
  <c r="M575" i="8" a="1"/>
  <c r="M575" i="8" s="1"/>
  <c r="H576" i="8" a="1"/>
  <c r="H576" i="8" s="1"/>
  <c r="I576" i="8" a="1"/>
  <c r="I576" i="8" s="1"/>
  <c r="J576" i="8" a="1"/>
  <c r="J576" i="8" s="1"/>
  <c r="K576" i="8" a="1"/>
  <c r="K576" i="8" s="1"/>
  <c r="L576" i="8" a="1"/>
  <c r="L576" i="8" s="1"/>
  <c r="M576" i="8" a="1"/>
  <c r="M576" i="8" s="1"/>
  <c r="H577" i="8" a="1"/>
  <c r="H577" i="8" s="1"/>
  <c r="I577" i="8" a="1"/>
  <c r="I577" i="8" s="1"/>
  <c r="J577" i="8" a="1"/>
  <c r="J577" i="8" s="1"/>
  <c r="K577" i="8" a="1"/>
  <c r="K577" i="8"/>
  <c r="L577" i="8" a="1"/>
  <c r="L577" i="8" s="1"/>
  <c r="M577" i="8" a="1"/>
  <c r="M577" i="8" s="1"/>
  <c r="H578" i="8" a="1"/>
  <c r="H578" i="8" s="1"/>
  <c r="I578" i="8" a="1"/>
  <c r="I578" i="8" s="1"/>
  <c r="J578" i="8" a="1"/>
  <c r="J578" i="8" s="1"/>
  <c r="K578" i="8" a="1"/>
  <c r="K578" i="8"/>
  <c r="L578" i="8" a="1"/>
  <c r="L578" i="8" s="1"/>
  <c r="M578" i="8" a="1"/>
  <c r="M578" i="8" s="1"/>
  <c r="H579" i="8" a="1"/>
  <c r="H579" i="8" s="1"/>
  <c r="I579" i="8" a="1"/>
  <c r="I579" i="8" s="1"/>
  <c r="J579" i="8" a="1"/>
  <c r="J579" i="8" s="1"/>
  <c r="K579" i="8" a="1"/>
  <c r="K579" i="8" s="1"/>
  <c r="L579" i="8" a="1"/>
  <c r="L579" i="8"/>
  <c r="M579" i="8" a="1"/>
  <c r="M579" i="8"/>
  <c r="H580" i="8" a="1"/>
  <c r="H580" i="8" s="1"/>
  <c r="I580" i="8" a="1"/>
  <c r="I580" i="8" s="1"/>
  <c r="J580" i="8" a="1"/>
  <c r="J580" i="8"/>
  <c r="K580" i="8" a="1"/>
  <c r="K580" i="8" s="1"/>
  <c r="L580" i="8" a="1"/>
  <c r="L580" i="8" s="1"/>
  <c r="M580" i="8" a="1"/>
  <c r="M580" i="8" s="1"/>
  <c r="H581" i="8" a="1"/>
  <c r="H581" i="8" s="1"/>
  <c r="I581" i="8" a="1"/>
  <c r="I581" i="8" s="1"/>
  <c r="J581" i="8" a="1"/>
  <c r="J581" i="8" s="1"/>
  <c r="K581" i="8" a="1"/>
  <c r="K581" i="8" s="1"/>
  <c r="L581" i="8" a="1"/>
  <c r="L581" i="8" s="1"/>
  <c r="M581" i="8" a="1"/>
  <c r="M581" i="8" s="1"/>
  <c r="H582" i="8" a="1"/>
  <c r="H582" i="8" s="1"/>
  <c r="I582" i="8" a="1"/>
  <c r="I582" i="8" s="1"/>
  <c r="J582" i="8" a="1"/>
  <c r="J582" i="8" s="1"/>
  <c r="K582" i="8" a="1"/>
  <c r="K582" i="8"/>
  <c r="L582" i="8" a="1"/>
  <c r="L582" i="8" s="1"/>
  <c r="M582" i="8" a="1"/>
  <c r="M582" i="8" s="1"/>
  <c r="H583" i="8" a="1"/>
  <c r="H583" i="8" s="1"/>
  <c r="I583" i="8" a="1"/>
  <c r="I583" i="8" s="1"/>
  <c r="J583" i="8" a="1"/>
  <c r="J583" i="8" s="1"/>
  <c r="K583" i="8" a="1"/>
  <c r="K583" i="8" s="1"/>
  <c r="L583" i="8" a="1"/>
  <c r="L583" i="8" s="1"/>
  <c r="M583" i="8" a="1"/>
  <c r="M583" i="8"/>
  <c r="H584" i="8" a="1"/>
  <c r="H584" i="8" s="1"/>
  <c r="I584" i="8" a="1"/>
  <c r="I584" i="8"/>
  <c r="J584" i="8" a="1"/>
  <c r="J584" i="8" s="1"/>
  <c r="K584" i="8" a="1"/>
  <c r="K584" i="8" s="1"/>
  <c r="L584" i="8" a="1"/>
  <c r="L584" i="8" s="1"/>
  <c r="M584" i="8" a="1"/>
  <c r="M584" i="8" s="1"/>
  <c r="H585" i="8" a="1"/>
  <c r="H585" i="8" s="1"/>
  <c r="I585" i="8" a="1"/>
  <c r="I585" i="8" s="1"/>
  <c r="J585" i="8" a="1"/>
  <c r="J585" i="8" s="1"/>
  <c r="K585" i="8" a="1"/>
  <c r="K585" i="8" s="1"/>
  <c r="L585" i="8" a="1"/>
  <c r="L585" i="8" s="1"/>
  <c r="M585" i="8" a="1"/>
  <c r="M585" i="8" s="1"/>
  <c r="H586" i="8" a="1"/>
  <c r="H586" i="8" s="1"/>
  <c r="I586" i="8" a="1"/>
  <c r="I586" i="8" s="1"/>
  <c r="J586" i="8" a="1"/>
  <c r="J586" i="8" s="1"/>
  <c r="K586" i="8" a="1"/>
  <c r="K586" i="8" s="1"/>
  <c r="L586" i="8" a="1"/>
  <c r="L586" i="8" s="1"/>
  <c r="M586" i="8" a="1"/>
  <c r="M586" i="8" s="1"/>
  <c r="H587" i="8" a="1"/>
  <c r="H587" i="8" s="1"/>
  <c r="I587" i="8" a="1"/>
  <c r="I587" i="8" s="1"/>
  <c r="J587" i="8" a="1"/>
  <c r="J587" i="8" s="1"/>
  <c r="K587" i="8" a="1"/>
  <c r="K587" i="8" s="1"/>
  <c r="L587" i="8" a="1"/>
  <c r="L587" i="8" s="1"/>
  <c r="M587" i="8" a="1"/>
  <c r="M587" i="8" s="1"/>
  <c r="H588" i="8" a="1"/>
  <c r="H588" i="8" s="1"/>
  <c r="I588" i="8" a="1"/>
  <c r="I588" i="8" s="1"/>
  <c r="J588" i="8" a="1"/>
  <c r="J588" i="8" s="1"/>
  <c r="K588" i="8" a="1"/>
  <c r="K588" i="8" s="1"/>
  <c r="L588" i="8" a="1"/>
  <c r="L588" i="8" s="1"/>
  <c r="M588" i="8" a="1"/>
  <c r="M588" i="8" s="1"/>
  <c r="H589" i="8" a="1"/>
  <c r="H589" i="8" s="1"/>
  <c r="I589" i="8" a="1"/>
  <c r="I589" i="8" s="1"/>
  <c r="J589" i="8" a="1"/>
  <c r="J589" i="8" s="1"/>
  <c r="K589" i="8" a="1"/>
  <c r="K589" i="8" s="1"/>
  <c r="L589" i="8" a="1"/>
  <c r="L589" i="8" s="1"/>
  <c r="M589" i="8" a="1"/>
  <c r="M589" i="8" s="1"/>
  <c r="H590" i="8" a="1"/>
  <c r="H590" i="8" s="1"/>
  <c r="I590" i="8" a="1"/>
  <c r="I590" i="8" s="1"/>
  <c r="J590" i="8" a="1"/>
  <c r="J590" i="8" s="1"/>
  <c r="K590" i="8" a="1"/>
  <c r="K590" i="8" s="1"/>
  <c r="L590" i="8" a="1"/>
  <c r="L590" i="8"/>
  <c r="M590" i="8" a="1"/>
  <c r="M590" i="8" s="1"/>
  <c r="H591" i="8" a="1"/>
  <c r="H591" i="8" s="1"/>
  <c r="I591" i="8" a="1"/>
  <c r="I591" i="8" s="1"/>
  <c r="J591" i="8" a="1"/>
  <c r="J591" i="8" s="1"/>
  <c r="K591" i="8" a="1"/>
  <c r="K591" i="8" s="1"/>
  <c r="L591" i="8" a="1"/>
  <c r="L591" i="8" s="1"/>
  <c r="M591" i="8" a="1"/>
  <c r="M591" i="8"/>
  <c r="H592" i="8" a="1"/>
  <c r="H592" i="8" s="1"/>
  <c r="I592" i="8" a="1"/>
  <c r="I592" i="8" s="1"/>
  <c r="J592" i="8" a="1"/>
  <c r="J592" i="8" s="1"/>
  <c r="K592" i="8" a="1"/>
  <c r="K592" i="8" s="1"/>
  <c r="L592" i="8" a="1"/>
  <c r="L592" i="8" s="1"/>
  <c r="M592" i="8" a="1"/>
  <c r="M592" i="8" s="1"/>
  <c r="H593" i="8" a="1"/>
  <c r="H593" i="8" s="1"/>
  <c r="I593" i="8" a="1"/>
  <c r="I593" i="8" s="1"/>
  <c r="J593" i="8" a="1"/>
  <c r="J593" i="8" s="1"/>
  <c r="K593" i="8" a="1"/>
  <c r="K593" i="8" s="1"/>
  <c r="L593" i="8" a="1"/>
  <c r="L593" i="8" s="1"/>
  <c r="M593" i="8" a="1"/>
  <c r="M593" i="8" s="1"/>
  <c r="H594" i="8" a="1"/>
  <c r="H594" i="8" s="1"/>
  <c r="I594" i="8" a="1"/>
  <c r="I594" i="8" s="1"/>
  <c r="J594" i="8" a="1"/>
  <c r="J594" i="8" s="1"/>
  <c r="K594" i="8" a="1"/>
  <c r="K594" i="8" s="1"/>
  <c r="L594" i="8" a="1"/>
  <c r="L594" i="8" s="1"/>
  <c r="M594" i="8" a="1"/>
  <c r="M594" i="8" s="1"/>
  <c r="H595" i="8" a="1"/>
  <c r="H595" i="8" s="1"/>
  <c r="I595" i="8" a="1"/>
  <c r="I595" i="8" s="1"/>
  <c r="J595" i="8" a="1"/>
  <c r="J595" i="8" s="1"/>
  <c r="K595" i="8" a="1"/>
  <c r="K595" i="8" s="1"/>
  <c r="L595" i="8" a="1"/>
  <c r="L595" i="8" s="1"/>
  <c r="M595" i="8" a="1"/>
  <c r="M595" i="8" s="1"/>
  <c r="U88" i="8"/>
  <c r="U44" i="8"/>
  <c r="W175" i="8"/>
  <c r="U175" i="8" s="1"/>
  <c r="W174" i="8"/>
  <c r="U174" i="8" s="1"/>
  <c r="W173" i="8"/>
  <c r="U173" i="8" s="1"/>
  <c r="W172" i="8"/>
  <c r="U172" i="8" s="1"/>
  <c r="W171" i="8"/>
  <c r="U171" i="8" s="1"/>
  <c r="W170" i="8"/>
  <c r="U170" i="8" s="1"/>
  <c r="W169" i="8"/>
  <c r="U169" i="8" s="1"/>
  <c r="W168" i="8"/>
  <c r="U168" i="8" s="1"/>
  <c r="W167" i="8"/>
  <c r="U167" i="8" s="1"/>
  <c r="W166" i="8"/>
  <c r="U166" i="8" s="1"/>
  <c r="W165" i="8"/>
  <c r="U165" i="8" s="1"/>
  <c r="W164" i="8"/>
  <c r="U164" i="8" s="1"/>
  <c r="W163" i="8"/>
  <c r="U163" i="8" s="1"/>
  <c r="W162" i="8"/>
  <c r="U162" i="8" s="1"/>
  <c r="W161" i="8"/>
  <c r="U161" i="8" s="1"/>
  <c r="W160" i="8"/>
  <c r="U160" i="8" s="1"/>
  <c r="W159" i="8"/>
  <c r="U159" i="8" s="1"/>
  <c r="W158" i="8"/>
  <c r="U158" i="8" s="1"/>
  <c r="W157" i="8"/>
  <c r="U157" i="8" s="1"/>
  <c r="W156" i="8"/>
  <c r="U156" i="8" s="1"/>
  <c r="W155" i="8"/>
  <c r="U155" i="8" s="1"/>
  <c r="W154" i="8"/>
  <c r="U154" i="8" s="1"/>
  <c r="W153" i="8"/>
  <c r="U153" i="8" s="1"/>
  <c r="W152" i="8"/>
  <c r="U152" i="8" s="1"/>
  <c r="W151" i="8"/>
  <c r="U151" i="8" s="1"/>
  <c r="W150" i="8"/>
  <c r="U150" i="8" s="1"/>
  <c r="W149" i="8"/>
  <c r="U149" i="8" s="1"/>
  <c r="W148" i="8"/>
  <c r="U148" i="8" s="1"/>
  <c r="W147" i="8"/>
  <c r="U147" i="8" s="1"/>
  <c r="W146" i="8"/>
  <c r="U146" i="8" s="1"/>
  <c r="W145" i="8"/>
  <c r="U145" i="8" s="1"/>
  <c r="W144" i="8"/>
  <c r="U144" i="8" s="1"/>
  <c r="W143" i="8"/>
  <c r="U143" i="8" s="1"/>
  <c r="W142" i="8"/>
  <c r="U142" i="8" s="1"/>
  <c r="W141" i="8"/>
  <c r="U141" i="8" s="1"/>
  <c r="W140" i="8"/>
  <c r="U140" i="8" s="1"/>
  <c r="W139" i="8"/>
  <c r="U139" i="8" s="1"/>
  <c r="W138" i="8"/>
  <c r="U138" i="8" s="1"/>
  <c r="W137" i="8"/>
  <c r="U137" i="8" s="1"/>
  <c r="W136" i="8"/>
  <c r="U136" i="8" s="1"/>
  <c r="W135" i="8"/>
  <c r="U135" i="8" s="1"/>
  <c r="W134" i="8"/>
  <c r="U134" i="8" s="1"/>
  <c r="W133" i="8"/>
  <c r="U133" i="8" s="1"/>
  <c r="W132" i="8"/>
  <c r="U132" i="8" s="1"/>
  <c r="W131" i="8"/>
  <c r="U131" i="8" s="1"/>
  <c r="W130" i="8"/>
  <c r="U130" i="8" s="1"/>
  <c r="W129" i="8"/>
  <c r="U129" i="8" s="1"/>
  <c r="W128" i="8"/>
  <c r="U128" i="8" s="1"/>
  <c r="W127" i="8"/>
  <c r="U127" i="8" s="1"/>
  <c r="W126" i="8"/>
  <c r="U126" i="8" s="1"/>
  <c r="W125" i="8"/>
  <c r="U125" i="8" s="1"/>
  <c r="W124" i="8"/>
  <c r="U124" i="8" s="1"/>
  <c r="W123" i="8"/>
  <c r="U123" i="8" s="1"/>
  <c r="W122" i="8"/>
  <c r="U122" i="8" s="1"/>
  <c r="W121" i="8"/>
  <c r="U121" i="8" s="1"/>
  <c r="W120" i="8"/>
  <c r="U120" i="8" s="1"/>
  <c r="W119" i="8"/>
  <c r="U119" i="8" s="1"/>
  <c r="W118" i="8"/>
  <c r="U118" i="8" s="1"/>
  <c r="W117" i="8"/>
  <c r="U117" i="8" s="1"/>
  <c r="W116" i="8"/>
  <c r="U116" i="8" s="1"/>
  <c r="W115" i="8"/>
  <c r="U115" i="8" s="1"/>
  <c r="W114" i="8"/>
  <c r="U114" i="8" s="1"/>
  <c r="W113" i="8"/>
  <c r="U113" i="8" s="1"/>
  <c r="W112" i="8"/>
  <c r="U112" i="8" s="1"/>
  <c r="W111" i="8"/>
  <c r="U111" i="8" s="1"/>
  <c r="W110" i="8"/>
  <c r="U110" i="8" s="1"/>
  <c r="W109" i="8"/>
  <c r="U109" i="8" s="1"/>
  <c r="W108" i="8"/>
  <c r="U108" i="8" s="1"/>
  <c r="W107" i="8"/>
  <c r="U107" i="8" s="1"/>
  <c r="W106" i="8"/>
  <c r="U106" i="8" s="1"/>
  <c r="W105" i="8"/>
  <c r="U105" i="8" s="1"/>
  <c r="W104" i="8"/>
  <c r="U104" i="8" s="1"/>
  <c r="W103" i="8"/>
  <c r="U103" i="8" s="1"/>
  <c r="W102" i="8"/>
  <c r="U102" i="8" s="1"/>
  <c r="W101" i="8"/>
  <c r="U101" i="8" s="1"/>
  <c r="W100" i="8"/>
  <c r="U100" i="8" s="1"/>
  <c r="W99" i="8"/>
  <c r="U99" i="8" s="1"/>
  <c r="W98" i="8"/>
  <c r="U98" i="8" s="1"/>
  <c r="W97" i="8"/>
  <c r="U97" i="8" s="1"/>
  <c r="W96" i="8"/>
  <c r="U96" i="8" s="1"/>
  <c r="W95" i="8"/>
  <c r="U95" i="8" s="1"/>
  <c r="W94" i="8"/>
  <c r="U94" i="8" s="1"/>
  <c r="W93" i="8"/>
  <c r="U93" i="8" s="1"/>
  <c r="W92" i="8"/>
  <c r="U92" i="8" s="1"/>
  <c r="W91" i="8"/>
  <c r="U91" i="8" s="1"/>
  <c r="W90" i="8"/>
  <c r="U90" i="8" s="1"/>
  <c r="W89" i="8"/>
  <c r="U89" i="8" s="1"/>
  <c r="W88" i="8"/>
  <c r="W87" i="8"/>
  <c r="U87" i="8" s="1"/>
  <c r="W86" i="8"/>
  <c r="U86" i="8" s="1"/>
  <c r="W85" i="8"/>
  <c r="U85" i="8" s="1"/>
  <c r="W84" i="8"/>
  <c r="U84" i="8" s="1"/>
  <c r="W83" i="8"/>
  <c r="U83" i="8" s="1"/>
  <c r="W82" i="8"/>
  <c r="U82" i="8" s="1"/>
  <c r="W81" i="8"/>
  <c r="U81" i="8" s="1"/>
  <c r="W80" i="8"/>
  <c r="U80" i="8" s="1"/>
  <c r="W79" i="8"/>
  <c r="U79" i="8" s="1"/>
  <c r="W78" i="8"/>
  <c r="U78" i="8" s="1"/>
  <c r="W77" i="8"/>
  <c r="U77" i="8" s="1"/>
  <c r="W76" i="8"/>
  <c r="U76" i="8" s="1"/>
  <c r="W75" i="8"/>
  <c r="U75" i="8" s="1"/>
  <c r="W74" i="8"/>
  <c r="U74" i="8" s="1"/>
  <c r="W73" i="8"/>
  <c r="U73" i="8" s="1"/>
  <c r="W72" i="8"/>
  <c r="U72" i="8" s="1"/>
  <c r="W71" i="8"/>
  <c r="U71" i="8" s="1"/>
  <c r="W70" i="8"/>
  <c r="U70" i="8" s="1"/>
  <c r="W69" i="8"/>
  <c r="U69" i="8" s="1"/>
  <c r="W68" i="8"/>
  <c r="U68" i="8" s="1"/>
  <c r="W67" i="8"/>
  <c r="U67" i="8" s="1"/>
  <c r="W66" i="8"/>
  <c r="U66" i="8" s="1"/>
  <c r="W65" i="8"/>
  <c r="U65" i="8" s="1"/>
  <c r="W64" i="8"/>
  <c r="U64" i="8" s="1"/>
  <c r="W63" i="8"/>
  <c r="U63" i="8" s="1"/>
  <c r="W62" i="8"/>
  <c r="U62" i="8" s="1"/>
  <c r="W61" i="8"/>
  <c r="U61" i="8" s="1"/>
  <c r="W60" i="8"/>
  <c r="U60" i="8" s="1"/>
  <c r="W59" i="8"/>
  <c r="U59" i="8" s="1"/>
  <c r="W58" i="8"/>
  <c r="U58" i="8" s="1"/>
  <c r="W57" i="8"/>
  <c r="U57" i="8" s="1"/>
  <c r="W56" i="8"/>
  <c r="U56" i="8" s="1"/>
  <c r="W55" i="8"/>
  <c r="U55" i="8" s="1"/>
  <c r="W54" i="8"/>
  <c r="U54" i="8" s="1"/>
  <c r="W53" i="8"/>
  <c r="U53" i="8" s="1"/>
  <c r="W52" i="8"/>
  <c r="U52" i="8" s="1"/>
  <c r="W51" i="8"/>
  <c r="U51" i="8" s="1"/>
  <c r="W50" i="8"/>
  <c r="U50" i="8" s="1"/>
  <c r="W49" i="8"/>
  <c r="U49" i="8" s="1"/>
  <c r="W48" i="8"/>
  <c r="U48" i="8" s="1"/>
  <c r="W47" i="8"/>
  <c r="U47" i="8" s="1"/>
  <c r="W46" i="8"/>
  <c r="U46" i="8" s="1"/>
  <c r="W45" i="8"/>
  <c r="U45" i="8" s="1"/>
  <c r="W44" i="8"/>
  <c r="W43" i="8"/>
  <c r="U43" i="8" s="1"/>
  <c r="W42" i="8"/>
  <c r="U42" i="8" s="1"/>
  <c r="W41" i="8"/>
  <c r="U41" i="8" s="1"/>
  <c r="W40" i="8"/>
  <c r="U40" i="8" s="1"/>
  <c r="W39" i="8"/>
  <c r="U39" i="8" s="1"/>
  <c r="W38" i="8"/>
  <c r="U38" i="8" s="1"/>
  <c r="W37" i="8"/>
  <c r="U37" i="8" s="1"/>
  <c r="W36" i="8"/>
  <c r="U36" i="8" s="1"/>
  <c r="W35" i="8"/>
  <c r="U35" i="8" s="1"/>
  <c r="W34" i="8"/>
  <c r="U34" i="8" s="1"/>
  <c r="W33" i="8"/>
  <c r="U33" i="8" s="1"/>
  <c r="W32" i="8"/>
  <c r="U32" i="8" s="1"/>
  <c r="W31" i="8"/>
  <c r="U31" i="8" s="1"/>
  <c r="W30" i="8"/>
  <c r="U30" i="8" s="1"/>
  <c r="W29" i="8"/>
  <c r="U29" i="8" s="1"/>
  <c r="W28" i="8"/>
  <c r="U28" i="8" s="1"/>
  <c r="W27" i="8"/>
  <c r="U27" i="8" s="1"/>
  <c r="W26" i="8"/>
  <c r="U26" i="8" s="1"/>
  <c r="W25" i="8"/>
  <c r="U25" i="8" s="1"/>
  <c r="G601" i="8"/>
  <c r="F601" i="8"/>
  <c r="G7" i="7" s="1"/>
  <c r="E601" i="8"/>
  <c r="F7" i="7" s="1"/>
  <c r="D601" i="8"/>
  <c r="E7" i="7" s="1"/>
  <c r="C601" i="8"/>
  <c r="D7" i="7" s="1"/>
  <c r="B601" i="8"/>
  <c r="C7" i="7" s="1"/>
  <c r="G600" i="8"/>
  <c r="F600" i="8"/>
  <c r="G6" i="7" s="1"/>
  <c r="E600" i="8"/>
  <c r="F6" i="7" s="1"/>
  <c r="D600" i="8"/>
  <c r="E6" i="7" s="1"/>
  <c r="C600" i="8"/>
  <c r="D6" i="7" s="1"/>
  <c r="B600" i="8"/>
  <c r="C6" i="7" s="1"/>
  <c r="G599" i="8"/>
  <c r="F599" i="8"/>
  <c r="G12" i="7" s="1"/>
  <c r="E599" i="8"/>
  <c r="F12" i="7" s="1"/>
  <c r="D599" i="8"/>
  <c r="E12" i="7" s="1"/>
  <c r="C599" i="8"/>
  <c r="D12" i="7" s="1"/>
  <c r="B599" i="8"/>
  <c r="C12" i="7" s="1"/>
  <c r="G598" i="8"/>
  <c r="F598" i="8"/>
  <c r="G10" i="7" s="1"/>
  <c r="E598" i="8"/>
  <c r="F10" i="7" s="1"/>
  <c r="D598" i="8"/>
  <c r="E10" i="7" s="1"/>
  <c r="C598" i="8"/>
  <c r="D10" i="7" s="1"/>
  <c r="G597" i="8"/>
  <c r="F597" i="8"/>
  <c r="G9" i="7" s="1"/>
  <c r="E597" i="8"/>
  <c r="F9" i="7" s="1"/>
  <c r="D597" i="8"/>
  <c r="E9" i="7" s="1"/>
  <c r="C597" i="8"/>
  <c r="D9" i="7" s="1"/>
  <c r="B598" i="8"/>
  <c r="C10" i="7" s="1"/>
  <c r="B597" i="8"/>
  <c r="C9" i="7" s="1"/>
  <c r="G3" i="7"/>
  <c r="F3" i="7"/>
  <c r="E3" i="7"/>
  <c r="D3" i="7"/>
  <c r="G2" i="7"/>
  <c r="F2" i="7"/>
  <c r="E2" i="7"/>
  <c r="D2" i="7"/>
  <c r="C2" i="7"/>
  <c r="C3" i="7"/>
  <c r="G596" i="8"/>
  <c r="F596" i="8"/>
  <c r="E596" i="8"/>
  <c r="D596" i="8"/>
  <c r="C596" i="8"/>
  <c r="B596" i="8"/>
  <c r="S175" i="8"/>
  <c r="R175" i="8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M176" i="8" a="1"/>
  <c r="M176" i="8" s="1"/>
  <c r="L176" i="8" a="1"/>
  <c r="L176" i="8" s="1"/>
  <c r="K176" i="8" a="1"/>
  <c r="K176" i="8" s="1"/>
  <c r="J176" i="8" a="1"/>
  <c r="J176" i="8" s="1"/>
  <c r="I176" i="8" a="1"/>
  <c r="I176" i="8" s="1"/>
  <c r="H199" i="8" a="1"/>
  <c r="H199" i="8" s="1"/>
  <c r="H198" i="8" a="1"/>
  <c r="H198" i="8" s="1"/>
  <c r="H197" i="8" a="1"/>
  <c r="H197" i="8" s="1"/>
  <c r="H196" i="8" a="1"/>
  <c r="H196" i="8" s="1"/>
  <c r="H195" i="8" a="1"/>
  <c r="H195" i="8" s="1"/>
  <c r="H194" i="8" a="1"/>
  <c r="H194" i="8" s="1"/>
  <c r="H193" i="8" a="1"/>
  <c r="H193" i="8" s="1"/>
  <c r="H192" i="8" a="1"/>
  <c r="H192" i="8" s="1"/>
  <c r="H191" i="8" a="1"/>
  <c r="H191" i="8" s="1"/>
  <c r="H190" i="8" a="1"/>
  <c r="H190" i="8" s="1"/>
  <c r="H189" i="8" a="1"/>
  <c r="H189" i="8" s="1"/>
  <c r="H188" i="8" a="1"/>
  <c r="H188" i="8" s="1"/>
  <c r="H187" i="8" a="1"/>
  <c r="H187" i="8" s="1"/>
  <c r="H186" i="8" a="1"/>
  <c r="H186" i="8" s="1"/>
  <c r="H185" i="8" a="1"/>
  <c r="H185" i="8" s="1"/>
  <c r="H184" i="8" a="1"/>
  <c r="H184" i="8" s="1"/>
  <c r="H183" i="8" a="1"/>
  <c r="H183" i="8" s="1"/>
  <c r="H182" i="8" a="1"/>
  <c r="H182" i="8" s="1"/>
  <c r="H181" i="8" a="1"/>
  <c r="H181" i="8" s="1"/>
  <c r="H180" i="8" a="1"/>
  <c r="H180" i="8" s="1"/>
  <c r="H179" i="8" a="1"/>
  <c r="H179" i="8" s="1"/>
  <c r="H178" i="8" a="1"/>
  <c r="H178" i="8" s="1"/>
  <c r="H177" i="8" a="1"/>
  <c r="H177" i="8" s="1"/>
  <c r="H176" i="8" a="1"/>
  <c r="H176" i="8" s="1"/>
  <c r="M175" i="8" a="1"/>
  <c r="M175" i="8" s="1"/>
  <c r="M174" i="8" a="1"/>
  <c r="M174" i="8" s="1"/>
  <c r="M173" i="8" a="1"/>
  <c r="M173" i="8" s="1"/>
  <c r="M172" i="8" a="1"/>
  <c r="M172" i="8" s="1"/>
  <c r="M171" i="8" a="1"/>
  <c r="M171" i="8" s="1"/>
  <c r="M170" i="8" a="1"/>
  <c r="M170" i="8" s="1"/>
  <c r="M169" i="8" a="1"/>
  <c r="M169" i="8" s="1"/>
  <c r="M168" i="8" a="1"/>
  <c r="M168" i="8" s="1"/>
  <c r="M167" i="8" a="1"/>
  <c r="M167" i="8" s="1"/>
  <c r="M166" i="8" a="1"/>
  <c r="M166" i="8" s="1"/>
  <c r="M165" i="8" a="1"/>
  <c r="M165" i="8" s="1"/>
  <c r="M164" i="8" a="1"/>
  <c r="M164" i="8" s="1"/>
  <c r="M163" i="8" a="1"/>
  <c r="M163" i="8" s="1"/>
  <c r="M162" i="8" a="1"/>
  <c r="M162" i="8" s="1"/>
  <c r="M161" i="8" a="1"/>
  <c r="M161" i="8" s="1"/>
  <c r="M160" i="8" a="1"/>
  <c r="M160" i="8" s="1"/>
  <c r="M159" i="8" a="1"/>
  <c r="M159" i="8" s="1"/>
  <c r="M158" i="8" a="1"/>
  <c r="M158" i="8" s="1"/>
  <c r="M157" i="8" a="1"/>
  <c r="M157" i="8" s="1"/>
  <c r="M156" i="8" a="1"/>
  <c r="M156" i="8" s="1"/>
  <c r="M155" i="8" a="1"/>
  <c r="M155" i="8" s="1"/>
  <c r="M154" i="8" a="1"/>
  <c r="M154" i="8" s="1"/>
  <c r="M153" i="8" a="1"/>
  <c r="M153" i="8" s="1"/>
  <c r="M152" i="8" a="1"/>
  <c r="M152" i="8" s="1"/>
  <c r="M151" i="8" a="1"/>
  <c r="M151" i="8" s="1"/>
  <c r="M150" i="8" a="1"/>
  <c r="M150" i="8" s="1"/>
  <c r="M149" i="8" a="1"/>
  <c r="M149" i="8" s="1"/>
  <c r="M148" i="8" a="1"/>
  <c r="M148" i="8" s="1"/>
  <c r="M147" i="8" a="1"/>
  <c r="M147" i="8" s="1"/>
  <c r="M146" i="8" a="1"/>
  <c r="M146" i="8" s="1"/>
  <c r="M145" i="8" a="1"/>
  <c r="M145" i="8" s="1"/>
  <c r="M144" i="8" a="1"/>
  <c r="M144" i="8" s="1"/>
  <c r="M143" i="8" a="1"/>
  <c r="M143" i="8" s="1"/>
  <c r="M142" i="8" a="1"/>
  <c r="M142" i="8" s="1"/>
  <c r="M141" i="8" a="1"/>
  <c r="M141" i="8" s="1"/>
  <c r="M140" i="8" a="1"/>
  <c r="M140" i="8" s="1"/>
  <c r="M139" i="8" a="1"/>
  <c r="M139" i="8" s="1"/>
  <c r="M138" i="8" a="1"/>
  <c r="M138" i="8" s="1"/>
  <c r="M137" i="8" a="1"/>
  <c r="M137" i="8" s="1"/>
  <c r="M136" i="8" a="1"/>
  <c r="M136" i="8" s="1"/>
  <c r="M135" i="8" a="1"/>
  <c r="M135" i="8" s="1"/>
  <c r="M134" i="8" a="1"/>
  <c r="M134" i="8" s="1"/>
  <c r="M133" i="8" a="1"/>
  <c r="M133" i="8" s="1"/>
  <c r="M132" i="8" a="1"/>
  <c r="M132" i="8" s="1"/>
  <c r="M131" i="8" a="1"/>
  <c r="M131" i="8" s="1"/>
  <c r="M130" i="8" a="1"/>
  <c r="M130" i="8" s="1"/>
  <c r="M129" i="8" a="1"/>
  <c r="M129" i="8" s="1"/>
  <c r="M128" i="8" a="1"/>
  <c r="M128" i="8" s="1"/>
  <c r="M127" i="8" a="1"/>
  <c r="M127" i="8" s="1"/>
  <c r="M126" i="8" a="1"/>
  <c r="M126" i="8" s="1"/>
  <c r="M125" i="8" a="1"/>
  <c r="M125" i="8" s="1"/>
  <c r="M124" i="8" a="1"/>
  <c r="M124" i="8" s="1"/>
  <c r="M123" i="8" a="1"/>
  <c r="M123" i="8" s="1"/>
  <c r="M122" i="8" a="1"/>
  <c r="M122" i="8" s="1"/>
  <c r="M121" i="8" a="1"/>
  <c r="M121" i="8" s="1"/>
  <c r="M120" i="8" a="1"/>
  <c r="M120" i="8" s="1"/>
  <c r="M119" i="8" a="1"/>
  <c r="M119" i="8" s="1"/>
  <c r="M118" i="8" a="1"/>
  <c r="M118" i="8" s="1"/>
  <c r="M117" i="8" a="1"/>
  <c r="M117" i="8" s="1"/>
  <c r="M116" i="8" a="1"/>
  <c r="M116" i="8" s="1"/>
  <c r="M115" i="8" a="1"/>
  <c r="M115" i="8" s="1"/>
  <c r="M114" i="8" a="1"/>
  <c r="M114" i="8" s="1"/>
  <c r="M113" i="8" a="1"/>
  <c r="M113" i="8" s="1"/>
  <c r="M112" i="8" a="1"/>
  <c r="M112" i="8" s="1"/>
  <c r="M111" i="8" a="1"/>
  <c r="M111" i="8" s="1"/>
  <c r="M110" i="8" a="1"/>
  <c r="M110" i="8" s="1"/>
  <c r="M109" i="8" a="1"/>
  <c r="M109" i="8" s="1"/>
  <c r="M108" i="8" a="1"/>
  <c r="M108" i="8" s="1"/>
  <c r="M107" i="8" a="1"/>
  <c r="M107" i="8" s="1"/>
  <c r="M106" i="8" a="1"/>
  <c r="M106" i="8" s="1"/>
  <c r="M105" i="8" a="1"/>
  <c r="M105" i="8" s="1"/>
  <c r="M104" i="8" a="1"/>
  <c r="M104" i="8" s="1"/>
  <c r="M103" i="8" a="1"/>
  <c r="M103" i="8" s="1"/>
  <c r="M102" i="8" a="1"/>
  <c r="M102" i="8" s="1"/>
  <c r="M101" i="8" a="1"/>
  <c r="M101" i="8" s="1"/>
  <c r="M100" i="8" a="1"/>
  <c r="M100" i="8" s="1"/>
  <c r="M99" i="8" a="1"/>
  <c r="M99" i="8" s="1"/>
  <c r="M98" i="8" a="1"/>
  <c r="M98" i="8" s="1"/>
  <c r="M97" i="8" a="1"/>
  <c r="M97" i="8" s="1"/>
  <c r="M96" i="8" a="1"/>
  <c r="M96" i="8" s="1"/>
  <c r="M95" i="8" a="1"/>
  <c r="M95" i="8" s="1"/>
  <c r="M94" i="8" a="1"/>
  <c r="M94" i="8" s="1"/>
  <c r="M93" i="8" a="1"/>
  <c r="M93" i="8" s="1"/>
  <c r="M92" i="8" a="1"/>
  <c r="M92" i="8" s="1"/>
  <c r="M91" i="8" a="1"/>
  <c r="M91" i="8" s="1"/>
  <c r="M90" i="8" a="1"/>
  <c r="M90" i="8" s="1"/>
  <c r="M89" i="8" a="1"/>
  <c r="M89" i="8" s="1"/>
  <c r="M88" i="8" a="1"/>
  <c r="M88" i="8" s="1"/>
  <c r="M87" i="8" a="1"/>
  <c r="M87" i="8" s="1"/>
  <c r="M86" i="8" a="1"/>
  <c r="M86" i="8" s="1"/>
  <c r="M85" i="8" a="1"/>
  <c r="M85" i="8" s="1"/>
  <c r="M84" i="8" a="1"/>
  <c r="M84" i="8" s="1"/>
  <c r="M83" i="8" a="1"/>
  <c r="M83" i="8" s="1"/>
  <c r="M82" i="8" a="1"/>
  <c r="M82" i="8" s="1"/>
  <c r="M81" i="8" a="1"/>
  <c r="M81" i="8" s="1"/>
  <c r="M80" i="8" a="1"/>
  <c r="M80" i="8" s="1"/>
  <c r="M79" i="8" a="1"/>
  <c r="M79" i="8" s="1"/>
  <c r="M78" i="8" a="1"/>
  <c r="M78" i="8" s="1"/>
  <c r="M77" i="8" a="1"/>
  <c r="M77" i="8" s="1"/>
  <c r="M76" i="8" a="1"/>
  <c r="M76" i="8" s="1"/>
  <c r="M75" i="8" a="1"/>
  <c r="M75" i="8" s="1"/>
  <c r="M74" i="8" a="1"/>
  <c r="M74" i="8" s="1"/>
  <c r="M73" i="8" a="1"/>
  <c r="M73" i="8" s="1"/>
  <c r="M72" i="8" a="1"/>
  <c r="M72" i="8" s="1"/>
  <c r="M71" i="8" a="1"/>
  <c r="M71" i="8" s="1"/>
  <c r="M70" i="8" a="1"/>
  <c r="M70" i="8" s="1"/>
  <c r="M69" i="8" a="1"/>
  <c r="M69" i="8" s="1"/>
  <c r="M68" i="8" a="1"/>
  <c r="M68" i="8" s="1"/>
  <c r="M67" i="8" a="1"/>
  <c r="M67" i="8" s="1"/>
  <c r="M66" i="8" a="1"/>
  <c r="M66" i="8" s="1"/>
  <c r="M65" i="8" a="1"/>
  <c r="M65" i="8" s="1"/>
  <c r="M64" i="8" a="1"/>
  <c r="M64" i="8" s="1"/>
  <c r="M63" i="8" a="1"/>
  <c r="M63" i="8" s="1"/>
  <c r="M62" i="8" a="1"/>
  <c r="M62" i="8" s="1"/>
  <c r="M61" i="8" a="1"/>
  <c r="M61" i="8" s="1"/>
  <c r="M60" i="8" a="1"/>
  <c r="M60" i="8" s="1"/>
  <c r="M59" i="8" a="1"/>
  <c r="M59" i="8" s="1"/>
  <c r="M58" i="8" a="1"/>
  <c r="M58" i="8" s="1"/>
  <c r="M57" i="8" a="1"/>
  <c r="M57" i="8" s="1"/>
  <c r="M56" i="8" a="1"/>
  <c r="M56" i="8" s="1"/>
  <c r="M55" i="8" a="1"/>
  <c r="M55" i="8" s="1"/>
  <c r="M54" i="8" a="1"/>
  <c r="M54" i="8" s="1"/>
  <c r="M53" i="8" a="1"/>
  <c r="M53" i="8" s="1"/>
  <c r="M52" i="8" a="1"/>
  <c r="M52" i="8" s="1"/>
  <c r="M51" i="8" a="1"/>
  <c r="M51" i="8" s="1"/>
  <c r="M50" i="8" a="1"/>
  <c r="M50" i="8" s="1"/>
  <c r="M49" i="8" a="1"/>
  <c r="M49" i="8" s="1"/>
  <c r="M48" i="8" a="1"/>
  <c r="M48" i="8" s="1"/>
  <c r="M47" i="8" a="1"/>
  <c r="M47" i="8" s="1"/>
  <c r="M46" i="8" a="1"/>
  <c r="M46" i="8" s="1"/>
  <c r="M45" i="8" a="1"/>
  <c r="M45" i="8" s="1"/>
  <c r="M44" i="8" a="1"/>
  <c r="M44" i="8" s="1"/>
  <c r="M43" i="8" a="1"/>
  <c r="M43" i="8" s="1"/>
  <c r="M42" i="8" a="1"/>
  <c r="M42" i="8" s="1"/>
  <c r="M41" i="8" a="1"/>
  <c r="M41" i="8" s="1"/>
  <c r="M40" i="8" a="1"/>
  <c r="M40" i="8" s="1"/>
  <c r="M39" i="8" a="1"/>
  <c r="M39" i="8" s="1"/>
  <c r="M38" i="8" a="1"/>
  <c r="M38" i="8" s="1"/>
  <c r="M37" i="8" a="1"/>
  <c r="M37" i="8" s="1"/>
  <c r="M36" i="8" a="1"/>
  <c r="M36" i="8" s="1"/>
  <c r="M35" i="8" a="1"/>
  <c r="M35" i="8" s="1"/>
  <c r="M34" i="8" a="1"/>
  <c r="M34" i="8" s="1"/>
  <c r="M33" i="8" a="1"/>
  <c r="M33" i="8" s="1"/>
  <c r="M32" i="8" a="1"/>
  <c r="M32" i="8" s="1"/>
  <c r="M31" i="8" a="1"/>
  <c r="M31" i="8" s="1"/>
  <c r="M30" i="8" a="1"/>
  <c r="M30" i="8" s="1"/>
  <c r="M29" i="8" a="1"/>
  <c r="M29" i="8" s="1"/>
  <c r="M28" i="8" a="1"/>
  <c r="M28" i="8" s="1"/>
  <c r="M27" i="8" a="1"/>
  <c r="M27" i="8" s="1"/>
  <c r="M26" i="8" a="1"/>
  <c r="M26" i="8" s="1"/>
  <c r="M25" i="8" a="1"/>
  <c r="M25" i="8" s="1"/>
  <c r="L175" i="8" a="1"/>
  <c r="L175" i="8" s="1"/>
  <c r="L174" i="8" a="1"/>
  <c r="L174" i="8" s="1"/>
  <c r="L173" i="8" a="1"/>
  <c r="L173" i="8" s="1"/>
  <c r="L172" i="8" a="1"/>
  <c r="L172" i="8" s="1"/>
  <c r="L171" i="8" a="1"/>
  <c r="L171" i="8" s="1"/>
  <c r="L170" i="8" a="1"/>
  <c r="L170" i="8" s="1"/>
  <c r="L169" i="8" a="1"/>
  <c r="L169" i="8" s="1"/>
  <c r="L168" i="8" a="1"/>
  <c r="L168" i="8" s="1"/>
  <c r="L167" i="8" a="1"/>
  <c r="L167" i="8" s="1"/>
  <c r="L166" i="8" a="1"/>
  <c r="L166" i="8" s="1"/>
  <c r="L165" i="8" a="1"/>
  <c r="L165" i="8" s="1"/>
  <c r="L164" i="8" a="1"/>
  <c r="L164" i="8" s="1"/>
  <c r="L163" i="8" a="1"/>
  <c r="L163" i="8" s="1"/>
  <c r="L162" i="8" a="1"/>
  <c r="L162" i="8" s="1"/>
  <c r="L161" i="8" a="1"/>
  <c r="L161" i="8" s="1"/>
  <c r="L160" i="8" a="1"/>
  <c r="L160" i="8" s="1"/>
  <c r="L159" i="8" a="1"/>
  <c r="L159" i="8" s="1"/>
  <c r="L158" i="8" a="1"/>
  <c r="L158" i="8" s="1"/>
  <c r="L157" i="8" a="1"/>
  <c r="L157" i="8" s="1"/>
  <c r="L156" i="8" a="1"/>
  <c r="L156" i="8" s="1"/>
  <c r="L155" i="8" a="1"/>
  <c r="L155" i="8" s="1"/>
  <c r="L154" i="8" a="1"/>
  <c r="L154" i="8" s="1"/>
  <c r="L153" i="8" a="1"/>
  <c r="L153" i="8" s="1"/>
  <c r="L152" i="8" a="1"/>
  <c r="L152" i="8" s="1"/>
  <c r="L151" i="8" a="1"/>
  <c r="L151" i="8" s="1"/>
  <c r="L150" i="8" a="1"/>
  <c r="L150" i="8" s="1"/>
  <c r="L149" i="8" a="1"/>
  <c r="L149" i="8" s="1"/>
  <c r="L148" i="8" a="1"/>
  <c r="L148" i="8" s="1"/>
  <c r="L147" i="8" a="1"/>
  <c r="L147" i="8" s="1"/>
  <c r="L146" i="8" a="1"/>
  <c r="L146" i="8" s="1"/>
  <c r="L145" i="8" a="1"/>
  <c r="L145" i="8" s="1"/>
  <c r="L144" i="8" a="1"/>
  <c r="L144" i="8" s="1"/>
  <c r="L143" i="8" a="1"/>
  <c r="L143" i="8" s="1"/>
  <c r="L142" i="8" a="1"/>
  <c r="L142" i="8" s="1"/>
  <c r="L141" i="8" a="1"/>
  <c r="L141" i="8" s="1"/>
  <c r="L140" i="8" a="1"/>
  <c r="L140" i="8" s="1"/>
  <c r="L139" i="8" a="1"/>
  <c r="L139" i="8" s="1"/>
  <c r="L138" i="8" a="1"/>
  <c r="L138" i="8" s="1"/>
  <c r="L137" i="8" a="1"/>
  <c r="L137" i="8" s="1"/>
  <c r="L136" i="8" a="1"/>
  <c r="L136" i="8" s="1"/>
  <c r="L135" i="8" a="1"/>
  <c r="L135" i="8" s="1"/>
  <c r="L134" i="8" a="1"/>
  <c r="L134" i="8" s="1"/>
  <c r="L133" i="8" a="1"/>
  <c r="L133" i="8" s="1"/>
  <c r="L132" i="8" a="1"/>
  <c r="L132" i="8" s="1"/>
  <c r="L131" i="8" a="1"/>
  <c r="L131" i="8" s="1"/>
  <c r="L130" i="8" a="1"/>
  <c r="L130" i="8" s="1"/>
  <c r="L129" i="8" a="1"/>
  <c r="L129" i="8" s="1"/>
  <c r="L128" i="8" a="1"/>
  <c r="L128" i="8" s="1"/>
  <c r="L127" i="8" a="1"/>
  <c r="L127" i="8" s="1"/>
  <c r="L126" i="8" a="1"/>
  <c r="L126" i="8" s="1"/>
  <c r="L125" i="8" a="1"/>
  <c r="L125" i="8" s="1"/>
  <c r="L124" i="8" a="1"/>
  <c r="L124" i="8" s="1"/>
  <c r="L123" i="8" a="1"/>
  <c r="L123" i="8" s="1"/>
  <c r="L122" i="8" a="1"/>
  <c r="L122" i="8" s="1"/>
  <c r="L121" i="8" a="1"/>
  <c r="L121" i="8" s="1"/>
  <c r="L120" i="8" a="1"/>
  <c r="L120" i="8" s="1"/>
  <c r="L119" i="8" a="1"/>
  <c r="L119" i="8" s="1"/>
  <c r="L118" i="8" a="1"/>
  <c r="L118" i="8" s="1"/>
  <c r="L117" i="8" a="1"/>
  <c r="L117" i="8" s="1"/>
  <c r="L116" i="8" a="1"/>
  <c r="L116" i="8" s="1"/>
  <c r="L115" i="8" a="1"/>
  <c r="L115" i="8" s="1"/>
  <c r="L114" i="8" a="1"/>
  <c r="L114" i="8" s="1"/>
  <c r="L113" i="8" a="1"/>
  <c r="L113" i="8" s="1"/>
  <c r="L112" i="8" a="1"/>
  <c r="L112" i="8" s="1"/>
  <c r="L111" i="8" a="1"/>
  <c r="L111" i="8" s="1"/>
  <c r="L110" i="8" a="1"/>
  <c r="L110" i="8" s="1"/>
  <c r="L109" i="8" a="1"/>
  <c r="L109" i="8" s="1"/>
  <c r="L108" i="8" a="1"/>
  <c r="L108" i="8" s="1"/>
  <c r="L107" i="8" a="1"/>
  <c r="L107" i="8" s="1"/>
  <c r="L106" i="8" a="1"/>
  <c r="L106" i="8" s="1"/>
  <c r="L105" i="8" a="1"/>
  <c r="L105" i="8" s="1"/>
  <c r="L104" i="8" a="1"/>
  <c r="L104" i="8" s="1"/>
  <c r="L103" i="8" a="1"/>
  <c r="L103" i="8" s="1"/>
  <c r="L102" i="8" a="1"/>
  <c r="L102" i="8" s="1"/>
  <c r="L101" i="8" a="1"/>
  <c r="L101" i="8" s="1"/>
  <c r="L100" i="8" a="1"/>
  <c r="L100" i="8" s="1"/>
  <c r="L99" i="8" a="1"/>
  <c r="L99" i="8" s="1"/>
  <c r="L98" i="8" a="1"/>
  <c r="L98" i="8" s="1"/>
  <c r="L97" i="8" a="1"/>
  <c r="L97" i="8" s="1"/>
  <c r="L96" i="8" a="1"/>
  <c r="L96" i="8" s="1"/>
  <c r="L95" i="8" a="1"/>
  <c r="L95" i="8" s="1"/>
  <c r="L94" i="8" a="1"/>
  <c r="L94" i="8" s="1"/>
  <c r="L93" i="8" a="1"/>
  <c r="L93" i="8" s="1"/>
  <c r="L92" i="8" a="1"/>
  <c r="L92" i="8" s="1"/>
  <c r="L91" i="8" a="1"/>
  <c r="L91" i="8" s="1"/>
  <c r="L90" i="8" a="1"/>
  <c r="L90" i="8" s="1"/>
  <c r="L89" i="8" a="1"/>
  <c r="L89" i="8" s="1"/>
  <c r="L88" i="8" a="1"/>
  <c r="L88" i="8" s="1"/>
  <c r="L87" i="8" a="1"/>
  <c r="L87" i="8" s="1"/>
  <c r="L86" i="8" a="1"/>
  <c r="L86" i="8" s="1"/>
  <c r="L85" i="8" a="1"/>
  <c r="L85" i="8" s="1"/>
  <c r="L84" i="8" a="1"/>
  <c r="L84" i="8" s="1"/>
  <c r="L83" i="8" a="1"/>
  <c r="L83" i="8" s="1"/>
  <c r="L82" i="8" a="1"/>
  <c r="L82" i="8" s="1"/>
  <c r="L81" i="8" a="1"/>
  <c r="L81" i="8" s="1"/>
  <c r="L80" i="8" a="1"/>
  <c r="L80" i="8" s="1"/>
  <c r="L79" i="8" a="1"/>
  <c r="L79" i="8" s="1"/>
  <c r="L78" i="8" a="1"/>
  <c r="L78" i="8" s="1"/>
  <c r="L77" i="8" a="1"/>
  <c r="L77" i="8" s="1"/>
  <c r="L76" i="8" a="1"/>
  <c r="L76" i="8" s="1"/>
  <c r="L75" i="8" a="1"/>
  <c r="L75" i="8" s="1"/>
  <c r="L74" i="8" a="1"/>
  <c r="L74" i="8" s="1"/>
  <c r="L73" i="8" a="1"/>
  <c r="L73" i="8" s="1"/>
  <c r="L72" i="8" a="1"/>
  <c r="L72" i="8" s="1"/>
  <c r="L71" i="8" a="1"/>
  <c r="L71" i="8" s="1"/>
  <c r="L70" i="8" a="1"/>
  <c r="L70" i="8" s="1"/>
  <c r="L69" i="8" a="1"/>
  <c r="L69" i="8" s="1"/>
  <c r="L68" i="8" a="1"/>
  <c r="L68" i="8" s="1"/>
  <c r="L67" i="8" a="1"/>
  <c r="L67" i="8" s="1"/>
  <c r="L66" i="8" a="1"/>
  <c r="L66" i="8" s="1"/>
  <c r="L65" i="8" a="1"/>
  <c r="L65" i="8" s="1"/>
  <c r="L64" i="8" a="1"/>
  <c r="L64" i="8" s="1"/>
  <c r="L63" i="8" a="1"/>
  <c r="L63" i="8" s="1"/>
  <c r="L62" i="8" a="1"/>
  <c r="L62" i="8" s="1"/>
  <c r="L61" i="8" a="1"/>
  <c r="L61" i="8" s="1"/>
  <c r="L60" i="8" a="1"/>
  <c r="L60" i="8" s="1"/>
  <c r="L59" i="8" a="1"/>
  <c r="L59" i="8" s="1"/>
  <c r="L58" i="8" a="1"/>
  <c r="L58" i="8" s="1"/>
  <c r="L57" i="8" a="1"/>
  <c r="L57" i="8" s="1"/>
  <c r="L56" i="8" a="1"/>
  <c r="L56" i="8" s="1"/>
  <c r="L55" i="8" a="1"/>
  <c r="L55" i="8" s="1"/>
  <c r="L54" i="8" a="1"/>
  <c r="L54" i="8" s="1"/>
  <c r="L53" i="8" a="1"/>
  <c r="L53" i="8" s="1"/>
  <c r="L52" i="8" a="1"/>
  <c r="L52" i="8" s="1"/>
  <c r="L51" i="8" a="1"/>
  <c r="L51" i="8" s="1"/>
  <c r="L50" i="8" a="1"/>
  <c r="L50" i="8" s="1"/>
  <c r="L49" i="8" a="1"/>
  <c r="L49" i="8" s="1"/>
  <c r="L48" i="8" a="1"/>
  <c r="L48" i="8" s="1"/>
  <c r="L47" i="8" a="1"/>
  <c r="L47" i="8" s="1"/>
  <c r="L46" i="8" a="1"/>
  <c r="L46" i="8" s="1"/>
  <c r="L45" i="8" a="1"/>
  <c r="L45" i="8" s="1"/>
  <c r="L44" i="8" a="1"/>
  <c r="L44" i="8" s="1"/>
  <c r="L43" i="8" a="1"/>
  <c r="L43" i="8" s="1"/>
  <c r="L42" i="8" a="1"/>
  <c r="L42" i="8" s="1"/>
  <c r="L41" i="8" a="1"/>
  <c r="L41" i="8" s="1"/>
  <c r="L40" i="8" a="1"/>
  <c r="L40" i="8" s="1"/>
  <c r="L39" i="8" a="1"/>
  <c r="L39" i="8" s="1"/>
  <c r="L38" i="8" a="1"/>
  <c r="L38" i="8" s="1"/>
  <c r="L37" i="8" a="1"/>
  <c r="L37" i="8" s="1"/>
  <c r="L36" i="8" a="1"/>
  <c r="L36" i="8" s="1"/>
  <c r="L35" i="8" a="1"/>
  <c r="L35" i="8" s="1"/>
  <c r="L34" i="8" a="1"/>
  <c r="L34" i="8" s="1"/>
  <c r="L33" i="8" a="1"/>
  <c r="L33" i="8" s="1"/>
  <c r="L32" i="8" a="1"/>
  <c r="L32" i="8" s="1"/>
  <c r="L31" i="8" a="1"/>
  <c r="L31" i="8" s="1"/>
  <c r="L30" i="8" a="1"/>
  <c r="L30" i="8" s="1"/>
  <c r="L29" i="8" a="1"/>
  <c r="L29" i="8" s="1"/>
  <c r="L28" i="8" a="1"/>
  <c r="L28" i="8" s="1"/>
  <c r="L27" i="8" a="1"/>
  <c r="L27" i="8" s="1"/>
  <c r="L26" i="8" a="1"/>
  <c r="L26" i="8" s="1"/>
  <c r="L25" i="8" a="1"/>
  <c r="L25" i="8" s="1"/>
  <c r="K175" i="8" a="1"/>
  <c r="K175" i="8" s="1"/>
  <c r="K174" i="8" a="1"/>
  <c r="K174" i="8" s="1"/>
  <c r="K173" i="8" a="1"/>
  <c r="K173" i="8" s="1"/>
  <c r="K172" i="8" a="1"/>
  <c r="K172" i="8" s="1"/>
  <c r="K171" i="8" a="1"/>
  <c r="K171" i="8" s="1"/>
  <c r="K170" i="8" a="1"/>
  <c r="K170" i="8" s="1"/>
  <c r="K169" i="8" a="1"/>
  <c r="K169" i="8" s="1"/>
  <c r="K168" i="8" a="1"/>
  <c r="K168" i="8" s="1"/>
  <c r="K167" i="8" a="1"/>
  <c r="K167" i="8" s="1"/>
  <c r="K166" i="8" a="1"/>
  <c r="K166" i="8" s="1"/>
  <c r="K165" i="8" a="1"/>
  <c r="K165" i="8" s="1"/>
  <c r="K164" i="8" a="1"/>
  <c r="K164" i="8" s="1"/>
  <c r="K163" i="8" a="1"/>
  <c r="K163" i="8" s="1"/>
  <c r="K162" i="8" a="1"/>
  <c r="K162" i="8" s="1"/>
  <c r="K161" i="8" a="1"/>
  <c r="K161" i="8" s="1"/>
  <c r="K160" i="8" a="1"/>
  <c r="K160" i="8" s="1"/>
  <c r="K159" i="8" a="1"/>
  <c r="K159" i="8" s="1"/>
  <c r="K158" i="8" a="1"/>
  <c r="K158" i="8" s="1"/>
  <c r="K157" i="8" a="1"/>
  <c r="K157" i="8" s="1"/>
  <c r="K156" i="8" a="1"/>
  <c r="K156" i="8" s="1"/>
  <c r="K155" i="8" a="1"/>
  <c r="K155" i="8" s="1"/>
  <c r="K154" i="8" a="1"/>
  <c r="K154" i="8" s="1"/>
  <c r="K153" i="8" a="1"/>
  <c r="K153" i="8" s="1"/>
  <c r="K152" i="8" a="1"/>
  <c r="K152" i="8" s="1"/>
  <c r="K151" i="8" a="1"/>
  <c r="K151" i="8" s="1"/>
  <c r="K150" i="8" a="1"/>
  <c r="K150" i="8" s="1"/>
  <c r="K149" i="8" a="1"/>
  <c r="K149" i="8" s="1"/>
  <c r="K148" i="8" a="1"/>
  <c r="K148" i="8" s="1"/>
  <c r="K147" i="8" a="1"/>
  <c r="K147" i="8" s="1"/>
  <c r="K146" i="8" a="1"/>
  <c r="K146" i="8" s="1"/>
  <c r="K145" i="8" a="1"/>
  <c r="K145" i="8" s="1"/>
  <c r="K144" i="8" a="1"/>
  <c r="K144" i="8" s="1"/>
  <c r="K143" i="8" a="1"/>
  <c r="K143" i="8" s="1"/>
  <c r="K142" i="8" a="1"/>
  <c r="K142" i="8" s="1"/>
  <c r="K141" i="8" a="1"/>
  <c r="K141" i="8" s="1"/>
  <c r="K140" i="8" a="1"/>
  <c r="K140" i="8" s="1"/>
  <c r="K139" i="8" a="1"/>
  <c r="K139" i="8" s="1"/>
  <c r="K138" i="8" a="1"/>
  <c r="K138" i="8" s="1"/>
  <c r="K137" i="8" a="1"/>
  <c r="K137" i="8" s="1"/>
  <c r="K136" i="8" a="1"/>
  <c r="K136" i="8" s="1"/>
  <c r="K135" i="8" a="1"/>
  <c r="K135" i="8" s="1"/>
  <c r="K134" i="8" a="1"/>
  <c r="K134" i="8" s="1"/>
  <c r="K133" i="8" a="1"/>
  <c r="K133" i="8" s="1"/>
  <c r="K132" i="8" a="1"/>
  <c r="K132" i="8" s="1"/>
  <c r="K131" i="8" a="1"/>
  <c r="K131" i="8" s="1"/>
  <c r="K130" i="8" a="1"/>
  <c r="K130" i="8" s="1"/>
  <c r="K129" i="8" a="1"/>
  <c r="K129" i="8" s="1"/>
  <c r="K128" i="8" a="1"/>
  <c r="K128" i="8" s="1"/>
  <c r="K127" i="8" a="1"/>
  <c r="K127" i="8" s="1"/>
  <c r="K126" i="8" a="1"/>
  <c r="K126" i="8" s="1"/>
  <c r="K125" i="8" a="1"/>
  <c r="K125" i="8" s="1"/>
  <c r="K124" i="8" a="1"/>
  <c r="K124" i="8" s="1"/>
  <c r="K123" i="8" a="1"/>
  <c r="K123" i="8" s="1"/>
  <c r="K122" i="8" a="1"/>
  <c r="K122" i="8" s="1"/>
  <c r="K121" i="8" a="1"/>
  <c r="K121" i="8" s="1"/>
  <c r="K120" i="8" a="1"/>
  <c r="K120" i="8" s="1"/>
  <c r="K119" i="8" a="1"/>
  <c r="K119" i="8" s="1"/>
  <c r="K118" i="8" a="1"/>
  <c r="K118" i="8" s="1"/>
  <c r="K117" i="8" a="1"/>
  <c r="K117" i="8" s="1"/>
  <c r="K116" i="8" a="1"/>
  <c r="K116" i="8" s="1"/>
  <c r="K115" i="8" a="1"/>
  <c r="K115" i="8" s="1"/>
  <c r="K114" i="8" a="1"/>
  <c r="K114" i="8" s="1"/>
  <c r="K113" i="8" a="1"/>
  <c r="K113" i="8" s="1"/>
  <c r="K112" i="8" a="1"/>
  <c r="K112" i="8" s="1"/>
  <c r="K111" i="8" a="1"/>
  <c r="K111" i="8" s="1"/>
  <c r="K110" i="8" a="1"/>
  <c r="K110" i="8" s="1"/>
  <c r="K109" i="8" a="1"/>
  <c r="K109" i="8" s="1"/>
  <c r="K108" i="8" a="1"/>
  <c r="K108" i="8" s="1"/>
  <c r="K107" i="8" a="1"/>
  <c r="K107" i="8" s="1"/>
  <c r="K106" i="8" a="1"/>
  <c r="K106" i="8" s="1"/>
  <c r="K105" i="8" a="1"/>
  <c r="K105" i="8" s="1"/>
  <c r="K104" i="8" a="1"/>
  <c r="K104" i="8" s="1"/>
  <c r="K103" i="8" a="1"/>
  <c r="K103" i="8" s="1"/>
  <c r="K102" i="8" a="1"/>
  <c r="K102" i="8" s="1"/>
  <c r="K101" i="8" a="1"/>
  <c r="K101" i="8" s="1"/>
  <c r="K100" i="8" a="1"/>
  <c r="K100" i="8" s="1"/>
  <c r="K99" i="8" a="1"/>
  <c r="K99" i="8" s="1"/>
  <c r="K98" i="8" a="1"/>
  <c r="K98" i="8" s="1"/>
  <c r="K97" i="8" a="1"/>
  <c r="K97" i="8" s="1"/>
  <c r="K96" i="8" a="1"/>
  <c r="K96" i="8" s="1"/>
  <c r="K95" i="8" a="1"/>
  <c r="K95" i="8" s="1"/>
  <c r="K94" i="8" a="1"/>
  <c r="K94" i="8" s="1"/>
  <c r="K93" i="8" a="1"/>
  <c r="K93" i="8" s="1"/>
  <c r="K92" i="8" a="1"/>
  <c r="K92" i="8" s="1"/>
  <c r="K91" i="8" a="1"/>
  <c r="K91" i="8" s="1"/>
  <c r="K90" i="8" a="1"/>
  <c r="K90" i="8" s="1"/>
  <c r="K89" i="8" a="1"/>
  <c r="K89" i="8" s="1"/>
  <c r="K88" i="8" a="1"/>
  <c r="K88" i="8" s="1"/>
  <c r="K87" i="8" a="1"/>
  <c r="K87" i="8" s="1"/>
  <c r="K86" i="8" a="1"/>
  <c r="K86" i="8" s="1"/>
  <c r="K85" i="8" a="1"/>
  <c r="K85" i="8" s="1"/>
  <c r="K84" i="8" a="1"/>
  <c r="K84" i="8" s="1"/>
  <c r="K83" i="8" a="1"/>
  <c r="K83" i="8" s="1"/>
  <c r="K82" i="8" a="1"/>
  <c r="K82" i="8" s="1"/>
  <c r="K81" i="8" a="1"/>
  <c r="K81" i="8" s="1"/>
  <c r="K80" i="8" a="1"/>
  <c r="K80" i="8" s="1"/>
  <c r="K79" i="8" a="1"/>
  <c r="K79" i="8" s="1"/>
  <c r="K78" i="8" a="1"/>
  <c r="K78" i="8" s="1"/>
  <c r="K77" i="8" a="1"/>
  <c r="K77" i="8" s="1"/>
  <c r="K76" i="8" a="1"/>
  <c r="K76" i="8" s="1"/>
  <c r="K75" i="8" a="1"/>
  <c r="K75" i="8" s="1"/>
  <c r="K74" i="8" a="1"/>
  <c r="K74" i="8" s="1"/>
  <c r="K73" i="8" a="1"/>
  <c r="K73" i="8" s="1"/>
  <c r="K72" i="8" a="1"/>
  <c r="K72" i="8" s="1"/>
  <c r="K71" i="8" a="1"/>
  <c r="K71" i="8" s="1"/>
  <c r="K70" i="8" a="1"/>
  <c r="K70" i="8" s="1"/>
  <c r="K69" i="8" a="1"/>
  <c r="K69" i="8" s="1"/>
  <c r="K68" i="8" a="1"/>
  <c r="K68" i="8" s="1"/>
  <c r="K67" i="8" a="1"/>
  <c r="K67" i="8" s="1"/>
  <c r="K66" i="8" a="1"/>
  <c r="K66" i="8" s="1"/>
  <c r="K65" i="8" a="1"/>
  <c r="K65" i="8" s="1"/>
  <c r="K64" i="8" a="1"/>
  <c r="K64" i="8" s="1"/>
  <c r="K63" i="8" a="1"/>
  <c r="K63" i="8" s="1"/>
  <c r="K62" i="8" a="1"/>
  <c r="K62" i="8" s="1"/>
  <c r="K61" i="8" a="1"/>
  <c r="K61" i="8" s="1"/>
  <c r="K60" i="8" a="1"/>
  <c r="K60" i="8" s="1"/>
  <c r="K59" i="8" a="1"/>
  <c r="K59" i="8" s="1"/>
  <c r="K58" i="8" a="1"/>
  <c r="K58" i="8" s="1"/>
  <c r="K57" i="8" a="1"/>
  <c r="K57" i="8" s="1"/>
  <c r="K56" i="8" a="1"/>
  <c r="K56" i="8" s="1"/>
  <c r="K55" i="8" a="1"/>
  <c r="K55" i="8" s="1"/>
  <c r="K54" i="8" a="1"/>
  <c r="K54" i="8" s="1"/>
  <c r="K53" i="8" a="1"/>
  <c r="K53" i="8" s="1"/>
  <c r="K52" i="8" a="1"/>
  <c r="K52" i="8" s="1"/>
  <c r="K51" i="8" a="1"/>
  <c r="K51" i="8" s="1"/>
  <c r="K50" i="8" a="1"/>
  <c r="K50" i="8" s="1"/>
  <c r="K49" i="8" a="1"/>
  <c r="K49" i="8" s="1"/>
  <c r="K48" i="8" a="1"/>
  <c r="K48" i="8" s="1"/>
  <c r="K47" i="8" a="1"/>
  <c r="K47" i="8" s="1"/>
  <c r="K46" i="8" a="1"/>
  <c r="K46" i="8" s="1"/>
  <c r="K45" i="8" a="1"/>
  <c r="K45" i="8" s="1"/>
  <c r="K44" i="8" a="1"/>
  <c r="K44" i="8" s="1"/>
  <c r="K43" i="8" a="1"/>
  <c r="K43" i="8" s="1"/>
  <c r="K42" i="8" a="1"/>
  <c r="K42" i="8" s="1"/>
  <c r="K41" i="8" a="1"/>
  <c r="K41" i="8" s="1"/>
  <c r="K40" i="8" a="1"/>
  <c r="K40" i="8" s="1"/>
  <c r="K39" i="8" a="1"/>
  <c r="K39" i="8" s="1"/>
  <c r="K38" i="8" a="1"/>
  <c r="K38" i="8" s="1"/>
  <c r="K37" i="8" a="1"/>
  <c r="K37" i="8" s="1"/>
  <c r="K36" i="8" a="1"/>
  <c r="K36" i="8" s="1"/>
  <c r="K35" i="8" a="1"/>
  <c r="K35" i="8" s="1"/>
  <c r="K34" i="8" a="1"/>
  <c r="K34" i="8" s="1"/>
  <c r="K33" i="8" a="1"/>
  <c r="K33" i="8" s="1"/>
  <c r="K32" i="8" a="1"/>
  <c r="K32" i="8" s="1"/>
  <c r="K31" i="8" a="1"/>
  <c r="K31" i="8" s="1"/>
  <c r="K30" i="8" a="1"/>
  <c r="K30" i="8" s="1"/>
  <c r="K29" i="8" a="1"/>
  <c r="K29" i="8" s="1"/>
  <c r="K28" i="8" a="1"/>
  <c r="K28" i="8" s="1"/>
  <c r="K27" i="8" a="1"/>
  <c r="K27" i="8" s="1"/>
  <c r="K26" i="8" a="1"/>
  <c r="K26" i="8" s="1"/>
  <c r="K25" i="8" a="1"/>
  <c r="K25" i="8" s="1"/>
  <c r="J175" i="8" a="1"/>
  <c r="J175" i="8" s="1"/>
  <c r="J174" i="8" a="1"/>
  <c r="J174" i="8" s="1"/>
  <c r="J173" i="8" a="1"/>
  <c r="J173" i="8" s="1"/>
  <c r="J172" i="8" a="1"/>
  <c r="J172" i="8" s="1"/>
  <c r="J171" i="8" a="1"/>
  <c r="J171" i="8" s="1"/>
  <c r="J170" i="8" a="1"/>
  <c r="J170" i="8" s="1"/>
  <c r="J169" i="8" a="1"/>
  <c r="J169" i="8" s="1"/>
  <c r="J168" i="8" a="1"/>
  <c r="J168" i="8" s="1"/>
  <c r="J167" i="8" a="1"/>
  <c r="J167" i="8" s="1"/>
  <c r="J166" i="8" a="1"/>
  <c r="J166" i="8" s="1"/>
  <c r="J165" i="8" a="1"/>
  <c r="J165" i="8" s="1"/>
  <c r="J164" i="8" a="1"/>
  <c r="J164" i="8" s="1"/>
  <c r="J163" i="8" a="1"/>
  <c r="J163" i="8" s="1"/>
  <c r="J162" i="8" a="1"/>
  <c r="J162" i="8" s="1"/>
  <c r="J161" i="8" a="1"/>
  <c r="J161" i="8" s="1"/>
  <c r="J160" i="8" a="1"/>
  <c r="J160" i="8" s="1"/>
  <c r="J159" i="8" a="1"/>
  <c r="J159" i="8" s="1"/>
  <c r="J158" i="8" a="1"/>
  <c r="J158" i="8" s="1"/>
  <c r="J157" i="8" a="1"/>
  <c r="J157" i="8" s="1"/>
  <c r="J156" i="8" a="1"/>
  <c r="J156" i="8" s="1"/>
  <c r="J155" i="8" a="1"/>
  <c r="J155" i="8" s="1"/>
  <c r="J154" i="8" a="1"/>
  <c r="J154" i="8" s="1"/>
  <c r="J153" i="8" a="1"/>
  <c r="J153" i="8" s="1"/>
  <c r="J152" i="8" a="1"/>
  <c r="J152" i="8" s="1"/>
  <c r="J151" i="8" a="1"/>
  <c r="J151" i="8" s="1"/>
  <c r="J150" i="8" a="1"/>
  <c r="J150" i="8" s="1"/>
  <c r="J149" i="8" a="1"/>
  <c r="J149" i="8" s="1"/>
  <c r="J148" i="8" a="1"/>
  <c r="J148" i="8" s="1"/>
  <c r="J147" i="8" a="1"/>
  <c r="J147" i="8" s="1"/>
  <c r="J146" i="8" a="1"/>
  <c r="J146" i="8" s="1"/>
  <c r="J145" i="8" a="1"/>
  <c r="J145" i="8" s="1"/>
  <c r="J144" i="8" a="1"/>
  <c r="J144" i="8" s="1"/>
  <c r="J143" i="8" a="1"/>
  <c r="J143" i="8" s="1"/>
  <c r="J142" i="8" a="1"/>
  <c r="J142" i="8" s="1"/>
  <c r="J141" i="8" a="1"/>
  <c r="J141" i="8" s="1"/>
  <c r="J140" i="8" a="1"/>
  <c r="J140" i="8" s="1"/>
  <c r="J139" i="8" a="1"/>
  <c r="J139" i="8" s="1"/>
  <c r="J138" i="8" a="1"/>
  <c r="J138" i="8" s="1"/>
  <c r="J137" i="8" a="1"/>
  <c r="J137" i="8" s="1"/>
  <c r="J136" i="8" a="1"/>
  <c r="J136" i="8" s="1"/>
  <c r="J135" i="8" a="1"/>
  <c r="J135" i="8" s="1"/>
  <c r="J134" i="8" a="1"/>
  <c r="J134" i="8" s="1"/>
  <c r="J133" i="8" a="1"/>
  <c r="J133" i="8" s="1"/>
  <c r="J132" i="8" a="1"/>
  <c r="J132" i="8" s="1"/>
  <c r="J131" i="8" a="1"/>
  <c r="J131" i="8" s="1"/>
  <c r="J130" i="8" a="1"/>
  <c r="J130" i="8" s="1"/>
  <c r="J129" i="8" a="1"/>
  <c r="J129" i="8" s="1"/>
  <c r="J128" i="8" a="1"/>
  <c r="J128" i="8" s="1"/>
  <c r="J127" i="8" a="1"/>
  <c r="J127" i="8" s="1"/>
  <c r="J126" i="8" a="1"/>
  <c r="J126" i="8" s="1"/>
  <c r="J125" i="8" a="1"/>
  <c r="J125" i="8" s="1"/>
  <c r="J124" i="8" a="1"/>
  <c r="J124" i="8" s="1"/>
  <c r="J123" i="8" a="1"/>
  <c r="J123" i="8" s="1"/>
  <c r="J122" i="8" a="1"/>
  <c r="J122" i="8" s="1"/>
  <c r="J121" i="8" a="1"/>
  <c r="J121" i="8" s="1"/>
  <c r="J120" i="8" a="1"/>
  <c r="J120" i="8" s="1"/>
  <c r="J119" i="8" a="1"/>
  <c r="J119" i="8" s="1"/>
  <c r="J118" i="8" a="1"/>
  <c r="J118" i="8" s="1"/>
  <c r="J117" i="8" a="1"/>
  <c r="J117" i="8" s="1"/>
  <c r="J116" i="8" a="1"/>
  <c r="J116" i="8" s="1"/>
  <c r="J115" i="8" a="1"/>
  <c r="J115" i="8" s="1"/>
  <c r="J114" i="8" a="1"/>
  <c r="J114" i="8" s="1"/>
  <c r="J113" i="8" a="1"/>
  <c r="J113" i="8" s="1"/>
  <c r="J112" i="8" a="1"/>
  <c r="J112" i="8" s="1"/>
  <c r="J111" i="8" a="1"/>
  <c r="J111" i="8" s="1"/>
  <c r="J110" i="8" a="1"/>
  <c r="J110" i="8" s="1"/>
  <c r="J109" i="8" a="1"/>
  <c r="J109" i="8" s="1"/>
  <c r="J108" i="8" a="1"/>
  <c r="J108" i="8" s="1"/>
  <c r="J107" i="8" a="1"/>
  <c r="J107" i="8" s="1"/>
  <c r="J106" i="8" a="1"/>
  <c r="J106" i="8" s="1"/>
  <c r="J105" i="8" a="1"/>
  <c r="J105" i="8" s="1"/>
  <c r="J104" i="8" a="1"/>
  <c r="J104" i="8" s="1"/>
  <c r="J103" i="8" a="1"/>
  <c r="J103" i="8" s="1"/>
  <c r="J102" i="8" a="1"/>
  <c r="J102" i="8" s="1"/>
  <c r="J101" i="8" a="1"/>
  <c r="J101" i="8" s="1"/>
  <c r="J100" i="8" a="1"/>
  <c r="J100" i="8" s="1"/>
  <c r="J99" i="8" a="1"/>
  <c r="J99" i="8" s="1"/>
  <c r="J98" i="8" a="1"/>
  <c r="J98" i="8" s="1"/>
  <c r="J97" i="8" a="1"/>
  <c r="J97" i="8" s="1"/>
  <c r="J96" i="8" a="1"/>
  <c r="J96" i="8" s="1"/>
  <c r="J95" i="8" a="1"/>
  <c r="J95" i="8" s="1"/>
  <c r="J94" i="8" a="1"/>
  <c r="J94" i="8" s="1"/>
  <c r="J93" i="8" a="1"/>
  <c r="J93" i="8" s="1"/>
  <c r="J92" i="8" a="1"/>
  <c r="J92" i="8" s="1"/>
  <c r="J91" i="8" a="1"/>
  <c r="J91" i="8" s="1"/>
  <c r="J90" i="8" a="1"/>
  <c r="J90" i="8" s="1"/>
  <c r="J89" i="8" a="1"/>
  <c r="J89" i="8" s="1"/>
  <c r="J88" i="8" a="1"/>
  <c r="J88" i="8" s="1"/>
  <c r="J87" i="8" a="1"/>
  <c r="J87" i="8" s="1"/>
  <c r="J86" i="8" a="1"/>
  <c r="J86" i="8" s="1"/>
  <c r="J85" i="8" a="1"/>
  <c r="J85" i="8" s="1"/>
  <c r="J84" i="8" a="1"/>
  <c r="J84" i="8" s="1"/>
  <c r="J83" i="8" a="1"/>
  <c r="J83" i="8" s="1"/>
  <c r="J82" i="8" a="1"/>
  <c r="J82" i="8" s="1"/>
  <c r="J81" i="8" a="1"/>
  <c r="J81" i="8" s="1"/>
  <c r="J80" i="8" a="1"/>
  <c r="J80" i="8" s="1"/>
  <c r="J79" i="8" a="1"/>
  <c r="J79" i="8" s="1"/>
  <c r="J78" i="8" a="1"/>
  <c r="J78" i="8" s="1"/>
  <c r="J77" i="8" a="1"/>
  <c r="J77" i="8" s="1"/>
  <c r="J76" i="8" a="1"/>
  <c r="J7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44" i="8" a="1"/>
  <c r="J44" i="8" s="1"/>
  <c r="J43" i="8" a="1"/>
  <c r="J43" i="8" s="1"/>
  <c r="J42" i="8" a="1"/>
  <c r="J42" i="8" s="1"/>
  <c r="J41" i="8" a="1"/>
  <c r="J41" i="8" s="1"/>
  <c r="J40" i="8" a="1"/>
  <c r="J40" i="8" s="1"/>
  <c r="J39" i="8" a="1"/>
  <c r="J39" i="8" s="1"/>
  <c r="J38" i="8" a="1"/>
  <c r="J38" i="8" s="1"/>
  <c r="J37" i="8" a="1"/>
  <c r="J37" i="8" s="1"/>
  <c r="J36" i="8" a="1"/>
  <c r="J36" i="8" s="1"/>
  <c r="J35" i="8" a="1"/>
  <c r="J35" i="8" s="1"/>
  <c r="J34" i="8" a="1"/>
  <c r="J34" i="8" s="1"/>
  <c r="J33" i="8" a="1"/>
  <c r="J33" i="8" s="1"/>
  <c r="J32" i="8" a="1"/>
  <c r="J32" i="8" s="1"/>
  <c r="J31" i="8" a="1"/>
  <c r="J31" i="8" s="1"/>
  <c r="J30" i="8" a="1"/>
  <c r="J30" i="8" s="1"/>
  <c r="J29" i="8" a="1"/>
  <c r="J29" i="8" s="1"/>
  <c r="J28" i="8" a="1"/>
  <c r="J28" i="8" s="1"/>
  <c r="J27" i="8" a="1"/>
  <c r="J27" i="8" s="1"/>
  <c r="J26" i="8" a="1"/>
  <c r="J26" i="8" s="1"/>
  <c r="J25" i="8" a="1"/>
  <c r="J25" i="8" s="1"/>
  <c r="H175" i="8" a="1"/>
  <c r="H175" i="8" s="1"/>
  <c r="H174" i="8" a="1"/>
  <c r="H174" i="8" s="1"/>
  <c r="H173" i="8" a="1"/>
  <c r="H173" i="8" s="1"/>
  <c r="H172" i="8" a="1"/>
  <c r="H172" i="8" s="1"/>
  <c r="H171" i="8" a="1"/>
  <c r="H171" i="8" s="1"/>
  <c r="H170" i="8" a="1"/>
  <c r="H170" i="8" s="1"/>
  <c r="H169" i="8" a="1"/>
  <c r="H169" i="8" s="1"/>
  <c r="H168" i="8" a="1"/>
  <c r="H168" i="8" s="1"/>
  <c r="H167" i="8" a="1"/>
  <c r="H167" i="8" s="1"/>
  <c r="H166" i="8" a="1"/>
  <c r="H166" i="8" s="1"/>
  <c r="H165" i="8" a="1"/>
  <c r="H165" i="8" s="1"/>
  <c r="H164" i="8" a="1"/>
  <c r="H164" i="8" s="1"/>
  <c r="H163" i="8" a="1"/>
  <c r="H163" i="8" s="1"/>
  <c r="H162" i="8" a="1"/>
  <c r="H162" i="8" s="1"/>
  <c r="H161" i="8" a="1"/>
  <c r="H161" i="8" s="1"/>
  <c r="H160" i="8" a="1"/>
  <c r="H160" i="8" s="1"/>
  <c r="H159" i="8" a="1"/>
  <c r="H159" i="8" s="1"/>
  <c r="H158" i="8" a="1"/>
  <c r="H158" i="8" s="1"/>
  <c r="H157" i="8" a="1"/>
  <c r="H157" i="8" s="1"/>
  <c r="H156" i="8" a="1"/>
  <c r="H156" i="8" s="1"/>
  <c r="H155" i="8" a="1"/>
  <c r="H155" i="8" s="1"/>
  <c r="H154" i="8" a="1"/>
  <c r="H154" i="8" s="1"/>
  <c r="H153" i="8" a="1"/>
  <c r="H153" i="8" s="1"/>
  <c r="H152" i="8" a="1"/>
  <c r="H152" i="8" s="1"/>
  <c r="H151" i="8" a="1"/>
  <c r="H151" i="8" s="1"/>
  <c r="H150" i="8" a="1"/>
  <c r="H150" i="8" s="1"/>
  <c r="H149" i="8" a="1"/>
  <c r="H149" i="8" s="1"/>
  <c r="H148" i="8" a="1"/>
  <c r="H148" i="8" s="1"/>
  <c r="H147" i="8" a="1"/>
  <c r="H147" i="8" s="1"/>
  <c r="H146" i="8" a="1"/>
  <c r="H146" i="8" s="1"/>
  <c r="H145" i="8" a="1"/>
  <c r="H145" i="8" s="1"/>
  <c r="H144" i="8" a="1"/>
  <c r="H144" i="8" s="1"/>
  <c r="H143" i="8" a="1"/>
  <c r="H143" i="8" s="1"/>
  <c r="H142" i="8" a="1"/>
  <c r="H142" i="8" s="1"/>
  <c r="H141" i="8" a="1"/>
  <c r="H141" i="8" s="1"/>
  <c r="H140" i="8" a="1"/>
  <c r="H140" i="8" s="1"/>
  <c r="H139" i="8" a="1"/>
  <c r="H139" i="8" s="1"/>
  <c r="H138" i="8" a="1"/>
  <c r="H138" i="8" s="1"/>
  <c r="H137" i="8" a="1"/>
  <c r="H137" i="8" s="1"/>
  <c r="H136" i="8" a="1"/>
  <c r="H136" i="8" s="1"/>
  <c r="H135" i="8" a="1"/>
  <c r="H135" i="8" s="1"/>
  <c r="H134" i="8" a="1"/>
  <c r="H134" i="8" s="1"/>
  <c r="H133" i="8" a="1"/>
  <c r="H133" i="8" s="1"/>
  <c r="H132" i="8" a="1"/>
  <c r="H132" i="8" s="1"/>
  <c r="H131" i="8" a="1"/>
  <c r="H131" i="8" s="1"/>
  <c r="H130" i="8" a="1"/>
  <c r="H130" i="8" s="1"/>
  <c r="H129" i="8" a="1"/>
  <c r="H129" i="8" s="1"/>
  <c r="H128" i="8" a="1"/>
  <c r="H128" i="8" s="1"/>
  <c r="H127" i="8" a="1"/>
  <c r="H127" i="8" s="1"/>
  <c r="H126" i="8" a="1"/>
  <c r="H126" i="8" s="1"/>
  <c r="H125" i="8" a="1"/>
  <c r="H125" i="8" s="1"/>
  <c r="H124" i="8" a="1"/>
  <c r="H124" i="8" s="1"/>
  <c r="H123" i="8" a="1"/>
  <c r="H123" i="8" s="1"/>
  <c r="H122" i="8" a="1"/>
  <c r="H122" i="8" s="1"/>
  <c r="H121" i="8" a="1"/>
  <c r="H121" i="8" s="1"/>
  <c r="H120" i="8" a="1"/>
  <c r="H120" i="8" s="1"/>
  <c r="H119" i="8" a="1"/>
  <c r="H119" i="8" s="1"/>
  <c r="H118" i="8" a="1"/>
  <c r="H118" i="8" s="1"/>
  <c r="H117" i="8" a="1"/>
  <c r="H117" i="8" s="1"/>
  <c r="H116" i="8" a="1"/>
  <c r="H116" i="8" s="1"/>
  <c r="H115" i="8" a="1"/>
  <c r="H115" i="8" s="1"/>
  <c r="H114" i="8" a="1"/>
  <c r="H114" i="8" s="1"/>
  <c r="H113" i="8" a="1"/>
  <c r="H113" i="8" s="1"/>
  <c r="H112" i="8" a="1"/>
  <c r="H112" i="8" s="1"/>
  <c r="H111" i="8" a="1"/>
  <c r="H111" i="8" s="1"/>
  <c r="H110" i="8" a="1"/>
  <c r="H110" i="8" s="1"/>
  <c r="H109" i="8" a="1"/>
  <c r="H109" i="8" s="1"/>
  <c r="H108" i="8" a="1"/>
  <c r="H108" i="8" s="1"/>
  <c r="H107" i="8" a="1"/>
  <c r="H107" i="8" s="1"/>
  <c r="H106" i="8" a="1"/>
  <c r="H106" i="8" s="1"/>
  <c r="H105" i="8" a="1"/>
  <c r="H105" i="8" s="1"/>
  <c r="H104" i="8" a="1"/>
  <c r="H104" i="8" s="1"/>
  <c r="H103" i="8" a="1"/>
  <c r="H103" i="8" s="1"/>
  <c r="H102" i="8" a="1"/>
  <c r="H102" i="8" s="1"/>
  <c r="H101" i="8" a="1"/>
  <c r="H101" i="8" s="1"/>
  <c r="H100" i="8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I175" i="8" a="1"/>
  <c r="I175" i="8" s="1"/>
  <c r="I174" i="8" a="1"/>
  <c r="I174" i="8" s="1"/>
  <c r="I173" i="8" a="1"/>
  <c r="I173" i="8" s="1"/>
  <c r="I172" i="8" a="1"/>
  <c r="I172" i="8" s="1"/>
  <c r="I171" i="8" a="1"/>
  <c r="I171" i="8" s="1"/>
  <c r="I170" i="8" a="1"/>
  <c r="I170" i="8" s="1"/>
  <c r="I169" i="8" a="1"/>
  <c r="I169" i="8" s="1"/>
  <c r="V169" i="8" s="1"/>
  <c r="X169" i="8" s="1"/>
  <c r="I168" i="8" a="1"/>
  <c r="I168" i="8" s="1"/>
  <c r="I167" i="8" a="1"/>
  <c r="I167" i="8" s="1"/>
  <c r="I166" i="8" a="1"/>
  <c r="I166" i="8" s="1"/>
  <c r="I165" i="8" a="1"/>
  <c r="I165" i="8" s="1"/>
  <c r="I164" i="8" a="1"/>
  <c r="I164" i="8" s="1"/>
  <c r="I163" i="8" a="1"/>
  <c r="I163" i="8" s="1"/>
  <c r="I162" i="8" a="1"/>
  <c r="I162" i="8" s="1"/>
  <c r="I161" i="8" a="1"/>
  <c r="I161" i="8" s="1"/>
  <c r="V161" i="8" s="1"/>
  <c r="X161" i="8" s="1"/>
  <c r="I160" i="8" a="1"/>
  <c r="I160" i="8" s="1"/>
  <c r="I159" i="8" a="1"/>
  <c r="I159" i="8" s="1"/>
  <c r="I158" i="8" a="1"/>
  <c r="I158" i="8" s="1"/>
  <c r="I157" i="8" a="1"/>
  <c r="I157" i="8" s="1"/>
  <c r="I156" i="8" a="1"/>
  <c r="I156" i="8" s="1"/>
  <c r="I155" i="8" a="1"/>
  <c r="I155" i="8" s="1"/>
  <c r="I154" i="8" a="1"/>
  <c r="I154" i="8" s="1"/>
  <c r="I153" i="8" a="1"/>
  <c r="I153" i="8" s="1"/>
  <c r="V153" i="8" s="1"/>
  <c r="X153" i="8" s="1"/>
  <c r="I152" i="8" a="1"/>
  <c r="I152" i="8" s="1"/>
  <c r="I151" i="8" a="1"/>
  <c r="I151" i="8" s="1"/>
  <c r="I150" i="8" a="1"/>
  <c r="I150" i="8" s="1"/>
  <c r="I149" i="8" a="1"/>
  <c r="I149" i="8" s="1"/>
  <c r="I148" i="8" a="1"/>
  <c r="I148" i="8" s="1"/>
  <c r="I147" i="8" a="1"/>
  <c r="I147" i="8" s="1"/>
  <c r="I146" i="8" a="1"/>
  <c r="I146" i="8" s="1"/>
  <c r="I145" i="8" a="1"/>
  <c r="I145" i="8" s="1"/>
  <c r="I144" i="8" a="1"/>
  <c r="I144" i="8" s="1"/>
  <c r="I143" i="8" a="1"/>
  <c r="I143" i="8" s="1"/>
  <c r="I142" i="8" a="1"/>
  <c r="I142" i="8" s="1"/>
  <c r="I141" i="8" a="1"/>
  <c r="I141" i="8" s="1"/>
  <c r="I140" i="8" a="1"/>
  <c r="I140" i="8" s="1"/>
  <c r="I139" i="8" a="1"/>
  <c r="I139" i="8" s="1"/>
  <c r="I138" i="8" a="1"/>
  <c r="I138" i="8" s="1"/>
  <c r="I137" i="8" a="1"/>
  <c r="I137" i="8" s="1"/>
  <c r="V137" i="8" s="1"/>
  <c r="X137" i="8" s="1"/>
  <c r="I136" i="8" a="1"/>
  <c r="I136" i="8" s="1"/>
  <c r="I135" i="8" a="1"/>
  <c r="I135" i="8" s="1"/>
  <c r="I134" i="8" a="1"/>
  <c r="I134" i="8" s="1"/>
  <c r="I133" i="8" a="1"/>
  <c r="I133" i="8" s="1"/>
  <c r="I132" i="8" a="1"/>
  <c r="I132" i="8" s="1"/>
  <c r="I131" i="8" a="1"/>
  <c r="I131" i="8" s="1"/>
  <c r="I130" i="8" a="1"/>
  <c r="I130" i="8" s="1"/>
  <c r="I129" i="8" a="1"/>
  <c r="I129" i="8" s="1"/>
  <c r="V129" i="8" s="1"/>
  <c r="X129" i="8" s="1"/>
  <c r="I128" i="8" a="1"/>
  <c r="I128" i="8" s="1"/>
  <c r="I127" i="8" a="1"/>
  <c r="I127" i="8" s="1"/>
  <c r="I126" i="8" a="1"/>
  <c r="I126" i="8" s="1"/>
  <c r="I125" i="8" a="1"/>
  <c r="I125" i="8" s="1"/>
  <c r="I124" i="8" a="1"/>
  <c r="I124" i="8" s="1"/>
  <c r="I123" i="8" a="1"/>
  <c r="I123" i="8" s="1"/>
  <c r="I122" i="8" a="1"/>
  <c r="I122" i="8" s="1"/>
  <c r="I121" i="8" a="1"/>
  <c r="I121" i="8" s="1"/>
  <c r="V121" i="8" s="1"/>
  <c r="X121" i="8" s="1"/>
  <c r="I120" i="8" a="1"/>
  <c r="I120" i="8" s="1"/>
  <c r="I119" i="8" a="1"/>
  <c r="I119" i="8" s="1"/>
  <c r="I118" i="8" a="1"/>
  <c r="I118" i="8" s="1"/>
  <c r="I117" i="8" a="1"/>
  <c r="I117" i="8" s="1"/>
  <c r="I116" i="8" a="1"/>
  <c r="I116" i="8" s="1"/>
  <c r="I115" i="8" a="1"/>
  <c r="I115" i="8" s="1"/>
  <c r="I114" i="8" a="1"/>
  <c r="I114" i="8" s="1"/>
  <c r="I113" i="8" a="1"/>
  <c r="I113" i="8" s="1"/>
  <c r="V113" i="8" s="1"/>
  <c r="X113" i="8" s="1"/>
  <c r="I112" i="8" a="1"/>
  <c r="I112" i="8" s="1"/>
  <c r="I111" i="8" a="1"/>
  <c r="I111" i="8" s="1"/>
  <c r="I110" i="8" a="1"/>
  <c r="I110" i="8" s="1"/>
  <c r="I109" i="8" a="1"/>
  <c r="I109" i="8" s="1"/>
  <c r="I108" i="8" a="1"/>
  <c r="I108" i="8" s="1"/>
  <c r="I107" i="8" a="1"/>
  <c r="I107" i="8" s="1"/>
  <c r="I106" i="8" a="1"/>
  <c r="I106" i="8" s="1"/>
  <c r="I105" i="8" a="1"/>
  <c r="I105" i="8" s="1"/>
  <c r="V105" i="8" s="1"/>
  <c r="X105" i="8" s="1"/>
  <c r="I104" i="8" a="1"/>
  <c r="I104" i="8" s="1"/>
  <c r="I103" i="8" a="1"/>
  <c r="I103" i="8" s="1"/>
  <c r="I102" i="8" a="1"/>
  <c r="I102" i="8" s="1"/>
  <c r="I101" i="8" a="1"/>
  <c r="I101" i="8" s="1"/>
  <c r="I100" i="8" a="1"/>
  <c r="I100" i="8" s="1"/>
  <c r="I99" i="8" a="1"/>
  <c r="I99" i="8" s="1"/>
  <c r="I98" i="8" a="1"/>
  <c r="I98" i="8" s="1"/>
  <c r="I97" i="8" a="1"/>
  <c r="I97" i="8" s="1"/>
  <c r="V97" i="8" s="1"/>
  <c r="X97" i="8" s="1"/>
  <c r="I96" i="8" a="1"/>
  <c r="I96" i="8" s="1"/>
  <c r="I95" i="8" a="1"/>
  <c r="I95" i="8" s="1"/>
  <c r="I94" i="8" a="1"/>
  <c r="I94" i="8" s="1"/>
  <c r="I93" i="8" a="1"/>
  <c r="I93" i="8" s="1"/>
  <c r="I92" i="8" a="1"/>
  <c r="I92" i="8" s="1"/>
  <c r="I91" i="8" a="1"/>
  <c r="I91" i="8" s="1"/>
  <c r="I90" i="8" a="1"/>
  <c r="I90" i="8" s="1"/>
  <c r="I89" i="8" a="1"/>
  <c r="I89" i="8" s="1"/>
  <c r="V89" i="8" s="1"/>
  <c r="X89" i="8" s="1"/>
  <c r="I88" i="8" a="1"/>
  <c r="I88" i="8" s="1"/>
  <c r="I87" i="8" a="1"/>
  <c r="I87" i="8" s="1"/>
  <c r="I86" i="8" a="1"/>
  <c r="I86" i="8" s="1"/>
  <c r="I85" i="8" a="1"/>
  <c r="I85" i="8" s="1"/>
  <c r="I84" i="8" a="1"/>
  <c r="I84" i="8" s="1"/>
  <c r="I83" i="8" a="1"/>
  <c r="I83" i="8" s="1"/>
  <c r="I82" i="8" a="1"/>
  <c r="I82" i="8" s="1"/>
  <c r="I81" i="8" a="1"/>
  <c r="I81" i="8" s="1"/>
  <c r="V81" i="8" s="1"/>
  <c r="X81" i="8" s="1"/>
  <c r="I80" i="8" a="1"/>
  <c r="I80" i="8" s="1"/>
  <c r="I79" i="8" a="1"/>
  <c r="I79" i="8" s="1"/>
  <c r="I78" i="8" a="1"/>
  <c r="I78" i="8" s="1"/>
  <c r="I77" i="8" a="1"/>
  <c r="I77" i="8" s="1"/>
  <c r="I76" i="8" a="1"/>
  <c r="I76" i="8" s="1"/>
  <c r="I75" i="8" a="1"/>
  <c r="I75" i="8" s="1"/>
  <c r="I74" i="8" a="1"/>
  <c r="I74" i="8" s="1"/>
  <c r="I73" i="8" a="1"/>
  <c r="I73" i="8" s="1"/>
  <c r="V73" i="8" s="1"/>
  <c r="X73" i="8" s="1"/>
  <c r="I72" i="8" a="1"/>
  <c r="I72" i="8" s="1"/>
  <c r="I71" i="8" a="1"/>
  <c r="I71" i="8" s="1"/>
  <c r="I70" i="8" a="1"/>
  <c r="I70" i="8" s="1"/>
  <c r="I69" i="8" a="1"/>
  <c r="I69" i="8" s="1"/>
  <c r="I68" i="8" a="1"/>
  <c r="I68" i="8" s="1"/>
  <c r="I67" i="8" a="1"/>
  <c r="I67" i="8" s="1"/>
  <c r="I66" i="8" a="1"/>
  <c r="I66" i="8" s="1"/>
  <c r="I65" i="8" a="1"/>
  <c r="I65" i="8" s="1"/>
  <c r="V65" i="8" s="1"/>
  <c r="X65" i="8" s="1"/>
  <c r="I64" i="8" a="1"/>
  <c r="I64" i="8" s="1"/>
  <c r="I63" i="8" a="1"/>
  <c r="I63" i="8" s="1"/>
  <c r="I62" i="8" a="1"/>
  <c r="I62" i="8" s="1"/>
  <c r="I61" i="8" a="1"/>
  <c r="I61" i="8" s="1"/>
  <c r="I60" i="8" a="1"/>
  <c r="I60" i="8" s="1"/>
  <c r="I59" i="8" a="1"/>
  <c r="I59" i="8" s="1"/>
  <c r="I58" i="8" a="1"/>
  <c r="I58" i="8" s="1"/>
  <c r="I57" i="8" a="1"/>
  <c r="I57" i="8" s="1"/>
  <c r="V57" i="8" s="1"/>
  <c r="X57" i="8" s="1"/>
  <c r="I56" i="8" a="1"/>
  <c r="I56" i="8" s="1"/>
  <c r="I55" i="8" a="1"/>
  <c r="I55" i="8" s="1"/>
  <c r="I54" i="8" a="1"/>
  <c r="I54" i="8" s="1"/>
  <c r="I53" i="8" a="1"/>
  <c r="I53" i="8" s="1"/>
  <c r="I52" i="8" a="1"/>
  <c r="I52" i="8" s="1"/>
  <c r="I51" i="8" a="1"/>
  <c r="I51" i="8" s="1"/>
  <c r="I50" i="8" a="1"/>
  <c r="I50" i="8" s="1"/>
  <c r="I49" i="8" a="1"/>
  <c r="I49" i="8" s="1"/>
  <c r="V49" i="8" s="1"/>
  <c r="X49" i="8" s="1"/>
  <c r="I48" i="8" a="1"/>
  <c r="I48" i="8" s="1"/>
  <c r="I47" i="8" a="1"/>
  <c r="I47" i="8" s="1"/>
  <c r="I46" i="8" a="1"/>
  <c r="I46" i="8" s="1"/>
  <c r="I45" i="8" a="1"/>
  <c r="I45" i="8" s="1"/>
  <c r="I44" i="8" a="1"/>
  <c r="I44" i="8" s="1"/>
  <c r="I43" i="8" a="1"/>
  <c r="I43" i="8" s="1"/>
  <c r="I42" i="8" a="1"/>
  <c r="I42" i="8" s="1"/>
  <c r="I41" i="8" a="1"/>
  <c r="I41" i="8" s="1"/>
  <c r="V41" i="8" s="1"/>
  <c r="X41" i="8" s="1"/>
  <c r="I40" i="8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V33" i="8" s="1"/>
  <c r="X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V25" i="8" s="1"/>
  <c r="A1" i="1"/>
  <c r="W23" i="8" l="1"/>
  <c r="V17" i="8" s="1"/>
  <c r="X25" i="8"/>
  <c r="V145" i="8"/>
  <c r="X145" i="8" s="1"/>
  <c r="V26" i="8"/>
  <c r="X26" i="8" s="1"/>
  <c r="V34" i="8"/>
  <c r="X34" i="8" s="1"/>
  <c r="V42" i="8"/>
  <c r="X42" i="8" s="1"/>
  <c r="V50" i="8"/>
  <c r="X50" i="8" s="1"/>
  <c r="V58" i="8"/>
  <c r="X58" i="8" s="1"/>
  <c r="V66" i="8"/>
  <c r="X66" i="8" s="1"/>
  <c r="V74" i="8"/>
  <c r="X74" i="8" s="1"/>
  <c r="V82" i="8"/>
  <c r="X82" i="8" s="1"/>
  <c r="V90" i="8"/>
  <c r="X90" i="8" s="1"/>
  <c r="V98" i="8"/>
  <c r="X98" i="8" s="1"/>
  <c r="V106" i="8"/>
  <c r="X106" i="8" s="1"/>
  <c r="V114" i="8"/>
  <c r="X114" i="8" s="1"/>
  <c r="V122" i="8"/>
  <c r="X122" i="8" s="1"/>
  <c r="V130" i="8"/>
  <c r="X130" i="8" s="1"/>
  <c r="V138" i="8"/>
  <c r="X138" i="8" s="1"/>
  <c r="V146" i="8"/>
  <c r="X146" i="8" s="1"/>
  <c r="V154" i="8"/>
  <c r="X154" i="8" s="1"/>
  <c r="V162" i="8"/>
  <c r="X162" i="8" s="1"/>
  <c r="V170" i="8"/>
  <c r="X170" i="8" s="1"/>
  <c r="V27" i="8"/>
  <c r="X27" i="8" s="1"/>
  <c r="V35" i="8"/>
  <c r="X35" i="8" s="1"/>
  <c r="V43" i="8"/>
  <c r="X43" i="8" s="1"/>
  <c r="V51" i="8"/>
  <c r="X51" i="8" s="1"/>
  <c r="V59" i="8"/>
  <c r="X59" i="8" s="1"/>
  <c r="V67" i="8"/>
  <c r="X67" i="8" s="1"/>
  <c r="V75" i="8"/>
  <c r="X75" i="8" s="1"/>
  <c r="V83" i="8"/>
  <c r="X83" i="8" s="1"/>
  <c r="V91" i="8"/>
  <c r="X91" i="8" s="1"/>
  <c r="V99" i="8"/>
  <c r="X99" i="8" s="1"/>
  <c r="V107" i="8"/>
  <c r="X107" i="8" s="1"/>
  <c r="V115" i="8"/>
  <c r="X115" i="8" s="1"/>
  <c r="V123" i="8"/>
  <c r="X123" i="8" s="1"/>
  <c r="V131" i="8"/>
  <c r="X131" i="8" s="1"/>
  <c r="V139" i="8"/>
  <c r="X139" i="8" s="1"/>
  <c r="V147" i="8"/>
  <c r="X147" i="8" s="1"/>
  <c r="V155" i="8"/>
  <c r="X155" i="8" s="1"/>
  <c r="V163" i="8"/>
  <c r="X163" i="8" s="1"/>
  <c r="V171" i="8"/>
  <c r="X171" i="8" s="1"/>
  <c r="V28" i="8"/>
  <c r="X28" i="8" s="1"/>
  <c r="V36" i="8"/>
  <c r="X36" i="8" s="1"/>
  <c r="V44" i="8"/>
  <c r="X44" i="8" s="1"/>
  <c r="V52" i="8"/>
  <c r="X52" i="8" s="1"/>
  <c r="V60" i="8"/>
  <c r="X60" i="8" s="1"/>
  <c r="V68" i="8"/>
  <c r="X68" i="8" s="1"/>
  <c r="V76" i="8"/>
  <c r="X76" i="8" s="1"/>
  <c r="V84" i="8"/>
  <c r="X84" i="8" s="1"/>
  <c r="V92" i="8"/>
  <c r="X92" i="8" s="1"/>
  <c r="V100" i="8"/>
  <c r="X100" i="8" s="1"/>
  <c r="V108" i="8"/>
  <c r="X108" i="8" s="1"/>
  <c r="V116" i="8"/>
  <c r="X116" i="8" s="1"/>
  <c r="V124" i="8"/>
  <c r="X124" i="8" s="1"/>
  <c r="V132" i="8"/>
  <c r="X132" i="8" s="1"/>
  <c r="V140" i="8"/>
  <c r="X140" i="8" s="1"/>
  <c r="V148" i="8"/>
  <c r="X148" i="8" s="1"/>
  <c r="V156" i="8"/>
  <c r="X156" i="8" s="1"/>
  <c r="V164" i="8"/>
  <c r="X164" i="8" s="1"/>
  <c r="V172" i="8"/>
  <c r="X172" i="8" s="1"/>
  <c r="V29" i="8"/>
  <c r="X29" i="8" s="1"/>
  <c r="V37" i="8"/>
  <c r="X37" i="8" s="1"/>
  <c r="V45" i="8"/>
  <c r="X45" i="8" s="1"/>
  <c r="V53" i="8"/>
  <c r="X53" i="8" s="1"/>
  <c r="V61" i="8"/>
  <c r="X61" i="8" s="1"/>
  <c r="V69" i="8"/>
  <c r="X69" i="8" s="1"/>
  <c r="V77" i="8"/>
  <c r="X77" i="8" s="1"/>
  <c r="V85" i="8"/>
  <c r="X85" i="8" s="1"/>
  <c r="V93" i="8"/>
  <c r="X93" i="8" s="1"/>
  <c r="V101" i="8"/>
  <c r="X101" i="8" s="1"/>
  <c r="V109" i="8"/>
  <c r="X109" i="8" s="1"/>
  <c r="V117" i="8"/>
  <c r="X117" i="8" s="1"/>
  <c r="V125" i="8"/>
  <c r="X125" i="8" s="1"/>
  <c r="V133" i="8"/>
  <c r="X133" i="8" s="1"/>
  <c r="V141" i="8"/>
  <c r="X141" i="8" s="1"/>
  <c r="V149" i="8"/>
  <c r="X149" i="8" s="1"/>
  <c r="V157" i="8"/>
  <c r="X157" i="8" s="1"/>
  <c r="V165" i="8"/>
  <c r="X165" i="8" s="1"/>
  <c r="V173" i="8"/>
  <c r="X173" i="8" s="1"/>
  <c r="V30" i="8"/>
  <c r="X30" i="8" s="1"/>
  <c r="V38" i="8"/>
  <c r="X38" i="8" s="1"/>
  <c r="V46" i="8"/>
  <c r="X46" i="8" s="1"/>
  <c r="V54" i="8"/>
  <c r="X54" i="8" s="1"/>
  <c r="V62" i="8"/>
  <c r="X62" i="8" s="1"/>
  <c r="V70" i="8"/>
  <c r="X70" i="8" s="1"/>
  <c r="V78" i="8"/>
  <c r="X78" i="8" s="1"/>
  <c r="V86" i="8"/>
  <c r="X86" i="8" s="1"/>
  <c r="V94" i="8"/>
  <c r="X94" i="8" s="1"/>
  <c r="V102" i="8"/>
  <c r="X102" i="8" s="1"/>
  <c r="V110" i="8"/>
  <c r="X110" i="8" s="1"/>
  <c r="V118" i="8"/>
  <c r="X118" i="8" s="1"/>
  <c r="V126" i="8"/>
  <c r="X126" i="8" s="1"/>
  <c r="V134" i="8"/>
  <c r="X134" i="8" s="1"/>
  <c r="V142" i="8"/>
  <c r="X142" i="8" s="1"/>
  <c r="V150" i="8"/>
  <c r="X150" i="8" s="1"/>
  <c r="V158" i="8"/>
  <c r="X158" i="8" s="1"/>
  <c r="V166" i="8"/>
  <c r="X166" i="8" s="1"/>
  <c r="V174" i="8"/>
  <c r="X174" i="8" s="1"/>
  <c r="V31" i="8"/>
  <c r="X31" i="8" s="1"/>
  <c r="V39" i="8"/>
  <c r="X39" i="8" s="1"/>
  <c r="V47" i="8"/>
  <c r="X47" i="8" s="1"/>
  <c r="V55" i="8"/>
  <c r="X55" i="8" s="1"/>
  <c r="V63" i="8"/>
  <c r="X63" i="8" s="1"/>
  <c r="V71" i="8"/>
  <c r="X71" i="8" s="1"/>
  <c r="V79" i="8"/>
  <c r="X79" i="8" s="1"/>
  <c r="V87" i="8"/>
  <c r="X87" i="8" s="1"/>
  <c r="V95" i="8"/>
  <c r="X95" i="8" s="1"/>
  <c r="V103" i="8"/>
  <c r="X103" i="8" s="1"/>
  <c r="V111" i="8"/>
  <c r="X111" i="8" s="1"/>
  <c r="V119" i="8"/>
  <c r="X119" i="8" s="1"/>
  <c r="V127" i="8"/>
  <c r="X127" i="8" s="1"/>
  <c r="V135" i="8"/>
  <c r="X135" i="8" s="1"/>
  <c r="V143" i="8"/>
  <c r="X143" i="8" s="1"/>
  <c r="V151" i="8"/>
  <c r="X151" i="8" s="1"/>
  <c r="V159" i="8"/>
  <c r="X159" i="8" s="1"/>
  <c r="V167" i="8"/>
  <c r="X167" i="8" s="1"/>
  <c r="V175" i="8"/>
  <c r="X175" i="8" s="1"/>
  <c r="V32" i="8"/>
  <c r="X32" i="8" s="1"/>
  <c r="V40" i="8"/>
  <c r="X40" i="8" s="1"/>
  <c r="V48" i="8"/>
  <c r="X48" i="8" s="1"/>
  <c r="V56" i="8"/>
  <c r="X56" i="8" s="1"/>
  <c r="V64" i="8"/>
  <c r="X64" i="8" s="1"/>
  <c r="V72" i="8"/>
  <c r="X72" i="8" s="1"/>
  <c r="V80" i="8"/>
  <c r="X80" i="8" s="1"/>
  <c r="V88" i="8"/>
  <c r="X88" i="8" s="1"/>
  <c r="V96" i="8"/>
  <c r="X96" i="8" s="1"/>
  <c r="V104" i="8"/>
  <c r="X104" i="8" s="1"/>
  <c r="V112" i="8"/>
  <c r="X112" i="8" s="1"/>
  <c r="V120" i="8"/>
  <c r="X120" i="8" s="1"/>
  <c r="V128" i="8"/>
  <c r="X128" i="8" s="1"/>
  <c r="V136" i="8"/>
  <c r="X136" i="8" s="1"/>
  <c r="V144" i="8"/>
  <c r="X144" i="8" s="1"/>
  <c r="V152" i="8"/>
  <c r="X152" i="8" s="1"/>
  <c r="V160" i="8"/>
  <c r="X160" i="8" s="1"/>
  <c r="V168" i="8"/>
  <c r="X168" i="8" s="1"/>
  <c r="G176" i="8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K601" i="8"/>
  <c r="L601" i="8"/>
  <c r="B176" i="8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C4" i="7" s="1"/>
  <c r="C5" i="7" s="1"/>
  <c r="C176" i="8"/>
  <c r="N176" i="8" s="1"/>
  <c r="I600" i="8"/>
  <c r="J601" i="8"/>
  <c r="D176" i="8"/>
  <c r="O176" i="8" s="1"/>
  <c r="H600" i="8"/>
  <c r="E176" i="8"/>
  <c r="P176" i="8" s="1"/>
  <c r="I599" i="8"/>
  <c r="F176" i="8"/>
  <c r="Q176" i="8" s="1"/>
  <c r="L596" i="8"/>
  <c r="M596" i="8"/>
  <c r="D11" i="7"/>
  <c r="H598" i="8"/>
  <c r="K597" i="8"/>
  <c r="E11" i="7"/>
  <c r="J599" i="8"/>
  <c r="C11" i="7"/>
  <c r="H596" i="8"/>
  <c r="L597" i="8"/>
  <c r="I598" i="8"/>
  <c r="K599" i="8"/>
  <c r="J600" i="8"/>
  <c r="I596" i="8"/>
  <c r="M597" i="8"/>
  <c r="J598" i="8"/>
  <c r="L599" i="8"/>
  <c r="K600" i="8"/>
  <c r="H601" i="8"/>
  <c r="J596" i="8"/>
  <c r="K598" i="8"/>
  <c r="M599" i="8"/>
  <c r="L600" i="8"/>
  <c r="I601" i="8"/>
  <c r="K596" i="8"/>
  <c r="L598" i="8"/>
  <c r="H597" i="8"/>
  <c r="M598" i="8"/>
  <c r="I597" i="8"/>
  <c r="H599" i="8"/>
  <c r="J597" i="8"/>
  <c r="G11" i="7"/>
  <c r="F11" i="7"/>
  <c r="E177" i="8"/>
  <c r="B200" i="8" l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D177" i="8"/>
  <c r="D178" i="8" s="1"/>
  <c r="C177" i="8"/>
  <c r="C178" i="8" s="1"/>
  <c r="F177" i="8"/>
  <c r="Q177" i="8" s="1"/>
  <c r="U23" i="8"/>
  <c r="V15" i="8" s="1"/>
  <c r="X23" i="8"/>
  <c r="V16" i="8" s="1"/>
  <c r="V23" i="8"/>
  <c r="V18" i="8" s="1"/>
  <c r="E178" i="8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P177" i="8"/>
  <c r="F178" i="8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G4" i="7" l="1"/>
  <c r="G5" i="7" s="1"/>
  <c r="F200" i="8"/>
  <c r="O177" i="8"/>
  <c r="F4" i="7"/>
  <c r="F5" i="7" s="1"/>
  <c r="E200" i="8"/>
  <c r="N177" i="8"/>
  <c r="N178" i="8" s="1"/>
  <c r="V19" i="8"/>
  <c r="P178" i="8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Q178" i="8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C179" i="8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D179" i="8"/>
  <c r="O178" i="8"/>
  <c r="P200" i="8" l="1"/>
  <c r="E201" i="8"/>
  <c r="C201" i="8"/>
  <c r="Q200" i="8"/>
  <c r="F201" i="8"/>
  <c r="V20" i="8"/>
  <c r="Y175" i="8" s="1"/>
  <c r="Y170" i="8"/>
  <c r="Y74" i="8"/>
  <c r="Y81" i="8"/>
  <c r="Y168" i="8"/>
  <c r="Y72" i="8"/>
  <c r="Y40" i="8"/>
  <c r="O179" i="8"/>
  <c r="D180" i="8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N179" i="8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S199" i="8" s="1"/>
  <c r="D4" i="7"/>
  <c r="D5" i="7" s="1"/>
  <c r="R199" i="8"/>
  <c r="E4" i="7" l="1"/>
  <c r="E5" i="7" s="1"/>
  <c r="D200" i="8"/>
  <c r="Y152" i="8"/>
  <c r="Y58" i="8"/>
  <c r="Y28" i="8"/>
  <c r="Y33" i="8"/>
  <c r="Y106" i="8"/>
  <c r="Q201" i="8"/>
  <c r="F202" i="8"/>
  <c r="Y56" i="8"/>
  <c r="Y65" i="8"/>
  <c r="Y122" i="8"/>
  <c r="C202" i="8"/>
  <c r="Y88" i="8"/>
  <c r="Y97" i="8"/>
  <c r="Y35" i="8"/>
  <c r="N200" i="8"/>
  <c r="N201" i="8" s="1"/>
  <c r="Y104" i="8"/>
  <c r="Y129" i="8"/>
  <c r="Y99" i="8"/>
  <c r="P201" i="8"/>
  <c r="E202" i="8"/>
  <c r="Y120" i="8"/>
  <c r="Y145" i="8"/>
  <c r="Y147" i="8"/>
  <c r="Y156" i="8"/>
  <c r="Y124" i="8"/>
  <c r="Y101" i="8"/>
  <c r="Y161" i="8"/>
  <c r="Y51" i="8"/>
  <c r="Y133" i="8"/>
  <c r="Y42" i="8"/>
  <c r="Y83" i="8"/>
  <c r="Y78" i="8"/>
  <c r="Y119" i="8"/>
  <c r="Y60" i="8"/>
  <c r="Y165" i="8"/>
  <c r="Y136" i="8"/>
  <c r="Y113" i="8"/>
  <c r="Y90" i="8"/>
  <c r="Y67" i="8"/>
  <c r="Y92" i="8"/>
  <c r="Y46" i="8"/>
  <c r="Y142" i="8"/>
  <c r="Y138" i="8"/>
  <c r="Y115" i="8"/>
  <c r="Y37" i="8"/>
  <c r="Y55" i="8"/>
  <c r="Y49" i="8"/>
  <c r="Y26" i="8"/>
  <c r="Y154" i="8"/>
  <c r="Y131" i="8"/>
  <c r="Y69" i="8"/>
  <c r="Y87" i="8"/>
  <c r="Y32" i="8"/>
  <c r="Y96" i="8"/>
  <c r="Y160" i="8"/>
  <c r="Y73" i="8"/>
  <c r="Y137" i="8"/>
  <c r="Y50" i="8"/>
  <c r="Y114" i="8"/>
  <c r="Y27" i="8"/>
  <c r="Y91" i="8"/>
  <c r="Y155" i="8"/>
  <c r="Y68" i="8"/>
  <c r="Y132" i="8"/>
  <c r="Y45" i="8"/>
  <c r="Y109" i="8"/>
  <c r="Y173" i="8"/>
  <c r="Y86" i="8"/>
  <c r="Y150" i="8"/>
  <c r="Y63" i="8"/>
  <c r="Y127" i="8"/>
  <c r="Y163" i="8"/>
  <c r="Y76" i="8"/>
  <c r="Y140" i="8"/>
  <c r="Y53" i="8"/>
  <c r="Y117" i="8"/>
  <c r="Y30" i="8"/>
  <c r="Y94" i="8"/>
  <c r="Y158" i="8"/>
  <c r="Y71" i="8"/>
  <c r="Y135" i="8"/>
  <c r="Y48" i="8"/>
  <c r="Y112" i="8"/>
  <c r="Y25" i="8"/>
  <c r="Y89" i="8"/>
  <c r="Y153" i="8"/>
  <c r="Y66" i="8"/>
  <c r="Y130" i="8"/>
  <c r="Y43" i="8"/>
  <c r="Y107" i="8"/>
  <c r="Y171" i="8"/>
  <c r="Y84" i="8"/>
  <c r="Y148" i="8"/>
  <c r="Y61" i="8"/>
  <c r="Y125" i="8"/>
  <c r="Y38" i="8"/>
  <c r="Y102" i="8"/>
  <c r="Y166" i="8"/>
  <c r="Y79" i="8"/>
  <c r="Y143" i="8"/>
  <c r="Y110" i="8"/>
  <c r="Y174" i="8"/>
  <c r="Y151" i="8"/>
  <c r="Y64" i="8"/>
  <c r="Y128" i="8"/>
  <c r="Y41" i="8"/>
  <c r="Y105" i="8"/>
  <c r="Y169" i="8"/>
  <c r="Y82" i="8"/>
  <c r="Y146" i="8"/>
  <c r="Y59" i="8"/>
  <c r="Y123" i="8"/>
  <c r="Y36" i="8"/>
  <c r="Y100" i="8"/>
  <c r="Y164" i="8"/>
  <c r="Y77" i="8"/>
  <c r="Y141" i="8"/>
  <c r="Y54" i="8"/>
  <c r="Y118" i="8"/>
  <c r="Y31" i="8"/>
  <c r="Y95" i="8"/>
  <c r="Y159" i="8"/>
  <c r="Y44" i="8"/>
  <c r="Y108" i="8"/>
  <c r="Y172" i="8"/>
  <c r="Y85" i="8"/>
  <c r="Y149" i="8"/>
  <c r="Y62" i="8"/>
  <c r="Y126" i="8"/>
  <c r="Y39" i="8"/>
  <c r="Y103" i="8"/>
  <c r="Y167" i="8"/>
  <c r="Y80" i="8"/>
  <c r="Y144" i="8"/>
  <c r="Y57" i="8"/>
  <c r="Y121" i="8"/>
  <c r="Y34" i="8"/>
  <c r="Y98" i="8"/>
  <c r="Y162" i="8"/>
  <c r="Y75" i="8"/>
  <c r="Y139" i="8"/>
  <c r="Y52" i="8"/>
  <c r="Y116" i="8"/>
  <c r="Y29" i="8"/>
  <c r="Y93" i="8"/>
  <c r="Y157" i="8"/>
  <c r="Y70" i="8"/>
  <c r="Y134" i="8"/>
  <c r="Y47" i="8"/>
  <c r="Y111" i="8"/>
  <c r="O180" i="8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Q202" i="8" l="1"/>
  <c r="F203" i="8"/>
  <c r="P202" i="8"/>
  <c r="E203" i="8"/>
  <c r="N202" i="8"/>
  <c r="C203" i="8"/>
  <c r="O200" i="8"/>
  <c r="D201" i="8"/>
  <c r="O201" i="8" l="1"/>
  <c r="D202" i="8"/>
  <c r="N203" i="8"/>
  <c r="C204" i="8"/>
  <c r="P203" i="8"/>
  <c r="E204" i="8"/>
  <c r="Q203" i="8"/>
  <c r="F204" i="8"/>
  <c r="Q204" i="8" l="1"/>
  <c r="F205" i="8"/>
  <c r="E205" i="8"/>
  <c r="P204" i="8"/>
  <c r="O202" i="8"/>
  <c r="D203" i="8"/>
  <c r="N204" i="8"/>
  <c r="C205" i="8"/>
  <c r="O203" i="8" l="1"/>
  <c r="D204" i="8"/>
  <c r="P205" i="8"/>
  <c r="E206" i="8"/>
  <c r="Q205" i="8"/>
  <c r="F206" i="8"/>
  <c r="C206" i="8"/>
  <c r="N205" i="8"/>
  <c r="O204" i="8" l="1"/>
  <c r="D205" i="8"/>
  <c r="N206" i="8"/>
  <c r="C207" i="8"/>
  <c r="Q206" i="8"/>
  <c r="F207" i="8"/>
  <c r="P206" i="8"/>
  <c r="E207" i="8"/>
  <c r="Q207" i="8" l="1"/>
  <c r="F208" i="8"/>
  <c r="P207" i="8"/>
  <c r="E208" i="8"/>
  <c r="N207" i="8"/>
  <c r="C208" i="8"/>
  <c r="O205" i="8"/>
  <c r="D206" i="8"/>
  <c r="N208" i="8" l="1"/>
  <c r="C209" i="8"/>
  <c r="O206" i="8"/>
  <c r="D207" i="8"/>
  <c r="P208" i="8"/>
  <c r="E209" i="8"/>
  <c r="Q208" i="8"/>
  <c r="F209" i="8"/>
  <c r="Q209" i="8" l="1"/>
  <c r="F210" i="8"/>
  <c r="C210" i="8"/>
  <c r="N209" i="8"/>
  <c r="P209" i="8"/>
  <c r="E210" i="8"/>
  <c r="O207" i="8"/>
  <c r="D208" i="8"/>
  <c r="O208" i="8" l="1"/>
  <c r="D209" i="8"/>
  <c r="N210" i="8"/>
  <c r="C211" i="8"/>
  <c r="F211" i="8"/>
  <c r="Q210" i="8"/>
  <c r="E211" i="8"/>
  <c r="P210" i="8"/>
  <c r="N211" i="8" l="1"/>
  <c r="C212" i="8"/>
  <c r="O209" i="8"/>
  <c r="D210" i="8"/>
  <c r="P211" i="8"/>
  <c r="E212" i="8"/>
  <c r="Q211" i="8"/>
  <c r="F212" i="8"/>
  <c r="D211" i="8" l="1"/>
  <c r="O210" i="8"/>
  <c r="Q212" i="8"/>
  <c r="F213" i="8"/>
  <c r="C213" i="8"/>
  <c r="N212" i="8"/>
  <c r="P212" i="8"/>
  <c r="E213" i="8"/>
  <c r="P213" i="8" l="1"/>
  <c r="E214" i="8"/>
  <c r="N213" i="8"/>
  <c r="C214" i="8"/>
  <c r="F214" i="8"/>
  <c r="Q213" i="8"/>
  <c r="O211" i="8"/>
  <c r="D212" i="8"/>
  <c r="O212" i="8" l="1"/>
  <c r="D213" i="8"/>
  <c r="N214" i="8"/>
  <c r="C215" i="8"/>
  <c r="Q214" i="8"/>
  <c r="F215" i="8"/>
  <c r="E215" i="8"/>
  <c r="P214" i="8"/>
  <c r="O213" i="8" l="1"/>
  <c r="D214" i="8"/>
  <c r="P215" i="8"/>
  <c r="E216" i="8"/>
  <c r="Q215" i="8"/>
  <c r="F216" i="8"/>
  <c r="C216" i="8"/>
  <c r="N215" i="8"/>
  <c r="Q216" i="8" l="1"/>
  <c r="F217" i="8"/>
  <c r="C217" i="8"/>
  <c r="N216" i="8"/>
  <c r="E217" i="8"/>
  <c r="P216" i="8"/>
  <c r="O214" i="8"/>
  <c r="D215" i="8"/>
  <c r="O215" i="8" l="1"/>
  <c r="D216" i="8"/>
  <c r="N217" i="8"/>
  <c r="C218" i="8"/>
  <c r="E218" i="8"/>
  <c r="P217" i="8"/>
  <c r="Q217" i="8"/>
  <c r="F218" i="8"/>
  <c r="P218" i="8" l="1"/>
  <c r="E219" i="8"/>
  <c r="N218" i="8"/>
  <c r="C219" i="8"/>
  <c r="D217" i="8"/>
  <c r="O216" i="8"/>
  <c r="Q218" i="8"/>
  <c r="F219" i="8"/>
  <c r="F220" i="8" l="1"/>
  <c r="Q219" i="8"/>
  <c r="O217" i="8"/>
  <c r="D218" i="8"/>
  <c r="N219" i="8"/>
  <c r="C220" i="8"/>
  <c r="P219" i="8"/>
  <c r="E220" i="8"/>
  <c r="P220" i="8" l="1"/>
  <c r="E221" i="8"/>
  <c r="O218" i="8"/>
  <c r="D219" i="8"/>
  <c r="N220" i="8"/>
  <c r="C221" i="8"/>
  <c r="Q220" i="8"/>
  <c r="F221" i="8"/>
  <c r="C222" i="8" l="1"/>
  <c r="N221" i="8"/>
  <c r="O219" i="8"/>
  <c r="D220" i="8"/>
  <c r="Q221" i="8"/>
  <c r="F222" i="8"/>
  <c r="P221" i="8"/>
  <c r="E222" i="8"/>
  <c r="E223" i="8" l="1"/>
  <c r="P222" i="8"/>
  <c r="F223" i="8"/>
  <c r="Q222" i="8"/>
  <c r="D221" i="8"/>
  <c r="O220" i="8"/>
  <c r="N222" i="8"/>
  <c r="C223" i="8"/>
  <c r="O221" i="8" l="1"/>
  <c r="D222" i="8"/>
  <c r="F224" i="8"/>
  <c r="Q223" i="8"/>
  <c r="N223" i="8"/>
  <c r="C224" i="8"/>
  <c r="P223" i="8"/>
  <c r="E224" i="8"/>
  <c r="E225" i="8" l="1"/>
  <c r="P224" i="8"/>
  <c r="N224" i="8"/>
  <c r="C225" i="8"/>
  <c r="F225" i="8"/>
  <c r="Q224" i="8"/>
  <c r="O222" i="8"/>
  <c r="D223" i="8"/>
  <c r="D224" i="8" l="1"/>
  <c r="O223" i="8"/>
  <c r="Q225" i="8"/>
  <c r="F226" i="8"/>
  <c r="N225" i="8"/>
  <c r="C226" i="8"/>
  <c r="P225" i="8"/>
  <c r="E226" i="8"/>
  <c r="E227" i="8" l="1"/>
  <c r="P226" i="8"/>
  <c r="F227" i="8"/>
  <c r="Q226" i="8"/>
  <c r="N226" i="8"/>
  <c r="C227" i="8"/>
  <c r="O224" i="8"/>
  <c r="D225" i="8"/>
  <c r="Q227" i="8" l="1"/>
  <c r="F228" i="8"/>
  <c r="D226" i="8"/>
  <c r="O225" i="8"/>
  <c r="C228" i="8"/>
  <c r="N227" i="8"/>
  <c r="P227" i="8"/>
  <c r="E228" i="8"/>
  <c r="P228" i="8" l="1"/>
  <c r="E229" i="8"/>
  <c r="C229" i="8"/>
  <c r="N228" i="8"/>
  <c r="O226" i="8"/>
  <c r="D227" i="8"/>
  <c r="Q228" i="8"/>
  <c r="F229" i="8"/>
  <c r="N229" i="8" l="1"/>
  <c r="C230" i="8"/>
  <c r="F230" i="8"/>
  <c r="Q229" i="8"/>
  <c r="P229" i="8"/>
  <c r="E230" i="8"/>
  <c r="O227" i="8"/>
  <c r="D228" i="8"/>
  <c r="E231" i="8" l="1"/>
  <c r="P230" i="8"/>
  <c r="Q230" i="8"/>
  <c r="F231" i="8"/>
  <c r="O228" i="8"/>
  <c r="D229" i="8"/>
  <c r="N230" i="8"/>
  <c r="C231" i="8"/>
  <c r="O229" i="8" l="1"/>
  <c r="D230" i="8"/>
  <c r="N231" i="8"/>
  <c r="C232" i="8"/>
  <c r="Q231" i="8"/>
  <c r="F232" i="8"/>
  <c r="P231" i="8"/>
  <c r="E232" i="8"/>
  <c r="Q232" i="8" l="1"/>
  <c r="F233" i="8"/>
  <c r="O230" i="8"/>
  <c r="D231" i="8"/>
  <c r="P232" i="8"/>
  <c r="E233" i="8"/>
  <c r="N232" i="8"/>
  <c r="C233" i="8"/>
  <c r="O231" i="8" l="1"/>
  <c r="D232" i="8"/>
  <c r="Q233" i="8"/>
  <c r="F234" i="8"/>
  <c r="N233" i="8"/>
  <c r="C234" i="8"/>
  <c r="P233" i="8"/>
  <c r="E234" i="8"/>
  <c r="P234" i="8" l="1"/>
  <c r="E235" i="8"/>
  <c r="N234" i="8"/>
  <c r="C235" i="8"/>
  <c r="O232" i="8"/>
  <c r="D233" i="8"/>
  <c r="F235" i="8"/>
  <c r="Q234" i="8"/>
  <c r="F236" i="8" l="1"/>
  <c r="Q235" i="8"/>
  <c r="O233" i="8"/>
  <c r="D234" i="8"/>
  <c r="P235" i="8"/>
  <c r="E236" i="8"/>
  <c r="C236" i="8"/>
  <c r="N235" i="8"/>
  <c r="P236" i="8" l="1"/>
  <c r="E237" i="8"/>
  <c r="N236" i="8"/>
  <c r="C237" i="8"/>
  <c r="O234" i="8"/>
  <c r="D235" i="8"/>
  <c r="Q236" i="8"/>
  <c r="F237" i="8"/>
  <c r="Q237" i="8" l="1"/>
  <c r="F238" i="8"/>
  <c r="C238" i="8"/>
  <c r="N237" i="8"/>
  <c r="P237" i="8"/>
  <c r="E238" i="8"/>
  <c r="O235" i="8"/>
  <c r="D236" i="8"/>
  <c r="N238" i="8" l="1"/>
  <c r="C239" i="8"/>
  <c r="F239" i="8"/>
  <c r="Q238" i="8"/>
  <c r="O236" i="8"/>
  <c r="D237" i="8"/>
  <c r="P238" i="8"/>
  <c r="E239" i="8"/>
  <c r="Q239" i="8" l="1"/>
  <c r="F240" i="8"/>
  <c r="N239" i="8"/>
  <c r="C240" i="8"/>
  <c r="P239" i="8"/>
  <c r="E240" i="8"/>
  <c r="O237" i="8"/>
  <c r="D238" i="8"/>
  <c r="P240" i="8" l="1"/>
  <c r="E241" i="8"/>
  <c r="N240" i="8"/>
  <c r="C241" i="8"/>
  <c r="Q240" i="8"/>
  <c r="F241" i="8"/>
  <c r="O238" i="8"/>
  <c r="D239" i="8"/>
  <c r="O239" i="8" l="1"/>
  <c r="D240" i="8"/>
  <c r="N241" i="8"/>
  <c r="C242" i="8"/>
  <c r="P241" i="8"/>
  <c r="E242" i="8"/>
  <c r="Q241" i="8"/>
  <c r="F242" i="8"/>
  <c r="Q242" i="8" l="1"/>
  <c r="F243" i="8"/>
  <c r="N242" i="8"/>
  <c r="C243" i="8"/>
  <c r="D241" i="8"/>
  <c r="O240" i="8"/>
  <c r="P242" i="8"/>
  <c r="E243" i="8"/>
  <c r="N243" i="8" l="1"/>
  <c r="C244" i="8"/>
  <c r="P243" i="8"/>
  <c r="E244" i="8"/>
  <c r="F244" i="8"/>
  <c r="Q243" i="8"/>
  <c r="O241" i="8"/>
  <c r="D242" i="8"/>
  <c r="Q244" i="8" l="1"/>
  <c r="F245" i="8"/>
  <c r="P244" i="8"/>
  <c r="E245" i="8"/>
  <c r="N244" i="8"/>
  <c r="C245" i="8"/>
  <c r="O242" i="8"/>
  <c r="D243" i="8"/>
  <c r="C246" i="8" l="1"/>
  <c r="N245" i="8"/>
  <c r="P245" i="8"/>
  <c r="E246" i="8"/>
  <c r="Q245" i="8"/>
  <c r="F246" i="8"/>
  <c r="O243" i="8"/>
  <c r="D244" i="8"/>
  <c r="Q246" i="8" l="1"/>
  <c r="F247" i="8"/>
  <c r="D245" i="8"/>
  <c r="O244" i="8"/>
  <c r="P246" i="8"/>
  <c r="E247" i="8"/>
  <c r="N246" i="8"/>
  <c r="C247" i="8"/>
  <c r="N247" i="8" l="1"/>
  <c r="C248" i="8"/>
  <c r="O245" i="8"/>
  <c r="D246" i="8"/>
  <c r="Q247" i="8"/>
  <c r="F248" i="8"/>
  <c r="P247" i="8"/>
  <c r="E248" i="8"/>
  <c r="P248" i="8" l="1"/>
  <c r="E249" i="8"/>
  <c r="Q248" i="8"/>
  <c r="F249" i="8"/>
  <c r="O246" i="8"/>
  <c r="D247" i="8"/>
  <c r="N248" i="8"/>
  <c r="C249" i="8"/>
  <c r="D248" i="8" l="1"/>
  <c r="O247" i="8"/>
  <c r="Q249" i="8"/>
  <c r="F250" i="8"/>
  <c r="P249" i="8"/>
  <c r="E250" i="8"/>
  <c r="N249" i="8"/>
  <c r="C250" i="8"/>
  <c r="E251" i="8" l="1"/>
  <c r="P250" i="8"/>
  <c r="Q250" i="8"/>
  <c r="F251" i="8"/>
  <c r="N250" i="8"/>
  <c r="C251" i="8"/>
  <c r="O248" i="8"/>
  <c r="D249" i="8"/>
  <c r="N251" i="8" l="1"/>
  <c r="C252" i="8"/>
  <c r="O249" i="8"/>
  <c r="D250" i="8"/>
  <c r="Q251" i="8"/>
  <c r="F252" i="8"/>
  <c r="P251" i="8"/>
  <c r="E252" i="8"/>
  <c r="P252" i="8" l="1"/>
  <c r="E253" i="8"/>
  <c r="N252" i="8"/>
  <c r="C253" i="8"/>
  <c r="Q252" i="8"/>
  <c r="F253" i="8"/>
  <c r="O250" i="8"/>
  <c r="D251" i="8"/>
  <c r="O251" i="8" l="1"/>
  <c r="D252" i="8"/>
  <c r="N253" i="8"/>
  <c r="C254" i="8"/>
  <c r="Q253" i="8"/>
  <c r="F254" i="8"/>
  <c r="P253" i="8"/>
  <c r="E254" i="8"/>
  <c r="Q254" i="8" l="1"/>
  <c r="F255" i="8"/>
  <c r="P254" i="8"/>
  <c r="E255" i="8"/>
  <c r="C255" i="8"/>
  <c r="N254" i="8"/>
  <c r="O252" i="8"/>
  <c r="D253" i="8"/>
  <c r="N255" i="8" l="1"/>
  <c r="C256" i="8"/>
  <c r="E256" i="8"/>
  <c r="P255" i="8"/>
  <c r="Q255" i="8"/>
  <c r="F256" i="8"/>
  <c r="O253" i="8"/>
  <c r="D254" i="8"/>
  <c r="F257" i="8" l="1"/>
  <c r="Q256" i="8"/>
  <c r="P256" i="8"/>
  <c r="E257" i="8"/>
  <c r="N256" i="8"/>
  <c r="C257" i="8"/>
  <c r="D255" i="8"/>
  <c r="O254" i="8"/>
  <c r="N257" i="8" l="1"/>
  <c r="C258" i="8"/>
  <c r="O255" i="8"/>
  <c r="D256" i="8"/>
  <c r="E258" i="8"/>
  <c r="P257" i="8"/>
  <c r="F258" i="8"/>
  <c r="Q257" i="8"/>
  <c r="F259" i="8" l="1"/>
  <c r="Q258" i="8"/>
  <c r="P258" i="8"/>
  <c r="E259" i="8"/>
  <c r="O256" i="8"/>
  <c r="D257" i="8"/>
  <c r="N258" i="8"/>
  <c r="C259" i="8"/>
  <c r="P259" i="8" l="1"/>
  <c r="E260" i="8"/>
  <c r="N259" i="8"/>
  <c r="C260" i="8"/>
  <c r="O257" i="8"/>
  <c r="D258" i="8"/>
  <c r="Q259" i="8"/>
  <c r="F260" i="8"/>
  <c r="N260" i="8" l="1"/>
  <c r="C261" i="8"/>
  <c r="Q260" i="8"/>
  <c r="F261" i="8"/>
  <c r="O258" i="8"/>
  <c r="D259" i="8"/>
  <c r="P260" i="8"/>
  <c r="E261" i="8"/>
  <c r="P261" i="8" l="1"/>
  <c r="E262" i="8"/>
  <c r="O259" i="8"/>
  <c r="D260" i="8"/>
  <c r="C262" i="8"/>
  <c r="N261" i="8"/>
  <c r="Q261" i="8"/>
  <c r="F262" i="8"/>
  <c r="Q262" i="8" l="1"/>
  <c r="F263" i="8"/>
  <c r="O260" i="8"/>
  <c r="D261" i="8"/>
  <c r="E263" i="8"/>
  <c r="P262" i="8"/>
  <c r="N262" i="8"/>
  <c r="C263" i="8"/>
  <c r="Q263" i="8" l="1"/>
  <c r="F264" i="8"/>
  <c r="N263" i="8"/>
  <c r="C264" i="8"/>
  <c r="P263" i="8"/>
  <c r="E264" i="8"/>
  <c r="O261" i="8"/>
  <c r="D262" i="8"/>
  <c r="O262" i="8" l="1"/>
  <c r="D263" i="8"/>
  <c r="P264" i="8"/>
  <c r="E265" i="8"/>
  <c r="N264" i="8"/>
  <c r="C265" i="8"/>
  <c r="Q264" i="8"/>
  <c r="F265" i="8"/>
  <c r="N265" i="8" l="1"/>
  <c r="C266" i="8"/>
  <c r="E266" i="8"/>
  <c r="P265" i="8"/>
  <c r="Q265" i="8"/>
  <c r="F266" i="8"/>
  <c r="O263" i="8"/>
  <c r="D264" i="8"/>
  <c r="Q266" i="8" l="1"/>
  <c r="F267" i="8"/>
  <c r="O264" i="8"/>
  <c r="D265" i="8"/>
  <c r="P266" i="8"/>
  <c r="E267" i="8"/>
  <c r="N266" i="8"/>
  <c r="C267" i="8"/>
  <c r="N267" i="8" l="1"/>
  <c r="C268" i="8"/>
  <c r="O265" i="8"/>
  <c r="D266" i="8"/>
  <c r="E268" i="8"/>
  <c r="P267" i="8"/>
  <c r="Q267" i="8"/>
  <c r="F268" i="8"/>
  <c r="O266" i="8" l="1"/>
  <c r="D267" i="8"/>
  <c r="N268" i="8"/>
  <c r="C269" i="8"/>
  <c r="Q268" i="8"/>
  <c r="F269" i="8"/>
  <c r="P268" i="8"/>
  <c r="E269" i="8"/>
  <c r="Q269" i="8" l="1"/>
  <c r="F270" i="8"/>
  <c r="C270" i="8"/>
  <c r="N269" i="8"/>
  <c r="P269" i="8"/>
  <c r="E270" i="8"/>
  <c r="O267" i="8"/>
  <c r="D268" i="8"/>
  <c r="N270" i="8" l="1"/>
  <c r="C271" i="8"/>
  <c r="D269" i="8"/>
  <c r="O268" i="8"/>
  <c r="Q270" i="8"/>
  <c r="F271" i="8"/>
  <c r="P270" i="8"/>
  <c r="E271" i="8"/>
  <c r="P271" i="8" l="1"/>
  <c r="E272" i="8"/>
  <c r="O269" i="8"/>
  <c r="D270" i="8"/>
  <c r="C272" i="8"/>
  <c r="N271" i="8"/>
  <c r="F272" i="8"/>
  <c r="Q271" i="8"/>
  <c r="N272" i="8" l="1"/>
  <c r="C273" i="8"/>
  <c r="E273" i="8"/>
  <c r="P272" i="8"/>
  <c r="Q272" i="8"/>
  <c r="F273" i="8"/>
  <c r="O270" i="8"/>
  <c r="D271" i="8"/>
  <c r="Q273" i="8" l="1"/>
  <c r="F274" i="8"/>
  <c r="E274" i="8"/>
  <c r="P273" i="8"/>
  <c r="N273" i="8"/>
  <c r="C274" i="8"/>
  <c r="O271" i="8"/>
  <c r="D272" i="8"/>
  <c r="N274" i="8" l="1"/>
  <c r="C275" i="8"/>
  <c r="D273" i="8"/>
  <c r="O272" i="8"/>
  <c r="E275" i="8"/>
  <c r="P274" i="8"/>
  <c r="Q274" i="8"/>
  <c r="F275" i="8"/>
  <c r="O273" i="8" l="1"/>
  <c r="D274" i="8"/>
  <c r="Q275" i="8"/>
  <c r="F276" i="8"/>
  <c r="P275" i="8"/>
  <c r="E276" i="8"/>
  <c r="N275" i="8"/>
  <c r="C276" i="8"/>
  <c r="N276" i="8" l="1"/>
  <c r="C277" i="8"/>
  <c r="Q276" i="8"/>
  <c r="F277" i="8"/>
  <c r="O274" i="8"/>
  <c r="D275" i="8"/>
  <c r="E277" i="8"/>
  <c r="P276" i="8"/>
  <c r="N277" i="8" l="1"/>
  <c r="C278" i="8"/>
  <c r="P277" i="8"/>
  <c r="E278" i="8"/>
  <c r="O275" i="8"/>
  <c r="D276" i="8"/>
  <c r="Q277" i="8"/>
  <c r="F278" i="8"/>
  <c r="O276" i="8" l="1"/>
  <c r="D277" i="8"/>
  <c r="Q278" i="8"/>
  <c r="F279" i="8"/>
  <c r="N278" i="8"/>
  <c r="C279" i="8"/>
  <c r="P278" i="8"/>
  <c r="E279" i="8"/>
  <c r="F280" i="8" l="1"/>
  <c r="Q279" i="8"/>
  <c r="P279" i="8"/>
  <c r="E280" i="8"/>
  <c r="O277" i="8"/>
  <c r="D278" i="8"/>
  <c r="N279" i="8"/>
  <c r="C280" i="8"/>
  <c r="C281" i="8" l="1"/>
  <c r="N280" i="8"/>
  <c r="O278" i="8"/>
  <c r="D279" i="8"/>
  <c r="P280" i="8"/>
  <c r="E281" i="8"/>
  <c r="Q280" i="8"/>
  <c r="F281" i="8"/>
  <c r="P281" i="8" l="1"/>
  <c r="E282" i="8"/>
  <c r="Q281" i="8"/>
  <c r="F282" i="8"/>
  <c r="O279" i="8"/>
  <c r="D280" i="8"/>
  <c r="N281" i="8"/>
  <c r="C282" i="8"/>
  <c r="E283" i="8" l="1"/>
  <c r="P282" i="8"/>
  <c r="N282" i="8"/>
  <c r="C283" i="8"/>
  <c r="O280" i="8"/>
  <c r="D281" i="8"/>
  <c r="Q282" i="8"/>
  <c r="F283" i="8"/>
  <c r="N283" i="8" l="1"/>
  <c r="C284" i="8"/>
  <c r="Q283" i="8"/>
  <c r="F284" i="8"/>
  <c r="O281" i="8"/>
  <c r="D282" i="8"/>
  <c r="P283" i="8"/>
  <c r="E284" i="8"/>
  <c r="E285" i="8" l="1"/>
  <c r="P284" i="8"/>
  <c r="F285" i="8"/>
  <c r="Q284" i="8"/>
  <c r="N284" i="8"/>
  <c r="C285" i="8"/>
  <c r="O282" i="8"/>
  <c r="D283" i="8"/>
  <c r="O283" i="8" l="1"/>
  <c r="D284" i="8"/>
  <c r="N285" i="8"/>
  <c r="C286" i="8"/>
  <c r="Q285" i="8"/>
  <c r="F286" i="8"/>
  <c r="P285" i="8"/>
  <c r="E286" i="8"/>
  <c r="P286" i="8" l="1"/>
  <c r="E287" i="8"/>
  <c r="N286" i="8"/>
  <c r="C287" i="8"/>
  <c r="O284" i="8"/>
  <c r="D285" i="8"/>
  <c r="Q286" i="8"/>
  <c r="F287" i="8"/>
  <c r="N287" i="8" l="1"/>
  <c r="C288" i="8"/>
  <c r="E288" i="8"/>
  <c r="P287" i="8"/>
  <c r="Q287" i="8"/>
  <c r="F288" i="8"/>
  <c r="O285" i="8"/>
  <c r="D286" i="8"/>
  <c r="F289" i="8" l="1"/>
  <c r="Q288" i="8"/>
  <c r="P288" i="8"/>
  <c r="E289" i="8"/>
  <c r="N288" i="8"/>
  <c r="C289" i="8"/>
  <c r="O286" i="8"/>
  <c r="D287" i="8"/>
  <c r="O287" i="8" l="1"/>
  <c r="D288" i="8"/>
  <c r="E290" i="8"/>
  <c r="P289" i="8"/>
  <c r="C290" i="8"/>
  <c r="N289" i="8"/>
  <c r="Q289" i="8"/>
  <c r="F290" i="8"/>
  <c r="N290" i="8" l="1"/>
  <c r="C291" i="8"/>
  <c r="Q290" i="8"/>
  <c r="F291" i="8"/>
  <c r="P290" i="8"/>
  <c r="E291" i="8"/>
  <c r="O288" i="8"/>
  <c r="D289" i="8"/>
  <c r="F292" i="8" l="1"/>
  <c r="Q291" i="8"/>
  <c r="N291" i="8"/>
  <c r="C292" i="8"/>
  <c r="O289" i="8"/>
  <c r="D290" i="8"/>
  <c r="P291" i="8"/>
  <c r="E292" i="8"/>
  <c r="P292" i="8" l="1"/>
  <c r="E293" i="8"/>
  <c r="O290" i="8"/>
  <c r="D291" i="8"/>
  <c r="N292" i="8"/>
  <c r="C293" i="8"/>
  <c r="Q292" i="8"/>
  <c r="F293" i="8"/>
  <c r="N293" i="8" l="1"/>
  <c r="C294" i="8"/>
  <c r="Q293" i="8"/>
  <c r="F294" i="8"/>
  <c r="P293" i="8"/>
  <c r="E294" i="8"/>
  <c r="D292" i="8"/>
  <c r="O291" i="8"/>
  <c r="P294" i="8" l="1"/>
  <c r="E295" i="8"/>
  <c r="F295" i="8"/>
  <c r="Q294" i="8"/>
  <c r="C295" i="8"/>
  <c r="N294" i="8"/>
  <c r="D293" i="8"/>
  <c r="O292" i="8"/>
  <c r="N295" i="8" l="1"/>
  <c r="C296" i="8"/>
  <c r="Q295" i="8"/>
  <c r="F296" i="8"/>
  <c r="P295" i="8"/>
  <c r="E296" i="8"/>
  <c r="O293" i="8"/>
  <c r="D294" i="8"/>
  <c r="O294" i="8" l="1"/>
  <c r="D295" i="8"/>
  <c r="P296" i="8"/>
  <c r="E297" i="8"/>
  <c r="Q296" i="8"/>
  <c r="F297" i="8"/>
  <c r="N296" i="8"/>
  <c r="C297" i="8"/>
  <c r="N297" i="8" l="1"/>
  <c r="C298" i="8"/>
  <c r="Q297" i="8"/>
  <c r="F298" i="8"/>
  <c r="P297" i="8"/>
  <c r="E298" i="8"/>
  <c r="D296" i="8"/>
  <c r="O295" i="8"/>
  <c r="O296" i="8" l="1"/>
  <c r="D297" i="8"/>
  <c r="E299" i="8"/>
  <c r="P298" i="8"/>
  <c r="Q298" i="8"/>
  <c r="F299" i="8"/>
  <c r="N298" i="8"/>
  <c r="C299" i="8"/>
  <c r="C300" i="8" l="1"/>
  <c r="N299" i="8"/>
  <c r="P299" i="8"/>
  <c r="E300" i="8"/>
  <c r="O297" i="8"/>
  <c r="D298" i="8"/>
  <c r="F300" i="8"/>
  <c r="Q299" i="8"/>
  <c r="F301" i="8" l="1"/>
  <c r="Q300" i="8"/>
  <c r="O298" i="8"/>
  <c r="D299" i="8"/>
  <c r="P300" i="8"/>
  <c r="E301" i="8"/>
  <c r="N300" i="8"/>
  <c r="C301" i="8"/>
  <c r="N301" i="8" l="1"/>
  <c r="C302" i="8"/>
  <c r="O299" i="8"/>
  <c r="D300" i="8"/>
  <c r="P301" i="8"/>
  <c r="E302" i="8"/>
  <c r="F302" i="8"/>
  <c r="Q301" i="8"/>
  <c r="O300" i="8" l="1"/>
  <c r="D301" i="8"/>
  <c r="N302" i="8"/>
  <c r="C303" i="8"/>
  <c r="Q302" i="8"/>
  <c r="F303" i="8"/>
  <c r="P302" i="8"/>
  <c r="E303" i="8"/>
  <c r="C304" i="8" l="1"/>
  <c r="N303" i="8"/>
  <c r="Q303" i="8"/>
  <c r="F304" i="8"/>
  <c r="O301" i="8"/>
  <c r="D302" i="8"/>
  <c r="P303" i="8"/>
  <c r="E304" i="8"/>
  <c r="P304" i="8" l="1"/>
  <c r="E305" i="8"/>
  <c r="O302" i="8"/>
  <c r="D303" i="8"/>
  <c r="Q304" i="8"/>
  <c r="F305" i="8"/>
  <c r="N304" i="8"/>
  <c r="C305" i="8"/>
  <c r="F306" i="8" l="1"/>
  <c r="Q305" i="8"/>
  <c r="O303" i="8"/>
  <c r="D304" i="8"/>
  <c r="P305" i="8"/>
  <c r="E306" i="8"/>
  <c r="N305" i="8"/>
  <c r="C306" i="8"/>
  <c r="P306" i="8" l="1"/>
  <c r="E307" i="8"/>
  <c r="N306" i="8"/>
  <c r="C307" i="8"/>
  <c r="O304" i="8"/>
  <c r="D305" i="8"/>
  <c r="Q306" i="8"/>
  <c r="F307" i="8"/>
  <c r="F308" i="8" l="1"/>
  <c r="Q307" i="8"/>
  <c r="O305" i="8"/>
  <c r="D306" i="8"/>
  <c r="P307" i="8"/>
  <c r="E308" i="8"/>
  <c r="C308" i="8"/>
  <c r="N307" i="8"/>
  <c r="O306" i="8" l="1"/>
  <c r="D307" i="8"/>
  <c r="N308" i="8"/>
  <c r="C309" i="8"/>
  <c r="E309" i="8"/>
  <c r="P308" i="8"/>
  <c r="Q308" i="8"/>
  <c r="F309" i="8"/>
  <c r="F310" i="8" l="1"/>
  <c r="Q309" i="8"/>
  <c r="N309" i="8"/>
  <c r="C310" i="8"/>
  <c r="D308" i="8"/>
  <c r="O307" i="8"/>
  <c r="P309" i="8"/>
  <c r="E310" i="8"/>
  <c r="P310" i="8" l="1"/>
  <c r="E311" i="8"/>
  <c r="O308" i="8"/>
  <c r="D309" i="8"/>
  <c r="C311" i="8"/>
  <c r="N310" i="8"/>
  <c r="Q310" i="8"/>
  <c r="F311" i="8"/>
  <c r="Q311" i="8" l="1"/>
  <c r="F312" i="8"/>
  <c r="N311" i="8"/>
  <c r="C312" i="8"/>
  <c r="P311" i="8"/>
  <c r="E312" i="8"/>
  <c r="O309" i="8"/>
  <c r="D310" i="8"/>
  <c r="D311" i="8" l="1"/>
  <c r="O310" i="8"/>
  <c r="N312" i="8"/>
  <c r="C313" i="8"/>
  <c r="Q312" i="8"/>
  <c r="F313" i="8"/>
  <c r="P312" i="8"/>
  <c r="E313" i="8"/>
  <c r="N313" i="8" l="1"/>
  <c r="C314" i="8"/>
  <c r="E314" i="8"/>
  <c r="P313" i="8"/>
  <c r="Q313" i="8"/>
  <c r="F314" i="8"/>
  <c r="O311" i="8"/>
  <c r="D312" i="8"/>
  <c r="P314" i="8" l="1"/>
  <c r="E315" i="8"/>
  <c r="N314" i="8"/>
  <c r="C315" i="8"/>
  <c r="O312" i="8"/>
  <c r="D313" i="8"/>
  <c r="Q314" i="8"/>
  <c r="F315" i="8"/>
  <c r="N315" i="8" l="1"/>
  <c r="C316" i="8"/>
  <c r="O313" i="8"/>
  <c r="D314" i="8"/>
  <c r="P315" i="8"/>
  <c r="E316" i="8"/>
  <c r="Q315" i="8"/>
  <c r="F316" i="8"/>
  <c r="F317" i="8" l="1"/>
  <c r="Q316" i="8"/>
  <c r="P316" i="8"/>
  <c r="E317" i="8"/>
  <c r="O314" i="8"/>
  <c r="D315" i="8"/>
  <c r="N316" i="8"/>
  <c r="C317" i="8"/>
  <c r="O315" i="8" l="1"/>
  <c r="D316" i="8"/>
  <c r="N317" i="8"/>
  <c r="C318" i="8"/>
  <c r="E318" i="8"/>
  <c r="P317" i="8"/>
  <c r="Q317" i="8"/>
  <c r="F318" i="8"/>
  <c r="N318" i="8" l="1"/>
  <c r="C319" i="8"/>
  <c r="Q318" i="8"/>
  <c r="F319" i="8"/>
  <c r="E319" i="8"/>
  <c r="P318" i="8"/>
  <c r="O316" i="8"/>
  <c r="D317" i="8"/>
  <c r="Q319" i="8" l="1"/>
  <c r="F320" i="8"/>
  <c r="O317" i="8"/>
  <c r="D318" i="8"/>
  <c r="P319" i="8"/>
  <c r="E320" i="8"/>
  <c r="N319" i="8"/>
  <c r="C320" i="8"/>
  <c r="O318" i="8" l="1"/>
  <c r="D319" i="8"/>
  <c r="C321" i="8"/>
  <c r="N320" i="8"/>
  <c r="Q320" i="8"/>
  <c r="F321" i="8"/>
  <c r="E321" i="8"/>
  <c r="P320" i="8"/>
  <c r="Q321" i="8" l="1"/>
  <c r="F322" i="8"/>
  <c r="O319" i="8"/>
  <c r="D320" i="8"/>
  <c r="P321" i="8"/>
  <c r="E322" i="8"/>
  <c r="N321" i="8"/>
  <c r="C322" i="8"/>
  <c r="P322" i="8" l="1"/>
  <c r="E323" i="8"/>
  <c r="O320" i="8"/>
  <c r="D321" i="8"/>
  <c r="C323" i="8"/>
  <c r="N322" i="8"/>
  <c r="Q322" i="8"/>
  <c r="F323" i="8"/>
  <c r="F324" i="8" l="1"/>
  <c r="Q323" i="8"/>
  <c r="N323" i="8"/>
  <c r="C324" i="8"/>
  <c r="O321" i="8"/>
  <c r="D322" i="8"/>
  <c r="P323" i="8"/>
  <c r="E324" i="8"/>
  <c r="D323" i="8" l="1"/>
  <c r="O322" i="8"/>
  <c r="E325" i="8"/>
  <c r="P324" i="8"/>
  <c r="N324" i="8"/>
  <c r="C325" i="8"/>
  <c r="Q324" i="8"/>
  <c r="F325" i="8"/>
  <c r="Q325" i="8" l="1"/>
  <c r="F326" i="8"/>
  <c r="N325" i="8"/>
  <c r="C326" i="8"/>
  <c r="P325" i="8"/>
  <c r="E326" i="8"/>
  <c r="O323" i="8"/>
  <c r="D324" i="8"/>
  <c r="O324" i="8" l="1"/>
  <c r="D325" i="8"/>
  <c r="N326" i="8"/>
  <c r="C327" i="8"/>
  <c r="Q326" i="8"/>
  <c r="F327" i="8"/>
  <c r="P326" i="8"/>
  <c r="E327" i="8"/>
  <c r="Q327" i="8" l="1"/>
  <c r="F328" i="8"/>
  <c r="P327" i="8"/>
  <c r="E328" i="8"/>
  <c r="N327" i="8"/>
  <c r="C328" i="8"/>
  <c r="D326" i="8"/>
  <c r="O325" i="8"/>
  <c r="C329" i="8" l="1"/>
  <c r="N328" i="8"/>
  <c r="D327" i="8"/>
  <c r="O326" i="8"/>
  <c r="P328" i="8"/>
  <c r="E329" i="8"/>
  <c r="F329" i="8"/>
  <c r="Q328" i="8"/>
  <c r="D328" i="8" l="1"/>
  <c r="O327" i="8"/>
  <c r="P329" i="8"/>
  <c r="E330" i="8"/>
  <c r="Q329" i="8"/>
  <c r="F330" i="8"/>
  <c r="C330" i="8"/>
  <c r="N329" i="8"/>
  <c r="N330" i="8" l="1"/>
  <c r="C331" i="8"/>
  <c r="Q330" i="8"/>
  <c r="F331" i="8"/>
  <c r="P330" i="8"/>
  <c r="E331" i="8"/>
  <c r="D329" i="8"/>
  <c r="O328" i="8"/>
  <c r="E332" i="8" l="1"/>
  <c r="P331" i="8"/>
  <c r="N331" i="8"/>
  <c r="C332" i="8"/>
  <c r="D330" i="8"/>
  <c r="O329" i="8"/>
  <c r="Q331" i="8"/>
  <c r="F332" i="8"/>
  <c r="Q332" i="8" l="1"/>
  <c r="F333" i="8"/>
  <c r="O330" i="8"/>
  <c r="D331" i="8"/>
  <c r="C333" i="8"/>
  <c r="N332" i="8"/>
  <c r="P332" i="8"/>
  <c r="E333" i="8"/>
  <c r="P333" i="8" l="1"/>
  <c r="E334" i="8"/>
  <c r="O331" i="8"/>
  <c r="D332" i="8"/>
  <c r="N333" i="8"/>
  <c r="C334" i="8"/>
  <c r="Q333" i="8"/>
  <c r="F334" i="8"/>
  <c r="Q334" i="8" l="1"/>
  <c r="F335" i="8"/>
  <c r="P334" i="8"/>
  <c r="E335" i="8"/>
  <c r="C335" i="8"/>
  <c r="N334" i="8"/>
  <c r="O332" i="8"/>
  <c r="D333" i="8"/>
  <c r="P335" i="8" l="1"/>
  <c r="E336" i="8"/>
  <c r="O333" i="8"/>
  <c r="D334" i="8"/>
  <c r="C336" i="8"/>
  <c r="N335" i="8"/>
  <c r="Q335" i="8"/>
  <c r="F336" i="8"/>
  <c r="F337" i="8" l="1"/>
  <c r="Q336" i="8"/>
  <c r="E337" i="8"/>
  <c r="P336" i="8"/>
  <c r="N336" i="8"/>
  <c r="C337" i="8"/>
  <c r="O334" i="8"/>
  <c r="D335" i="8"/>
  <c r="P337" i="8" l="1"/>
  <c r="E338" i="8"/>
  <c r="O335" i="8"/>
  <c r="D336" i="8"/>
  <c r="N337" i="8"/>
  <c r="C338" i="8"/>
  <c r="Q337" i="8"/>
  <c r="F338" i="8"/>
  <c r="N338" i="8" l="1"/>
  <c r="C339" i="8"/>
  <c r="F339" i="8"/>
  <c r="Q338" i="8"/>
  <c r="O336" i="8"/>
  <c r="D337" i="8"/>
  <c r="P338" i="8"/>
  <c r="E339" i="8"/>
  <c r="D338" i="8" l="1"/>
  <c r="O337" i="8"/>
  <c r="Q339" i="8"/>
  <c r="F340" i="8"/>
  <c r="P339" i="8"/>
  <c r="E340" i="8"/>
  <c r="N339" i="8"/>
  <c r="C340" i="8"/>
  <c r="N340" i="8" l="1"/>
  <c r="C341" i="8"/>
  <c r="P340" i="8"/>
  <c r="E341" i="8"/>
  <c r="F341" i="8"/>
  <c r="Q340" i="8"/>
  <c r="O338" i="8"/>
  <c r="D339" i="8"/>
  <c r="O339" i="8" l="1"/>
  <c r="D340" i="8"/>
  <c r="F342" i="8"/>
  <c r="Q341" i="8"/>
  <c r="E342" i="8"/>
  <c r="P341" i="8"/>
  <c r="C342" i="8"/>
  <c r="N341" i="8"/>
  <c r="C343" i="8" l="1"/>
  <c r="N342" i="8"/>
  <c r="P342" i="8"/>
  <c r="E343" i="8"/>
  <c r="Q342" i="8"/>
  <c r="F343" i="8"/>
  <c r="O340" i="8"/>
  <c r="D341" i="8"/>
  <c r="D342" i="8" l="1"/>
  <c r="O341" i="8"/>
  <c r="Q343" i="8"/>
  <c r="F344" i="8"/>
  <c r="E344" i="8"/>
  <c r="P343" i="8"/>
  <c r="N343" i="8"/>
  <c r="C344" i="8"/>
  <c r="P344" i="8" l="1"/>
  <c r="E345" i="8"/>
  <c r="C345" i="8"/>
  <c r="N344" i="8"/>
  <c r="Q344" i="8"/>
  <c r="F345" i="8"/>
  <c r="D343" i="8"/>
  <c r="O342" i="8"/>
  <c r="O343" i="8" l="1"/>
  <c r="D344" i="8"/>
  <c r="N345" i="8"/>
  <c r="C346" i="8"/>
  <c r="P345" i="8"/>
  <c r="E346" i="8"/>
  <c r="F346" i="8"/>
  <c r="Q345" i="8"/>
  <c r="Q346" i="8" l="1"/>
  <c r="F347" i="8"/>
  <c r="N346" i="8"/>
  <c r="C347" i="8"/>
  <c r="O344" i="8"/>
  <c r="D345" i="8"/>
  <c r="E347" i="8"/>
  <c r="P346" i="8"/>
  <c r="P347" i="8" l="1"/>
  <c r="E348" i="8"/>
  <c r="C348" i="8"/>
  <c r="N347" i="8"/>
  <c r="Q347" i="8"/>
  <c r="F348" i="8"/>
  <c r="O345" i="8"/>
  <c r="D346" i="8"/>
  <c r="O346" i="8" l="1"/>
  <c r="D347" i="8"/>
  <c r="F349" i="8"/>
  <c r="Q348" i="8"/>
  <c r="N348" i="8"/>
  <c r="C349" i="8"/>
  <c r="E349" i="8"/>
  <c r="P348" i="8"/>
  <c r="P349" i="8" l="1"/>
  <c r="E350" i="8"/>
  <c r="Q349" i="8"/>
  <c r="F350" i="8"/>
  <c r="N349" i="8"/>
  <c r="C350" i="8"/>
  <c r="D348" i="8"/>
  <c r="O347" i="8"/>
  <c r="O348" i="8" l="1"/>
  <c r="D349" i="8"/>
  <c r="Q350" i="8"/>
  <c r="F351" i="8"/>
  <c r="E351" i="8"/>
  <c r="P350" i="8"/>
  <c r="C351" i="8"/>
  <c r="N350" i="8"/>
  <c r="P351" i="8" l="1"/>
  <c r="E352" i="8"/>
  <c r="N351" i="8"/>
  <c r="C352" i="8"/>
  <c r="O349" i="8"/>
  <c r="D350" i="8"/>
  <c r="Q351" i="8"/>
  <c r="F352" i="8"/>
  <c r="Q352" i="8" l="1"/>
  <c r="F353" i="8"/>
  <c r="D351" i="8"/>
  <c r="O350" i="8"/>
  <c r="P352" i="8"/>
  <c r="E353" i="8"/>
  <c r="N352" i="8"/>
  <c r="C353" i="8"/>
  <c r="O351" i="8" l="1"/>
  <c r="D352" i="8"/>
  <c r="Q353" i="8"/>
  <c r="F354" i="8"/>
  <c r="C354" i="8"/>
  <c r="N353" i="8"/>
  <c r="P353" i="8"/>
  <c r="E354" i="8"/>
  <c r="C355" i="8" l="1"/>
  <c r="N354" i="8"/>
  <c r="F355" i="8"/>
  <c r="Q354" i="8"/>
  <c r="O352" i="8"/>
  <c r="D353" i="8"/>
  <c r="E355" i="8"/>
  <c r="P354" i="8"/>
  <c r="O353" i="8" l="1"/>
  <c r="D354" i="8"/>
  <c r="E356" i="8"/>
  <c r="P355" i="8"/>
  <c r="Q355" i="8"/>
  <c r="F356" i="8"/>
  <c r="N355" i="8"/>
  <c r="C356" i="8"/>
  <c r="P356" i="8" l="1"/>
  <c r="E357" i="8"/>
  <c r="N356" i="8"/>
  <c r="C357" i="8"/>
  <c r="Q356" i="8"/>
  <c r="F357" i="8"/>
  <c r="D355" i="8"/>
  <c r="O354" i="8"/>
  <c r="Q357" i="8" l="1"/>
  <c r="F358" i="8"/>
  <c r="N357" i="8"/>
  <c r="C358" i="8"/>
  <c r="O355" i="8"/>
  <c r="D356" i="8"/>
  <c r="P357" i="8"/>
  <c r="E358" i="8"/>
  <c r="E359" i="8" l="1"/>
  <c r="P358" i="8"/>
  <c r="C359" i="8"/>
  <c r="N358" i="8"/>
  <c r="O356" i="8"/>
  <c r="D357" i="8"/>
  <c r="F359" i="8"/>
  <c r="Q358" i="8"/>
  <c r="Q359" i="8" l="1"/>
  <c r="F360" i="8"/>
  <c r="N359" i="8"/>
  <c r="C360" i="8"/>
  <c r="D358" i="8"/>
  <c r="O357" i="8"/>
  <c r="P359" i="8"/>
  <c r="E360" i="8"/>
  <c r="O358" i="8" l="1"/>
  <c r="D359" i="8"/>
  <c r="N360" i="8"/>
  <c r="C361" i="8"/>
  <c r="Q360" i="8"/>
  <c r="F361" i="8"/>
  <c r="P360" i="8"/>
  <c r="E361" i="8"/>
  <c r="P361" i="8" l="1"/>
  <c r="E362" i="8"/>
  <c r="N361" i="8"/>
  <c r="C362" i="8"/>
  <c r="Q361" i="8"/>
  <c r="F362" i="8"/>
  <c r="O359" i="8"/>
  <c r="D360" i="8"/>
  <c r="F363" i="8" l="1"/>
  <c r="Q362" i="8"/>
  <c r="C363" i="8"/>
  <c r="N362" i="8"/>
  <c r="P362" i="8"/>
  <c r="E363" i="8"/>
  <c r="O360" i="8"/>
  <c r="D361" i="8"/>
  <c r="E364" i="8" l="1"/>
  <c r="P363" i="8"/>
  <c r="O361" i="8"/>
  <c r="D362" i="8"/>
  <c r="N363" i="8"/>
  <c r="C364" i="8"/>
  <c r="Q363" i="8"/>
  <c r="F364" i="8"/>
  <c r="Q364" i="8" l="1"/>
  <c r="F365" i="8"/>
  <c r="N364" i="8"/>
  <c r="C365" i="8"/>
  <c r="D363" i="8"/>
  <c r="O362" i="8"/>
  <c r="P364" i="8"/>
  <c r="E365" i="8"/>
  <c r="P365" i="8" l="1"/>
  <c r="E366" i="8"/>
  <c r="C366" i="8"/>
  <c r="N365" i="8"/>
  <c r="O363" i="8"/>
  <c r="D364" i="8"/>
  <c r="Q365" i="8"/>
  <c r="F366" i="8"/>
  <c r="Q366" i="8" l="1"/>
  <c r="F367" i="8"/>
  <c r="P366" i="8"/>
  <c r="E367" i="8"/>
  <c r="D365" i="8"/>
  <c r="O364" i="8"/>
  <c r="N366" i="8"/>
  <c r="C367" i="8"/>
  <c r="O365" i="8" l="1"/>
  <c r="D366" i="8"/>
  <c r="Q367" i="8"/>
  <c r="F368" i="8"/>
  <c r="C368" i="8"/>
  <c r="N367" i="8"/>
  <c r="P367" i="8"/>
  <c r="E368" i="8"/>
  <c r="E369" i="8" l="1"/>
  <c r="P368" i="8"/>
  <c r="N368" i="8"/>
  <c r="C369" i="8"/>
  <c r="F369" i="8"/>
  <c r="Q368" i="8"/>
  <c r="O366" i="8"/>
  <c r="D367" i="8"/>
  <c r="O367" i="8" l="1"/>
  <c r="D368" i="8"/>
  <c r="F370" i="8"/>
  <c r="Q369" i="8"/>
  <c r="C370" i="8"/>
  <c r="N369" i="8"/>
  <c r="P369" i="8"/>
  <c r="E370" i="8"/>
  <c r="P370" i="8" l="1"/>
  <c r="E371" i="8"/>
  <c r="F371" i="8"/>
  <c r="Q370" i="8"/>
  <c r="O368" i="8"/>
  <c r="D369" i="8"/>
  <c r="C371" i="8"/>
  <c r="N370" i="8"/>
  <c r="N371" i="8" l="1"/>
  <c r="C372" i="8"/>
  <c r="O369" i="8"/>
  <c r="D370" i="8"/>
  <c r="Q371" i="8"/>
  <c r="F372" i="8"/>
  <c r="P371" i="8"/>
  <c r="E372" i="8"/>
  <c r="Q372" i="8" l="1"/>
  <c r="F373" i="8"/>
  <c r="O370" i="8"/>
  <c r="D371" i="8"/>
  <c r="P372" i="8"/>
  <c r="E373" i="8"/>
  <c r="N372" i="8"/>
  <c r="C373" i="8"/>
  <c r="O371" i="8" l="1"/>
  <c r="D372" i="8"/>
  <c r="Q373" i="8"/>
  <c r="F374" i="8"/>
  <c r="C374" i="8"/>
  <c r="N373" i="8"/>
  <c r="E374" i="8"/>
  <c r="P373" i="8"/>
  <c r="P374" i="8" l="1"/>
  <c r="E375" i="8"/>
  <c r="N374" i="8"/>
  <c r="C375" i="8"/>
  <c r="Q374" i="8"/>
  <c r="F375" i="8"/>
  <c r="O372" i="8"/>
  <c r="D373" i="8"/>
  <c r="Q375" i="8" l="1"/>
  <c r="F376" i="8"/>
  <c r="C376" i="8"/>
  <c r="N375" i="8"/>
  <c r="E376" i="8"/>
  <c r="P375" i="8"/>
  <c r="O373" i="8"/>
  <c r="D374" i="8"/>
  <c r="N376" i="8" l="1"/>
  <c r="C377" i="8"/>
  <c r="P376" i="8"/>
  <c r="E377" i="8"/>
  <c r="Q376" i="8"/>
  <c r="F377" i="8"/>
  <c r="D375" i="8"/>
  <c r="O374" i="8"/>
  <c r="D376" i="8" l="1"/>
  <c r="O375" i="8"/>
  <c r="Q377" i="8"/>
  <c r="F378" i="8"/>
  <c r="P377" i="8"/>
  <c r="E378" i="8"/>
  <c r="N377" i="8"/>
  <c r="C378" i="8"/>
  <c r="N378" i="8" l="1"/>
  <c r="C379" i="8"/>
  <c r="P378" i="8"/>
  <c r="E379" i="8"/>
  <c r="Q378" i="8"/>
  <c r="F379" i="8"/>
  <c r="D377" i="8"/>
  <c r="O376" i="8"/>
  <c r="Q379" i="8" l="1"/>
  <c r="F380" i="8"/>
  <c r="O377" i="8"/>
  <c r="D378" i="8"/>
  <c r="N379" i="8"/>
  <c r="C380" i="8"/>
  <c r="P379" i="8"/>
  <c r="E380" i="8"/>
  <c r="P380" i="8" l="1"/>
  <c r="E381" i="8"/>
  <c r="O378" i="8"/>
  <c r="D379" i="8"/>
  <c r="C381" i="8"/>
  <c r="N380" i="8"/>
  <c r="F381" i="8"/>
  <c r="Q380" i="8"/>
  <c r="O379" i="8" l="1"/>
  <c r="D380" i="8"/>
  <c r="Q381" i="8"/>
  <c r="F382" i="8"/>
  <c r="C382" i="8"/>
  <c r="N381" i="8"/>
  <c r="P381" i="8"/>
  <c r="E382" i="8"/>
  <c r="Q382" i="8" l="1"/>
  <c r="F383" i="8"/>
  <c r="P382" i="8"/>
  <c r="E383" i="8"/>
  <c r="N382" i="8"/>
  <c r="C383" i="8"/>
  <c r="O380" i="8"/>
  <c r="D381" i="8"/>
  <c r="O381" i="8" l="1"/>
  <c r="D382" i="8"/>
  <c r="C384" i="8"/>
  <c r="N383" i="8"/>
  <c r="Q383" i="8"/>
  <c r="F384" i="8"/>
  <c r="P383" i="8"/>
  <c r="E384" i="8"/>
  <c r="N384" i="8" l="1"/>
  <c r="C385" i="8"/>
  <c r="Q384" i="8"/>
  <c r="F385" i="8"/>
  <c r="D383" i="8"/>
  <c r="O382" i="8"/>
  <c r="P384" i="8"/>
  <c r="E385" i="8"/>
  <c r="O383" i="8" l="1"/>
  <c r="D384" i="8"/>
  <c r="Q385" i="8"/>
  <c r="F386" i="8"/>
  <c r="C386" i="8"/>
  <c r="N385" i="8"/>
  <c r="P385" i="8"/>
  <c r="E386" i="8"/>
  <c r="Q386" i="8" l="1"/>
  <c r="F387" i="8"/>
  <c r="E387" i="8"/>
  <c r="P386" i="8"/>
  <c r="N386" i="8"/>
  <c r="C387" i="8"/>
  <c r="O384" i="8"/>
  <c r="D385" i="8"/>
  <c r="N387" i="8" l="1"/>
  <c r="C388" i="8"/>
  <c r="O385" i="8"/>
  <c r="D386" i="8"/>
  <c r="E388" i="8"/>
  <c r="P387" i="8"/>
  <c r="F388" i="8"/>
  <c r="Q387" i="8"/>
  <c r="O386" i="8" l="1"/>
  <c r="D387" i="8"/>
  <c r="Q388" i="8"/>
  <c r="F389" i="8"/>
  <c r="N388" i="8"/>
  <c r="C389" i="8"/>
  <c r="P388" i="8"/>
  <c r="E389" i="8"/>
  <c r="N389" i="8" l="1"/>
  <c r="C390" i="8"/>
  <c r="F390" i="8"/>
  <c r="Q389" i="8"/>
  <c r="D388" i="8"/>
  <c r="O387" i="8"/>
  <c r="P389" i="8"/>
  <c r="E390" i="8"/>
  <c r="P390" i="8" l="1"/>
  <c r="E391" i="8"/>
  <c r="O388" i="8"/>
  <c r="D389" i="8"/>
  <c r="F391" i="8"/>
  <c r="Q390" i="8"/>
  <c r="N390" i="8"/>
  <c r="C391" i="8"/>
  <c r="Q391" i="8" l="1"/>
  <c r="F392" i="8"/>
  <c r="C392" i="8"/>
  <c r="N391" i="8"/>
  <c r="O389" i="8"/>
  <c r="D390" i="8"/>
  <c r="E392" i="8"/>
  <c r="P391" i="8"/>
  <c r="C393" i="8" l="1"/>
  <c r="N392" i="8"/>
  <c r="D391" i="8"/>
  <c r="O390" i="8"/>
  <c r="Q392" i="8"/>
  <c r="F393" i="8"/>
  <c r="P392" i="8"/>
  <c r="E393" i="8"/>
  <c r="Q393" i="8" l="1"/>
  <c r="F394" i="8"/>
  <c r="D392" i="8"/>
  <c r="O391" i="8"/>
  <c r="P393" i="8"/>
  <c r="E394" i="8"/>
  <c r="N393" i="8"/>
  <c r="C394" i="8"/>
  <c r="E395" i="8" l="1"/>
  <c r="P394" i="8"/>
  <c r="D393" i="8"/>
  <c r="O392" i="8"/>
  <c r="Q394" i="8"/>
  <c r="F395" i="8"/>
  <c r="N394" i="8"/>
  <c r="C395" i="8"/>
  <c r="O393" i="8" l="1"/>
  <c r="D394" i="8"/>
  <c r="N395" i="8"/>
  <c r="C396" i="8"/>
  <c r="Q395" i="8"/>
  <c r="F396" i="8"/>
  <c r="P395" i="8"/>
  <c r="E396" i="8"/>
  <c r="C397" i="8" l="1"/>
  <c r="N396" i="8"/>
  <c r="O394" i="8"/>
  <c r="D395" i="8"/>
  <c r="P396" i="8"/>
  <c r="E397" i="8"/>
  <c r="Q396" i="8"/>
  <c r="F397" i="8"/>
  <c r="P397" i="8" l="1"/>
  <c r="E398" i="8"/>
  <c r="D396" i="8"/>
  <c r="O395" i="8"/>
  <c r="Q397" i="8"/>
  <c r="F398" i="8"/>
  <c r="N397" i="8"/>
  <c r="C398" i="8"/>
  <c r="N398" i="8" l="1"/>
  <c r="C399" i="8"/>
  <c r="Q398" i="8"/>
  <c r="F399" i="8"/>
  <c r="O396" i="8"/>
  <c r="D397" i="8"/>
  <c r="E399" i="8"/>
  <c r="P398" i="8"/>
  <c r="F400" i="8" l="1"/>
  <c r="Q399" i="8"/>
  <c r="O397" i="8"/>
  <c r="D398" i="8"/>
  <c r="N399" i="8"/>
  <c r="C400" i="8"/>
  <c r="P399" i="8"/>
  <c r="E400" i="8"/>
  <c r="O398" i="8" l="1"/>
  <c r="D399" i="8"/>
  <c r="E401" i="8"/>
  <c r="P400" i="8"/>
  <c r="N400" i="8"/>
  <c r="C401" i="8"/>
  <c r="Q400" i="8"/>
  <c r="F401" i="8"/>
  <c r="P401" i="8" l="1"/>
  <c r="E402" i="8"/>
  <c r="Q401" i="8"/>
  <c r="F402" i="8"/>
  <c r="O399" i="8"/>
  <c r="D400" i="8"/>
  <c r="N401" i="8"/>
  <c r="C402" i="8"/>
  <c r="N402" i="8" l="1"/>
  <c r="C403" i="8"/>
  <c r="F403" i="8"/>
  <c r="Q402" i="8"/>
  <c r="P402" i="8"/>
  <c r="E403" i="8"/>
  <c r="O400" i="8"/>
  <c r="D401" i="8"/>
  <c r="P403" i="8" l="1"/>
  <c r="E404" i="8"/>
  <c r="F404" i="8"/>
  <c r="Q403" i="8"/>
  <c r="N403" i="8"/>
  <c r="C404" i="8"/>
  <c r="D402" i="8"/>
  <c r="O401" i="8"/>
  <c r="N404" i="8" l="1"/>
  <c r="C405" i="8"/>
  <c r="Q404" i="8"/>
  <c r="F405" i="8"/>
  <c r="O402" i="8"/>
  <c r="D403" i="8"/>
  <c r="P404" i="8"/>
  <c r="E405" i="8"/>
  <c r="D404" i="8" l="1"/>
  <c r="O403" i="8"/>
  <c r="N405" i="8"/>
  <c r="C406" i="8"/>
  <c r="E406" i="8"/>
  <c r="P405" i="8"/>
  <c r="Q405" i="8"/>
  <c r="F406" i="8"/>
  <c r="C407" i="8" l="1"/>
  <c r="N406" i="8"/>
  <c r="Q406" i="8"/>
  <c r="F407" i="8"/>
  <c r="P406" i="8"/>
  <c r="E407" i="8"/>
  <c r="O404" i="8"/>
  <c r="D405" i="8"/>
  <c r="Q407" i="8" l="1"/>
  <c r="F408" i="8"/>
  <c r="E408" i="8"/>
  <c r="P407" i="8"/>
  <c r="D406" i="8"/>
  <c r="O405" i="8"/>
  <c r="N407" i="8"/>
  <c r="C408" i="8"/>
  <c r="P408" i="8" l="1"/>
  <c r="E409" i="8"/>
  <c r="O406" i="8"/>
  <c r="D407" i="8"/>
  <c r="Q408" i="8"/>
  <c r="F409" i="8"/>
  <c r="C409" i="8"/>
  <c r="N408" i="8"/>
  <c r="N409" i="8" l="1"/>
  <c r="C410" i="8"/>
  <c r="Q409" i="8"/>
  <c r="F410" i="8"/>
  <c r="O407" i="8"/>
  <c r="D408" i="8"/>
  <c r="E410" i="8"/>
  <c r="P409" i="8"/>
  <c r="P410" i="8" l="1"/>
  <c r="E411" i="8"/>
  <c r="F411" i="8"/>
  <c r="Q410" i="8"/>
  <c r="O408" i="8"/>
  <c r="D409" i="8"/>
  <c r="N410" i="8"/>
  <c r="C411" i="8"/>
  <c r="F412" i="8" l="1"/>
  <c r="Q411" i="8"/>
  <c r="C412" i="8"/>
  <c r="N411" i="8"/>
  <c r="D410" i="8"/>
  <c r="O409" i="8"/>
  <c r="P411" i="8"/>
  <c r="E412" i="8"/>
  <c r="P412" i="8" l="1"/>
  <c r="E413" i="8"/>
  <c r="O410" i="8"/>
  <c r="D411" i="8"/>
  <c r="N412" i="8"/>
  <c r="C413" i="8"/>
  <c r="Q412" i="8"/>
  <c r="F413" i="8"/>
  <c r="F414" i="8" l="1"/>
  <c r="Q413" i="8"/>
  <c r="O411" i="8"/>
  <c r="D412" i="8"/>
  <c r="P413" i="8"/>
  <c r="E414" i="8"/>
  <c r="C414" i="8"/>
  <c r="N413" i="8"/>
  <c r="N414" i="8" l="1"/>
  <c r="C415" i="8"/>
  <c r="P414" i="8"/>
  <c r="E415" i="8"/>
  <c r="D413" i="8"/>
  <c r="O412" i="8"/>
  <c r="Q414" i="8"/>
  <c r="F415" i="8"/>
  <c r="O413" i="8" l="1"/>
  <c r="D414" i="8"/>
  <c r="Q415" i="8"/>
  <c r="F416" i="8"/>
  <c r="P415" i="8"/>
  <c r="E416" i="8"/>
  <c r="N415" i="8"/>
  <c r="C416" i="8"/>
  <c r="N416" i="8" l="1"/>
  <c r="C417" i="8"/>
  <c r="P416" i="8"/>
  <c r="E417" i="8"/>
  <c r="O414" i="8"/>
  <c r="D415" i="8"/>
  <c r="Q416" i="8"/>
  <c r="F417" i="8"/>
  <c r="O415" i="8" l="1"/>
  <c r="D416" i="8"/>
  <c r="P417" i="8"/>
  <c r="E418" i="8"/>
  <c r="N417" i="8"/>
  <c r="C418" i="8"/>
  <c r="F418" i="8"/>
  <c r="Q417" i="8"/>
  <c r="Q418" i="8" l="1"/>
  <c r="F419" i="8"/>
  <c r="N418" i="8"/>
  <c r="C419" i="8"/>
  <c r="P418" i="8"/>
  <c r="E419" i="8"/>
  <c r="O416" i="8"/>
  <c r="D417" i="8"/>
  <c r="P419" i="8" l="1"/>
  <c r="E420" i="8"/>
  <c r="N419" i="8"/>
  <c r="C420" i="8"/>
  <c r="Q419" i="8"/>
  <c r="F420" i="8"/>
  <c r="O417" i="8"/>
  <c r="D418" i="8"/>
  <c r="O418" i="8" l="1"/>
  <c r="D419" i="8"/>
  <c r="Q420" i="8"/>
  <c r="F421" i="8"/>
  <c r="P420" i="8"/>
  <c r="E421" i="8"/>
  <c r="N420" i="8"/>
  <c r="C421" i="8"/>
  <c r="P421" i="8" l="1"/>
  <c r="E422" i="8"/>
  <c r="Q421" i="8"/>
  <c r="F422" i="8"/>
  <c r="O419" i="8"/>
  <c r="D420" i="8"/>
  <c r="N421" i="8"/>
  <c r="C422" i="8"/>
  <c r="N422" i="8" l="1"/>
  <c r="C423" i="8"/>
  <c r="P422" i="8"/>
  <c r="E423" i="8"/>
  <c r="O420" i="8"/>
  <c r="D421" i="8"/>
  <c r="Q422" i="8"/>
  <c r="F423" i="8"/>
  <c r="O421" i="8" l="1"/>
  <c r="D422" i="8"/>
  <c r="Q423" i="8"/>
  <c r="F424" i="8"/>
  <c r="P423" i="8"/>
  <c r="E424" i="8"/>
  <c r="C424" i="8"/>
  <c r="N423" i="8"/>
  <c r="N424" i="8" l="1"/>
  <c r="C425" i="8"/>
  <c r="P424" i="8"/>
  <c r="E425" i="8"/>
  <c r="F425" i="8"/>
  <c r="Q424" i="8"/>
  <c r="D423" i="8"/>
  <c r="O422" i="8"/>
  <c r="Q425" i="8" l="1"/>
  <c r="F426" i="8"/>
  <c r="O423" i="8"/>
  <c r="D424" i="8"/>
  <c r="P425" i="8"/>
  <c r="E426" i="8"/>
  <c r="C426" i="8"/>
  <c r="N425" i="8"/>
  <c r="P426" i="8" l="1"/>
  <c r="E427" i="8"/>
  <c r="O424" i="8"/>
  <c r="D425" i="8"/>
  <c r="N426" i="8"/>
  <c r="C427" i="8"/>
  <c r="F427" i="8"/>
  <c r="Q426" i="8"/>
  <c r="D426" i="8" l="1"/>
  <c r="O425" i="8"/>
  <c r="Q427" i="8"/>
  <c r="F428" i="8"/>
  <c r="N427" i="8"/>
  <c r="C428" i="8"/>
  <c r="E428" i="8"/>
  <c r="P427" i="8"/>
  <c r="N428" i="8" l="1"/>
  <c r="C429" i="8"/>
  <c r="E429" i="8"/>
  <c r="P428" i="8"/>
  <c r="Q428" i="8"/>
  <c r="F429" i="8"/>
  <c r="O426" i="8"/>
  <c r="D427" i="8"/>
  <c r="P429" i="8" l="1"/>
  <c r="E430" i="8"/>
  <c r="D428" i="8"/>
  <c r="O427" i="8"/>
  <c r="Q429" i="8"/>
  <c r="F430" i="8"/>
  <c r="N429" i="8"/>
  <c r="C430" i="8"/>
  <c r="N430" i="8" l="1"/>
  <c r="C431" i="8"/>
  <c r="O428" i="8"/>
  <c r="D429" i="8"/>
  <c r="E431" i="8"/>
  <c r="P430" i="8"/>
  <c r="Q430" i="8"/>
  <c r="F431" i="8"/>
  <c r="Q431" i="8" l="1"/>
  <c r="F432" i="8"/>
  <c r="P431" i="8"/>
  <c r="E432" i="8"/>
  <c r="D430" i="8"/>
  <c r="O429" i="8"/>
  <c r="N431" i="8"/>
  <c r="C432" i="8"/>
  <c r="C433" i="8" l="1"/>
  <c r="N432" i="8"/>
  <c r="O430" i="8"/>
  <c r="D431" i="8"/>
  <c r="P432" i="8"/>
  <c r="E433" i="8"/>
  <c r="Q432" i="8"/>
  <c r="F433" i="8"/>
  <c r="Q433" i="8" l="1"/>
  <c r="F434" i="8"/>
  <c r="O431" i="8"/>
  <c r="D432" i="8"/>
  <c r="P433" i="8"/>
  <c r="E434" i="8"/>
  <c r="N433" i="8"/>
  <c r="C434" i="8"/>
  <c r="P434" i="8" l="1"/>
  <c r="E435" i="8"/>
  <c r="O432" i="8"/>
  <c r="D433" i="8"/>
  <c r="N434" i="8"/>
  <c r="C435" i="8"/>
  <c r="Q434" i="8"/>
  <c r="F435" i="8"/>
  <c r="F436" i="8" l="1"/>
  <c r="Q435" i="8"/>
  <c r="D434" i="8"/>
  <c r="O433" i="8"/>
  <c r="E436" i="8"/>
  <c r="P435" i="8"/>
  <c r="N435" i="8"/>
  <c r="C436" i="8"/>
  <c r="P436" i="8" l="1"/>
  <c r="E437" i="8"/>
  <c r="N436" i="8"/>
  <c r="C437" i="8"/>
  <c r="O434" i="8"/>
  <c r="D435" i="8"/>
  <c r="Q436" i="8"/>
  <c r="F437" i="8"/>
  <c r="N437" i="8" l="1"/>
  <c r="C438" i="8"/>
  <c r="F438" i="8"/>
  <c r="Q437" i="8"/>
  <c r="O435" i="8"/>
  <c r="D436" i="8"/>
  <c r="E438" i="8"/>
  <c r="P437" i="8"/>
  <c r="O436" i="8" l="1"/>
  <c r="D437" i="8"/>
  <c r="Q438" i="8"/>
  <c r="F439" i="8"/>
  <c r="N438" i="8"/>
  <c r="C439" i="8"/>
  <c r="P438" i="8"/>
  <c r="E439" i="8"/>
  <c r="E440" i="8" l="1"/>
  <c r="P439" i="8"/>
  <c r="N439" i="8"/>
  <c r="C440" i="8"/>
  <c r="Q439" i="8"/>
  <c r="F440" i="8"/>
  <c r="O437" i="8"/>
  <c r="D438" i="8"/>
  <c r="O438" i="8" l="1"/>
  <c r="D439" i="8"/>
  <c r="Q440" i="8"/>
  <c r="F441" i="8"/>
  <c r="N440" i="8"/>
  <c r="C441" i="8"/>
  <c r="E441" i="8"/>
  <c r="P440" i="8"/>
  <c r="P441" i="8" l="1"/>
  <c r="E442" i="8"/>
  <c r="N441" i="8"/>
  <c r="C442" i="8"/>
  <c r="Q441" i="8"/>
  <c r="F442" i="8"/>
  <c r="O439" i="8"/>
  <c r="D440" i="8"/>
  <c r="O440" i="8" l="1"/>
  <c r="D441" i="8"/>
  <c r="F443" i="8"/>
  <c r="Q442" i="8"/>
  <c r="N442" i="8"/>
  <c r="C443" i="8"/>
  <c r="P442" i="8"/>
  <c r="E443" i="8"/>
  <c r="E444" i="8" l="1"/>
  <c r="P443" i="8"/>
  <c r="Q443" i="8"/>
  <c r="F444" i="8"/>
  <c r="C444" i="8"/>
  <c r="N443" i="8"/>
  <c r="O441" i="8"/>
  <c r="D442" i="8"/>
  <c r="O442" i="8" l="1"/>
  <c r="D443" i="8"/>
  <c r="N444" i="8"/>
  <c r="C445" i="8"/>
  <c r="F445" i="8"/>
  <c r="Q444" i="8"/>
  <c r="E445" i="8"/>
  <c r="P444" i="8"/>
  <c r="P445" i="8" l="1"/>
  <c r="E446" i="8"/>
  <c r="Q445" i="8"/>
  <c r="F446" i="8"/>
  <c r="N445" i="8"/>
  <c r="C446" i="8"/>
  <c r="O443" i="8"/>
  <c r="D444" i="8"/>
  <c r="O444" i="8" l="1"/>
  <c r="D445" i="8"/>
  <c r="P446" i="8"/>
  <c r="E447" i="8"/>
  <c r="N446" i="8"/>
  <c r="C447" i="8"/>
  <c r="Q446" i="8"/>
  <c r="F447" i="8"/>
  <c r="N447" i="8" l="1"/>
  <c r="C448" i="8"/>
  <c r="O445" i="8"/>
  <c r="D446" i="8"/>
  <c r="Q447" i="8"/>
  <c r="F448" i="8"/>
  <c r="P447" i="8"/>
  <c r="E448" i="8"/>
  <c r="D447" i="8" l="1"/>
  <c r="O446" i="8"/>
  <c r="C449" i="8"/>
  <c r="N448" i="8"/>
  <c r="P448" i="8"/>
  <c r="E449" i="8"/>
  <c r="Q448" i="8"/>
  <c r="F449" i="8"/>
  <c r="Q449" i="8" l="1"/>
  <c r="F450" i="8"/>
  <c r="E450" i="8"/>
  <c r="P449" i="8"/>
  <c r="N449" i="8"/>
  <c r="C450" i="8"/>
  <c r="O447" i="8"/>
  <c r="D448" i="8"/>
  <c r="P450" i="8" l="1"/>
  <c r="E451" i="8"/>
  <c r="Q450" i="8"/>
  <c r="F451" i="8"/>
  <c r="O448" i="8"/>
  <c r="D449" i="8"/>
  <c r="C451" i="8"/>
  <c r="N450" i="8"/>
  <c r="N451" i="8" l="1"/>
  <c r="C452" i="8"/>
  <c r="Q451" i="8"/>
  <c r="F452" i="8"/>
  <c r="O449" i="8"/>
  <c r="D450" i="8"/>
  <c r="P451" i="8"/>
  <c r="E452" i="8"/>
  <c r="P452" i="8" l="1"/>
  <c r="E453" i="8"/>
  <c r="O450" i="8"/>
  <c r="D451" i="8"/>
  <c r="N452" i="8"/>
  <c r="C453" i="8"/>
  <c r="Q452" i="8"/>
  <c r="F453" i="8"/>
  <c r="N453" i="8" l="1"/>
  <c r="C454" i="8"/>
  <c r="Q453" i="8"/>
  <c r="F454" i="8"/>
  <c r="P453" i="8"/>
  <c r="E454" i="8"/>
  <c r="O451" i="8"/>
  <c r="D452" i="8"/>
  <c r="O452" i="8" l="1"/>
  <c r="D453" i="8"/>
  <c r="C455" i="8"/>
  <c r="N454" i="8"/>
  <c r="E455" i="8"/>
  <c r="P454" i="8"/>
  <c r="Q454" i="8"/>
  <c r="F455" i="8"/>
  <c r="Q455" i="8" l="1"/>
  <c r="F456" i="8"/>
  <c r="N455" i="8"/>
  <c r="C456" i="8"/>
  <c r="E456" i="8"/>
  <c r="P455" i="8"/>
  <c r="O453" i="8"/>
  <c r="D454" i="8"/>
  <c r="D455" i="8" l="1"/>
  <c r="O454" i="8"/>
  <c r="P456" i="8"/>
  <c r="E457" i="8"/>
  <c r="F457" i="8"/>
  <c r="Q456" i="8"/>
  <c r="N456" i="8"/>
  <c r="C457" i="8"/>
  <c r="N457" i="8" l="1"/>
  <c r="C458" i="8"/>
  <c r="Q457" i="8"/>
  <c r="F458" i="8"/>
  <c r="P457" i="8"/>
  <c r="E458" i="8"/>
  <c r="O455" i="8"/>
  <c r="D456" i="8"/>
  <c r="P458" i="8" l="1"/>
  <c r="E459" i="8"/>
  <c r="C459" i="8"/>
  <c r="N458" i="8"/>
  <c r="O456" i="8"/>
  <c r="D457" i="8"/>
  <c r="Q458" i="8"/>
  <c r="F459" i="8"/>
  <c r="Q459" i="8" l="1"/>
  <c r="F460" i="8"/>
  <c r="C460" i="8"/>
  <c r="N459" i="8"/>
  <c r="P459" i="8"/>
  <c r="E460" i="8"/>
  <c r="O457" i="8"/>
  <c r="D458" i="8"/>
  <c r="N460" i="8" l="1"/>
  <c r="C461" i="8"/>
  <c r="F461" i="8"/>
  <c r="Q460" i="8"/>
  <c r="O458" i="8"/>
  <c r="D459" i="8"/>
  <c r="E461" i="8"/>
  <c r="P460" i="8"/>
  <c r="E462" i="8" l="1"/>
  <c r="P461" i="8"/>
  <c r="D460" i="8"/>
  <c r="O459" i="8"/>
  <c r="Q461" i="8"/>
  <c r="F462" i="8"/>
  <c r="N461" i="8"/>
  <c r="C462" i="8"/>
  <c r="D461" i="8" l="1"/>
  <c r="O460" i="8"/>
  <c r="F463" i="8"/>
  <c r="Q462" i="8"/>
  <c r="N462" i="8"/>
  <c r="C463" i="8"/>
  <c r="P462" i="8"/>
  <c r="E463" i="8"/>
  <c r="N463" i="8" l="1"/>
  <c r="C464" i="8"/>
  <c r="Q463" i="8"/>
  <c r="F464" i="8"/>
  <c r="P463" i="8"/>
  <c r="E464" i="8"/>
  <c r="O461" i="8"/>
  <c r="D462" i="8"/>
  <c r="D463" i="8" l="1"/>
  <c r="O462" i="8"/>
  <c r="Q464" i="8"/>
  <c r="F465" i="8"/>
  <c r="N464" i="8"/>
  <c r="C465" i="8"/>
  <c r="E465" i="8"/>
  <c r="P464" i="8"/>
  <c r="N465" i="8" l="1"/>
  <c r="C466" i="8"/>
  <c r="P465" i="8"/>
  <c r="E466" i="8"/>
  <c r="F466" i="8"/>
  <c r="Q465" i="8"/>
  <c r="O463" i="8"/>
  <c r="D464" i="8"/>
  <c r="D465" i="8" l="1"/>
  <c r="O464" i="8"/>
  <c r="N466" i="8"/>
  <c r="C467" i="8"/>
  <c r="Q466" i="8"/>
  <c r="F467" i="8"/>
  <c r="E467" i="8"/>
  <c r="P466" i="8"/>
  <c r="Q467" i="8" l="1"/>
  <c r="F468" i="8"/>
  <c r="C468" i="8"/>
  <c r="N467" i="8"/>
  <c r="E468" i="8"/>
  <c r="P467" i="8"/>
  <c r="O465" i="8"/>
  <c r="D466" i="8"/>
  <c r="P468" i="8" l="1"/>
  <c r="E469" i="8"/>
  <c r="N468" i="8"/>
  <c r="C469" i="8"/>
  <c r="F469" i="8"/>
  <c r="Q468" i="8"/>
  <c r="O466" i="8"/>
  <c r="D467" i="8"/>
  <c r="C470" i="8" l="1"/>
  <c r="N469" i="8"/>
  <c r="O467" i="8"/>
  <c r="D468" i="8"/>
  <c r="Q469" i="8"/>
  <c r="F470" i="8"/>
  <c r="P469" i="8"/>
  <c r="E470" i="8"/>
  <c r="E471" i="8" l="1"/>
  <c r="P470" i="8"/>
  <c r="Q470" i="8"/>
  <c r="F471" i="8"/>
  <c r="O468" i="8"/>
  <c r="D469" i="8"/>
  <c r="N470" i="8"/>
  <c r="C471" i="8"/>
  <c r="N471" i="8" l="1"/>
  <c r="C472" i="8"/>
  <c r="O469" i="8"/>
  <c r="D470" i="8"/>
  <c r="Q471" i="8"/>
  <c r="F472" i="8"/>
  <c r="P471" i="8"/>
  <c r="E472" i="8"/>
  <c r="Q472" i="8" l="1"/>
  <c r="F473" i="8"/>
  <c r="E473" i="8"/>
  <c r="P472" i="8"/>
  <c r="D471" i="8"/>
  <c r="O470" i="8"/>
  <c r="N472" i="8"/>
  <c r="C473" i="8"/>
  <c r="N473" i="8" l="1"/>
  <c r="C474" i="8"/>
  <c r="O471" i="8"/>
  <c r="D472" i="8"/>
  <c r="P473" i="8"/>
  <c r="E474" i="8"/>
  <c r="Q473" i="8"/>
  <c r="F474" i="8"/>
  <c r="C475" i="8" l="1"/>
  <c r="N474" i="8"/>
  <c r="F475" i="8"/>
  <c r="Q474" i="8"/>
  <c r="P474" i="8"/>
  <c r="E475" i="8"/>
  <c r="O472" i="8"/>
  <c r="D473" i="8"/>
  <c r="D474" i="8" l="1"/>
  <c r="O473" i="8"/>
  <c r="P475" i="8"/>
  <c r="E476" i="8"/>
  <c r="Q475" i="8"/>
  <c r="F476" i="8"/>
  <c r="N475" i="8"/>
  <c r="C476" i="8"/>
  <c r="N476" i="8" l="1"/>
  <c r="C477" i="8"/>
  <c r="Q476" i="8"/>
  <c r="F477" i="8"/>
  <c r="P476" i="8"/>
  <c r="E477" i="8"/>
  <c r="D475" i="8"/>
  <c r="O474" i="8"/>
  <c r="P477" i="8" l="1"/>
  <c r="E478" i="8"/>
  <c r="Q477" i="8"/>
  <c r="F478" i="8"/>
  <c r="O475" i="8"/>
  <c r="D476" i="8"/>
  <c r="N477" i="8"/>
  <c r="C478" i="8"/>
  <c r="N478" i="8" l="1"/>
  <c r="C479" i="8"/>
  <c r="O476" i="8"/>
  <c r="D477" i="8"/>
  <c r="P478" i="8"/>
  <c r="E479" i="8"/>
  <c r="Q478" i="8"/>
  <c r="F479" i="8"/>
  <c r="P479" i="8" l="1"/>
  <c r="E480" i="8"/>
  <c r="O477" i="8"/>
  <c r="D478" i="8"/>
  <c r="Q479" i="8"/>
  <c r="F480" i="8"/>
  <c r="N479" i="8"/>
  <c r="C480" i="8"/>
  <c r="Q480" i="8" l="1"/>
  <c r="F481" i="8"/>
  <c r="O478" i="8"/>
  <c r="D479" i="8"/>
  <c r="P480" i="8"/>
  <c r="E481" i="8"/>
  <c r="N480" i="8"/>
  <c r="C481" i="8"/>
  <c r="C482" i="8" l="1"/>
  <c r="N481" i="8"/>
  <c r="P481" i="8"/>
  <c r="E482" i="8"/>
  <c r="Q481" i="8"/>
  <c r="F482" i="8"/>
  <c r="O479" i="8"/>
  <c r="D480" i="8"/>
  <c r="O480" i="8" l="1"/>
  <c r="D481" i="8"/>
  <c r="Q482" i="8"/>
  <c r="F483" i="8"/>
  <c r="E483" i="8"/>
  <c r="P482" i="8"/>
  <c r="C483" i="8"/>
  <c r="N482" i="8"/>
  <c r="P483" i="8" l="1"/>
  <c r="E484" i="8"/>
  <c r="Q483" i="8"/>
  <c r="F484" i="8"/>
  <c r="N483" i="8"/>
  <c r="C484" i="8"/>
  <c r="O481" i="8"/>
  <c r="D482" i="8"/>
  <c r="C485" i="8" l="1"/>
  <c r="N484" i="8"/>
  <c r="Q484" i="8"/>
  <c r="F485" i="8"/>
  <c r="E485" i="8"/>
  <c r="P484" i="8"/>
  <c r="O482" i="8"/>
  <c r="D483" i="8"/>
  <c r="O483" i="8" l="1"/>
  <c r="D484" i="8"/>
  <c r="P485" i="8"/>
  <c r="E486" i="8"/>
  <c r="Q485" i="8"/>
  <c r="F486" i="8"/>
  <c r="N485" i="8"/>
  <c r="C486" i="8"/>
  <c r="N486" i="8" l="1"/>
  <c r="C487" i="8"/>
  <c r="P486" i="8"/>
  <c r="E487" i="8"/>
  <c r="D485" i="8"/>
  <c r="O484" i="8"/>
  <c r="Q486" i="8"/>
  <c r="F487" i="8"/>
  <c r="Q487" i="8" l="1"/>
  <c r="F488" i="8"/>
  <c r="D486" i="8"/>
  <c r="O485" i="8"/>
  <c r="P487" i="8"/>
  <c r="E488" i="8"/>
  <c r="N487" i="8"/>
  <c r="C488" i="8"/>
  <c r="P488" i="8" l="1"/>
  <c r="E489" i="8"/>
  <c r="O486" i="8"/>
  <c r="D487" i="8"/>
  <c r="F489" i="8"/>
  <c r="Q488" i="8"/>
  <c r="N488" i="8"/>
  <c r="C489" i="8"/>
  <c r="Q489" i="8" l="1"/>
  <c r="F490" i="8"/>
  <c r="O487" i="8"/>
  <c r="D488" i="8"/>
  <c r="P489" i="8"/>
  <c r="E490" i="8"/>
  <c r="N489" i="8"/>
  <c r="C490" i="8"/>
  <c r="N490" i="8" l="1"/>
  <c r="C491" i="8"/>
  <c r="P490" i="8"/>
  <c r="E491" i="8"/>
  <c r="D489" i="8"/>
  <c r="O488" i="8"/>
  <c r="Q490" i="8"/>
  <c r="F491" i="8"/>
  <c r="O489" i="8" l="1"/>
  <c r="D490" i="8"/>
  <c r="P491" i="8"/>
  <c r="E492" i="8"/>
  <c r="C492" i="8"/>
  <c r="N491" i="8"/>
  <c r="Q491" i="8"/>
  <c r="F492" i="8"/>
  <c r="Q492" i="8" l="1"/>
  <c r="F493" i="8"/>
  <c r="N492" i="8"/>
  <c r="C493" i="8"/>
  <c r="P492" i="8"/>
  <c r="E493" i="8"/>
  <c r="D491" i="8"/>
  <c r="O490" i="8"/>
  <c r="C494" i="8" l="1"/>
  <c r="N493" i="8"/>
  <c r="E494" i="8"/>
  <c r="P493" i="8"/>
  <c r="Q493" i="8"/>
  <c r="F494" i="8"/>
  <c r="O491" i="8"/>
  <c r="D492" i="8"/>
  <c r="P494" i="8" l="1"/>
  <c r="E495" i="8"/>
  <c r="O492" i="8"/>
  <c r="D493" i="8"/>
  <c r="Q494" i="8"/>
  <c r="F495" i="8"/>
  <c r="N494" i="8"/>
  <c r="C495" i="8"/>
  <c r="C496" i="8" l="1"/>
  <c r="N495" i="8"/>
  <c r="P495" i="8"/>
  <c r="E496" i="8"/>
  <c r="Q495" i="8"/>
  <c r="F496" i="8"/>
  <c r="O493" i="8"/>
  <c r="D494" i="8"/>
  <c r="F497" i="8" l="1"/>
  <c r="Q496" i="8"/>
  <c r="O494" i="8"/>
  <c r="D495" i="8"/>
  <c r="P496" i="8"/>
  <c r="E497" i="8"/>
  <c r="N496" i="8"/>
  <c r="C497" i="8"/>
  <c r="P497" i="8" l="1"/>
  <c r="E498" i="8"/>
  <c r="O495" i="8"/>
  <c r="D496" i="8"/>
  <c r="N497" i="8"/>
  <c r="C498" i="8"/>
  <c r="F498" i="8"/>
  <c r="Q497" i="8"/>
  <c r="N498" i="8" l="1"/>
  <c r="C499" i="8"/>
  <c r="Q498" i="8"/>
  <c r="F499" i="8"/>
  <c r="E499" i="8"/>
  <c r="P498" i="8"/>
  <c r="D497" i="8"/>
  <c r="O496" i="8"/>
  <c r="Q499" i="8" l="1"/>
  <c r="F500" i="8"/>
  <c r="O497" i="8"/>
  <c r="D498" i="8"/>
  <c r="P499" i="8"/>
  <c r="E500" i="8"/>
  <c r="N499" i="8"/>
  <c r="C500" i="8"/>
  <c r="P500" i="8" l="1"/>
  <c r="E501" i="8"/>
  <c r="D499" i="8"/>
  <c r="O498" i="8"/>
  <c r="N500" i="8"/>
  <c r="C501" i="8"/>
  <c r="Q500" i="8"/>
  <c r="F501" i="8"/>
  <c r="F502" i="8" l="1"/>
  <c r="Q501" i="8"/>
  <c r="O499" i="8"/>
  <c r="D500" i="8"/>
  <c r="P501" i="8"/>
  <c r="E502" i="8"/>
  <c r="N501" i="8"/>
  <c r="C502" i="8"/>
  <c r="O500" i="8" l="1"/>
  <c r="D501" i="8"/>
  <c r="N502" i="8"/>
  <c r="C503" i="8"/>
  <c r="E503" i="8"/>
  <c r="P502" i="8"/>
  <c r="Q502" i="8"/>
  <c r="F503" i="8"/>
  <c r="Q503" i="8" l="1"/>
  <c r="F504" i="8"/>
  <c r="D502" i="8"/>
  <c r="O501" i="8"/>
  <c r="P503" i="8"/>
  <c r="E504" i="8"/>
  <c r="N503" i="8"/>
  <c r="C504" i="8"/>
  <c r="N504" i="8" l="1"/>
  <c r="C505" i="8"/>
  <c r="E505" i="8"/>
  <c r="P504" i="8"/>
  <c r="Q504" i="8"/>
  <c r="F505" i="8"/>
  <c r="O502" i="8"/>
  <c r="D503" i="8"/>
  <c r="O503" i="8" l="1"/>
  <c r="D504" i="8"/>
  <c r="P505" i="8"/>
  <c r="E506" i="8"/>
  <c r="N505" i="8"/>
  <c r="C506" i="8"/>
  <c r="Q505" i="8"/>
  <c r="F506" i="8"/>
  <c r="E507" i="8" l="1"/>
  <c r="P506" i="8"/>
  <c r="Q506" i="8"/>
  <c r="F507" i="8"/>
  <c r="N506" i="8"/>
  <c r="C507" i="8"/>
  <c r="O504" i="8"/>
  <c r="D505" i="8"/>
  <c r="O505" i="8" l="1"/>
  <c r="D506" i="8"/>
  <c r="C508" i="8"/>
  <c r="N507" i="8"/>
  <c r="Q507" i="8"/>
  <c r="F508" i="8"/>
  <c r="P507" i="8"/>
  <c r="E508" i="8"/>
  <c r="P508" i="8" l="1"/>
  <c r="E509" i="8"/>
  <c r="F509" i="8"/>
  <c r="Q508" i="8"/>
  <c r="N508" i="8"/>
  <c r="C509" i="8"/>
  <c r="O506" i="8"/>
  <c r="D507" i="8"/>
  <c r="O507" i="8" l="1"/>
  <c r="D508" i="8"/>
  <c r="Q509" i="8"/>
  <c r="F510" i="8"/>
  <c r="P509" i="8"/>
  <c r="E510" i="8"/>
  <c r="C510" i="8"/>
  <c r="N509" i="8"/>
  <c r="N510" i="8" l="1"/>
  <c r="C511" i="8"/>
  <c r="Q510" i="8"/>
  <c r="F511" i="8"/>
  <c r="E511" i="8"/>
  <c r="P510" i="8"/>
  <c r="O508" i="8"/>
  <c r="D509" i="8"/>
  <c r="D510" i="8" l="1"/>
  <c r="O509" i="8"/>
  <c r="N511" i="8"/>
  <c r="C512" i="8"/>
  <c r="P511" i="8"/>
  <c r="E512" i="8"/>
  <c r="F512" i="8"/>
  <c r="Q511" i="8"/>
  <c r="Q512" i="8" l="1"/>
  <c r="F513" i="8"/>
  <c r="P512" i="8"/>
  <c r="E513" i="8"/>
  <c r="N512" i="8"/>
  <c r="C513" i="8"/>
  <c r="O510" i="8"/>
  <c r="D511" i="8"/>
  <c r="D512" i="8" l="1"/>
  <c r="O511" i="8"/>
  <c r="P513" i="8"/>
  <c r="E514" i="8"/>
  <c r="F514" i="8"/>
  <c r="Q513" i="8"/>
  <c r="N513" i="8"/>
  <c r="C514" i="8"/>
  <c r="Q514" i="8" l="1"/>
  <c r="F515" i="8"/>
  <c r="E515" i="8"/>
  <c r="P514" i="8"/>
  <c r="N514" i="8"/>
  <c r="C515" i="8"/>
  <c r="O512" i="8"/>
  <c r="D513" i="8"/>
  <c r="D514" i="8" l="1"/>
  <c r="O513" i="8"/>
  <c r="N515" i="8"/>
  <c r="C516" i="8"/>
  <c r="P515" i="8"/>
  <c r="E516" i="8"/>
  <c r="Q515" i="8"/>
  <c r="F516" i="8"/>
  <c r="N516" i="8" l="1"/>
  <c r="C517" i="8"/>
  <c r="Q516" i="8"/>
  <c r="F517" i="8"/>
  <c r="P516" i="8"/>
  <c r="E517" i="8"/>
  <c r="O514" i="8"/>
  <c r="D515" i="8"/>
  <c r="P517" i="8" l="1"/>
  <c r="E518" i="8"/>
  <c r="O515" i="8"/>
  <c r="D516" i="8"/>
  <c r="Q517" i="8"/>
  <c r="F518" i="8"/>
  <c r="N517" i="8"/>
  <c r="C518" i="8"/>
  <c r="N518" i="8" l="1"/>
  <c r="C519" i="8"/>
  <c r="Q518" i="8"/>
  <c r="F519" i="8"/>
  <c r="O516" i="8"/>
  <c r="D517" i="8"/>
  <c r="P518" i="8"/>
  <c r="E519" i="8"/>
  <c r="O517" i="8" l="1"/>
  <c r="D518" i="8"/>
  <c r="F520" i="8"/>
  <c r="Q519" i="8"/>
  <c r="N519" i="8"/>
  <c r="C520" i="8"/>
  <c r="P519" i="8"/>
  <c r="E520" i="8"/>
  <c r="E521" i="8" l="1"/>
  <c r="P520" i="8"/>
  <c r="Q520" i="8"/>
  <c r="F521" i="8"/>
  <c r="N520" i="8"/>
  <c r="C521" i="8"/>
  <c r="D519" i="8"/>
  <c r="O518" i="8"/>
  <c r="C522" i="8" l="1"/>
  <c r="N521" i="8"/>
  <c r="O519" i="8"/>
  <c r="D520" i="8"/>
  <c r="Q521" i="8"/>
  <c r="F522" i="8"/>
  <c r="P521" i="8"/>
  <c r="E522" i="8"/>
  <c r="E523" i="8" l="1"/>
  <c r="P522" i="8"/>
  <c r="F523" i="8"/>
  <c r="Q522" i="8"/>
  <c r="O520" i="8"/>
  <c r="D521" i="8"/>
  <c r="N522" i="8"/>
  <c r="C523" i="8"/>
  <c r="O521" i="8" l="1"/>
  <c r="D522" i="8"/>
  <c r="Q523" i="8"/>
  <c r="F524" i="8"/>
  <c r="N523" i="8"/>
  <c r="C524" i="8"/>
  <c r="P523" i="8"/>
  <c r="E524" i="8"/>
  <c r="P524" i="8" l="1"/>
  <c r="E525" i="8"/>
  <c r="Q524" i="8"/>
  <c r="F525" i="8"/>
  <c r="O522" i="8"/>
  <c r="D523" i="8"/>
  <c r="N524" i="8"/>
  <c r="C525" i="8"/>
  <c r="N525" i="8" l="1"/>
  <c r="C526" i="8"/>
  <c r="F526" i="8"/>
  <c r="Q525" i="8"/>
  <c r="P525" i="8"/>
  <c r="E526" i="8"/>
  <c r="O523" i="8"/>
  <c r="D524" i="8"/>
  <c r="Q526" i="8" l="1"/>
  <c r="F527" i="8"/>
  <c r="O524" i="8"/>
  <c r="D525" i="8"/>
  <c r="P526" i="8"/>
  <c r="E527" i="8"/>
  <c r="N526" i="8"/>
  <c r="C527" i="8"/>
  <c r="E528" i="8" l="1"/>
  <c r="P527" i="8"/>
  <c r="F528" i="8"/>
  <c r="Q527" i="8"/>
  <c r="N527" i="8"/>
  <c r="C528" i="8"/>
  <c r="O525" i="8"/>
  <c r="D526" i="8"/>
  <c r="O526" i="8" l="1"/>
  <c r="D527" i="8"/>
  <c r="N528" i="8"/>
  <c r="C529" i="8"/>
  <c r="Q528" i="8"/>
  <c r="F529" i="8"/>
  <c r="P528" i="8"/>
  <c r="E529" i="8"/>
  <c r="C530" i="8" l="1"/>
  <c r="N529" i="8"/>
  <c r="P529" i="8"/>
  <c r="E530" i="8"/>
  <c r="D528" i="8"/>
  <c r="O527" i="8"/>
  <c r="Q529" i="8"/>
  <c r="F530" i="8"/>
  <c r="Q530" i="8" l="1"/>
  <c r="F531" i="8"/>
  <c r="P530" i="8"/>
  <c r="E531" i="8"/>
  <c r="O528" i="8"/>
  <c r="D529" i="8"/>
  <c r="N530" i="8"/>
  <c r="C531" i="8"/>
  <c r="P531" i="8" l="1"/>
  <c r="E532" i="8"/>
  <c r="N531" i="8"/>
  <c r="C532" i="8"/>
  <c r="O529" i="8"/>
  <c r="D530" i="8"/>
  <c r="Q531" i="8"/>
  <c r="F532" i="8"/>
  <c r="O530" i="8" l="1"/>
  <c r="D531" i="8"/>
  <c r="Q532" i="8"/>
  <c r="F533" i="8"/>
  <c r="P532" i="8"/>
  <c r="E533" i="8"/>
  <c r="N532" i="8"/>
  <c r="C533" i="8"/>
  <c r="Q533" i="8" l="1"/>
  <c r="F534" i="8"/>
  <c r="D532" i="8"/>
  <c r="O531" i="8"/>
  <c r="C534" i="8"/>
  <c r="N533" i="8"/>
  <c r="P533" i="8"/>
  <c r="E534" i="8"/>
  <c r="P534" i="8" l="1"/>
  <c r="E535" i="8"/>
  <c r="O532" i="8"/>
  <c r="D533" i="8"/>
  <c r="Q534" i="8"/>
  <c r="F535" i="8"/>
  <c r="N534" i="8"/>
  <c r="C535" i="8"/>
  <c r="C536" i="8" l="1"/>
  <c r="N535" i="8"/>
  <c r="O533" i="8"/>
  <c r="D534" i="8"/>
  <c r="P535" i="8"/>
  <c r="E536" i="8"/>
  <c r="Q535" i="8"/>
  <c r="F536" i="8"/>
  <c r="F537" i="8" l="1"/>
  <c r="Q536" i="8"/>
  <c r="O534" i="8"/>
  <c r="D535" i="8"/>
  <c r="P536" i="8"/>
  <c r="E537" i="8"/>
  <c r="N536" i="8"/>
  <c r="C537" i="8"/>
  <c r="P537" i="8" l="1"/>
  <c r="E538" i="8"/>
  <c r="C538" i="8"/>
  <c r="N537" i="8"/>
  <c r="D536" i="8"/>
  <c r="O535" i="8"/>
  <c r="F538" i="8"/>
  <c r="Q537" i="8"/>
  <c r="Q538" i="8" l="1"/>
  <c r="F539" i="8"/>
  <c r="O536" i="8"/>
  <c r="D537" i="8"/>
  <c r="N538" i="8"/>
  <c r="C539" i="8"/>
  <c r="E539" i="8"/>
  <c r="P538" i="8"/>
  <c r="C540" i="8" l="1"/>
  <c r="N539" i="8"/>
  <c r="E540" i="8"/>
  <c r="P539" i="8"/>
  <c r="O537" i="8"/>
  <c r="D538" i="8"/>
  <c r="Q539" i="8"/>
  <c r="F540" i="8"/>
  <c r="Q540" i="8" l="1"/>
  <c r="F541" i="8"/>
  <c r="P540" i="8"/>
  <c r="E541" i="8"/>
  <c r="D539" i="8"/>
  <c r="O538" i="8"/>
  <c r="N540" i="8"/>
  <c r="C541" i="8"/>
  <c r="C542" i="8" l="1"/>
  <c r="N541" i="8"/>
  <c r="D540" i="8"/>
  <c r="O539" i="8"/>
  <c r="Q541" i="8"/>
  <c r="F542" i="8"/>
  <c r="E542" i="8"/>
  <c r="P541" i="8"/>
  <c r="E543" i="8" l="1"/>
  <c r="P542" i="8"/>
  <c r="Q542" i="8"/>
  <c r="F543" i="8"/>
  <c r="D541" i="8"/>
  <c r="O540" i="8"/>
  <c r="N542" i="8"/>
  <c r="C543" i="8"/>
  <c r="Q543" i="8" l="1"/>
  <c r="F544" i="8"/>
  <c r="N543" i="8"/>
  <c r="C544" i="8"/>
  <c r="O541" i="8"/>
  <c r="D542" i="8"/>
  <c r="P543" i="8"/>
  <c r="E544" i="8"/>
  <c r="P544" i="8" l="1"/>
  <c r="E545" i="8"/>
  <c r="Q544" i="8"/>
  <c r="F545" i="8"/>
  <c r="O542" i="8"/>
  <c r="D543" i="8"/>
  <c r="C545" i="8"/>
  <c r="N544" i="8"/>
  <c r="O543" i="8" l="1"/>
  <c r="D544" i="8"/>
  <c r="N545" i="8"/>
  <c r="C546" i="8"/>
  <c r="F546" i="8"/>
  <c r="Q545" i="8"/>
  <c r="P545" i="8"/>
  <c r="E546" i="8"/>
  <c r="P546" i="8" l="1"/>
  <c r="E547" i="8"/>
  <c r="Q546" i="8"/>
  <c r="F547" i="8"/>
  <c r="N546" i="8"/>
  <c r="C547" i="8"/>
  <c r="D545" i="8"/>
  <c r="O544" i="8"/>
  <c r="Q547" i="8" l="1"/>
  <c r="F548" i="8"/>
  <c r="O545" i="8"/>
  <c r="D546" i="8"/>
  <c r="C548" i="8"/>
  <c r="N547" i="8"/>
  <c r="P547" i="8"/>
  <c r="E548" i="8"/>
  <c r="P548" i="8" l="1"/>
  <c r="E549" i="8"/>
  <c r="O546" i="8"/>
  <c r="D547" i="8"/>
  <c r="N548" i="8"/>
  <c r="C549" i="8"/>
  <c r="Q548" i="8"/>
  <c r="F549" i="8"/>
  <c r="Q549" i="8" l="1"/>
  <c r="F550" i="8"/>
  <c r="E550" i="8"/>
  <c r="P549" i="8"/>
  <c r="N549" i="8"/>
  <c r="C550" i="8"/>
  <c r="O547" i="8"/>
  <c r="D548" i="8"/>
  <c r="P550" i="8" l="1"/>
  <c r="E551" i="8"/>
  <c r="C551" i="8"/>
  <c r="N550" i="8"/>
  <c r="Q550" i="8"/>
  <c r="F551" i="8"/>
  <c r="O548" i="8"/>
  <c r="D549" i="8"/>
  <c r="Q551" i="8" l="1"/>
  <c r="F552" i="8"/>
  <c r="N551" i="8"/>
  <c r="C552" i="8"/>
  <c r="E552" i="8"/>
  <c r="P551" i="8"/>
  <c r="D550" i="8"/>
  <c r="O549" i="8"/>
  <c r="N552" i="8" l="1"/>
  <c r="C553" i="8"/>
  <c r="O550" i="8"/>
  <c r="D551" i="8"/>
  <c r="E553" i="8"/>
  <c r="P552" i="8"/>
  <c r="Q552" i="8"/>
  <c r="F553" i="8"/>
  <c r="P553" i="8" l="1"/>
  <c r="E554" i="8"/>
  <c r="Q553" i="8"/>
  <c r="F554" i="8"/>
  <c r="C554" i="8"/>
  <c r="N553" i="8"/>
  <c r="D552" i="8"/>
  <c r="O551" i="8"/>
  <c r="O552" i="8" l="1"/>
  <c r="D553" i="8"/>
  <c r="Q554" i="8"/>
  <c r="F555" i="8"/>
  <c r="P554" i="8"/>
  <c r="E555" i="8"/>
  <c r="N554" i="8"/>
  <c r="C555" i="8"/>
  <c r="P555" i="8" l="1"/>
  <c r="E556" i="8"/>
  <c r="Q555" i="8"/>
  <c r="F556" i="8"/>
  <c r="D554" i="8"/>
  <c r="O553" i="8"/>
  <c r="N555" i="8"/>
  <c r="C556" i="8"/>
  <c r="Q556" i="8" l="1"/>
  <c r="F557" i="8"/>
  <c r="N556" i="8"/>
  <c r="C557" i="8"/>
  <c r="P556" i="8"/>
  <c r="E557" i="8"/>
  <c r="O554" i="8"/>
  <c r="D555" i="8"/>
  <c r="N557" i="8" l="1"/>
  <c r="C558" i="8"/>
  <c r="P557" i="8"/>
  <c r="E558" i="8"/>
  <c r="Q557" i="8"/>
  <c r="F558" i="8"/>
  <c r="O555" i="8"/>
  <c r="D556" i="8"/>
  <c r="O556" i="8" l="1"/>
  <c r="D557" i="8"/>
  <c r="Q558" i="8"/>
  <c r="F559" i="8"/>
  <c r="P558" i="8"/>
  <c r="E559" i="8"/>
  <c r="N558" i="8"/>
  <c r="C559" i="8"/>
  <c r="N559" i="8" l="1"/>
  <c r="C560" i="8"/>
  <c r="P559" i="8"/>
  <c r="E560" i="8"/>
  <c r="O557" i="8"/>
  <c r="D558" i="8"/>
  <c r="Q559" i="8"/>
  <c r="F560" i="8"/>
  <c r="F561" i="8" l="1"/>
  <c r="Q560" i="8"/>
  <c r="O558" i="8"/>
  <c r="D559" i="8"/>
  <c r="N560" i="8"/>
  <c r="C561" i="8"/>
  <c r="P560" i="8"/>
  <c r="E561" i="8"/>
  <c r="O559" i="8" l="1"/>
  <c r="D560" i="8"/>
  <c r="N561" i="8"/>
  <c r="C562" i="8"/>
  <c r="P561" i="8"/>
  <c r="E562" i="8"/>
  <c r="Q561" i="8"/>
  <c r="F562" i="8"/>
  <c r="N562" i="8" l="1"/>
  <c r="C563" i="8"/>
  <c r="O560" i="8"/>
  <c r="D561" i="8"/>
  <c r="Q562" i="8"/>
  <c r="F563" i="8"/>
  <c r="P562" i="8"/>
  <c r="E563" i="8"/>
  <c r="P563" i="8" l="1"/>
  <c r="E564" i="8"/>
  <c r="N563" i="8"/>
  <c r="C564" i="8"/>
  <c r="F564" i="8"/>
  <c r="Q563" i="8"/>
  <c r="O561" i="8"/>
  <c r="D562" i="8"/>
  <c r="O562" i="8" l="1"/>
  <c r="D563" i="8"/>
  <c r="Q564" i="8"/>
  <c r="F565" i="8"/>
  <c r="P564" i="8"/>
  <c r="E565" i="8"/>
  <c r="C565" i="8"/>
  <c r="N564" i="8"/>
  <c r="E566" i="8" l="1"/>
  <c r="P565" i="8"/>
  <c r="C566" i="8"/>
  <c r="N565" i="8"/>
  <c r="O563" i="8"/>
  <c r="D564" i="8"/>
  <c r="Q565" i="8"/>
  <c r="F566" i="8"/>
  <c r="D565" i="8" l="1"/>
  <c r="O564" i="8"/>
  <c r="N566" i="8"/>
  <c r="C567" i="8"/>
  <c r="Q566" i="8"/>
  <c r="F567" i="8"/>
  <c r="E567" i="8"/>
  <c r="P566" i="8"/>
  <c r="N567" i="8" l="1"/>
  <c r="C568" i="8"/>
  <c r="P567" i="8"/>
  <c r="E568" i="8"/>
  <c r="Q567" i="8"/>
  <c r="F568" i="8"/>
  <c r="D566" i="8"/>
  <c r="O565" i="8"/>
  <c r="Q568" i="8" l="1"/>
  <c r="F569" i="8"/>
  <c r="P568" i="8"/>
  <c r="E569" i="8"/>
  <c r="N568" i="8"/>
  <c r="C569" i="8"/>
  <c r="O566" i="8"/>
  <c r="D567" i="8"/>
  <c r="O567" i="8" l="1"/>
  <c r="D568" i="8"/>
  <c r="N569" i="8"/>
  <c r="C570" i="8"/>
  <c r="P569" i="8"/>
  <c r="E570" i="8"/>
  <c r="Q569" i="8"/>
  <c r="F570" i="8"/>
  <c r="N570" i="8" l="1"/>
  <c r="C571" i="8"/>
  <c r="F571" i="8"/>
  <c r="Q570" i="8"/>
  <c r="E571" i="8"/>
  <c r="P570" i="8"/>
  <c r="O568" i="8"/>
  <c r="D569" i="8"/>
  <c r="Q571" i="8" l="1"/>
  <c r="F572" i="8"/>
  <c r="C572" i="8"/>
  <c r="N571" i="8"/>
  <c r="O569" i="8"/>
  <c r="D570" i="8"/>
  <c r="E572" i="8"/>
  <c r="P571" i="8"/>
  <c r="P572" i="8" l="1"/>
  <c r="E573" i="8"/>
  <c r="D571" i="8"/>
  <c r="O570" i="8"/>
  <c r="N572" i="8"/>
  <c r="C573" i="8"/>
  <c r="Q572" i="8"/>
  <c r="F573" i="8"/>
  <c r="Q573" i="8" l="1"/>
  <c r="F574" i="8"/>
  <c r="D572" i="8"/>
  <c r="O571" i="8"/>
  <c r="P573" i="8"/>
  <c r="E574" i="8"/>
  <c r="N573" i="8"/>
  <c r="C574" i="8"/>
  <c r="O572" i="8" l="1"/>
  <c r="D573" i="8"/>
  <c r="E575" i="8"/>
  <c r="P574" i="8"/>
  <c r="F575" i="8"/>
  <c r="Q574" i="8"/>
  <c r="N574" i="8"/>
  <c r="C575" i="8"/>
  <c r="C576" i="8" l="1"/>
  <c r="N575" i="8"/>
  <c r="Q575" i="8"/>
  <c r="F576" i="8"/>
  <c r="P575" i="8"/>
  <c r="E576" i="8"/>
  <c r="O573" i="8"/>
  <c r="D574" i="8"/>
  <c r="O574" i="8" l="1"/>
  <c r="D575" i="8"/>
  <c r="P576" i="8"/>
  <c r="E577" i="8"/>
  <c r="F577" i="8"/>
  <c r="Q576" i="8"/>
  <c r="N576" i="8"/>
  <c r="C577" i="8"/>
  <c r="N577" i="8" l="1"/>
  <c r="C578" i="8"/>
  <c r="Q577" i="8"/>
  <c r="F578" i="8"/>
  <c r="P577" i="8"/>
  <c r="E578" i="8"/>
  <c r="O575" i="8"/>
  <c r="D576" i="8"/>
  <c r="Q578" i="8" l="1"/>
  <c r="F579" i="8"/>
  <c r="D577" i="8"/>
  <c r="O576" i="8"/>
  <c r="N578" i="8"/>
  <c r="C579" i="8"/>
  <c r="P578" i="8"/>
  <c r="E579" i="8"/>
  <c r="O577" i="8" l="1"/>
  <c r="D578" i="8"/>
  <c r="N579" i="8"/>
  <c r="C580" i="8"/>
  <c r="Q579" i="8"/>
  <c r="F580" i="8"/>
  <c r="P579" i="8"/>
  <c r="E580" i="8"/>
  <c r="P580" i="8" l="1"/>
  <c r="E581" i="8"/>
  <c r="Q580" i="8"/>
  <c r="F581" i="8"/>
  <c r="D579" i="8"/>
  <c r="O578" i="8"/>
  <c r="N580" i="8"/>
  <c r="C581" i="8"/>
  <c r="C582" i="8" l="1"/>
  <c r="N581" i="8"/>
  <c r="O579" i="8"/>
  <c r="D580" i="8"/>
  <c r="F582" i="8"/>
  <c r="Q581" i="8"/>
  <c r="P581" i="8"/>
  <c r="E582" i="8"/>
  <c r="Q582" i="8" l="1"/>
  <c r="F583" i="8"/>
  <c r="O580" i="8"/>
  <c r="D581" i="8"/>
  <c r="P582" i="8"/>
  <c r="E583" i="8"/>
  <c r="N582" i="8"/>
  <c r="C583" i="8"/>
  <c r="D582" i="8" l="1"/>
  <c r="O581" i="8"/>
  <c r="Q583" i="8"/>
  <c r="F584" i="8"/>
  <c r="N583" i="8"/>
  <c r="C584" i="8"/>
  <c r="P583" i="8"/>
  <c r="E584" i="8"/>
  <c r="P584" i="8" l="1"/>
  <c r="E585" i="8"/>
  <c r="F585" i="8"/>
  <c r="Q584" i="8"/>
  <c r="N584" i="8"/>
  <c r="C585" i="8"/>
  <c r="O582" i="8"/>
  <c r="D583" i="8"/>
  <c r="O583" i="8" l="1"/>
  <c r="D584" i="8"/>
  <c r="Q585" i="8"/>
  <c r="F586" i="8"/>
  <c r="P585" i="8"/>
  <c r="E586" i="8"/>
  <c r="C586" i="8"/>
  <c r="N585" i="8"/>
  <c r="P586" i="8" l="1"/>
  <c r="E587" i="8"/>
  <c r="F587" i="8"/>
  <c r="Q586" i="8"/>
  <c r="N586" i="8"/>
  <c r="C587" i="8"/>
  <c r="O584" i="8"/>
  <c r="D585" i="8"/>
  <c r="Q587" i="8" l="1"/>
  <c r="F588" i="8"/>
  <c r="P587" i="8"/>
  <c r="E588" i="8"/>
  <c r="O585" i="8"/>
  <c r="D586" i="8"/>
  <c r="N587" i="8"/>
  <c r="C588" i="8"/>
  <c r="N588" i="8" l="1"/>
  <c r="C589" i="8"/>
  <c r="O586" i="8"/>
  <c r="D587" i="8"/>
  <c r="P588" i="8"/>
  <c r="E589" i="8"/>
  <c r="Q588" i="8"/>
  <c r="F589" i="8"/>
  <c r="Q589" i="8" l="1"/>
  <c r="F590" i="8"/>
  <c r="P589" i="8"/>
  <c r="E590" i="8"/>
  <c r="N589" i="8"/>
  <c r="C590" i="8"/>
  <c r="O587" i="8"/>
  <c r="D588" i="8"/>
  <c r="O588" i="8" l="1"/>
  <c r="D589" i="8"/>
  <c r="N590" i="8"/>
  <c r="C591" i="8"/>
  <c r="F591" i="8"/>
  <c r="Q590" i="8"/>
  <c r="P590" i="8"/>
  <c r="E591" i="8"/>
  <c r="N591" i="8" l="1"/>
  <c r="C592" i="8"/>
  <c r="P591" i="8"/>
  <c r="E592" i="8"/>
  <c r="O589" i="8"/>
  <c r="D590" i="8"/>
  <c r="Q591" i="8"/>
  <c r="F592" i="8"/>
  <c r="Q592" i="8" l="1"/>
  <c r="F593" i="8"/>
  <c r="D591" i="8"/>
  <c r="O590" i="8"/>
  <c r="P592" i="8"/>
  <c r="E593" i="8"/>
  <c r="N592" i="8"/>
  <c r="C593" i="8"/>
  <c r="N593" i="8" l="1"/>
  <c r="C594" i="8"/>
  <c r="P593" i="8"/>
  <c r="E594" i="8"/>
  <c r="D592" i="8"/>
  <c r="O591" i="8"/>
  <c r="Q593" i="8"/>
  <c r="F594" i="8"/>
  <c r="P594" i="8" l="1"/>
  <c r="E595" i="8"/>
  <c r="P595" i="8" s="1"/>
  <c r="N594" i="8"/>
  <c r="C595" i="8"/>
  <c r="N595" i="8" s="1"/>
  <c r="Q594" i="8"/>
  <c r="F595" i="8"/>
  <c r="Q595" i="8" s="1"/>
  <c r="D593" i="8"/>
  <c r="O592" i="8"/>
  <c r="O593" i="8" l="1"/>
  <c r="D594" i="8"/>
  <c r="O594" i="8" l="1"/>
  <c r="D595" i="8"/>
  <c r="O59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<sst xmlns="http://schemas.openxmlformats.org/spreadsheetml/2006/main" count="2368" uniqueCount="2102">
  <si>
    <t>Date</t>
  </si>
  <si>
    <t>Price</t>
  </si>
  <si>
    <t>Open</t>
  </si>
  <si>
    <t>High</t>
  </si>
  <si>
    <t>Low</t>
  </si>
  <si>
    <t>59.26M</t>
  </si>
  <si>
    <t>1.59%</t>
  </si>
  <si>
    <t>98.91M</t>
  </si>
  <si>
    <t>3.28%</t>
  </si>
  <si>
    <t>70.63M</t>
  </si>
  <si>
    <t>-2.50%</t>
  </si>
  <si>
    <t>76.63M</t>
  </si>
  <si>
    <t>6.29%</t>
  </si>
  <si>
    <t>94.17M</t>
  </si>
  <si>
    <t>-6.18%</t>
  </si>
  <si>
    <t>78.86M</t>
  </si>
  <si>
    <t>5.50%</t>
  </si>
  <si>
    <t>99.17M</t>
  </si>
  <si>
    <t>8.12%</t>
  </si>
  <si>
    <t>110.17M</t>
  </si>
  <si>
    <t>-9.60%</t>
  </si>
  <si>
    <t>82.94M</t>
  </si>
  <si>
    <t>-4.13%</t>
  </si>
  <si>
    <t>91.52M</t>
  </si>
  <si>
    <t>9.20%</t>
  </si>
  <si>
    <t>118.46M</t>
  </si>
  <si>
    <t>-8.64%</t>
  </si>
  <si>
    <t>142.83M</t>
  </si>
  <si>
    <t>0.26%</t>
  </si>
  <si>
    <t>109.71M</t>
  </si>
  <si>
    <t>-8.78%</t>
  </si>
  <si>
    <t>137.21M</t>
  </si>
  <si>
    <t>3.44%</t>
  </si>
  <si>
    <t>178.15M</t>
  </si>
  <si>
    <t>-2.98%</t>
  </si>
  <si>
    <t>209.44M</t>
  </si>
  <si>
    <t>-5.24%</t>
  </si>
  <si>
    <t>142.38M</t>
  </si>
  <si>
    <t>4.18%</t>
  </si>
  <si>
    <t>100.25M</t>
  </si>
  <si>
    <t>-0.73%</t>
  </si>
  <si>
    <t>93.89M</t>
  </si>
  <si>
    <t>7.04%</t>
  </si>
  <si>
    <t>103.25M</t>
  </si>
  <si>
    <t>-4.98%</t>
  </si>
  <si>
    <t>81.09M</t>
  </si>
  <si>
    <t>2.95%</t>
  </si>
  <si>
    <t>87.93M</t>
  </si>
  <si>
    <t>2.45%</t>
  </si>
  <si>
    <t>68.95M</t>
  </si>
  <si>
    <t>1.91%</t>
  </si>
  <si>
    <t>Volume</t>
  </si>
  <si>
    <t>Chg%</t>
  </si>
  <si>
    <t>3.35M</t>
  </si>
  <si>
    <t>2.91%</t>
  </si>
  <si>
    <t>5.48M</t>
  </si>
  <si>
    <t>-0.95%</t>
  </si>
  <si>
    <t>2.63M</t>
  </si>
  <si>
    <t>-2.33%</t>
  </si>
  <si>
    <t>2.48M</t>
  </si>
  <si>
    <t>9.30%</t>
  </si>
  <si>
    <t>2.16M</t>
  </si>
  <si>
    <t>-1.98%</t>
  </si>
  <si>
    <t>3.97M</t>
  </si>
  <si>
    <t>13.91%</t>
  </si>
  <si>
    <t>5.34M</t>
  </si>
  <si>
    <t>2.89%</t>
  </si>
  <si>
    <t>3.50M</t>
  </si>
  <si>
    <t>-4.67%</t>
  </si>
  <si>
    <t>2.65M</t>
  </si>
  <si>
    <t>-1.76%</t>
  </si>
  <si>
    <t>3.20M</t>
  </si>
  <si>
    <t>1.58%</t>
  </si>
  <si>
    <t>2.64M</t>
  </si>
  <si>
    <t>-6.46%</t>
  </si>
  <si>
    <t>2.77M</t>
  </si>
  <si>
    <t>-0.45%</t>
  </si>
  <si>
    <t>3.08M</t>
  </si>
  <si>
    <t>-4.63%</t>
  </si>
  <si>
    <t>3.47M</t>
  </si>
  <si>
    <t>-0.57%</t>
  </si>
  <si>
    <t>2.34M</t>
  </si>
  <si>
    <t>2.66%</t>
  </si>
  <si>
    <t>2.18M</t>
  </si>
  <si>
    <t>1.07%</t>
  </si>
  <si>
    <t>2.28M</t>
  </si>
  <si>
    <t>4.45%</t>
  </si>
  <si>
    <t>3.16M</t>
  </si>
  <si>
    <t>5.37%</t>
  </si>
  <si>
    <t>4.11M</t>
  </si>
  <si>
    <t>2.90%</t>
  </si>
  <si>
    <t>5.52M</t>
  </si>
  <si>
    <t>-3.42%</t>
  </si>
  <si>
    <t>3.62M</t>
  </si>
  <si>
    <t>-2.48%</t>
  </si>
  <si>
    <t>2.95M</t>
  </si>
  <si>
    <t>3.86%</t>
  </si>
  <si>
    <t>3.32M</t>
  </si>
  <si>
    <t>-2.52%</t>
  </si>
  <si>
    <t>282.22K</t>
  </si>
  <si>
    <t>2.53%</t>
  </si>
  <si>
    <t>415.49K</t>
  </si>
  <si>
    <t>-0.92%</t>
  </si>
  <si>
    <t>188.21K</t>
  </si>
  <si>
    <t>1.64%</t>
  </si>
  <si>
    <t>286.22K</t>
  </si>
  <si>
    <t>12.67%</t>
  </si>
  <si>
    <t>219.59K</t>
  </si>
  <si>
    <t>0.03%</t>
  </si>
  <si>
    <t>483.08K</t>
  </si>
  <si>
    <t>15.07%</t>
  </si>
  <si>
    <t>514.85K</t>
  </si>
  <si>
    <t>0.75%</t>
  </si>
  <si>
    <t>166.28K</t>
  </si>
  <si>
    <t>-6.73%</t>
  </si>
  <si>
    <t>815.40K</t>
  </si>
  <si>
    <t>-0.50%</t>
  </si>
  <si>
    <t>255.65K</t>
  </si>
  <si>
    <t>5.30%</t>
  </si>
  <si>
    <t>378.73K</t>
  </si>
  <si>
    <t>2.02%</t>
  </si>
  <si>
    <t>762.29K</t>
  </si>
  <si>
    <t>-2.67%</t>
  </si>
  <si>
    <t>289.32K</t>
  </si>
  <si>
    <t>-2.03%</t>
  </si>
  <si>
    <t>801.45K</t>
  </si>
  <si>
    <t>-4.40%</t>
  </si>
  <si>
    <t>695.40K</t>
  </si>
  <si>
    <t>-8.24%</t>
  </si>
  <si>
    <t>254.30K</t>
  </si>
  <si>
    <t>-1.47%</t>
  </si>
  <si>
    <t>225.94K</t>
  </si>
  <si>
    <t>2.38%</t>
  </si>
  <si>
    <t>425.91K</t>
  </si>
  <si>
    <t>6.88%</t>
  </si>
  <si>
    <t>257.04K</t>
  </si>
  <si>
    <t>5.68%</t>
  </si>
  <si>
    <t>525.68K</t>
  </si>
  <si>
    <t>-1.02%</t>
  </si>
  <si>
    <t>328.43K</t>
  </si>
  <si>
    <t>-5.01%</t>
  </si>
  <si>
    <t>312.02K</t>
  </si>
  <si>
    <t>1.24%</t>
  </si>
  <si>
    <t>915.69K</t>
  </si>
  <si>
    <t>0.72%</t>
  </si>
  <si>
    <t>This ETF tracks the FTSE/JSE Top 40 Index, which is a market capitalization-weighted index that comprises the 40 largest companies listed on the Johannesburg Stock Exchange (JSE).</t>
  </si>
  <si>
    <t>This ETF tracks the FTSE/JSE Africa Index Series, which is a market capitalization-weighted index that comprises the 25 largest companies listed on the JSE that are not included in the FTSE/JSE Top 40 Index.</t>
  </si>
  <si>
    <t>-0.08%</t>
  </si>
  <si>
    <t>-0.49%</t>
  </si>
  <si>
    <t>3.12M</t>
  </si>
  <si>
    <t>4.40%</t>
  </si>
  <si>
    <t>10.05M</t>
  </si>
  <si>
    <t>0.77%</t>
  </si>
  <si>
    <t>5.06M</t>
  </si>
  <si>
    <t>1.78%</t>
  </si>
  <si>
    <t>5.90M</t>
  </si>
  <si>
    <t>8.21%</t>
  </si>
  <si>
    <t>5.38M</t>
  </si>
  <si>
    <t>-1.23%</t>
  </si>
  <si>
    <t>5.09M</t>
  </si>
  <si>
    <t>-2.40%</t>
  </si>
  <si>
    <t>3.06M</t>
  </si>
  <si>
    <t>8.22%</t>
  </si>
  <si>
    <t>5.44M</t>
  </si>
  <si>
    <t>-3.81%</t>
  </si>
  <si>
    <t>4.48M</t>
  </si>
  <si>
    <t>-2.29%</t>
  </si>
  <si>
    <t>8.96%</t>
  </si>
  <si>
    <t>3.85M</t>
  </si>
  <si>
    <t>-4.20%</t>
  </si>
  <si>
    <t>2.59M</t>
  </si>
  <si>
    <t>-2.55%</t>
  </si>
  <si>
    <t>2.93M</t>
  </si>
  <si>
    <t>-0.88%</t>
  </si>
  <si>
    <t>12.76M</t>
  </si>
  <si>
    <t>-1.43%</t>
  </si>
  <si>
    <t>4.15M</t>
  </si>
  <si>
    <t>-1.93%</t>
  </si>
  <si>
    <t>7.01M</t>
  </si>
  <si>
    <t>-8.39%</t>
  </si>
  <si>
    <t>2.90M</t>
  </si>
  <si>
    <t>3.06%</t>
  </si>
  <si>
    <t>4.35M</t>
  </si>
  <si>
    <t>3.50%</t>
  </si>
  <si>
    <t>4.63M</t>
  </si>
  <si>
    <t>5.65%</t>
  </si>
  <si>
    <t>5.10M</t>
  </si>
  <si>
    <t>-0.09%</t>
  </si>
  <si>
    <t>3.70M</t>
  </si>
  <si>
    <t>2.21%</t>
  </si>
  <si>
    <t>7.10M</t>
  </si>
  <si>
    <t>4.03%</t>
  </si>
  <si>
    <t>7.28M</t>
  </si>
  <si>
    <t>4.42%</t>
  </si>
  <si>
    <t>This ETF tracks the performance of the MSCI World Index, which is a market capitalization-weighted index that comprises companies from 23 developed countries around the world.</t>
  </si>
  <si>
    <t>https://za.investing.com/etfs/vanguard-s-p-500-chart</t>
  </si>
  <si>
    <t>https://za.investing.com/etfs/satrix-40-historical-data?interval_sec=monthly</t>
  </si>
  <si>
    <t>https://za.investing.com/etfs/satrix-indi-historical-data?interval_sec=monthly</t>
  </si>
  <si>
    <t>https://za.investing.com/etfs/db-x-trackers-msci-world-historical-data?interval_sec=monthly</t>
  </si>
  <si>
    <t>-0.86%</t>
  </si>
  <si>
    <r>
      <t>The S&amp;P 500 represents 500 of the largest U.S. companies.</t>
    </r>
    <r>
      <rPr>
        <b/>
        <sz val="11"/>
        <color rgb="FFFF0000"/>
        <rFont val="Arial"/>
        <family val="2"/>
      </rPr>
      <t> The goal of the Vanguard S&amp;P 500 ETF is to track the returns of the S&amp;P 500 index</t>
    </r>
    <r>
      <rPr>
        <b/>
        <sz val="11"/>
        <color rgb="FFFF0000"/>
        <rFont val="Calibri"/>
        <family val="2"/>
        <scheme val="minor"/>
      </rPr>
      <t xml:space="preserve"> </t>
    </r>
  </si>
  <si>
    <t>USD ZAR Exchange rate</t>
  </si>
  <si>
    <t>Vanguard S&amp;P 500 Price (USD)</t>
  </si>
  <si>
    <t>Vanguard S&amp;P 500 Price (Rand)</t>
  </si>
  <si>
    <t>Satrix 40 Price (Rand)</t>
  </si>
  <si>
    <t>Satrix Indi Price (Rand)</t>
  </si>
  <si>
    <t>Sygnia Itrix MSCI World Price (Rand)</t>
  </si>
  <si>
    <t xml:space="preserve"> Standard Deviation</t>
  </si>
  <si>
    <t xml:space="preserve">  Range: </t>
  </si>
  <si>
    <t>381.73</t>
  </si>
  <si>
    <t>383.55</t>
  </si>
  <si>
    <t>370.95</t>
  </si>
  <si>
    <t>3.14M</t>
  </si>
  <si>
    <t>375.60</t>
  </si>
  <si>
    <t>382.12</t>
  </si>
  <si>
    <t>370.98</t>
  </si>
  <si>
    <t>363.34</t>
  </si>
  <si>
    <t>376.34</t>
  </si>
  <si>
    <t>349.76</t>
  </si>
  <si>
    <t>372.44</t>
  </si>
  <si>
    <t>384.41</t>
  </si>
  <si>
    <t>361.73</t>
  </si>
  <si>
    <t>353.18</t>
  </si>
  <si>
    <t>375.08</t>
  </si>
  <si>
    <t>347.19</t>
  </si>
  <si>
    <t>375.87</t>
  </si>
  <si>
    <t>377.19</t>
  </si>
  <si>
    <t>344.34</t>
  </si>
  <si>
    <t>358.53</t>
  </si>
  <si>
    <t>374.59</t>
  </si>
  <si>
    <t>338.90</t>
  </si>
  <si>
    <t>331.79</t>
  </si>
  <si>
    <t>357.98</t>
  </si>
  <si>
    <t>319.87</t>
  </si>
  <si>
    <t>361.10</t>
  </si>
  <si>
    <t>378.51</t>
  </si>
  <si>
    <t>328.12</t>
  </si>
  <si>
    <t>376.12</t>
  </si>
  <si>
    <t>396.89</t>
  </si>
  <si>
    <t>363.11</t>
  </si>
  <si>
    <t>378.79</t>
  </si>
  <si>
    <t>346.16</t>
  </si>
  <si>
    <t>379.66</t>
  </si>
  <si>
    <t>341.05</t>
  </si>
  <si>
    <t>381.61</t>
  </si>
  <si>
    <t>383.74</t>
  </si>
  <si>
    <t>334.24</t>
  </si>
  <si>
    <t>394.92</t>
  </si>
  <si>
    <t>416.68</t>
  </si>
  <si>
    <t>420.82</t>
  </si>
  <si>
    <t>378.00</t>
  </si>
  <si>
    <t>400.01</t>
  </si>
  <si>
    <t>424.72</t>
  </si>
  <si>
    <t>381.64</t>
  </si>
  <si>
    <t>414.34</t>
  </si>
  <si>
    <t>421.18</t>
  </si>
  <si>
    <t>377.50</t>
  </si>
  <si>
    <t>437.93</t>
  </si>
  <si>
    <t>441.26</t>
  </si>
  <si>
    <t>386.84</t>
  </si>
  <si>
    <t>424.47</t>
  </si>
  <si>
    <t>440.36</t>
  </si>
  <si>
    <t>412.77</t>
  </si>
  <si>
    <t>423.19</t>
  </si>
  <si>
    <t>435.41</t>
  </si>
  <si>
    <t>418.63</t>
  </si>
  <si>
    <t>396.23</t>
  </si>
  <si>
    <t>422.52</t>
  </si>
  <si>
    <t>391.96</t>
  </si>
  <si>
    <t>416.05</t>
  </si>
  <si>
    <t>417.44</t>
  </si>
  <si>
    <t>394.34</t>
  </si>
  <si>
    <t>404.78</t>
  </si>
  <si>
    <t>416.56</t>
  </si>
  <si>
    <t>400.92</t>
  </si>
  <si>
    <t>394.30</t>
  </si>
  <si>
    <t>406.13</t>
  </si>
  <si>
    <t>387.93</t>
  </si>
  <si>
    <t>388.50</t>
  </si>
  <si>
    <t>394.45</t>
  </si>
  <si>
    <t>382.52</t>
  </si>
  <si>
    <t>385.56</t>
  </si>
  <si>
    <t>388.68</t>
  </si>
  <si>
    <t>372.13</t>
  </si>
  <si>
    <t>91.78M</t>
  </si>
  <si>
    <t>0.67%</t>
  </si>
  <si>
    <t>366.20</t>
  </si>
  <si>
    <t>386.74</t>
  </si>
  <si>
    <t>366.03</t>
  </si>
  <si>
    <t>77.40M</t>
  </si>
  <si>
    <t>5.29%</t>
  </si>
  <si>
    <t>354.55</t>
  </si>
  <si>
    <t>366.05</t>
  </si>
  <si>
    <t>341.92</t>
  </si>
  <si>
    <t>115.91M</t>
  </si>
  <si>
    <t>4.21%</t>
  </si>
  <si>
    <t>343.63</t>
  </si>
  <si>
    <t>362.37</t>
  </si>
  <si>
    <t>341.40</t>
  </si>
  <si>
    <t>65.41M</t>
  </si>
  <si>
    <t>2.77%</t>
  </si>
  <si>
    <t>345.02</t>
  </si>
  <si>
    <t>354.64</t>
  </si>
  <si>
    <t>335.37</t>
  </si>
  <si>
    <t>67.33M</t>
  </si>
  <si>
    <t>335.92</t>
  </si>
  <si>
    <t>344.37</t>
  </si>
  <si>
    <t>333.77</t>
  </si>
  <si>
    <t>62.14M</t>
  </si>
  <si>
    <t>3.32%</t>
  </si>
  <si>
    <t>303.37</t>
  </si>
  <si>
    <t>335.20</t>
  </si>
  <si>
    <t>300.63</t>
  </si>
  <si>
    <t>67.83M</t>
  </si>
  <si>
    <t>10.95%</t>
  </si>
  <si>
    <t>310.16</t>
  </si>
  <si>
    <t>325.22</t>
  </si>
  <si>
    <t>296.37</t>
  </si>
  <si>
    <t>62.74M</t>
  </si>
  <si>
    <t>321.81</t>
  </si>
  <si>
    <t>329.67</t>
  </si>
  <si>
    <t>295.04</t>
  </si>
  <si>
    <t>74.32M</t>
  </si>
  <si>
    <t>-4.16%</t>
  </si>
  <si>
    <t>301.65</t>
  </si>
  <si>
    <t>322.83</t>
  </si>
  <si>
    <t>301.13</t>
  </si>
  <si>
    <t>61.31M</t>
  </si>
  <si>
    <t>6.97%</t>
  </si>
  <si>
    <t>284.37</t>
  </si>
  <si>
    <t>300.62</t>
  </si>
  <si>
    <t>283.95</t>
  </si>
  <si>
    <t>73.80M</t>
  </si>
  <si>
    <t>5.88%</t>
  </si>
  <si>
    <t>279.07</t>
  </si>
  <si>
    <t>297.32</t>
  </si>
  <si>
    <t>272.77</t>
  </si>
  <si>
    <t>98.72M</t>
  </si>
  <si>
    <t>1.32%</t>
  </si>
  <si>
    <t>262.14</t>
  </si>
  <si>
    <t>282.04</t>
  </si>
  <si>
    <t>253.97</t>
  </si>
  <si>
    <t>92.58M</t>
  </si>
  <si>
    <t>4.74%</t>
  </si>
  <si>
    <t>227.92</t>
  </si>
  <si>
    <t>271.00</t>
  </si>
  <si>
    <t>224.13</t>
  </si>
  <si>
    <t>149.17M</t>
  </si>
  <si>
    <t>12.79%</t>
  </si>
  <si>
    <t>274.00</t>
  </si>
  <si>
    <t>288.32</t>
  </si>
  <si>
    <t>200.55</t>
  </si>
  <si>
    <t>281.80M</t>
  </si>
  <si>
    <t>-12.85%</t>
  </si>
  <si>
    <t>297.12</t>
  </si>
  <si>
    <t>311.59</t>
  </si>
  <si>
    <t>262.25</t>
  </si>
  <si>
    <t>99.89M</t>
  </si>
  <si>
    <t>-8.10%</t>
  </si>
  <si>
    <t>297.29</t>
  </si>
  <si>
    <t>305.92</t>
  </si>
  <si>
    <t>294.35</t>
  </si>
  <si>
    <t>66.99M</t>
  </si>
  <si>
    <t>-0.04%</t>
  </si>
  <si>
    <t>289.03</t>
  </si>
  <si>
    <t>297.51</t>
  </si>
  <si>
    <t>282.10</t>
  </si>
  <si>
    <t>56.54M</t>
  </si>
  <si>
    <t>2.48%</t>
  </si>
  <si>
    <t>280.05</t>
  </si>
  <si>
    <t>289.78</t>
  </si>
  <si>
    <t>279.91</t>
  </si>
  <si>
    <t>43.87M</t>
  </si>
  <si>
    <t>3.63%</t>
  </si>
  <si>
    <t>273.44</t>
  </si>
  <si>
    <t>279.69</t>
  </si>
  <si>
    <t>261.59</t>
  </si>
  <si>
    <t>53.05M</t>
  </si>
  <si>
    <t>2.18%</t>
  </si>
  <si>
    <t>266.83</t>
  </si>
  <si>
    <t>277.98</t>
  </si>
  <si>
    <t>265.68</t>
  </si>
  <si>
    <t>45.94M</t>
  </si>
  <si>
    <t>1.49%</t>
  </si>
  <si>
    <t>273.28</t>
  </si>
  <si>
    <t>276.28</t>
  </si>
  <si>
    <t>258.70</t>
  </si>
  <si>
    <t>76.17M</t>
  </si>
  <si>
    <t>-1.64%</t>
  </si>
  <si>
    <t>272.46</t>
  </si>
  <si>
    <t>277.55</t>
  </si>
  <si>
    <t>270.30</t>
  </si>
  <si>
    <t>55.51M</t>
  </si>
  <si>
    <t>1.46%</t>
  </si>
  <si>
    <t>252.83</t>
  </si>
  <si>
    <t>272.79</t>
  </si>
  <si>
    <t>250.77</t>
  </si>
  <si>
    <t>48.69M</t>
  </si>
  <si>
    <t>6.44%</t>
  </si>
  <si>
    <t>270.68</t>
  </si>
  <si>
    <t>270.86</t>
  </si>
  <si>
    <t>252.77</t>
  </si>
  <si>
    <t>72.32M</t>
  </si>
  <si>
    <t>-6.35%</t>
  </si>
  <si>
    <t>261.46</t>
  </si>
  <si>
    <t>270.41</t>
  </si>
  <si>
    <t>261.19</t>
  </si>
  <si>
    <t>41.36M</t>
  </si>
  <si>
    <t>257.81</t>
  </si>
  <si>
    <t>262.59</t>
  </si>
  <si>
    <t>250.34</t>
  </si>
  <si>
    <t>62.97M</t>
  </si>
  <si>
    <t>1.36%</t>
  </si>
  <si>
    <t>248.31</t>
  </si>
  <si>
    <t>258.61</t>
  </si>
  <si>
    <t>246.20</t>
  </si>
  <si>
    <t>57.66M</t>
  </si>
  <si>
    <t>3.25%</t>
  </si>
  <si>
    <t>248.01</t>
  </si>
  <si>
    <t>226.18</t>
  </si>
  <si>
    <t>248.53</t>
  </si>
  <si>
    <t>223.97</t>
  </si>
  <si>
    <t>81.25M</t>
  </si>
  <si>
    <t>7.92%</t>
  </si>
  <si>
    <t>257.65</t>
  </si>
  <si>
    <t>257.74</t>
  </si>
  <si>
    <t>214.83</t>
  </si>
  <si>
    <t>128.54M</t>
  </si>
  <si>
    <t>-9.34%</t>
  </si>
  <si>
    <t>249.63</t>
  </si>
  <si>
    <t>258.44</t>
  </si>
  <si>
    <t>241.73</t>
  </si>
  <si>
    <t>61.16M</t>
  </si>
  <si>
    <t>1.89%</t>
  </si>
  <si>
    <t>268.46</t>
  </si>
  <si>
    <t>269.47</t>
  </si>
  <si>
    <t>238.79</t>
  </si>
  <si>
    <t>91.44M</t>
  </si>
  <si>
    <t>-6.84%</t>
  </si>
  <si>
    <t>266.35</t>
  </si>
  <si>
    <t>270.67</t>
  </si>
  <si>
    <t>263.45</t>
  </si>
  <si>
    <t>48.73M</t>
  </si>
  <si>
    <t>0.12%</t>
  </si>
  <si>
    <t>258.64</t>
  </si>
  <si>
    <t>268.05</t>
  </si>
  <si>
    <t>256.48</t>
  </si>
  <si>
    <t>49.56M</t>
  </si>
  <si>
    <t>3.22%</t>
  </si>
  <si>
    <t>247.56</t>
  </si>
  <si>
    <t>261.25</t>
  </si>
  <si>
    <t>247.32</t>
  </si>
  <si>
    <t>45.59M</t>
  </si>
  <si>
    <t>3.56%</t>
  </si>
  <si>
    <t>250.23</t>
  </si>
  <si>
    <t>256.77</t>
  </si>
  <si>
    <t>246.63</t>
  </si>
  <si>
    <t>54.66M</t>
  </si>
  <si>
    <t>0.29%</t>
  </si>
  <si>
    <t>242.45</t>
  </si>
  <si>
    <t>251.94</t>
  </si>
  <si>
    <t>237.92</t>
  </si>
  <si>
    <t>43.98M</t>
  </si>
  <si>
    <t>2.42%</t>
  </si>
  <si>
    <t>241.19</t>
  </si>
  <si>
    <t>249.22</t>
  </si>
  <si>
    <t>233.92</t>
  </si>
  <si>
    <t>57.32M</t>
  </si>
  <si>
    <t>0.35%</t>
  </si>
  <si>
    <t>249.53</t>
  </si>
  <si>
    <t>257.71</t>
  </si>
  <si>
    <t>237.53</t>
  </si>
  <si>
    <t>63.87M</t>
  </si>
  <si>
    <t>-2.91%</t>
  </si>
  <si>
    <t>258.29</t>
  </si>
  <si>
    <t>260.12</t>
  </si>
  <si>
    <t>232.42</t>
  </si>
  <si>
    <t>88.66M</t>
  </si>
  <si>
    <t>-3.73%</t>
  </si>
  <si>
    <t>246.15</t>
  </si>
  <si>
    <t>263.37</t>
  </si>
  <si>
    <t>245.74</t>
  </si>
  <si>
    <t>63.56M</t>
  </si>
  <si>
    <t>5.59%</t>
  </si>
  <si>
    <t>243.25</t>
  </si>
  <si>
    <t>239.52</t>
  </si>
  <si>
    <t>44.19M</t>
  </si>
  <si>
    <t>0.80%</t>
  </si>
  <si>
    <t>237.03</t>
  </si>
  <si>
    <t>244.40</t>
  </si>
  <si>
    <t>234.82</t>
  </si>
  <si>
    <t>43.31M</t>
  </si>
  <si>
    <t>231.00</t>
  </si>
  <si>
    <t>236.88</t>
  </si>
  <si>
    <t>230.91</t>
  </si>
  <si>
    <t>33.05M</t>
  </si>
  <si>
    <t>2.33%</t>
  </si>
  <si>
    <t>227.76</t>
  </si>
  <si>
    <t>230.90</t>
  </si>
  <si>
    <t>224.98</t>
  </si>
  <si>
    <t>33.38M</t>
  </si>
  <si>
    <t>1.52%</t>
  </si>
  <si>
    <t>227.30</t>
  </si>
  <si>
    <t>228.62</t>
  </si>
  <si>
    <t>222.12</t>
  </si>
  <si>
    <t>37.62M</t>
  </si>
  <si>
    <t>223.09</t>
  </si>
  <si>
    <t>227.78</t>
  </si>
  <si>
    <t>220.72</t>
  </si>
  <si>
    <t>37.71M</t>
  </si>
  <si>
    <t>2.06%</t>
  </si>
  <si>
    <t>222.14</t>
  </si>
  <si>
    <t>225.76</t>
  </si>
  <si>
    <t>220.42</t>
  </si>
  <si>
    <t>43.55M</t>
  </si>
  <si>
    <t>0.18%</t>
  </si>
  <si>
    <t>219.16</t>
  </si>
  <si>
    <t>222.24</t>
  </si>
  <si>
    <t>216.13</t>
  </si>
  <si>
    <t>40.66M</t>
  </si>
  <si>
    <t>1.40%</t>
  </si>
  <si>
    <t>216.51</t>
  </si>
  <si>
    <t>219.90</t>
  </si>
  <si>
    <t>213.47</t>
  </si>
  <si>
    <t>39.17M</t>
  </si>
  <si>
    <t>1.04%</t>
  </si>
  <si>
    <t>218.90</t>
  </si>
  <si>
    <t>220.66</t>
  </si>
  <si>
    <t>212.62</t>
  </si>
  <si>
    <t>47.64M</t>
  </si>
  <si>
    <t>-0.33%</t>
  </si>
  <si>
    <t>209.62</t>
  </si>
  <si>
    <t>217.90</t>
  </si>
  <si>
    <t>208.23</t>
  </si>
  <si>
    <t>35.46M</t>
  </si>
  <si>
    <t>3.88%</t>
  </si>
  <si>
    <t>206.68</t>
  </si>
  <si>
    <t>210.90</t>
  </si>
  <si>
    <t>205.56</t>
  </si>
  <si>
    <t>57.28M</t>
  </si>
  <si>
    <t>202.68</t>
  </si>
  <si>
    <t>209.70</t>
  </si>
  <si>
    <t>201.24</t>
  </si>
  <si>
    <t>52.30M</t>
  </si>
  <si>
    <t>1.44%</t>
  </si>
  <si>
    <t>195.52</t>
  </si>
  <si>
    <t>203.69</t>
  </si>
  <si>
    <t>191.32</t>
  </si>
  <si>
    <t>52.73M</t>
  </si>
  <si>
    <t>3.73%</t>
  </si>
  <si>
    <t>198.18</t>
  </si>
  <si>
    <t>198.95</t>
  </si>
  <si>
    <t>193.92</t>
  </si>
  <si>
    <t>33.93M</t>
  </si>
  <si>
    <t>-1.79%</t>
  </si>
  <si>
    <t>199.50</t>
  </si>
  <si>
    <t>201.15</t>
  </si>
  <si>
    <t>194.12</t>
  </si>
  <si>
    <t>44.98M</t>
  </si>
  <si>
    <t>-0.42%</t>
  </si>
  <si>
    <t>199.33</t>
  </si>
  <si>
    <t>201.51</t>
  </si>
  <si>
    <t>196.88</t>
  </si>
  <si>
    <t>43.95M</t>
  </si>
  <si>
    <t>192.09</t>
  </si>
  <si>
    <t>199.60</t>
  </si>
  <si>
    <t>189.97</t>
  </si>
  <si>
    <t>41.95M</t>
  </si>
  <si>
    <t>3.68%</t>
  </si>
  <si>
    <t>191.88</t>
  </si>
  <si>
    <t>194.95</t>
  </si>
  <si>
    <t>182.27</t>
  </si>
  <si>
    <t>61.83M</t>
  </si>
  <si>
    <t>-0.18%</t>
  </si>
  <si>
    <t>189.81</t>
  </si>
  <si>
    <t>193.27</t>
  </si>
  <si>
    <t>185.97</t>
  </si>
  <si>
    <t>38.16M</t>
  </si>
  <si>
    <t>1.75%</t>
  </si>
  <si>
    <t>187.40</t>
  </si>
  <si>
    <t>193.43</t>
  </si>
  <si>
    <t>186.26</t>
  </si>
  <si>
    <t>42.42M</t>
  </si>
  <si>
    <t>178.84</t>
  </si>
  <si>
    <t>189.72</t>
  </si>
  <si>
    <t>178.33</t>
  </si>
  <si>
    <t>50.01M</t>
  </si>
  <si>
    <t>6.30%</t>
  </si>
  <si>
    <t>176.61</t>
  </si>
  <si>
    <t>180.36</t>
  </si>
  <si>
    <t>166.05</t>
  </si>
  <si>
    <t>54.71M</t>
  </si>
  <si>
    <t>-0.21%</t>
  </si>
  <si>
    <t>183.77</t>
  </si>
  <si>
    <t>185.12</t>
  </si>
  <si>
    <t>165.96</t>
  </si>
  <si>
    <t>82.62M</t>
  </si>
  <si>
    <t>-4.91%</t>
  </si>
  <si>
    <t>192.05</t>
  </si>
  <si>
    <t>193.45</t>
  </si>
  <si>
    <t>183.31</t>
  </si>
  <si>
    <t>62.49M</t>
  </si>
  <si>
    <t>-2.32%</t>
  </si>
  <si>
    <t>190.98</t>
  </si>
  <si>
    <t>194.06</t>
  </si>
  <si>
    <t>185.36</t>
  </si>
  <si>
    <t>38.63M</t>
  </si>
  <si>
    <t>0.43%</t>
  </si>
  <si>
    <t>175.97</t>
  </si>
  <si>
    <t>192.00</t>
  </si>
  <si>
    <t>173.35</t>
  </si>
  <si>
    <t>38.18M</t>
  </si>
  <si>
    <t>8.45%</t>
  </si>
  <si>
    <t>177.11</t>
  </si>
  <si>
    <t>185.99</t>
  </si>
  <si>
    <t>171.36</t>
  </si>
  <si>
    <t>57.67M</t>
  </si>
  <si>
    <t>193.00</t>
  </si>
  <si>
    <t>193.75</t>
  </si>
  <si>
    <t>168.08</t>
  </si>
  <si>
    <t>75.87M</t>
  </si>
  <si>
    <t>-6.14%</t>
  </si>
  <si>
    <t>190.65</t>
  </si>
  <si>
    <t>195.46</t>
  </si>
  <si>
    <t>187.19</t>
  </si>
  <si>
    <t>35.09M</t>
  </si>
  <si>
    <t>194.23</t>
  </si>
  <si>
    <t>195.53</t>
  </si>
  <si>
    <t>188.24</t>
  </si>
  <si>
    <t>32.51M</t>
  </si>
  <si>
    <t>191.96</t>
  </si>
  <si>
    <t>195.95</t>
  </si>
  <si>
    <t>189.53</t>
  </si>
  <si>
    <t>25.76M</t>
  </si>
  <si>
    <t>1.25%</t>
  </si>
  <si>
    <t>189.17</t>
  </si>
  <si>
    <t>194.74</t>
  </si>
  <si>
    <t>187.47</t>
  </si>
  <si>
    <t>30.25M</t>
  </si>
  <si>
    <t>1.00%</t>
  </si>
  <si>
    <t>193.31</t>
  </si>
  <si>
    <t>194.47</t>
  </si>
  <si>
    <t>187.15</t>
  </si>
  <si>
    <t>35.63M</t>
  </si>
  <si>
    <t>-2.07%</t>
  </si>
  <si>
    <t>183.50</t>
  </si>
  <si>
    <t>194.65</t>
  </si>
  <si>
    <t>181.47</t>
  </si>
  <si>
    <t>30.74M</t>
  </si>
  <si>
    <t>5.58%</t>
  </si>
  <si>
    <t>189.29</t>
  </si>
  <si>
    <t>182.09</t>
  </si>
  <si>
    <t>51.63M</t>
  </si>
  <si>
    <t>-2.87%</t>
  </si>
  <si>
    <t>191.63</t>
  </si>
  <si>
    <t>181.44</t>
  </si>
  <si>
    <t>49.04M</t>
  </si>
  <si>
    <t>185.20</t>
  </si>
  <si>
    <t>190.63</t>
  </si>
  <si>
    <t>183.45</t>
  </si>
  <si>
    <t>27.70M</t>
  </si>
  <si>
    <t>2.76%</t>
  </si>
  <si>
    <t>180.34</t>
  </si>
  <si>
    <t>185.05</t>
  </si>
  <si>
    <t>166.85</t>
  </si>
  <si>
    <t>47.16M</t>
  </si>
  <si>
    <t>2.40%</t>
  </si>
  <si>
    <t>184.30</t>
  </si>
  <si>
    <t>185.84</t>
  </si>
  <si>
    <t>179.77</t>
  </si>
  <si>
    <t>17.07M</t>
  </si>
  <si>
    <t>-1.85%</t>
  </si>
  <si>
    <t>176.52</t>
  </si>
  <si>
    <t>184.17</t>
  </si>
  <si>
    <t>174.70</t>
  </si>
  <si>
    <t>23.87M</t>
  </si>
  <si>
    <t>3.97%</t>
  </si>
  <si>
    <t>176.96</t>
  </si>
  <si>
    <t>179.88</t>
  </si>
  <si>
    <t>182.50</t>
  </si>
  <si>
    <t>18.90M</t>
  </si>
  <si>
    <t>-1.38%</t>
  </si>
  <si>
    <t>176.83</t>
  </si>
  <si>
    <t>180.57</t>
  </si>
  <si>
    <t>175.94</t>
  </si>
  <si>
    <t>19.36M</t>
  </si>
  <si>
    <t>1.63%</t>
  </si>
  <si>
    <t>172.50</t>
  </si>
  <si>
    <t>176.69</t>
  </si>
  <si>
    <t>170.44</t>
  </si>
  <si>
    <t>20.61M</t>
  </si>
  <si>
    <t>2.29%</t>
  </si>
  <si>
    <t>171.87</t>
  </si>
  <si>
    <t>173.82</t>
  </si>
  <si>
    <t>166.11</t>
  </si>
  <si>
    <t>27.50M</t>
  </si>
  <si>
    <t>169.19</t>
  </si>
  <si>
    <t>173.19</t>
  </si>
  <si>
    <t>168.38</t>
  </si>
  <si>
    <t>24.62M</t>
  </si>
  <si>
    <t>0.42%</t>
  </si>
  <si>
    <t>163.02</t>
  </si>
  <si>
    <t>171.47</t>
  </si>
  <si>
    <t>159.18</t>
  </si>
  <si>
    <t>24.17M</t>
  </si>
  <si>
    <t>4.57%</t>
  </si>
  <si>
    <t>168.53</t>
  </si>
  <si>
    <t>169.43</t>
  </si>
  <si>
    <t>162.07</t>
  </si>
  <si>
    <t>29.64M</t>
  </si>
  <si>
    <t>-3.53%</t>
  </si>
  <si>
    <t>165.95</t>
  </si>
  <si>
    <t>169.23</t>
  </si>
  <si>
    <t>162.01</t>
  </si>
  <si>
    <t>31.09M</t>
  </si>
  <si>
    <t>2.08%</t>
  </si>
  <si>
    <t>161.28</t>
  </si>
  <si>
    <t>166.51</t>
  </si>
  <si>
    <t>160.10</t>
  </si>
  <si>
    <t>26.12M</t>
  </si>
  <si>
    <t>3.00%</t>
  </si>
  <si>
    <t>154.04</t>
  </si>
  <si>
    <t>162.62</t>
  </si>
  <si>
    <t>150.72</t>
  </si>
  <si>
    <t>34.40M</t>
  </si>
  <si>
    <t>4.47%</t>
  </si>
  <si>
    <t>151.32</t>
  </si>
  <si>
    <t>159.04</t>
  </si>
  <si>
    <t>149.94</t>
  </si>
  <si>
    <t>23.48M</t>
  </si>
  <si>
    <t>2.87%</t>
  </si>
  <si>
    <t>155.68</t>
  </si>
  <si>
    <t>156.62</t>
  </si>
  <si>
    <t>149.34</t>
  </si>
  <si>
    <t>14.87M</t>
  </si>
  <si>
    <t>-3.08%</t>
  </si>
  <si>
    <t>147.74</t>
  </si>
  <si>
    <t>155.61</t>
  </si>
  <si>
    <t>146.76</t>
  </si>
  <si>
    <t>16.70M</t>
  </si>
  <si>
    <t>150.06</t>
  </si>
  <si>
    <t>152.00</t>
  </si>
  <si>
    <t>142.66</t>
  </si>
  <si>
    <t>26.01M</t>
  </si>
  <si>
    <t>-2.00%</t>
  </si>
  <si>
    <t>145.92</t>
  </si>
  <si>
    <t>154.85</t>
  </si>
  <si>
    <t>144.78</t>
  </si>
  <si>
    <t>14.07M</t>
  </si>
  <si>
    <t>2.32%</t>
  </si>
  <si>
    <t>146.28</t>
  </si>
  <si>
    <t>143.40</t>
  </si>
  <si>
    <t>140.58</t>
  </si>
  <si>
    <t>18.85M</t>
  </si>
  <si>
    <t>2.09%</t>
  </si>
  <si>
    <t>138.32</t>
  </si>
  <si>
    <t>143.62</t>
  </si>
  <si>
    <t>137.74</t>
  </si>
  <si>
    <t>14.61M</t>
  </si>
  <si>
    <t>3.12%</t>
  </si>
  <si>
    <t>137.98</t>
  </si>
  <si>
    <t>140.36</t>
  </si>
  <si>
    <t>136.22</t>
  </si>
  <si>
    <t>16.93M</t>
  </si>
  <si>
    <t>1.33%</t>
  </si>
  <si>
    <t>132.94</t>
  </si>
  <si>
    <t>138.20</t>
  </si>
  <si>
    <t>132.56</t>
  </si>
  <si>
    <t>18.93M</t>
  </si>
  <si>
    <t>5.17%</t>
  </si>
  <si>
    <t>130.74</t>
  </si>
  <si>
    <t>133.32</t>
  </si>
  <si>
    <t>127.80</t>
  </si>
  <si>
    <t>11.73M</t>
  </si>
  <si>
    <t>129.72</t>
  </si>
  <si>
    <t>131.58</t>
  </si>
  <si>
    <t>123.38</t>
  </si>
  <si>
    <t>9.40M</t>
  </si>
  <si>
    <t>0.57%</t>
  </si>
  <si>
    <t>132.30</t>
  </si>
  <si>
    <t>134.72</t>
  </si>
  <si>
    <t>128.54</t>
  </si>
  <si>
    <t>7.82M</t>
  </si>
  <si>
    <t>-1.96%</t>
  </si>
  <si>
    <t>129.14</t>
  </si>
  <si>
    <t>135.58</t>
  </si>
  <si>
    <t>128.24</t>
  </si>
  <si>
    <t>8.06M</t>
  </si>
  <si>
    <t>2.03%</t>
  </si>
  <si>
    <t>126.88</t>
  </si>
  <si>
    <t>130.94</t>
  </si>
  <si>
    <t>124.08</t>
  </si>
  <si>
    <t>8.24M</t>
  </si>
  <si>
    <t>2.51%</t>
  </si>
  <si>
    <t>124.90</t>
  </si>
  <si>
    <t>127.46</t>
  </si>
  <si>
    <t>121.32</t>
  </si>
  <si>
    <t>8.48M</t>
  </si>
  <si>
    <t>1.20%</t>
  </si>
  <si>
    <t>118.34</t>
  </si>
  <si>
    <t>125.30</t>
  </si>
  <si>
    <t>116.34</t>
  </si>
  <si>
    <t>7.56M</t>
  </si>
  <si>
    <t>3.59%</t>
  </si>
  <si>
    <t>127.96</t>
  </si>
  <si>
    <t>129.60</t>
  </si>
  <si>
    <t>118.55</t>
  </si>
  <si>
    <t>10.44M</t>
  </si>
  <si>
    <t>-6.00%</t>
  </si>
  <si>
    <t>128.74</t>
  </si>
  <si>
    <t>130.12</t>
  </si>
  <si>
    <t>124.22</t>
  </si>
  <si>
    <t>9.61M</t>
  </si>
  <si>
    <t>-0.64%</t>
  </si>
  <si>
    <t>125.64</t>
  </si>
  <si>
    <t>129.84</t>
  </si>
  <si>
    <t>122.90</t>
  </si>
  <si>
    <t>10.07M</t>
  </si>
  <si>
    <t>2.84%</t>
  </si>
  <si>
    <t>121.00</t>
  </si>
  <si>
    <t>126.39</t>
  </si>
  <si>
    <t>120.86</t>
  </si>
  <si>
    <t>5.17M</t>
  </si>
  <si>
    <t>4.28%</t>
  </si>
  <si>
    <t>116.90</t>
  </si>
  <si>
    <t>122.00</t>
  </si>
  <si>
    <t>115.68</t>
  </si>
  <si>
    <t>4.41M</t>
  </si>
  <si>
    <t>114.14</t>
  </si>
  <si>
    <t>118.16</t>
  </si>
  <si>
    <t>110.44</t>
  </si>
  <si>
    <t>7.92M</t>
  </si>
  <si>
    <t>0.52%</t>
  </si>
  <si>
    <t>111.54</t>
  </si>
  <si>
    <t>117.02</t>
  </si>
  <si>
    <t>106.30</t>
  </si>
  <si>
    <t>5.04M</t>
  </si>
  <si>
    <t>-0.30%</t>
  </si>
  <si>
    <t>114.64</t>
  </si>
  <si>
    <t>102.82</t>
  </si>
  <si>
    <t>118.30</t>
  </si>
  <si>
    <t>98.24</t>
  </si>
  <si>
    <t>8.39M</t>
  </si>
  <si>
    <t>10.74%</t>
  </si>
  <si>
    <t>111.74</t>
  </si>
  <si>
    <t>112.80</t>
  </si>
  <si>
    <t>102.38</t>
  </si>
  <si>
    <t>4.57M</t>
  </si>
  <si>
    <t>-7.31%</t>
  </si>
  <si>
    <t>119.78</t>
  </si>
  <si>
    <t>119.82</t>
  </si>
  <si>
    <t>100.92</t>
  </si>
  <si>
    <t>9.42M</t>
  </si>
  <si>
    <t>-5.52%</t>
  </si>
  <si>
    <t>120.74</t>
  </si>
  <si>
    <t>124.10</t>
  </si>
  <si>
    <t>117.44</t>
  </si>
  <si>
    <t>2.98M</t>
  </si>
  <si>
    <t>-2.06%</t>
  </si>
  <si>
    <t>123.04</t>
  </si>
  <si>
    <t>115.54</t>
  </si>
  <si>
    <t>2.55M</t>
  </si>
  <si>
    <t>-2.16%</t>
  </si>
  <si>
    <t>125.44</t>
  </si>
  <si>
    <t>120.16</t>
  </si>
  <si>
    <t>2.47M</t>
  </si>
  <si>
    <t>-1.17%</t>
  </si>
  <si>
    <t>122.12</t>
  </si>
  <si>
    <t>124.88</t>
  </si>
  <si>
    <t>118.44</t>
  </si>
  <si>
    <t>2.31M</t>
  </si>
  <si>
    <t>2.94%</t>
  </si>
  <si>
    <t>122.28</t>
  </si>
  <si>
    <t>122.30</t>
  </si>
  <si>
    <t>3.88M</t>
  </si>
  <si>
    <t>-0.44%</t>
  </si>
  <si>
    <t>118.48</t>
  </si>
  <si>
    <t>123.22</t>
  </si>
  <si>
    <t>118.38</t>
  </si>
  <si>
    <t>2.76M</t>
  </si>
  <si>
    <t>3.47%</t>
  </si>
  <si>
    <t>115.94</t>
  </si>
  <si>
    <t>119.22</t>
  </si>
  <si>
    <t>115.48</t>
  </si>
  <si>
    <t>4.40M</t>
  </si>
  <si>
    <t>2.22%</t>
  </si>
  <si>
    <t>109.92</t>
  </si>
  <si>
    <t>115.60</t>
  </si>
  <si>
    <t>109.88</t>
  </si>
  <si>
    <t>1.67M</t>
  </si>
  <si>
    <t>6.43%</t>
  </si>
  <si>
    <t>108.92</t>
  </si>
  <si>
    <t>112.30</t>
  </si>
  <si>
    <t>107.47</t>
  </si>
  <si>
    <t>1.07M</t>
  </si>
  <si>
    <t>-0.11%</t>
  </si>
  <si>
    <t>3.78%</t>
  </si>
  <si>
    <t>91.73K</t>
  </si>
  <si>
    <t>0.59%</t>
  </si>
  <si>
    <t>2.97M</t>
  </si>
  <si>
    <t>2.79M</t>
  </si>
  <si>
    <t>4.06M</t>
  </si>
  <si>
    <t>1.13%</t>
  </si>
  <si>
    <t>3.53M</t>
  </si>
  <si>
    <t>5.95%</t>
  </si>
  <si>
    <t>5.19M</t>
  </si>
  <si>
    <t>5.33%</t>
  </si>
  <si>
    <t>3.21M</t>
  </si>
  <si>
    <t>4.44%</t>
  </si>
  <si>
    <t>6.05M</t>
  </si>
  <si>
    <t>9.90%</t>
  </si>
  <si>
    <t>4.27M</t>
  </si>
  <si>
    <t>-6.23%</t>
  </si>
  <si>
    <t>6.28M</t>
  </si>
  <si>
    <t>-1.40%</t>
  </si>
  <si>
    <t>4.16M</t>
  </si>
  <si>
    <t>0.21%</t>
  </si>
  <si>
    <t>5.42M</t>
  </si>
  <si>
    <t>5.28M</t>
  </si>
  <si>
    <t>7.28%</t>
  </si>
  <si>
    <t>4.82M</t>
  </si>
  <si>
    <t>0.79%</t>
  </si>
  <si>
    <t>8.11M</t>
  </si>
  <si>
    <t>13.83%</t>
  </si>
  <si>
    <t>25.80M</t>
  </si>
  <si>
    <t>-11.16%</t>
  </si>
  <si>
    <t>5.98M</t>
  </si>
  <si>
    <t>-8.06%</t>
  </si>
  <si>
    <t>4.01M</t>
  </si>
  <si>
    <t>-1.90%</t>
  </si>
  <si>
    <t>3.80%</t>
  </si>
  <si>
    <t>4.18M</t>
  </si>
  <si>
    <t>-2.42%</t>
  </si>
  <si>
    <t>7.06M</t>
  </si>
  <si>
    <t>1.73%</t>
  </si>
  <si>
    <t>6.24M</t>
  </si>
  <si>
    <t>0.36%</t>
  </si>
  <si>
    <t>4.58M</t>
  </si>
  <si>
    <t>-3.12%</t>
  </si>
  <si>
    <t>4.25M</t>
  </si>
  <si>
    <t>-3.17%</t>
  </si>
  <si>
    <t>5.49%</t>
  </si>
  <si>
    <t>5.86M</t>
  </si>
  <si>
    <t>4.03M</t>
  </si>
  <si>
    <t>3.99%</t>
  </si>
  <si>
    <t>1.85%</t>
  </si>
  <si>
    <t>6.09M</t>
  </si>
  <si>
    <t>3.67%</t>
  </si>
  <si>
    <t>6.95M</t>
  </si>
  <si>
    <t>6.85M</t>
  </si>
  <si>
    <t>3.23%</t>
  </si>
  <si>
    <t>7.94M</t>
  </si>
  <si>
    <t>-1.37%</t>
  </si>
  <si>
    <t>9.62M</t>
  </si>
  <si>
    <t>-7.85%</t>
  </si>
  <si>
    <t>8.87M</t>
  </si>
  <si>
    <t>-4.61%</t>
  </si>
  <si>
    <t>7.24M</t>
  </si>
  <si>
    <t>2.04%</t>
  </si>
  <si>
    <t>9.14M</t>
  </si>
  <si>
    <t>1.68%</t>
  </si>
  <si>
    <t>11.52M</t>
  </si>
  <si>
    <t>7.74M</t>
  </si>
  <si>
    <t>-2.54%</t>
  </si>
  <si>
    <t>12.82M</t>
  </si>
  <si>
    <t>4.27%</t>
  </si>
  <si>
    <t>10.62M</t>
  </si>
  <si>
    <t>-4.04%</t>
  </si>
  <si>
    <t>14.12M</t>
  </si>
  <si>
    <t>-2.35%</t>
  </si>
  <si>
    <t>11.24M</t>
  </si>
  <si>
    <t>0.02%</t>
  </si>
  <si>
    <t>9.53M</t>
  </si>
  <si>
    <t>-1.86%</t>
  </si>
  <si>
    <t>9.67M</t>
  </si>
  <si>
    <t>1.55%</t>
  </si>
  <si>
    <t>11.84M</t>
  </si>
  <si>
    <t>6.91%</t>
  </si>
  <si>
    <t>9.09M</t>
  </si>
  <si>
    <t>-1.34%</t>
  </si>
  <si>
    <t>11.12M</t>
  </si>
  <si>
    <t>4.26%</t>
  </si>
  <si>
    <t>6.27M</t>
  </si>
  <si>
    <t>4.66%</t>
  </si>
  <si>
    <t>6.59M</t>
  </si>
  <si>
    <t>-2.25%</t>
  </si>
  <si>
    <t>5.51M</t>
  </si>
  <si>
    <t>-0.55%</t>
  </si>
  <si>
    <t>6.07M</t>
  </si>
  <si>
    <t>3.89%</t>
  </si>
  <si>
    <t>7.72M</t>
  </si>
  <si>
    <t>8.16M</t>
  </si>
  <si>
    <t>7.58M</t>
  </si>
  <si>
    <t>4.96%</t>
  </si>
  <si>
    <t>9.78M</t>
  </si>
  <si>
    <t>12.56M</t>
  </si>
  <si>
    <t>8.74M</t>
  </si>
  <si>
    <t>-3.23%</t>
  </si>
  <si>
    <t>12.08M</t>
  </si>
  <si>
    <t>10.21M</t>
  </si>
  <si>
    <t>0.87%</t>
  </si>
  <si>
    <t>7.93M</t>
  </si>
  <si>
    <t>0.04%</t>
  </si>
  <si>
    <t>20.80M</t>
  </si>
  <si>
    <t>-4.97%</t>
  </si>
  <si>
    <t>12.44M</t>
  </si>
  <si>
    <t>6.83M</t>
  </si>
  <si>
    <t>16.79M</t>
  </si>
  <si>
    <t>5.27%</t>
  </si>
  <si>
    <t>22.11M</t>
  </si>
  <si>
    <t>0.16%</t>
  </si>
  <si>
    <t>13.56M</t>
  </si>
  <si>
    <t>-4.56%</t>
  </si>
  <si>
    <t>14.40M</t>
  </si>
  <si>
    <t>-1.46%</t>
  </si>
  <si>
    <t>-4.22%</t>
  </si>
  <si>
    <t>12.09M</t>
  </si>
  <si>
    <t>7.74%</t>
  </si>
  <si>
    <t>13.80M</t>
  </si>
  <si>
    <t>1.37%</t>
  </si>
  <si>
    <t>13.97M</t>
  </si>
  <si>
    <t>14.00M</t>
  </si>
  <si>
    <t>1.02%</t>
  </si>
  <si>
    <t>12.19M</t>
  </si>
  <si>
    <t>-1.16%</t>
  </si>
  <si>
    <t>9.17M</t>
  </si>
  <si>
    <t>-3.75%</t>
  </si>
  <si>
    <t>6.78M</t>
  </si>
  <si>
    <t>4.95%</t>
  </si>
  <si>
    <t>8.96M</t>
  </si>
  <si>
    <t>-2.12%</t>
  </si>
  <si>
    <t>8.92M</t>
  </si>
  <si>
    <t>24.22M</t>
  </si>
  <si>
    <t>2.41%</t>
  </si>
  <si>
    <t>15.76M</t>
  </si>
  <si>
    <t>-0.83%</t>
  </si>
  <si>
    <t>12.94M</t>
  </si>
  <si>
    <t>-0.27%</t>
  </si>
  <si>
    <t>15.97M</t>
  </si>
  <si>
    <t>11.30M</t>
  </si>
  <si>
    <t>-3.62%</t>
  </si>
  <si>
    <t>-0.90%</t>
  </si>
  <si>
    <t>21.34M</t>
  </si>
  <si>
    <t>0.84%</t>
  </si>
  <si>
    <t>12.35M</t>
  </si>
  <si>
    <t>1.95%</t>
  </si>
  <si>
    <t>2.25%</t>
  </si>
  <si>
    <t>10.42M</t>
  </si>
  <si>
    <t>10.03M</t>
  </si>
  <si>
    <t>1.26%</t>
  </si>
  <si>
    <t>25.61M</t>
  </si>
  <si>
    <t>18.69M</t>
  </si>
  <si>
    <t>-2.15%</t>
  </si>
  <si>
    <t>17.89M</t>
  </si>
  <si>
    <t>2.88%</t>
  </si>
  <si>
    <t>10.37M</t>
  </si>
  <si>
    <t>-1.08%</t>
  </si>
  <si>
    <t>14.65M</t>
  </si>
  <si>
    <t>3.11%</t>
  </si>
  <si>
    <t>8.00M</t>
  </si>
  <si>
    <t>3.20%</t>
  </si>
  <si>
    <t>19.12M</t>
  </si>
  <si>
    <t>6.04%</t>
  </si>
  <si>
    <t>21.00M</t>
  </si>
  <si>
    <t>14.60M</t>
  </si>
  <si>
    <t>10.32%</t>
  </si>
  <si>
    <t>16.62M</t>
  </si>
  <si>
    <t>0.37%</t>
  </si>
  <si>
    <t>11.01M</t>
  </si>
  <si>
    <t>4.26M</t>
  </si>
  <si>
    <t>9.21M</t>
  </si>
  <si>
    <t>4.89%</t>
  </si>
  <si>
    <t>7.75M</t>
  </si>
  <si>
    <t>7.64M</t>
  </si>
  <si>
    <t>10.43M</t>
  </si>
  <si>
    <t>2.98%</t>
  </si>
  <si>
    <t>13.17M</t>
  </si>
  <si>
    <t>0.34%</t>
  </si>
  <si>
    <t>11.23M</t>
  </si>
  <si>
    <t>-3.47%</t>
  </si>
  <si>
    <t>6.19M</t>
  </si>
  <si>
    <t>2.69%</t>
  </si>
  <si>
    <t>12.92M</t>
  </si>
  <si>
    <t>-2.59%</t>
  </si>
  <si>
    <t>10.89M</t>
  </si>
  <si>
    <t>10.52M</t>
  </si>
  <si>
    <t>5.26%</t>
  </si>
  <si>
    <t>10.94M</t>
  </si>
  <si>
    <t>18.76M</t>
  </si>
  <si>
    <t>-0.31%</t>
  </si>
  <si>
    <t>23.52M</t>
  </si>
  <si>
    <t>10.30%</t>
  </si>
  <si>
    <t>42.47M</t>
  </si>
  <si>
    <t>42.68M</t>
  </si>
  <si>
    <t>-0.43%</t>
  </si>
  <si>
    <t>25.47M</t>
  </si>
  <si>
    <t>-2.11%</t>
  </si>
  <si>
    <t>22.29M</t>
  </si>
  <si>
    <t>-3.29%</t>
  </si>
  <si>
    <t>21.30M</t>
  </si>
  <si>
    <t>25.14M</t>
  </si>
  <si>
    <t>1.93%</t>
  </si>
  <si>
    <t>26.87M</t>
  </si>
  <si>
    <t>0.62%</t>
  </si>
  <si>
    <t>20.97M</t>
  </si>
  <si>
    <t>2.92%</t>
  </si>
  <si>
    <t>10.79M</t>
  </si>
  <si>
    <t>-1.65%</t>
  </si>
  <si>
    <t>12.95M</t>
  </si>
  <si>
    <t>5.98%</t>
  </si>
  <si>
    <t>18.27M</t>
  </si>
  <si>
    <t>-0.22%</t>
  </si>
  <si>
    <t>8.28%</t>
  </si>
  <si>
    <t>-0.38%</t>
  </si>
  <si>
    <t>1.03%</t>
  </si>
  <si>
    <t>-4.07%</t>
  </si>
  <si>
    <t>2.47%</t>
  </si>
  <si>
    <t>-0.82%</t>
  </si>
  <si>
    <t>5.15M</t>
  </si>
  <si>
    <t>4.37%</t>
  </si>
  <si>
    <t>-3.85%</t>
  </si>
  <si>
    <t>6.15M</t>
  </si>
  <si>
    <t>0.94%</t>
  </si>
  <si>
    <t>-0.68%</t>
  </si>
  <si>
    <t>9.36K</t>
  </si>
  <si>
    <t>-1.19%</t>
  </si>
  <si>
    <t>239.49K</t>
  </si>
  <si>
    <t>2.37%</t>
  </si>
  <si>
    <t>247.58K</t>
  </si>
  <si>
    <t>-0.91%</t>
  </si>
  <si>
    <t>574.63K</t>
  </si>
  <si>
    <t>1.98%</t>
  </si>
  <si>
    <t>377.07K</t>
  </si>
  <si>
    <t>1.99%</t>
  </si>
  <si>
    <t>389.74K</t>
  </si>
  <si>
    <t>7.21%</t>
  </si>
  <si>
    <t>290.63K</t>
  </si>
  <si>
    <t>-0.84%</t>
  </si>
  <si>
    <t>473.75K</t>
  </si>
  <si>
    <t>9.14%</t>
  </si>
  <si>
    <t>386.63K</t>
  </si>
  <si>
    <t>-1.29%</t>
  </si>
  <si>
    <t>452.64K</t>
  </si>
  <si>
    <t>-0.96%</t>
  </si>
  <si>
    <t>578.60K</t>
  </si>
  <si>
    <t>0.97%</t>
  </si>
  <si>
    <t>579.33K</t>
  </si>
  <si>
    <t>-1.75%</t>
  </si>
  <si>
    <t>390.93K</t>
  </si>
  <si>
    <t>7.02%</t>
  </si>
  <si>
    <t>441.58K</t>
  </si>
  <si>
    <t>577.36K</t>
  </si>
  <si>
    <t>8.49%</t>
  </si>
  <si>
    <t>1.05M</t>
  </si>
  <si>
    <t>-3.33%</t>
  </si>
  <si>
    <t>791.56K</t>
  </si>
  <si>
    <t>-6.33%</t>
  </si>
  <si>
    <t>664.10K</t>
  </si>
  <si>
    <t>1.45%</t>
  </si>
  <si>
    <t>725.89K</t>
  </si>
  <si>
    <t>1.96%</t>
  </si>
  <si>
    <t>589.76K</t>
  </si>
  <si>
    <t>558.41K</t>
  </si>
  <si>
    <t>-0.10%</t>
  </si>
  <si>
    <t>589.30K</t>
  </si>
  <si>
    <t>-0.76%</t>
  </si>
  <si>
    <t>479.44K</t>
  </si>
  <si>
    <t>-3.25%</t>
  </si>
  <si>
    <t>643.47K</t>
  </si>
  <si>
    <t>0.71%</t>
  </si>
  <si>
    <t>879.33K</t>
  </si>
  <si>
    <t>4.75%</t>
  </si>
  <si>
    <t>951.67K</t>
  </si>
  <si>
    <t>-5.50%</t>
  </si>
  <si>
    <t>769.13K</t>
  </si>
  <si>
    <t>5.46%</t>
  </si>
  <si>
    <t>1.03M</t>
  </si>
  <si>
    <t>754.60K</t>
  </si>
  <si>
    <t>680.84K</t>
  </si>
  <si>
    <t>-0.02%</t>
  </si>
  <si>
    <t>943.05K</t>
  </si>
  <si>
    <t>852.42K</t>
  </si>
  <si>
    <t>-0.48%</t>
  </si>
  <si>
    <t>1.60M</t>
  </si>
  <si>
    <t>-8.70%</t>
  </si>
  <si>
    <t>858.55K</t>
  </si>
  <si>
    <t>-8.84%</t>
  </si>
  <si>
    <t>739.73K</t>
  </si>
  <si>
    <t>2.31%</t>
  </si>
  <si>
    <t>692.45K</t>
  </si>
  <si>
    <t>-1.12%</t>
  </si>
  <si>
    <t>717.21K</t>
  </si>
  <si>
    <t>2.39%</t>
  </si>
  <si>
    <t>1.28M</t>
  </si>
  <si>
    <t>-5.04%</t>
  </si>
  <si>
    <t>965.75K</t>
  </si>
  <si>
    <t>4.64%</t>
  </si>
  <si>
    <t>1.22M</t>
  </si>
  <si>
    <t>-3.88%</t>
  </si>
  <si>
    <t>-3.70%</t>
  </si>
  <si>
    <t>1.17M</t>
  </si>
  <si>
    <t>-0.03%</t>
  </si>
  <si>
    <t>1.15M</t>
  </si>
  <si>
    <t>-5.05%</t>
  </si>
  <si>
    <t>1.39M</t>
  </si>
  <si>
    <t>1.79%</t>
  </si>
  <si>
    <t>1.23M</t>
  </si>
  <si>
    <t>8.34%</t>
  </si>
  <si>
    <t>954.99K</t>
  </si>
  <si>
    <t>-0.37%</t>
  </si>
  <si>
    <t>895.16K</t>
  </si>
  <si>
    <t>782.05K</t>
  </si>
  <si>
    <t>6.09%</t>
  </si>
  <si>
    <t>1.16M</t>
  </si>
  <si>
    <t>-3.96%</t>
  </si>
  <si>
    <t>753.37K</t>
  </si>
  <si>
    <t>1.12M</t>
  </si>
  <si>
    <t>869.23K</t>
  </si>
  <si>
    <t>3.76%</t>
  </si>
  <si>
    <t>645.07K</t>
  </si>
  <si>
    <t>-1.83%</t>
  </si>
  <si>
    <t>699.91K</t>
  </si>
  <si>
    <t>4.80%</t>
  </si>
  <si>
    <t>489.37K</t>
  </si>
  <si>
    <t>1.17%</t>
  </si>
  <si>
    <t>703.72K</t>
  </si>
  <si>
    <t>678.57K</t>
  </si>
  <si>
    <t>-3.51%</t>
  </si>
  <si>
    <t>575.86K</t>
  </si>
  <si>
    <t>-4.57%</t>
  </si>
  <si>
    <t>653.78K</t>
  </si>
  <si>
    <t>1.56%</t>
  </si>
  <si>
    <t>584.07K</t>
  </si>
  <si>
    <t>-0.62%</t>
  </si>
  <si>
    <t>988.40K</t>
  </si>
  <si>
    <t>-4.45%</t>
  </si>
  <si>
    <t>969.07K</t>
  </si>
  <si>
    <t>5.79%</t>
  </si>
  <si>
    <t>705.14K</t>
  </si>
  <si>
    <t>-1.01%</t>
  </si>
  <si>
    <t>815.81K</t>
  </si>
  <si>
    <t>4.58%</t>
  </si>
  <si>
    <t>786.21K</t>
  </si>
  <si>
    <t>939.80K</t>
  </si>
  <si>
    <t>-2.90%</t>
  </si>
  <si>
    <t>758.03K</t>
  </si>
  <si>
    <t>-0.87%</t>
  </si>
  <si>
    <t>1.09M</t>
  </si>
  <si>
    <t>-1.05%</t>
  </si>
  <si>
    <t>1.13M</t>
  </si>
  <si>
    <t>8.60%</t>
  </si>
  <si>
    <t>1.19M</t>
  </si>
  <si>
    <t>1.69M</t>
  </si>
  <si>
    <t>-4.77%</t>
  </si>
  <si>
    <t>1.32M</t>
  </si>
  <si>
    <t>1.42%</t>
  </si>
  <si>
    <t>703.60K</t>
  </si>
  <si>
    <t>0.19%</t>
  </si>
  <si>
    <t>924.69K</t>
  </si>
  <si>
    <t>-3.11%</t>
  </si>
  <si>
    <t>890.28K</t>
  </si>
  <si>
    <t>4.32%</t>
  </si>
  <si>
    <t>914.31K</t>
  </si>
  <si>
    <t>-0.53%</t>
  </si>
  <si>
    <t>917.49K</t>
  </si>
  <si>
    <t>822.14K</t>
  </si>
  <si>
    <t>3.14%</t>
  </si>
  <si>
    <t>825.93K</t>
  </si>
  <si>
    <t>0.69%</t>
  </si>
  <si>
    <t>1.10M</t>
  </si>
  <si>
    <t>2.36M</t>
  </si>
  <si>
    <t>3.93%</t>
  </si>
  <si>
    <t>-2.26%</t>
  </si>
  <si>
    <t>983.36K</t>
  </si>
  <si>
    <t>1.88M</t>
  </si>
  <si>
    <t>-0.97%</t>
  </si>
  <si>
    <t>1.66M</t>
  </si>
  <si>
    <t>1.55M</t>
  </si>
  <si>
    <t>5.38%</t>
  </si>
  <si>
    <t>1.48M</t>
  </si>
  <si>
    <t>1.29%</t>
  </si>
  <si>
    <t>894.84K</t>
  </si>
  <si>
    <t>1.68M</t>
  </si>
  <si>
    <t>5.12%</t>
  </si>
  <si>
    <t>1.43M</t>
  </si>
  <si>
    <t>1.08M</t>
  </si>
  <si>
    <t>4.04%</t>
  </si>
  <si>
    <t>0.15%</t>
  </si>
  <si>
    <t>1.30M</t>
  </si>
  <si>
    <t>1.38M</t>
  </si>
  <si>
    <t>1.46M</t>
  </si>
  <si>
    <t>1.37M</t>
  </si>
  <si>
    <t>-4.03%</t>
  </si>
  <si>
    <t>2.62M</t>
  </si>
  <si>
    <t>11.07%</t>
  </si>
  <si>
    <t>1.42M</t>
  </si>
  <si>
    <t>1.72M</t>
  </si>
  <si>
    <t>1.56M</t>
  </si>
  <si>
    <t>3.41%</t>
  </si>
  <si>
    <t>1.36M</t>
  </si>
  <si>
    <t>2.46%</t>
  </si>
  <si>
    <t>820.24K</t>
  </si>
  <si>
    <t>5.48%</t>
  </si>
  <si>
    <t>852.72K</t>
  </si>
  <si>
    <t>4.50%</t>
  </si>
  <si>
    <t>1.58M</t>
  </si>
  <si>
    <t>2.82M</t>
  </si>
  <si>
    <t>1.63M</t>
  </si>
  <si>
    <t>6.61%</t>
  </si>
  <si>
    <t>1.79M</t>
  </si>
  <si>
    <t>0.53%</t>
  </si>
  <si>
    <t>1.62M</t>
  </si>
  <si>
    <t>-1.72%</t>
  </si>
  <si>
    <t>2.78M</t>
  </si>
  <si>
    <t>3.16%</t>
  </si>
  <si>
    <t>4.14%</t>
  </si>
  <si>
    <t>825.20K</t>
  </si>
  <si>
    <t>3.08%</t>
  </si>
  <si>
    <t>493.63K</t>
  </si>
  <si>
    <t>-1.94%</t>
  </si>
  <si>
    <t>1.83M</t>
  </si>
  <si>
    <t>0.41%</t>
  </si>
  <si>
    <t>10.40%</t>
  </si>
  <si>
    <t>-4.29%</t>
  </si>
  <si>
    <t>5.08M</t>
  </si>
  <si>
    <t>0.25%</t>
  </si>
  <si>
    <t>-0.32%</t>
  </si>
  <si>
    <t>-1.74%</t>
  </si>
  <si>
    <t>5.60M</t>
  </si>
  <si>
    <t>1.11%</t>
  </si>
  <si>
    <t>306.37K</t>
  </si>
  <si>
    <t>3.79%</t>
  </si>
  <si>
    <t>660.93K</t>
  </si>
  <si>
    <t>2.59%</t>
  </si>
  <si>
    <t>3.34M</t>
  </si>
  <si>
    <t>545.73K</t>
  </si>
  <si>
    <t>-3.67%</t>
  </si>
  <si>
    <t>1.92M</t>
  </si>
  <si>
    <t>4.71%</t>
  </si>
  <si>
    <t>1.95M</t>
  </si>
  <si>
    <t>95.04K</t>
  </si>
  <si>
    <t>4.62M</t>
  </si>
  <si>
    <t>-3.63%</t>
  </si>
  <si>
    <t>6.29M</t>
  </si>
  <si>
    <t>0.27%</t>
  </si>
  <si>
    <t>1.69%</t>
  </si>
  <si>
    <t>5.24M</t>
  </si>
  <si>
    <t>5.46M</t>
  </si>
  <si>
    <t>5.99M</t>
  </si>
  <si>
    <t>7.49%</t>
  </si>
  <si>
    <t>4.80M</t>
  </si>
  <si>
    <t>-6.31%</t>
  </si>
  <si>
    <t>5.72M</t>
  </si>
  <si>
    <t>-3.79%</t>
  </si>
  <si>
    <t>5.82%</t>
  </si>
  <si>
    <t>7.04M</t>
  </si>
  <si>
    <t>4.77M</t>
  </si>
  <si>
    <t>2.24%</t>
  </si>
  <si>
    <t>4.47M</t>
  </si>
  <si>
    <t>-0.24%</t>
  </si>
  <si>
    <t>12.55%</t>
  </si>
  <si>
    <t>10.75M</t>
  </si>
  <si>
    <t>1.27%</t>
  </si>
  <si>
    <t>8.91M</t>
  </si>
  <si>
    <t>-6.61%</t>
  </si>
  <si>
    <t>6.06%</t>
  </si>
  <si>
    <t>5.76M</t>
  </si>
  <si>
    <t>-1.59%</t>
  </si>
  <si>
    <t>4.17M</t>
  </si>
  <si>
    <t>-0.12%</t>
  </si>
  <si>
    <t>0.95%</t>
  </si>
  <si>
    <t>5.75M</t>
  </si>
  <si>
    <t>6.57M</t>
  </si>
  <si>
    <t>4.39%</t>
  </si>
  <si>
    <t>8.67M</t>
  </si>
  <si>
    <t>4.46M</t>
  </si>
  <si>
    <t>2.68%</t>
  </si>
  <si>
    <t>10.61M</t>
  </si>
  <si>
    <t>6.30M</t>
  </si>
  <si>
    <t>7.25M</t>
  </si>
  <si>
    <t>9.55%</t>
  </si>
  <si>
    <t>12.05M</t>
  </si>
  <si>
    <t>-2.19%</t>
  </si>
  <si>
    <t>8.93M</t>
  </si>
  <si>
    <t>-3.21%</t>
  </si>
  <si>
    <t>8.21M</t>
  </si>
  <si>
    <t>-6.22%</t>
  </si>
  <si>
    <t>6.54M</t>
  </si>
  <si>
    <t>-2.61%</t>
  </si>
  <si>
    <t>7.02M</t>
  </si>
  <si>
    <t>-2.85%</t>
  </si>
  <si>
    <t>12.02M</t>
  </si>
  <si>
    <t>13.27%</t>
  </si>
  <si>
    <t>-3.19%</t>
  </si>
  <si>
    <t>6.58M</t>
  </si>
  <si>
    <t>9.35%</t>
  </si>
  <si>
    <t>4.79M</t>
  </si>
  <si>
    <t>6.75M</t>
  </si>
  <si>
    <t>12.26M</t>
  </si>
  <si>
    <t>-3.83%</t>
  </si>
  <si>
    <t>14.43M</t>
  </si>
  <si>
    <t>0.92%</t>
  </si>
  <si>
    <t>-7.56%</t>
  </si>
  <si>
    <t>8.18M</t>
  </si>
  <si>
    <t>-2.62%</t>
  </si>
  <si>
    <t>5.13M</t>
  </si>
  <si>
    <t>8.03%</t>
  </si>
  <si>
    <t>7.81M</t>
  </si>
  <si>
    <t>5.74%</t>
  </si>
  <si>
    <t>11.03M</t>
  </si>
  <si>
    <t>4.28M</t>
  </si>
  <si>
    <t>2.62%</t>
  </si>
  <si>
    <t>4.92M</t>
  </si>
  <si>
    <t>-0.28%</t>
  </si>
  <si>
    <t>0.76%</t>
  </si>
  <si>
    <t>9.33M</t>
  </si>
  <si>
    <t>3.65%</t>
  </si>
  <si>
    <t>4.99M</t>
  </si>
  <si>
    <t>4.88M</t>
  </si>
  <si>
    <t>6.87M</t>
  </si>
  <si>
    <t>4.30%</t>
  </si>
  <si>
    <t>9.55M</t>
  </si>
  <si>
    <t>-2.08%</t>
  </si>
  <si>
    <t>8.53M</t>
  </si>
  <si>
    <t>-6.37%</t>
  </si>
  <si>
    <t>10.82M</t>
  </si>
  <si>
    <t>-0.63%</t>
  </si>
  <si>
    <t>15.74M</t>
  </si>
  <si>
    <t>-9.96%</t>
  </si>
  <si>
    <t>4.91M</t>
  </si>
  <si>
    <t>11.86%</t>
  </si>
  <si>
    <t>8.58M</t>
  </si>
  <si>
    <t>-2.34%</t>
  </si>
  <si>
    <t>6.55M</t>
  </si>
  <si>
    <t>0.61%</t>
  </si>
  <si>
    <t>10.93M</t>
  </si>
  <si>
    <t>-5.66%</t>
  </si>
  <si>
    <t>16.77M</t>
  </si>
  <si>
    <t>13.54M</t>
  </si>
  <si>
    <t>7.11M</t>
  </si>
  <si>
    <t>0.32%</t>
  </si>
  <si>
    <t>8.72M</t>
  </si>
  <si>
    <t>7.35M</t>
  </si>
  <si>
    <t>4.86%</t>
  </si>
  <si>
    <t>8.28M</t>
  </si>
  <si>
    <t>-2.84%</t>
  </si>
  <si>
    <t>13.25M</t>
  </si>
  <si>
    <t>2.11%</t>
  </si>
  <si>
    <t>0.38%</t>
  </si>
  <si>
    <t>7.03M</t>
  </si>
  <si>
    <t>3.05%</t>
  </si>
  <si>
    <t>5.41%</t>
  </si>
  <si>
    <t>4.59M</t>
  </si>
  <si>
    <t>3.69%</t>
  </si>
  <si>
    <t>3.84M</t>
  </si>
  <si>
    <t>-4.86%</t>
  </si>
  <si>
    <t>5.05M</t>
  </si>
  <si>
    <t>6.07%</t>
  </si>
  <si>
    <t>9.30M</t>
  </si>
  <si>
    <t>2.87M</t>
  </si>
  <si>
    <t>4.37M</t>
  </si>
  <si>
    <t>4.20M</t>
  </si>
  <si>
    <t>5.82M</t>
  </si>
  <si>
    <t>-1.50%</t>
  </si>
  <si>
    <t>8.13M</t>
  </si>
  <si>
    <t>3.54M</t>
  </si>
  <si>
    <t>2.58%</t>
  </si>
  <si>
    <t>3.64M</t>
  </si>
  <si>
    <t>4.31%</t>
  </si>
  <si>
    <t>10.57M</t>
  </si>
  <si>
    <t>3.85%</t>
  </si>
  <si>
    <t>4.96M</t>
  </si>
  <si>
    <t>16.86M</t>
  </si>
  <si>
    <t>0.93%</t>
  </si>
  <si>
    <t>4.42M</t>
  </si>
  <si>
    <t>4.97%</t>
  </si>
  <si>
    <t>-5.37%</t>
  </si>
  <si>
    <t>13.20%</t>
  </si>
  <si>
    <t>5.30M</t>
  </si>
  <si>
    <t>4.67M</t>
  </si>
  <si>
    <t>5.15%</t>
  </si>
  <si>
    <t>1.34M</t>
  </si>
  <si>
    <t>0.40%</t>
  </si>
  <si>
    <t>3.45M</t>
  </si>
  <si>
    <t>8.92%</t>
  </si>
  <si>
    <t>1.21M</t>
  </si>
  <si>
    <t>-1.03%</t>
  </si>
  <si>
    <t>1.59M</t>
  </si>
  <si>
    <t>2.73%</t>
  </si>
  <si>
    <t>0.65%</t>
  </si>
  <si>
    <t>698.66K</t>
  </si>
  <si>
    <t>5.25%</t>
  </si>
  <si>
    <t>2.11M</t>
  </si>
  <si>
    <t>1.77M</t>
  </si>
  <si>
    <t>-0.60%</t>
  </si>
  <si>
    <t>1.20M</t>
  </si>
  <si>
    <t>0.30%</t>
  </si>
  <si>
    <t>2.84M</t>
  </si>
  <si>
    <t>2.41M</t>
  </si>
  <si>
    <t>2.13M</t>
  </si>
  <si>
    <t>1.48%</t>
  </si>
  <si>
    <t>6.20M</t>
  </si>
  <si>
    <t>-1.35%</t>
  </si>
  <si>
    <t>702.17K</t>
  </si>
  <si>
    <t>-0.72%</t>
  </si>
  <si>
    <t>8.27%</t>
  </si>
  <si>
    <t>2.70M</t>
  </si>
  <si>
    <t>1.65M</t>
  </si>
  <si>
    <t>-2.51%</t>
  </si>
  <si>
    <t>2.09M</t>
  </si>
  <si>
    <t>-3.20%</t>
  </si>
  <si>
    <t>0.33%</t>
  </si>
  <si>
    <t>2.04M</t>
  </si>
  <si>
    <t>-1.91%</t>
  </si>
  <si>
    <t>876.10K</t>
  </si>
  <si>
    <t>1.90M</t>
  </si>
  <si>
    <t>10.41%</t>
  </si>
  <si>
    <t>-0.35%</t>
  </si>
  <si>
    <t>18.2966</t>
  </si>
  <si>
    <t>18.5069</t>
  </si>
  <si>
    <t>18.1720</t>
  </si>
  <si>
    <t>17.7649</t>
  </si>
  <si>
    <t>18.5418</t>
  </si>
  <si>
    <t>17.7495</t>
  </si>
  <si>
    <t>2.75%</t>
  </si>
  <si>
    <t>18.3128</t>
  </si>
  <si>
    <t>18.7208</t>
  </si>
  <si>
    <t>17.6943</t>
  </si>
  <si>
    <t>-3.10%</t>
  </si>
  <si>
    <t>17.4232</t>
  </si>
  <si>
    <t>18.5201</t>
  </si>
  <si>
    <t>16.9270</t>
  </si>
  <si>
    <t>17.0119</t>
  </si>
  <si>
    <t>17.4935</t>
  </si>
  <si>
    <t>16.6913</t>
  </si>
  <si>
    <t>17.1461</t>
  </si>
  <si>
    <t>17.9632</t>
  </si>
  <si>
    <t>16.8806</t>
  </si>
  <si>
    <t>18.2978</t>
  </si>
  <si>
    <t>18.5299</t>
  </si>
  <si>
    <t>16.8944</t>
  </si>
  <si>
    <t>-6.12%</t>
  </si>
  <si>
    <t>18.0756</t>
  </si>
  <si>
    <t>18.5817</t>
  </si>
  <si>
    <t>17.5694</t>
  </si>
  <si>
    <t>17.1022</t>
  </si>
  <si>
    <t>18.2243</t>
  </si>
  <si>
    <t>16.9918</t>
  </si>
  <si>
    <t>6.08%</t>
  </si>
  <si>
    <t>16.5617</t>
  </si>
  <si>
    <t>17.1430</t>
  </si>
  <si>
    <t>16.1084</t>
  </si>
  <si>
    <t>2.81%</t>
  </si>
  <si>
    <t>16.2802</t>
  </si>
  <si>
    <t>17.3094</t>
  </si>
  <si>
    <t>16.2181</t>
  </si>
  <si>
    <t>15.6288</t>
  </si>
  <si>
    <t>16.4760</t>
  </si>
  <si>
    <t>15.1654</t>
  </si>
  <si>
    <t>15.8154</t>
  </si>
  <si>
    <t>16.3248</t>
  </si>
  <si>
    <t>15.4108</t>
  </si>
  <si>
    <t>-1.15%</t>
  </si>
  <si>
    <t>14.6192</t>
  </si>
  <si>
    <t>16.1352</t>
  </si>
  <si>
    <t>14.4429</t>
  </si>
  <si>
    <t>8.25%</t>
  </si>
  <si>
    <t>15.3891</t>
  </si>
  <si>
    <t>15.5666</t>
  </si>
  <si>
    <t>14.4011</t>
  </si>
  <si>
    <t>-4.93%</t>
  </si>
  <si>
    <t>15.3788</t>
  </si>
  <si>
    <t>15.5926</t>
  </si>
  <si>
    <t>14.9094</t>
  </si>
  <si>
    <t>-0.13%</t>
  </si>
  <si>
    <t>16.0038</t>
  </si>
  <si>
    <t>16.0803</t>
  </si>
  <si>
    <t>15.0599</t>
  </si>
  <si>
    <t>-3.82%</t>
  </si>
  <si>
    <t>15.9090</t>
  </si>
  <si>
    <t>16.2696</t>
  </si>
  <si>
    <t>15.4973</t>
  </si>
  <si>
    <t>15.2088</t>
  </si>
  <si>
    <t>16.3683</t>
  </si>
  <si>
    <t>14.8610</t>
  </si>
  <si>
    <t>15.0892</t>
  </si>
  <si>
    <t>15.3313</t>
  </si>
  <si>
    <t>14.3503</t>
  </si>
  <si>
    <t>14.5166</t>
  </si>
  <si>
    <t>15.2550</t>
  </si>
  <si>
    <t>14.0612</t>
  </si>
  <si>
    <t>3.98%</t>
  </si>
  <si>
    <t>14.5604</t>
  </si>
  <si>
    <t>15.3963</t>
  </si>
  <si>
    <t>14.2222</t>
  </si>
  <si>
    <t>14.2826</t>
  </si>
  <si>
    <t>14.9988</t>
  </si>
  <si>
    <t>14.1615</t>
  </si>
  <si>
    <t>13.7258</t>
  </si>
  <si>
    <t>14.4031</t>
  </si>
  <si>
    <t>13.4000</t>
  </si>
  <si>
    <t>4.00%</t>
  </si>
  <si>
    <t>14.5321</t>
  </si>
  <si>
    <t>14.5445</t>
  </si>
  <si>
    <t>13.6757</t>
  </si>
  <si>
    <t>-5.35%</t>
  </si>
  <si>
    <t>14.7767</t>
  </si>
  <si>
    <t>14.8478</t>
  </si>
  <si>
    <t>14.1454</t>
  </si>
  <si>
    <t>15.1001</t>
  </si>
  <si>
    <t>15.5731</t>
  </si>
  <si>
    <t>14.6081</t>
  </si>
  <si>
    <t>15.1650</t>
  </si>
  <si>
    <t>15.2223</t>
  </si>
  <si>
    <t>14.3960</t>
  </si>
  <si>
    <t>14.6950</t>
  </si>
  <si>
    <t>15.6657</t>
  </si>
  <si>
    <t>14.5063</t>
  </si>
  <si>
    <t>15.4737</t>
  </si>
  <si>
    <t>15.4841</t>
  </si>
  <si>
    <t>14.5107</t>
  </si>
  <si>
    <t>-5.03%</t>
  </si>
  <si>
    <t>16.2513</t>
  </si>
  <si>
    <t>16.4372</t>
  </si>
  <si>
    <t>15.0962</t>
  </si>
  <si>
    <t>-4.79%</t>
  </si>
  <si>
    <t>16.7493</t>
  </si>
  <si>
    <t>16.8036</t>
  </si>
  <si>
    <t>16.0882</t>
  </si>
  <si>
    <t>-2.93%</t>
  </si>
  <si>
    <t>16.9275</t>
  </si>
  <si>
    <t>17.2680</t>
  </si>
  <si>
    <t>16.0807</t>
  </si>
  <si>
    <t>17.0475</t>
  </si>
  <si>
    <t>17.7901</t>
  </si>
  <si>
    <t>16.5454</t>
  </si>
  <si>
    <t>17.3456</t>
  </si>
  <si>
    <t>17.3820</t>
  </si>
  <si>
    <t>16.3409</t>
  </si>
  <si>
    <t>-1.80%</t>
  </si>
  <si>
    <t>17.5650</t>
  </si>
  <si>
    <t>17.6190</t>
  </si>
  <si>
    <t>16.3349</t>
  </si>
  <si>
    <t>-1.25%</t>
  </si>
  <si>
    <t>18.5296</t>
  </si>
  <si>
    <t>18.9618</t>
  </si>
  <si>
    <t>17.2931</t>
  </si>
  <si>
    <t>-5.27%</t>
  </si>
  <si>
    <t>17.8370</t>
  </si>
  <si>
    <t>19.3547</t>
  </si>
  <si>
    <t>17.8036</t>
  </si>
  <si>
    <t>15.6531</t>
  </si>
  <si>
    <t>18.0893</t>
  </si>
  <si>
    <t>15.2111</t>
  </si>
  <si>
    <t>15.0000</t>
  </si>
  <si>
    <t>15.8357</t>
  </si>
  <si>
    <t>14.6651</t>
  </si>
  <si>
    <t>14.0095</t>
  </si>
  <si>
    <t>15.0455</t>
  </si>
  <si>
    <t>13.9307</t>
  </si>
  <si>
    <t>7.16%</t>
  </si>
  <si>
    <t>14.6432</t>
  </si>
  <si>
    <t>14.8730</t>
  </si>
  <si>
    <t>13.9596</t>
  </si>
  <si>
    <t>15.0983</t>
  </si>
  <si>
    <t>15.1705</t>
  </si>
  <si>
    <t>14.5892</t>
  </si>
  <si>
    <t>-3.01%</t>
  </si>
  <si>
    <t>15.1438</t>
  </si>
  <si>
    <t>15.4063</t>
  </si>
  <si>
    <t>14.5114</t>
  </si>
  <si>
    <t>-0.26%</t>
  </si>
  <si>
    <t>15.2301</t>
  </si>
  <si>
    <t>15.2932</t>
  </si>
  <si>
    <t>14.4988</t>
  </si>
  <si>
    <t>14.3447</t>
  </si>
  <si>
    <t>15.5061</t>
  </si>
  <si>
    <t>14.3308</t>
  </si>
  <si>
    <t>14.0675</t>
  </si>
  <si>
    <t>14.3894</t>
  </si>
  <si>
    <t>13.8095</t>
  </si>
  <si>
    <t>1.87%</t>
  </si>
  <si>
    <t>14.5950</t>
  </si>
  <si>
    <t>15.1734</t>
  </si>
  <si>
    <t>14.0700</t>
  </si>
  <si>
    <t>-3.48%</t>
  </si>
  <si>
    <t>14.2962</t>
  </si>
  <si>
    <t>14.8952</t>
  </si>
  <si>
    <t>14.1244</t>
  </si>
  <si>
    <t>2.00%</t>
  </si>
  <si>
    <t>14.4930</t>
  </si>
  <si>
    <t>14.5585</t>
  </si>
  <si>
    <t>13.8687</t>
  </si>
  <si>
    <t>-1.31%</t>
  </si>
  <si>
    <t>14.0803</t>
  </si>
  <si>
    <t>14.7545</t>
  </si>
  <si>
    <t>14.0650</t>
  </si>
  <si>
    <t>2.86%</t>
  </si>
  <si>
    <t>13.2535</t>
  </si>
  <si>
    <t>14.3800</t>
  </si>
  <si>
    <t>13.2386</t>
  </si>
  <si>
    <t>6.28%</t>
  </si>
  <si>
    <t>14.3615</t>
  </si>
  <si>
    <t>14.6862</t>
  </si>
  <si>
    <t>13.2289</t>
  </si>
  <si>
    <t>-7.66%</t>
  </si>
  <si>
    <t>13.7259</t>
  </si>
  <si>
    <t>14.6996</t>
  </si>
  <si>
    <t>13.5393</t>
  </si>
  <si>
    <t>3.52%</t>
  </si>
  <si>
    <t>14.7729</t>
  </si>
  <si>
    <t>14.7954</t>
  </si>
  <si>
    <t>13.5973</t>
  </si>
  <si>
    <t>-6.26%</t>
  </si>
  <si>
    <t>14.1473</t>
  </si>
  <si>
    <t>15.0675</t>
  </si>
  <si>
    <t>14.0577</t>
  </si>
  <si>
    <t>4.56%</t>
  </si>
  <si>
    <t>14.6875</t>
  </si>
  <si>
    <t>15.6967</t>
  </si>
  <si>
    <t>13.9991</t>
  </si>
  <si>
    <t>-3.68%</t>
  </si>
  <si>
    <t>13.2726</t>
  </si>
  <si>
    <t>15.4813</t>
  </si>
  <si>
    <t>13.1714</t>
  </si>
  <si>
    <t>10.63%</t>
  </si>
  <si>
    <t>13.7254</t>
  </si>
  <si>
    <t>13.9251</t>
  </si>
  <si>
    <t>13.0751</t>
  </si>
  <si>
    <t>-3.30%</t>
  </si>
  <si>
    <t>12.7006</t>
  </si>
  <si>
    <t>14.0001</t>
  </si>
  <si>
    <t>12.5119</t>
  </si>
  <si>
    <t>8.09%</t>
  </si>
  <si>
    <t>12.4650</t>
  </si>
  <si>
    <t>12.8966</t>
  </si>
  <si>
    <t>12.1783</t>
  </si>
  <si>
    <t>11.8738</t>
  </si>
  <si>
    <t>12.5350</t>
  </si>
  <si>
    <t>11.7875</t>
  </si>
  <si>
    <t>5.35%</t>
  </si>
  <si>
    <t>11.7988</t>
  </si>
  <si>
    <t>12.1118</t>
  </si>
  <si>
    <t>11.6020</t>
  </si>
  <si>
    <t>11.8650</t>
  </si>
  <si>
    <t>12.2020</t>
  </si>
  <si>
    <t>11.5050</t>
  </si>
  <si>
    <t>-0.58%</t>
  </si>
  <si>
    <t>12.3724</t>
  </si>
  <si>
    <t>12.5573</t>
  </si>
  <si>
    <t>11.7950</t>
  </si>
  <si>
    <t>-4.05%</t>
  </si>
  <si>
    <t>13.6840</t>
  </si>
  <si>
    <t>13.8084</t>
  </si>
  <si>
    <t>12.2324</t>
  </si>
  <si>
    <t>-9.74%</t>
  </si>
  <si>
    <t>14.1258</t>
  </si>
  <si>
    <t>14.5791</t>
  </si>
  <si>
    <t>13.5550</t>
  </si>
  <si>
    <t>-3.07%</t>
  </si>
  <si>
    <t>13.5640</t>
  </si>
  <si>
    <t>14.3579</t>
  </si>
  <si>
    <t>13.2500</t>
  </si>
  <si>
    <t>13.0052</t>
  </si>
  <si>
    <t>13.7136</t>
  </si>
  <si>
    <t>12.7345</t>
  </si>
  <si>
    <t>13.2160</t>
  </si>
  <si>
    <t>12.9434</t>
  </si>
  <si>
    <t>-1.33%</t>
  </si>
  <si>
    <t>13.0737</t>
  </si>
  <si>
    <t>13.6339</t>
  </si>
  <si>
    <t>12.8571</t>
  </si>
  <si>
    <t>0.90%</t>
  </si>
  <si>
    <t>13.1250</t>
  </si>
  <si>
    <t>13.1525</t>
  </si>
  <si>
    <t>12.5476</t>
  </si>
  <si>
    <t>-0.41%</t>
  </si>
  <si>
    <t>13.3663</t>
  </si>
  <si>
    <t>13.7137</t>
  </si>
  <si>
    <t>12.6375</t>
  </si>
  <si>
    <t>-1.95%</t>
  </si>
  <si>
    <t>13.4234</t>
  </si>
  <si>
    <t>13.9627</t>
  </si>
  <si>
    <t>12.8725</t>
  </si>
  <si>
    <t>13.1263</t>
  </si>
  <si>
    <t>13.6224</t>
  </si>
  <si>
    <t>12.3085</t>
  </si>
  <si>
    <t>13.4758</t>
  </si>
  <si>
    <t>13.5363</t>
  </si>
  <si>
    <t>12.7900</t>
  </si>
  <si>
    <t>-2.56%</t>
  </si>
  <si>
    <t>13.7275</t>
  </si>
  <si>
    <t>13.9825</t>
  </si>
  <si>
    <t>13.1948</t>
  </si>
  <si>
    <t>-1.97%</t>
  </si>
  <si>
    <t>14.0896</t>
  </si>
  <si>
    <t>14.1834</t>
  </si>
  <si>
    <t>13.4569</t>
  </si>
  <si>
    <t>13.4747</t>
  </si>
  <si>
    <t>14.6525</t>
  </si>
  <si>
    <t>13.1675</t>
  </si>
  <si>
    <t>4.61%</t>
  </si>
  <si>
    <t>13.4600</t>
  </si>
  <si>
    <t>13.7625</t>
  </si>
  <si>
    <t>14.4991</t>
  </si>
  <si>
    <t>-1.82%</t>
  </si>
  <si>
    <t>14.7285</t>
  </si>
  <si>
    <t>14.7565</t>
  </si>
  <si>
    <t>13.3736</t>
  </si>
  <si>
    <t>-6.92%</t>
  </si>
  <si>
    <t>13.8713</t>
  </si>
  <si>
    <t>14.7473</t>
  </si>
  <si>
    <t>13.1962</t>
  </si>
  <si>
    <t>6.16%</t>
  </si>
  <si>
    <t>14.7050</t>
  </si>
  <si>
    <t>14.9557</t>
  </si>
  <si>
    <t>13.8243</t>
  </si>
  <si>
    <t>-5.48%</t>
  </si>
  <si>
    <t>15.7115</t>
  </si>
  <si>
    <t>15.7405</t>
  </si>
  <si>
    <t>14.3019</t>
  </si>
  <si>
    <t>-6.55%</t>
  </si>
  <si>
    <t>14.2100</t>
  </si>
  <si>
    <t>15.9845</t>
  </si>
  <si>
    <t>14.1716</t>
  </si>
  <si>
    <t>10.39%</t>
  </si>
  <si>
    <t>14.7548</t>
  </si>
  <si>
    <t>15.2998</t>
  </si>
  <si>
    <t>14.1027</t>
  </si>
  <si>
    <t>15.8680</t>
  </si>
  <si>
    <t>16.2453</t>
  </si>
  <si>
    <t>14.6292</t>
  </si>
  <si>
    <t>-6.89%</t>
  </si>
  <si>
    <t>15.8462</t>
  </si>
  <si>
    <t>16.4412</t>
  </si>
  <si>
    <t>15.0592</t>
  </si>
  <si>
    <t>15.4710</t>
  </si>
  <si>
    <t>17.8409</t>
  </si>
  <si>
    <t>15.4458</t>
  </si>
  <si>
    <t>2.65%</t>
  </si>
  <si>
    <t>14.4477</t>
  </si>
  <si>
    <t>16.0264</t>
  </si>
  <si>
    <t>14.2464</t>
  </si>
  <si>
    <t>13.8200</t>
  </si>
  <si>
    <t>14.4990</t>
  </si>
  <si>
    <t>13.7220</t>
  </si>
  <si>
    <t>4.55%</t>
  </si>
  <si>
    <t>13.8555</t>
  </si>
  <si>
    <t>14.0203</t>
  </si>
  <si>
    <t>13.0095</t>
  </si>
  <si>
    <t>-0.16%</t>
  </si>
  <si>
    <t>13.2778</t>
  </si>
  <si>
    <t>14.1603</t>
  </si>
  <si>
    <t>13.1652</t>
  </si>
  <si>
    <t>12.6808</t>
  </si>
  <si>
    <t>13.6706</t>
  </si>
  <si>
    <t>12.5968</t>
  </si>
  <si>
    <t>12.1690</t>
  </si>
  <si>
    <t>12.7780</t>
  </si>
  <si>
    <t>12.1453</t>
  </si>
  <si>
    <t>4.16%</t>
  </si>
  <si>
    <t>12.1725</t>
  </si>
  <si>
    <t>12.6393</t>
  </si>
  <si>
    <t>12.0522</t>
  </si>
  <si>
    <t>0.10%</t>
  </si>
  <si>
    <t>11.9130</t>
  </si>
  <si>
    <t>12.2102</t>
  </si>
  <si>
    <t>11.7296</t>
  </si>
  <si>
    <t>2.05%</t>
  </si>
  <si>
    <t>12.1305</t>
  </si>
  <si>
    <t>12.3053</t>
  </si>
  <si>
    <t>11.6923</t>
  </si>
  <si>
    <t>11.6525</t>
  </si>
  <si>
    <t>12.5279</t>
  </si>
  <si>
    <t>11.6485</t>
  </si>
  <si>
    <t>11.8982</t>
  </si>
  <si>
    <t>11.2570</t>
  </si>
  <si>
    <t>0.17%</t>
  </si>
  <si>
    <t>11.5760</t>
  </si>
  <si>
    <t>11.7852</t>
  </si>
  <si>
    <t>11.3617</t>
  </si>
  <si>
    <t>11.0848</t>
  </si>
  <si>
    <t>11.8182</t>
  </si>
  <si>
    <t>10.9614</t>
  </si>
  <si>
    <t>11.0457</t>
  </si>
  <si>
    <t>11.3623</t>
  </si>
  <si>
    <t>10.9051</t>
  </si>
  <si>
    <t>11.2825</t>
  </si>
  <si>
    <t>11.3853</t>
  </si>
  <si>
    <t>10.8250</t>
  </si>
  <si>
    <t>-2.18%</t>
  </si>
  <si>
    <t>10.6650</t>
  </si>
  <si>
    <t>11.3493</t>
  </si>
  <si>
    <t>10.6018</t>
  </si>
  <si>
    <t>5.83%</t>
  </si>
  <si>
    <t>10.7075</t>
  </si>
  <si>
    <t>10.8352</t>
  </si>
  <si>
    <t>10.5205</t>
  </si>
  <si>
    <t>-0.40%</t>
  </si>
  <si>
    <t>10.6398</t>
  </si>
  <si>
    <t>10.8476</t>
  </si>
  <si>
    <t>10.4648</t>
  </si>
  <si>
    <t>0.64%</t>
  </si>
  <si>
    <t>10.5745</t>
  </si>
  <si>
    <t>10.8633</t>
  </si>
  <si>
    <t>10.5295</t>
  </si>
  <si>
    <t>10.5230</t>
  </si>
  <si>
    <t>10.6103</t>
  </si>
  <si>
    <t>10.2460</t>
  </si>
  <si>
    <t>0.89%</t>
  </si>
  <si>
    <t>10.5345</t>
  </si>
  <si>
    <t>10.7112</t>
  </si>
  <si>
    <t>10.3378</t>
  </si>
  <si>
    <t>-0.47%</t>
  </si>
  <si>
    <t>10.7400</t>
  </si>
  <si>
    <t>11.0019</t>
  </si>
  <si>
    <t>10.4862</t>
  </si>
  <si>
    <t>11.1300</t>
  </si>
  <si>
    <t>11.3066</t>
  </si>
  <si>
    <t>10.6332</t>
  </si>
  <si>
    <t>10.4900</t>
  </si>
  <si>
    <t>11.4128</t>
  </si>
  <si>
    <t>10.4163</t>
  </si>
  <si>
    <t>6.34%</t>
  </si>
  <si>
    <t>10.1925</t>
  </si>
  <si>
    <t>10.6028</t>
  </si>
  <si>
    <t>10.1040</t>
  </si>
  <si>
    <t>10.0499</t>
  </si>
  <si>
    <t>10.4830</t>
  </si>
  <si>
    <t>9.9901</t>
  </si>
  <si>
    <t>10.0280</t>
  </si>
  <si>
    <t>10.1724</t>
  </si>
  <si>
    <t>9.6925</t>
  </si>
  <si>
    <t>10.2708</t>
  </si>
  <si>
    <t>10.3687</t>
  </si>
  <si>
    <t>9.5267</t>
  </si>
  <si>
    <t>-2.05%</t>
  </si>
  <si>
    <t>9.8750</t>
  </si>
  <si>
    <t>10.5254</t>
  </si>
  <si>
    <t>9.7137</t>
  </si>
  <si>
    <t>4.20%</t>
  </si>
  <si>
    <t>9.8897</t>
  </si>
  <si>
    <t>10.3125</t>
  </si>
  <si>
    <t>9.5919</t>
  </si>
  <si>
    <t>10.0625</t>
  </si>
  <si>
    <t>10.3895</t>
  </si>
  <si>
    <t>9.6468</t>
  </si>
  <si>
    <t>8.9688</t>
  </si>
  <si>
    <t>10.3038</t>
  </si>
  <si>
    <t>8.8722</t>
  </si>
  <si>
    <t>12.02%</t>
  </si>
  <si>
    <t>9.2370</t>
  </si>
  <si>
    <t>9.3286</t>
  </si>
  <si>
    <t>8.8408</t>
  </si>
  <si>
    <t>-2.74%</t>
  </si>
  <si>
    <t>9.0250</t>
  </si>
  <si>
    <t>9.3862</t>
  </si>
  <si>
    <t>8.9805</t>
  </si>
  <si>
    <t>2.70%</t>
  </si>
  <si>
    <t>8.9558</t>
  </si>
  <si>
    <t>9.0541</t>
  </si>
  <si>
    <t>8.7440</t>
  </si>
  <si>
    <t>8.4575</t>
  </si>
  <si>
    <t>9.1730</t>
  </si>
  <si>
    <t>8.3974</t>
  </si>
  <si>
    <t>5.94%</t>
  </si>
  <si>
    <t>8.9060</t>
  </si>
  <si>
    <t>8.9473</t>
  </si>
  <si>
    <t>8.4130</t>
  </si>
  <si>
    <t>-4.89%</t>
  </si>
  <si>
    <t>8.6732</t>
  </si>
  <si>
    <t>9.0233</t>
  </si>
  <si>
    <t>8.5677</t>
  </si>
  <si>
    <t>2.49%</t>
  </si>
  <si>
    <t>8.3036</t>
  </si>
  <si>
    <t>9.0065</t>
  </si>
  <si>
    <t>8.1950</t>
  </si>
  <si>
    <t>8.4024</t>
  </si>
  <si>
    <t>8.5020</t>
  </si>
  <si>
    <t>8.1050</t>
  </si>
  <si>
    <t>8.2588</t>
  </si>
  <si>
    <t>8.5336</t>
  </si>
  <si>
    <t>8.0311</t>
  </si>
  <si>
    <t>2.27%</t>
  </si>
  <si>
    <t>8.1615</t>
  </si>
  <si>
    <t>8.5741</t>
  </si>
  <si>
    <t>8.0337</t>
  </si>
  <si>
    <t>0.60%</t>
  </si>
  <si>
    <t>8.5000</t>
  </si>
  <si>
    <t>8.7327</t>
  </si>
  <si>
    <t>8.1324</t>
  </si>
  <si>
    <t>7.7759</t>
  </si>
  <si>
    <t>8.6021</t>
  </si>
  <si>
    <t>7.6650</t>
  </si>
  <si>
    <t>9.57%</t>
  </si>
  <si>
    <t>7.6385</t>
  </si>
  <si>
    <t>8.0751</t>
  </si>
  <si>
    <t>7.5900</t>
  </si>
  <si>
    <t>7.4970</t>
  </si>
  <si>
    <t>7.8034</t>
  </si>
  <si>
    <t>7.4127</t>
  </si>
  <si>
    <t>7.7930</t>
  </si>
  <si>
    <t>7.9139</t>
  </si>
  <si>
    <t>7.3738</t>
  </si>
  <si>
    <t>8.0794</t>
  </si>
  <si>
    <t>8.2635</t>
  </si>
  <si>
    <t>7.7183</t>
  </si>
  <si>
    <t>-3.16%</t>
  </si>
  <si>
    <t>8.1331</t>
  </si>
  <si>
    <t>8.6660</t>
  </si>
  <si>
    <t>7.9328</t>
  </si>
  <si>
    <t>7.9462</t>
  </si>
  <si>
    <t>8.6313</t>
  </si>
  <si>
    <t>7.7642</t>
  </si>
  <si>
    <t>2.15%</t>
  </si>
  <si>
    <t>8.1051</t>
  </si>
  <si>
    <t>8.3719</t>
  </si>
  <si>
    <t>7.6559</t>
  </si>
  <si>
    <t>6.9880</t>
  </si>
  <si>
    <t>8.5100</t>
  </si>
  <si>
    <t>6.9437</t>
  </si>
  <si>
    <t>15.17%</t>
  </si>
  <si>
    <t>6.6796</t>
  </si>
  <si>
    <t>7.5340</t>
  </si>
  <si>
    <t>6.6259</t>
  </si>
  <si>
    <t>6.7710</t>
  </si>
  <si>
    <t>7.0399</t>
  </si>
  <si>
    <t>6.6051</t>
  </si>
  <si>
    <t>6.8077</t>
  </si>
  <si>
    <t>6.9650</t>
  </si>
  <si>
    <t>6.6610</t>
  </si>
  <si>
    <t>6.5688</t>
  </si>
  <si>
    <t>7.0914</t>
  </si>
  <si>
    <t>6.5446</t>
  </si>
  <si>
    <t>6.7819</t>
  </si>
  <si>
    <t>6.9191</t>
  </si>
  <si>
    <t>6.5503</t>
  </si>
  <si>
    <t>-2.96%</t>
  </si>
  <si>
    <t>6.9682</t>
  </si>
  <si>
    <t>7.2348</t>
  </si>
  <si>
    <t>6.7340</t>
  </si>
  <si>
    <t>-2.14%</t>
  </si>
  <si>
    <t>7.1859</t>
  </si>
  <si>
    <t>7.3759</t>
  </si>
  <si>
    <t>6.9113</t>
  </si>
  <si>
    <t>-3.65%</t>
  </si>
  <si>
    <t>6.6056</t>
  </si>
  <si>
    <t>7.2246</t>
  </si>
  <si>
    <t>6.5610</t>
  </si>
  <si>
    <t>8.73%</t>
  </si>
  <si>
    <t>7.1031</t>
  </si>
  <si>
    <t>7.1382</t>
  </si>
  <si>
    <t>6.5475</t>
  </si>
  <si>
    <t>-7.16%</t>
  </si>
  <si>
    <t>6.9800</t>
  </si>
  <si>
    <t>7.2286</t>
  </si>
  <si>
    <t>6.7604</t>
  </si>
  <si>
    <t>1.57%</t>
  </si>
  <si>
    <t>USD / ZAR</t>
  </si>
  <si>
    <t>Price ®</t>
  </si>
  <si>
    <t>Price R (Round)</t>
  </si>
  <si>
    <t>Price $ (Round)</t>
  </si>
  <si>
    <t>https://za.investing.com/currencies/usd-zar-historical-data?end_date=1683623837&amp;interval_sec=monthly&amp;st_date=1262988000</t>
  </si>
  <si>
    <t>Vanguard S&amp;P 500 Price (USD) - Trend</t>
  </si>
  <si>
    <t>Vanguard S&amp;P 500 Price (Rand) - Trend</t>
  </si>
  <si>
    <t>Satrix 40 Price (Rand) - Trend</t>
  </si>
  <si>
    <t>Satrix Indi Price (Rand) - Trend</t>
  </si>
  <si>
    <t>Sygnia Itrix MSCI World Price (Rand) - Trend</t>
  </si>
  <si>
    <t>USD ZAR Exchange rate - Trend</t>
  </si>
  <si>
    <t>Vanguard S&amp;P 500 Price (R100k)</t>
  </si>
  <si>
    <t>Satrix 40 Price (R100k)</t>
  </si>
  <si>
    <t>Satrix Indi Price (R100k)</t>
  </si>
  <si>
    <t>Sygnia Itrix MSCI World Price (R100k)</t>
  </si>
  <si>
    <t>Average (Nov 10 to May 23</t>
  </si>
  <si>
    <t>Price (Nov10)</t>
  </si>
  <si>
    <t>Price (May23)</t>
  </si>
  <si>
    <t>Average Annual Growth (Nov10 to May23)</t>
  </si>
  <si>
    <t xml:space="preserve">  min Price</t>
  </si>
  <si>
    <t xml:space="preserve">  max Price: </t>
  </si>
  <si>
    <t>Min Price</t>
  </si>
  <si>
    <t>Max Price</t>
  </si>
  <si>
    <t>Proce Range:</t>
  </si>
  <si>
    <t>Standard Deviation</t>
  </si>
  <si>
    <t>12 Month Growth</t>
  </si>
  <si>
    <t>24 Month Growth</t>
  </si>
  <si>
    <t>Trend Excel Formula</t>
  </si>
  <si>
    <t>Manual fornula Least squared regression Vanguard S&amp;P 500 Price (Rand)</t>
  </si>
  <si>
    <t>SUM&gt;</t>
  </si>
  <si>
    <t>x^2</t>
  </si>
  <si>
    <t>y</t>
  </si>
  <si>
    <t>xy</t>
  </si>
  <si>
    <t>N =</t>
  </si>
  <si>
    <t>Sum(x^2) =</t>
  </si>
  <si>
    <t>Sum(xy) =</t>
  </si>
  <si>
    <t>Sum(x) =</t>
  </si>
  <si>
    <t>Sum(y) =</t>
  </si>
  <si>
    <t>m =</t>
  </si>
  <si>
    <t>b =</t>
  </si>
  <si>
    <t>Regression Line</t>
  </si>
  <si>
    <t>x (Date)</t>
  </si>
  <si>
    <t>Regression Calculation (Least Squared Trend Line)</t>
  </si>
  <si>
    <t>Example: Vanguard S&amp;P 500 Price (Rand)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</si>
</sst>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[$$-409]* #,##0_ ;_-[$$-409]* \-#,##0\ ;_-[$$-409]* &quot;-&quot;??_ ;_-@_ "/>
    <numFmt numFmtId="167" formatCode="_-[$R-1C09]* #,##0_-;\-[$R-1C09]* #,##0_-;_-[$R-1C09]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66758A"/>
      <name val="Segoe UI"/>
      <family val="2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EA600"/>
      <name val="Segoe UI"/>
      <family val="2"/>
    </font>
    <font>
      <sz val="13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40C2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B22B31"/>
      <name val="Courier New"/>
      <family val="3"/>
    </font>
    <font>
      <b/>
      <sz val="11"/>
      <color rgb="FF000000"/>
      <name val="Courier New"/>
      <family val="3"/>
    </font>
    <font>
      <b/>
      <sz val="11"/>
      <color rgb="FFB22B3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rgb="FF66758A"/>
      <name val="Segoe UI"/>
      <family val="2"/>
    </font>
    <font>
      <sz val="12"/>
      <color rgb="FF000000"/>
      <name val="Segoe UI"/>
      <family val="2"/>
    </font>
    <font>
      <sz val="12"/>
      <color rgb="FF66758A"/>
      <name val="Segoe UI"/>
      <family val="2"/>
    </font>
    <font>
      <sz val="12"/>
      <color rgb="FF000000"/>
      <name val="Segoe UI"/>
      <family val="2"/>
    </font>
    <font>
      <b/>
      <sz val="11"/>
      <color theme="1"/>
      <name val="Calibri Light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DF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AF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8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right" vertical="center" indent="1"/>
    </xf>
    <xf numFmtId="0" fontId="21" fillId="0" borderId="10" xfId="0" applyFont="1" applyBorder="1" applyAlignment="1">
      <alignment horizontal="right" vertical="center" indent="1"/>
    </xf>
    <xf numFmtId="0" fontId="21" fillId="0" borderId="0" xfId="0" applyFont="1" applyAlignment="1">
      <alignment horizontal="right" vertical="center" indent="1"/>
    </xf>
    <xf numFmtId="0" fontId="22" fillId="0" borderId="0" xfId="0" applyFont="1" applyAlignment="1">
      <alignment vertical="center"/>
    </xf>
    <xf numFmtId="0" fontId="23" fillId="0" borderId="0" xfId="44" applyAlignment="1">
      <alignment vertical="center"/>
    </xf>
    <xf numFmtId="0" fontId="24" fillId="0" borderId="0" xfId="0" applyFont="1"/>
    <xf numFmtId="10" fontId="0" fillId="0" borderId="0" xfId="2" applyNumberFormat="1" applyFont="1"/>
    <xf numFmtId="0" fontId="25" fillId="0" borderId="0" xfId="0" applyFont="1"/>
    <xf numFmtId="0" fontId="21" fillId="33" borderId="0" xfId="0" applyFont="1" applyFill="1" applyAlignment="1">
      <alignment horizontal="right" vertical="center" indent="1"/>
    </xf>
    <xf numFmtId="0" fontId="23" fillId="0" borderId="0" xfId="44"/>
    <xf numFmtId="164" fontId="0" fillId="0" borderId="0" xfId="2" applyNumberFormat="1" applyFont="1"/>
    <xf numFmtId="43" fontId="0" fillId="0" borderId="0" xfId="1" applyFont="1"/>
    <xf numFmtId="0" fontId="0" fillId="0" borderId="0" xfId="0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" fontId="0" fillId="0" borderId="0" xfId="0" applyNumberFormat="1"/>
    <xf numFmtId="43" fontId="0" fillId="0" borderId="0" xfId="0" applyNumberFormat="1"/>
    <xf numFmtId="0" fontId="29" fillId="0" borderId="11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165" fontId="0" fillId="0" borderId="0" xfId="1" applyNumberFormat="1" applyFont="1"/>
    <xf numFmtId="0" fontId="32" fillId="0" borderId="10" xfId="0" applyFont="1" applyBorder="1" applyAlignment="1">
      <alignment horizontal="left" vertical="center" indent="1"/>
    </xf>
    <xf numFmtId="0" fontId="32" fillId="0" borderId="10" xfId="0" applyFont="1" applyBorder="1" applyAlignment="1">
      <alignment horizontal="center" vertical="center"/>
    </xf>
    <xf numFmtId="17" fontId="33" fillId="0" borderId="10" xfId="0" applyNumberFormat="1" applyFont="1" applyBorder="1" applyAlignment="1">
      <alignment horizontal="left" vertical="center" indent="1"/>
    </xf>
    <xf numFmtId="0" fontId="19" fillId="0" borderId="10" xfId="0" applyFont="1" applyBorder="1" applyAlignment="1">
      <alignment horizontal="right" vertical="center" indent="1"/>
    </xf>
    <xf numFmtId="17" fontId="33" fillId="0" borderId="0" xfId="0" applyNumberFormat="1" applyFont="1" applyAlignment="1">
      <alignment horizontal="left" vertical="center" indent="1"/>
    </xf>
    <xf numFmtId="0" fontId="19" fillId="0" borderId="0" xfId="0" applyFont="1" applyAlignment="1">
      <alignment horizontal="right" vertical="center" indent="1"/>
    </xf>
    <xf numFmtId="43" fontId="20" fillId="0" borderId="10" xfId="1" applyFont="1" applyBorder="1" applyAlignment="1">
      <alignment horizontal="right" vertical="center" indent="1"/>
    </xf>
    <xf numFmtId="43" fontId="21" fillId="0" borderId="10" xfId="1" applyFont="1" applyBorder="1" applyAlignment="1">
      <alignment horizontal="right" vertical="center" indent="1"/>
    </xf>
    <xf numFmtId="17" fontId="33" fillId="33" borderId="0" xfId="0" applyNumberFormat="1" applyFont="1" applyFill="1" applyAlignment="1">
      <alignment horizontal="left" vertical="center" indent="1"/>
    </xf>
    <xf numFmtId="0" fontId="19" fillId="33" borderId="0" xfId="0" applyFont="1" applyFill="1" applyAlignment="1">
      <alignment horizontal="right" vertical="center" indent="1"/>
    </xf>
    <xf numFmtId="165" fontId="20" fillId="0" borderId="10" xfId="1" applyNumberFormat="1" applyFont="1" applyBorder="1" applyAlignment="1">
      <alignment horizontal="right" vertical="center" indent="1"/>
    </xf>
    <xf numFmtId="165" fontId="21" fillId="0" borderId="10" xfId="1" applyNumberFormat="1" applyFont="1" applyBorder="1" applyAlignment="1">
      <alignment horizontal="right" vertical="center" indent="1"/>
    </xf>
    <xf numFmtId="0" fontId="34" fillId="0" borderId="10" xfId="0" applyFont="1" applyBorder="1" applyAlignment="1">
      <alignment horizontal="left" vertical="center" indent="1"/>
    </xf>
    <xf numFmtId="0" fontId="34" fillId="0" borderId="10" xfId="0" applyFont="1" applyBorder="1" applyAlignment="1">
      <alignment horizontal="center" vertical="center"/>
    </xf>
    <xf numFmtId="17" fontId="35" fillId="0" borderId="10" xfId="0" applyNumberFormat="1" applyFont="1" applyBorder="1" applyAlignment="1">
      <alignment horizontal="left" vertical="center" indent="1"/>
    </xf>
    <xf numFmtId="17" fontId="35" fillId="0" borderId="0" xfId="0" applyNumberFormat="1" applyFont="1" applyAlignment="1">
      <alignment horizontal="left" vertical="center" indent="1"/>
    </xf>
    <xf numFmtId="43" fontId="21" fillId="0" borderId="0" xfId="1" applyFont="1" applyAlignment="1">
      <alignment horizontal="right" vertical="center" indent="1"/>
    </xf>
    <xf numFmtId="0" fontId="18" fillId="0" borderId="0" xfId="0" applyFont="1" applyAlignment="1">
      <alignment horizontal="center" vertical="center"/>
    </xf>
    <xf numFmtId="17" fontId="33" fillId="33" borderId="10" xfId="0" applyNumberFormat="1" applyFont="1" applyFill="1" applyBorder="1" applyAlignment="1">
      <alignment horizontal="left" vertical="center" indent="1"/>
    </xf>
    <xf numFmtId="165" fontId="20" fillId="33" borderId="10" xfId="1" applyNumberFormat="1" applyFont="1" applyFill="1" applyBorder="1" applyAlignment="1">
      <alignment horizontal="right" vertical="center" indent="1"/>
    </xf>
    <xf numFmtId="165" fontId="21" fillId="0" borderId="0" xfId="1" applyNumberFormat="1" applyFont="1" applyBorder="1" applyAlignment="1">
      <alignment horizontal="right" vertical="center" indent="1"/>
    </xf>
    <xf numFmtId="0" fontId="19" fillId="33" borderId="10" xfId="0" applyFont="1" applyFill="1" applyBorder="1" applyAlignment="1">
      <alignment horizontal="right" vertical="center" indent="1"/>
    </xf>
    <xf numFmtId="0" fontId="20" fillId="33" borderId="10" xfId="0" applyFont="1" applyFill="1" applyBorder="1" applyAlignment="1">
      <alignment horizontal="right" vertical="center" indent="1"/>
    </xf>
    <xf numFmtId="165" fontId="20" fillId="0" borderId="0" xfId="1" applyNumberFormat="1" applyFont="1" applyBorder="1" applyAlignment="1">
      <alignment horizontal="right" vertical="center" indent="1"/>
    </xf>
    <xf numFmtId="0" fontId="20" fillId="0" borderId="0" xfId="0" applyFont="1" applyAlignment="1">
      <alignment horizontal="right" vertical="center" indent="1"/>
    </xf>
    <xf numFmtId="165" fontId="21" fillId="33" borderId="10" xfId="1" applyNumberFormat="1" applyFont="1" applyFill="1" applyBorder="1" applyAlignment="1">
      <alignment horizontal="right" vertical="center" indent="1"/>
    </xf>
    <xf numFmtId="0" fontId="21" fillId="33" borderId="10" xfId="0" applyFont="1" applyFill="1" applyBorder="1" applyAlignment="1">
      <alignment horizontal="right" vertical="center" indent="1"/>
    </xf>
    <xf numFmtId="165" fontId="0" fillId="0" borderId="0" xfId="0" applyNumberFormat="1"/>
    <xf numFmtId="43" fontId="0" fillId="34" borderId="0" xfId="1" applyFont="1" applyFill="1"/>
    <xf numFmtId="9" fontId="0" fillId="0" borderId="0" xfId="2" applyFont="1"/>
    <xf numFmtId="49" fontId="0" fillId="0" borderId="0" xfId="1" applyNumberFormat="1" applyFont="1"/>
    <xf numFmtId="17" fontId="19" fillId="0" borderId="10" xfId="0" applyNumberFormat="1" applyFont="1" applyBorder="1" applyAlignment="1">
      <alignment horizontal="left" vertical="center" indent="1"/>
    </xf>
    <xf numFmtId="0" fontId="30" fillId="0" borderId="18" xfId="0" applyFont="1" applyBorder="1" applyAlignment="1">
      <alignment horizontal="left" vertical="center"/>
    </xf>
    <xf numFmtId="0" fontId="30" fillId="0" borderId="19" xfId="0" applyFont="1" applyBorder="1" applyAlignment="1">
      <alignment vertical="center"/>
    </xf>
    <xf numFmtId="166" fontId="31" fillId="0" borderId="11" xfId="0" applyNumberFormat="1" applyFont="1" applyBorder="1" applyAlignment="1">
      <alignment vertical="center"/>
    </xf>
    <xf numFmtId="167" fontId="31" fillId="0" borderId="11" xfId="0" applyNumberFormat="1" applyFont="1" applyBorder="1" applyAlignment="1">
      <alignment vertical="center"/>
    </xf>
    <xf numFmtId="9" fontId="31" fillId="0" borderId="18" xfId="2" applyFont="1" applyBorder="1" applyAlignment="1">
      <alignment vertical="center"/>
    </xf>
    <xf numFmtId="166" fontId="31" fillId="0" borderId="19" xfId="0" applyNumberFormat="1" applyFont="1" applyBorder="1" applyAlignment="1">
      <alignment vertical="center"/>
    </xf>
    <xf numFmtId="167" fontId="31" fillId="0" borderId="19" xfId="0" applyNumberFormat="1" applyFont="1" applyBorder="1" applyAlignment="1">
      <alignment vertical="center"/>
    </xf>
    <xf numFmtId="9" fontId="31" fillId="35" borderId="18" xfId="2" applyFont="1" applyFill="1" applyBorder="1" applyAlignment="1">
      <alignment vertical="center"/>
    </xf>
    <xf numFmtId="0" fontId="30" fillId="36" borderId="11" xfId="0" applyFont="1" applyFill="1" applyBorder="1" applyAlignment="1">
      <alignment horizontal="left" vertical="center"/>
    </xf>
    <xf numFmtId="166" fontId="36" fillId="36" borderId="11" xfId="0" applyNumberFormat="1" applyFont="1" applyFill="1" applyBorder="1" applyAlignment="1">
      <alignment vertical="center"/>
    </xf>
    <xf numFmtId="167" fontId="36" fillId="36" borderId="11" xfId="0" applyNumberFormat="1" applyFont="1" applyFill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167" fontId="31" fillId="0" borderId="0" xfId="0" applyNumberFormat="1" applyFont="1" applyAlignment="1">
      <alignment vertical="center"/>
    </xf>
    <xf numFmtId="167" fontId="31" fillId="0" borderId="15" xfId="0" applyNumberFormat="1" applyFont="1" applyBorder="1" applyAlignment="1">
      <alignment vertical="center"/>
    </xf>
    <xf numFmtId="0" fontId="30" fillId="0" borderId="19" xfId="0" applyFont="1" applyBorder="1" applyAlignment="1">
      <alignment horizontal="left" vertical="center"/>
    </xf>
    <xf numFmtId="167" fontId="31" fillId="0" borderId="16" xfId="0" applyNumberFormat="1" applyFont="1" applyBorder="1" applyAlignment="1">
      <alignment vertical="center"/>
    </xf>
    <xf numFmtId="167" fontId="31" fillId="0" borderId="17" xfId="0" applyNumberFormat="1" applyFont="1" applyBorder="1" applyAlignment="1">
      <alignment vertical="center"/>
    </xf>
    <xf numFmtId="0" fontId="31" fillId="0" borderId="18" xfId="0" applyFont="1" applyBorder="1" applyAlignment="1">
      <alignment vertical="center"/>
    </xf>
    <xf numFmtId="166" fontId="31" fillId="0" borderId="20" xfId="0" applyNumberFormat="1" applyFont="1" applyBorder="1" applyAlignment="1">
      <alignment vertical="center"/>
    </xf>
    <xf numFmtId="167" fontId="31" fillId="0" borderId="20" xfId="0" applyNumberFormat="1" applyFont="1" applyBorder="1" applyAlignment="1">
      <alignment vertical="center"/>
    </xf>
    <xf numFmtId="9" fontId="31" fillId="35" borderId="13" xfId="2" applyFont="1" applyFill="1" applyBorder="1" applyAlignment="1">
      <alignment vertical="center"/>
    </xf>
    <xf numFmtId="9" fontId="31" fillId="35" borderId="14" xfId="2" applyFont="1" applyFill="1" applyBorder="1" applyAlignment="1">
      <alignment vertical="center"/>
    </xf>
    <xf numFmtId="165" fontId="0" fillId="37" borderId="0" xfId="1" applyNumberFormat="1" applyFont="1" applyFill="1"/>
    <xf numFmtId="43" fontId="0" fillId="37" borderId="0" xfId="1" applyFont="1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165" fontId="0" fillId="0" borderId="11" xfId="0" applyNumberFormat="1" applyBorder="1"/>
    <xf numFmtId="0" fontId="0" fillId="0" borderId="11" xfId="0" applyBorder="1"/>
    <xf numFmtId="165" fontId="0" fillId="0" borderId="23" xfId="0" applyNumberFormat="1" applyBorder="1"/>
    <xf numFmtId="0" fontId="16" fillId="0" borderId="0" xfId="0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6</xdr:row>
      <xdr:rowOff>114300</xdr:rowOff>
    </xdr:from>
    <xdr:to>
      <xdr:col>21</xdr:col>
      <xdr:colOff>504825</xdr:colOff>
      <xdr:row>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A92843-8EE4-09D6-47FE-FE401295E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0" y="1295400"/>
          <a:ext cx="1438275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5</xdr:row>
      <xdr:rowOff>47625</xdr:rowOff>
    </xdr:from>
    <xdr:to>
      <xdr:col>20</xdr:col>
      <xdr:colOff>781050</xdr:colOff>
      <xdr:row>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650942-EDCF-5299-82CA-9D792589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0150" y="1028700"/>
          <a:ext cx="628650" cy="200025"/>
        </a:xfrm>
        <a:prstGeom prst="rect">
          <a:avLst/>
        </a:prstGeom>
      </xdr:spPr>
    </xdr:pic>
    <xdr:clientData/>
  </xdr:twoCellAnchor>
  <xdr:twoCellAnchor editAs="oneCell">
    <xdr:from>
      <xdr:col>20</xdr:col>
      <xdr:colOff>104775</xdr:colOff>
      <xdr:row>9</xdr:row>
      <xdr:rowOff>0</xdr:rowOff>
    </xdr:from>
    <xdr:to>
      <xdr:col>21</xdr:col>
      <xdr:colOff>38100</xdr:colOff>
      <xdr:row>11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312184-B4B5-C353-535B-912B8434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82525" y="1781175"/>
          <a:ext cx="10191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.investing.com/etfs/vanguard-s-p-500-cha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a.investing.com/etfs/satrix-40-historical-data?interval_sec=month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a.investing.com/etfs/satrix-indi-historical-data?interval_sec=monthl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a.investing.com/etfs/db-x-trackers-msci-world-historical-data?interval_sec=monthl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opLeftCell="A2" workbookViewId="0">
      <selection activeCell="F2" sqref="F2"/>
    </sheetView>
  </sheetViews>
  <sheetFormatPr defaultRowHeight="15" x14ac:dyDescent="0.25"/>
  <cols>
    <col min="1" max="1" width="10.28515625" bestFit="1" customWidth="1"/>
    <col min="2" max="5" width="12.140625" bestFit="1" customWidth="1"/>
    <col min="6" max="6" width="11.42578125" bestFit="1" customWidth="1"/>
    <col min="7" max="7" width="9.5703125" bestFit="1" customWidth="1"/>
    <col min="8" max="8" width="25.140625" bestFit="1" customWidth="1"/>
    <col min="9" max="9" width="11.140625" bestFit="1" customWidth="1"/>
    <col min="10" max="10" width="10.5703125" bestFit="1" customWidth="1"/>
  </cols>
  <sheetData>
    <row r="1" spans="1:19" x14ac:dyDescent="0.25">
      <c r="A1">
        <f>151/12</f>
        <v>12.583333333333334</v>
      </c>
      <c r="I1" t="s">
        <v>2058</v>
      </c>
      <c r="S1" s="11" t="s">
        <v>195</v>
      </c>
    </row>
    <row r="2" spans="1:19" ht="18" thickBot="1" x14ac:dyDescent="0.3">
      <c r="A2" s="23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51</v>
      </c>
      <c r="G2" s="24" t="s">
        <v>52</v>
      </c>
      <c r="H2" s="40" t="s">
        <v>2059</v>
      </c>
      <c r="I2" s="35" t="s">
        <v>0</v>
      </c>
      <c r="J2" s="36" t="s">
        <v>1</v>
      </c>
      <c r="K2" s="36" t="s">
        <v>2</v>
      </c>
      <c r="L2" s="36" t="s">
        <v>3</v>
      </c>
      <c r="M2" s="36" t="s">
        <v>4</v>
      </c>
      <c r="N2" s="36" t="s">
        <v>51</v>
      </c>
      <c r="O2" s="36" t="s">
        <v>52</v>
      </c>
      <c r="P2" s="1" t="s">
        <v>2061</v>
      </c>
      <c r="Q2" s="1" t="s">
        <v>2060</v>
      </c>
      <c r="S2" s="9" t="s">
        <v>200</v>
      </c>
    </row>
    <row r="3" spans="1:19" ht="18" thickBot="1" x14ac:dyDescent="0.3">
      <c r="A3" s="25">
        <v>40483</v>
      </c>
      <c r="B3" s="33">
        <v>108.18</v>
      </c>
      <c r="C3" s="26" t="s">
        <v>891</v>
      </c>
      <c r="D3" s="26" t="s">
        <v>892</v>
      </c>
      <c r="E3" s="26" t="s">
        <v>893</v>
      </c>
      <c r="F3" s="26" t="s">
        <v>894</v>
      </c>
      <c r="G3" s="2" t="s">
        <v>895</v>
      </c>
      <c r="H3" s="22">
        <v>769.02998400000001</v>
      </c>
      <c r="I3" s="37">
        <v>40483</v>
      </c>
      <c r="J3" s="30">
        <v>7.1087999999999996</v>
      </c>
      <c r="K3" s="26" t="s">
        <v>2054</v>
      </c>
      <c r="L3" s="26" t="s">
        <v>2055</v>
      </c>
      <c r="M3" s="26" t="s">
        <v>2056</v>
      </c>
      <c r="N3" s="26">
        <v>0</v>
      </c>
      <c r="O3" s="3" t="s">
        <v>2057</v>
      </c>
      <c r="P3" s="50">
        <v>108</v>
      </c>
      <c r="Q3" s="50">
        <v>769</v>
      </c>
      <c r="S3" s="7" t="s">
        <v>2062</v>
      </c>
    </row>
    <row r="4" spans="1:19" ht="18" thickBot="1" x14ac:dyDescent="0.3">
      <c r="A4" s="25">
        <v>40513</v>
      </c>
      <c r="B4" s="34">
        <v>115.14</v>
      </c>
      <c r="C4" s="26" t="s">
        <v>886</v>
      </c>
      <c r="D4" s="26" t="s">
        <v>887</v>
      </c>
      <c r="E4" s="26" t="s">
        <v>888</v>
      </c>
      <c r="F4" s="26" t="s">
        <v>889</v>
      </c>
      <c r="G4" s="3" t="s">
        <v>890</v>
      </c>
      <c r="H4" s="22">
        <v>759.86643000000004</v>
      </c>
      <c r="I4" s="37">
        <v>40513</v>
      </c>
      <c r="J4" s="29">
        <v>6.5994999999999999</v>
      </c>
      <c r="K4" s="26" t="s">
        <v>2050</v>
      </c>
      <c r="L4" s="26" t="s">
        <v>2051</v>
      </c>
      <c r="M4" s="26" t="s">
        <v>2052</v>
      </c>
      <c r="N4" s="26">
        <v>0</v>
      </c>
      <c r="O4" s="2" t="s">
        <v>2053</v>
      </c>
      <c r="P4" s="50">
        <v>115</v>
      </c>
      <c r="Q4" s="50">
        <v>760</v>
      </c>
    </row>
    <row r="5" spans="1:19" ht="18" thickBot="1" x14ac:dyDescent="0.3">
      <c r="A5" s="25">
        <v>40544</v>
      </c>
      <c r="B5" s="34">
        <v>117.7</v>
      </c>
      <c r="C5" s="26" t="s">
        <v>881</v>
      </c>
      <c r="D5" s="26" t="s">
        <v>882</v>
      </c>
      <c r="E5" s="26" t="s">
        <v>883</v>
      </c>
      <c r="F5" s="26" t="s">
        <v>884</v>
      </c>
      <c r="G5" s="3" t="s">
        <v>885</v>
      </c>
      <c r="H5" s="22">
        <v>844.55635000000007</v>
      </c>
      <c r="I5" s="37">
        <v>40544</v>
      </c>
      <c r="J5" s="30">
        <v>7.1755000000000004</v>
      </c>
      <c r="K5" s="26" t="s">
        <v>2046</v>
      </c>
      <c r="L5" s="26" t="s">
        <v>2047</v>
      </c>
      <c r="M5" s="26" t="s">
        <v>2048</v>
      </c>
      <c r="N5" s="26">
        <v>0</v>
      </c>
      <c r="O5" s="3" t="s">
        <v>2049</v>
      </c>
      <c r="P5" s="50">
        <v>118</v>
      </c>
      <c r="Q5" s="50">
        <v>845</v>
      </c>
    </row>
    <row r="6" spans="1:19" ht="18" thickBot="1" x14ac:dyDescent="0.3">
      <c r="A6" s="25">
        <v>40575</v>
      </c>
      <c r="B6" s="34">
        <v>121.78</v>
      </c>
      <c r="C6" s="26" t="s">
        <v>876</v>
      </c>
      <c r="D6" s="26" t="s">
        <v>877</v>
      </c>
      <c r="E6" s="26" t="s">
        <v>878</v>
      </c>
      <c r="F6" s="26" t="s">
        <v>879</v>
      </c>
      <c r="G6" s="3" t="s">
        <v>880</v>
      </c>
      <c r="H6" s="22">
        <v>841.92602999999997</v>
      </c>
      <c r="I6" s="37">
        <v>40575</v>
      </c>
      <c r="J6" s="29">
        <v>6.9135</v>
      </c>
      <c r="K6" s="26" t="s">
        <v>2042</v>
      </c>
      <c r="L6" s="26" t="s">
        <v>2043</v>
      </c>
      <c r="M6" s="26" t="s">
        <v>2044</v>
      </c>
      <c r="N6" s="26">
        <v>0</v>
      </c>
      <c r="O6" s="2" t="s">
        <v>2045</v>
      </c>
      <c r="P6" s="50">
        <v>122</v>
      </c>
      <c r="Q6" s="50">
        <v>842</v>
      </c>
    </row>
    <row r="7" spans="1:19" ht="18" thickBot="1" x14ac:dyDescent="0.3">
      <c r="A7" s="25">
        <v>40603</v>
      </c>
      <c r="B7" s="33">
        <v>121.24</v>
      </c>
      <c r="C7" s="26" t="s">
        <v>872</v>
      </c>
      <c r="D7" s="26" t="s">
        <v>873</v>
      </c>
      <c r="E7" s="26" t="s">
        <v>838</v>
      </c>
      <c r="F7" s="26" t="s">
        <v>874</v>
      </c>
      <c r="G7" s="2" t="s">
        <v>875</v>
      </c>
      <c r="H7" s="22">
        <v>820.26134400000001</v>
      </c>
      <c r="I7" s="37">
        <v>40603</v>
      </c>
      <c r="J7" s="29">
        <v>6.7656000000000001</v>
      </c>
      <c r="K7" s="26" t="s">
        <v>2038</v>
      </c>
      <c r="L7" s="26" t="s">
        <v>2039</v>
      </c>
      <c r="M7" s="26" t="s">
        <v>2040</v>
      </c>
      <c r="N7" s="26">
        <v>0</v>
      </c>
      <c r="O7" s="2" t="s">
        <v>2041</v>
      </c>
      <c r="P7" s="50">
        <v>121</v>
      </c>
      <c r="Q7" s="50">
        <v>820</v>
      </c>
    </row>
    <row r="8" spans="1:19" ht="18" thickBot="1" x14ac:dyDescent="0.3">
      <c r="A8" s="25">
        <v>40634</v>
      </c>
      <c r="B8" s="34">
        <v>124.8</v>
      </c>
      <c r="C8" s="26" t="s">
        <v>867</v>
      </c>
      <c r="D8" s="26" t="s">
        <v>868</v>
      </c>
      <c r="E8" s="26" t="s">
        <v>869</v>
      </c>
      <c r="F8" s="26" t="s">
        <v>870</v>
      </c>
      <c r="G8" s="3" t="s">
        <v>871</v>
      </c>
      <c r="H8" s="22">
        <v>819.38688000000002</v>
      </c>
      <c r="I8" s="37">
        <v>40634</v>
      </c>
      <c r="J8" s="29">
        <v>6.5655999999999999</v>
      </c>
      <c r="K8" s="26" t="s">
        <v>2034</v>
      </c>
      <c r="L8" s="26" t="s">
        <v>2035</v>
      </c>
      <c r="M8" s="26" t="s">
        <v>2036</v>
      </c>
      <c r="N8" s="26">
        <v>0</v>
      </c>
      <c r="O8" s="2" t="s">
        <v>2037</v>
      </c>
      <c r="P8" s="50">
        <v>125</v>
      </c>
      <c r="Q8" s="50">
        <v>819</v>
      </c>
    </row>
    <row r="9" spans="1:19" ht="18" thickBot="1" x14ac:dyDescent="0.3">
      <c r="A9" s="25">
        <v>40664</v>
      </c>
      <c r="B9" s="33">
        <v>123.34</v>
      </c>
      <c r="C9" s="26" t="s">
        <v>863</v>
      </c>
      <c r="D9" s="26" t="s">
        <v>863</v>
      </c>
      <c r="E9" s="26" t="s">
        <v>864</v>
      </c>
      <c r="F9" s="26" t="s">
        <v>865</v>
      </c>
      <c r="G9" s="2" t="s">
        <v>866</v>
      </c>
      <c r="H9" s="22">
        <v>839.23002799999995</v>
      </c>
      <c r="I9" s="37">
        <v>40664</v>
      </c>
      <c r="J9" s="30">
        <v>6.8041999999999998</v>
      </c>
      <c r="K9" s="26" t="s">
        <v>2031</v>
      </c>
      <c r="L9" s="26" t="s">
        <v>2032</v>
      </c>
      <c r="M9" s="26" t="s">
        <v>2033</v>
      </c>
      <c r="N9" s="26">
        <v>0</v>
      </c>
      <c r="O9" s="3" t="s">
        <v>373</v>
      </c>
      <c r="P9" s="50">
        <v>123</v>
      </c>
      <c r="Q9" s="50">
        <v>839</v>
      </c>
    </row>
    <row r="10" spans="1:19" ht="18" thickBot="1" x14ac:dyDescent="0.3">
      <c r="A10" s="25">
        <v>40695</v>
      </c>
      <c r="B10" s="33">
        <v>120.68</v>
      </c>
      <c r="C10" s="26" t="s">
        <v>859</v>
      </c>
      <c r="D10" s="26" t="s">
        <v>859</v>
      </c>
      <c r="E10" s="26" t="s">
        <v>860</v>
      </c>
      <c r="F10" s="26" t="s">
        <v>861</v>
      </c>
      <c r="G10" s="2" t="s">
        <v>862</v>
      </c>
      <c r="H10" s="22">
        <v>813.74524000000008</v>
      </c>
      <c r="I10" s="37">
        <v>40695</v>
      </c>
      <c r="J10" s="29">
        <v>6.7430000000000003</v>
      </c>
      <c r="K10" s="26" t="s">
        <v>2028</v>
      </c>
      <c r="L10" s="26" t="s">
        <v>2029</v>
      </c>
      <c r="M10" s="26" t="s">
        <v>2030</v>
      </c>
      <c r="N10" s="26">
        <v>0</v>
      </c>
      <c r="O10" s="2" t="s">
        <v>1041</v>
      </c>
      <c r="P10" s="50">
        <v>121</v>
      </c>
      <c r="Q10" s="50">
        <v>814</v>
      </c>
    </row>
    <row r="11" spans="1:19" ht="18" thickBot="1" x14ac:dyDescent="0.3">
      <c r="A11" s="25">
        <v>40725</v>
      </c>
      <c r="B11" s="33">
        <v>118.2</v>
      </c>
      <c r="C11" s="26" t="s">
        <v>854</v>
      </c>
      <c r="D11" s="26" t="s">
        <v>855</v>
      </c>
      <c r="E11" s="26" t="s">
        <v>856</v>
      </c>
      <c r="F11" s="26" t="s">
        <v>857</v>
      </c>
      <c r="G11" s="2" t="s">
        <v>858</v>
      </c>
      <c r="H11" s="22">
        <v>788.68950000000007</v>
      </c>
      <c r="I11" s="37">
        <v>40725</v>
      </c>
      <c r="J11" s="29">
        <v>6.6725000000000003</v>
      </c>
      <c r="K11" s="26" t="s">
        <v>2025</v>
      </c>
      <c r="L11" s="26" t="s">
        <v>2026</v>
      </c>
      <c r="M11" s="26" t="s">
        <v>2027</v>
      </c>
      <c r="N11" s="26">
        <v>0</v>
      </c>
      <c r="O11" s="2" t="s">
        <v>1248</v>
      </c>
      <c r="P11" s="50">
        <v>118</v>
      </c>
      <c r="Q11" s="50">
        <v>789</v>
      </c>
    </row>
    <row r="12" spans="1:19" ht="18" thickBot="1" x14ac:dyDescent="0.3">
      <c r="A12" s="25">
        <v>40756</v>
      </c>
      <c r="B12" s="33">
        <v>111.68</v>
      </c>
      <c r="C12" s="26" t="s">
        <v>849</v>
      </c>
      <c r="D12" s="26" t="s">
        <v>850</v>
      </c>
      <c r="E12" s="26" t="s">
        <v>851</v>
      </c>
      <c r="F12" s="26" t="s">
        <v>852</v>
      </c>
      <c r="G12" s="2" t="s">
        <v>853</v>
      </c>
      <c r="H12" s="22">
        <v>780.25232000000005</v>
      </c>
      <c r="I12" s="37">
        <v>40756</v>
      </c>
      <c r="J12" s="30">
        <v>6.9865000000000004</v>
      </c>
      <c r="K12" s="26" t="s">
        <v>2022</v>
      </c>
      <c r="L12" s="26" t="s">
        <v>2023</v>
      </c>
      <c r="M12" s="26" t="s">
        <v>2024</v>
      </c>
      <c r="N12" s="26">
        <v>0</v>
      </c>
      <c r="O12" s="3" t="s">
        <v>1338</v>
      </c>
      <c r="P12" s="50">
        <v>112</v>
      </c>
      <c r="Q12" s="50">
        <v>780</v>
      </c>
    </row>
    <row r="13" spans="1:19" ht="18" thickBot="1" x14ac:dyDescent="0.3">
      <c r="A13" s="25">
        <v>40787</v>
      </c>
      <c r="B13" s="33">
        <v>103.52</v>
      </c>
      <c r="C13" s="26" t="s">
        <v>844</v>
      </c>
      <c r="D13" s="26" t="s">
        <v>845</v>
      </c>
      <c r="E13" s="26" t="s">
        <v>846</v>
      </c>
      <c r="F13" s="26" t="s">
        <v>847</v>
      </c>
      <c r="G13" s="2" t="s">
        <v>848</v>
      </c>
      <c r="H13" s="22">
        <v>832.95297600000004</v>
      </c>
      <c r="I13" s="37">
        <v>40787</v>
      </c>
      <c r="J13" s="30">
        <v>8.0463000000000005</v>
      </c>
      <c r="K13" s="26" t="s">
        <v>2018</v>
      </c>
      <c r="L13" s="26" t="s">
        <v>2019</v>
      </c>
      <c r="M13" s="26" t="s">
        <v>2020</v>
      </c>
      <c r="N13" s="26">
        <v>0</v>
      </c>
      <c r="O13" s="3" t="s">
        <v>2021</v>
      </c>
      <c r="P13" s="50">
        <v>104</v>
      </c>
      <c r="Q13" s="50">
        <v>833</v>
      </c>
    </row>
    <row r="14" spans="1:19" ht="18" thickBot="1" x14ac:dyDescent="0.3">
      <c r="A14" s="25">
        <v>40817</v>
      </c>
      <c r="B14" s="34">
        <v>114.64</v>
      </c>
      <c r="C14" s="26" t="s">
        <v>839</v>
      </c>
      <c r="D14" s="26" t="s">
        <v>840</v>
      </c>
      <c r="E14" s="26" t="s">
        <v>841</v>
      </c>
      <c r="F14" s="26" t="s">
        <v>842</v>
      </c>
      <c r="G14" s="3" t="s">
        <v>843</v>
      </c>
      <c r="H14" s="22">
        <v>910.310384</v>
      </c>
      <c r="I14" s="37">
        <v>40817</v>
      </c>
      <c r="J14" s="29">
        <v>7.9405999999999999</v>
      </c>
      <c r="K14" s="26" t="s">
        <v>2015</v>
      </c>
      <c r="L14" s="26" t="s">
        <v>2016</v>
      </c>
      <c r="M14" s="26" t="s">
        <v>2017</v>
      </c>
      <c r="N14" s="26">
        <v>0</v>
      </c>
      <c r="O14" s="2" t="s">
        <v>1693</v>
      </c>
      <c r="P14" s="50">
        <v>115</v>
      </c>
      <c r="Q14" s="50">
        <v>910</v>
      </c>
    </row>
    <row r="15" spans="1:19" ht="18" thickBot="1" x14ac:dyDescent="0.3">
      <c r="A15" s="25">
        <v>40848</v>
      </c>
      <c r="B15" s="33">
        <v>114.3</v>
      </c>
      <c r="C15" s="26" t="s">
        <v>833</v>
      </c>
      <c r="D15" s="26" t="s">
        <v>834</v>
      </c>
      <c r="E15" s="26" t="s">
        <v>835</v>
      </c>
      <c r="F15" s="26" t="s">
        <v>836</v>
      </c>
      <c r="G15" s="2" t="s">
        <v>837</v>
      </c>
      <c r="H15" s="22">
        <v>927.14444999999989</v>
      </c>
      <c r="I15" s="37">
        <v>40848</v>
      </c>
      <c r="J15" s="30">
        <v>8.1114999999999995</v>
      </c>
      <c r="K15" s="26" t="s">
        <v>2011</v>
      </c>
      <c r="L15" s="26" t="s">
        <v>2012</v>
      </c>
      <c r="M15" s="26" t="s">
        <v>2013</v>
      </c>
      <c r="N15" s="26">
        <v>0</v>
      </c>
      <c r="O15" s="3" t="s">
        <v>2014</v>
      </c>
      <c r="P15" s="50">
        <v>114</v>
      </c>
      <c r="Q15" s="50">
        <v>927</v>
      </c>
    </row>
    <row r="16" spans="1:19" ht="18" thickBot="1" x14ac:dyDescent="0.3">
      <c r="A16" s="25">
        <v>40878</v>
      </c>
      <c r="B16" s="34">
        <v>114.9</v>
      </c>
      <c r="C16" s="26" t="s">
        <v>828</v>
      </c>
      <c r="D16" s="26" t="s">
        <v>829</v>
      </c>
      <c r="E16" s="26" t="s">
        <v>830</v>
      </c>
      <c r="F16" s="26" t="s">
        <v>831</v>
      </c>
      <c r="G16" s="3" t="s">
        <v>832</v>
      </c>
      <c r="H16" s="22">
        <v>926.66849999999999</v>
      </c>
      <c r="I16" s="37">
        <v>40878</v>
      </c>
      <c r="J16" s="29">
        <v>8.0649999999999995</v>
      </c>
      <c r="K16" s="26" t="s">
        <v>2008</v>
      </c>
      <c r="L16" s="26" t="s">
        <v>2009</v>
      </c>
      <c r="M16" s="26" t="s">
        <v>2010</v>
      </c>
      <c r="N16" s="26">
        <v>0</v>
      </c>
      <c r="O16" s="2" t="s">
        <v>80</v>
      </c>
      <c r="P16" s="50">
        <v>115</v>
      </c>
      <c r="Q16" s="50">
        <v>927</v>
      </c>
    </row>
    <row r="17" spans="1:17" ht="18" thickBot="1" x14ac:dyDescent="0.3">
      <c r="A17" s="25">
        <v>40909</v>
      </c>
      <c r="B17" s="34">
        <v>120.04</v>
      </c>
      <c r="C17" s="26" t="s">
        <v>824</v>
      </c>
      <c r="D17" s="26" t="s">
        <v>825</v>
      </c>
      <c r="E17" s="26" t="s">
        <v>826</v>
      </c>
      <c r="F17" s="26" t="s">
        <v>827</v>
      </c>
      <c r="G17" s="3" t="s">
        <v>725</v>
      </c>
      <c r="H17" s="22">
        <v>937.51239999999996</v>
      </c>
      <c r="I17" s="37">
        <v>40909</v>
      </c>
      <c r="J17" s="29">
        <v>7.81</v>
      </c>
      <c r="K17" s="26" t="s">
        <v>2004</v>
      </c>
      <c r="L17" s="26" t="s">
        <v>2005</v>
      </c>
      <c r="M17" s="26" t="s">
        <v>2006</v>
      </c>
      <c r="N17" s="26">
        <v>0</v>
      </c>
      <c r="O17" s="2" t="s">
        <v>2007</v>
      </c>
      <c r="P17" s="50">
        <v>120</v>
      </c>
      <c r="Q17" s="50">
        <v>938</v>
      </c>
    </row>
    <row r="18" spans="1:17" ht="18" thickBot="1" x14ac:dyDescent="0.3">
      <c r="A18" s="25">
        <v>40940</v>
      </c>
      <c r="B18" s="34">
        <v>125.18</v>
      </c>
      <c r="C18" s="26" t="s">
        <v>819</v>
      </c>
      <c r="D18" s="26" t="s">
        <v>820</v>
      </c>
      <c r="E18" s="26" t="s">
        <v>821</v>
      </c>
      <c r="F18" s="26" t="s">
        <v>822</v>
      </c>
      <c r="G18" s="3" t="s">
        <v>823</v>
      </c>
      <c r="H18" s="22">
        <v>936.94726400000002</v>
      </c>
      <c r="I18" s="37">
        <v>40940</v>
      </c>
      <c r="J18" s="29">
        <v>7.4847999999999999</v>
      </c>
      <c r="K18" s="26" t="s">
        <v>2001</v>
      </c>
      <c r="L18" s="26" t="s">
        <v>2002</v>
      </c>
      <c r="M18" s="26" t="s">
        <v>2003</v>
      </c>
      <c r="N18" s="26">
        <v>0</v>
      </c>
      <c r="O18" s="2" t="s">
        <v>323</v>
      </c>
      <c r="P18" s="50">
        <v>125</v>
      </c>
      <c r="Q18" s="50">
        <v>937</v>
      </c>
    </row>
    <row r="19" spans="1:17" ht="18" thickBot="1" x14ac:dyDescent="0.3">
      <c r="A19" s="25">
        <v>40969</v>
      </c>
      <c r="B19" s="34">
        <v>128.74</v>
      </c>
      <c r="C19" s="26" t="s">
        <v>814</v>
      </c>
      <c r="D19" s="26" t="s">
        <v>815</v>
      </c>
      <c r="E19" s="26" t="s">
        <v>816</v>
      </c>
      <c r="F19" s="26" t="s">
        <v>817</v>
      </c>
      <c r="G19" s="3" t="s">
        <v>818</v>
      </c>
      <c r="H19" s="22">
        <v>984.8610000000001</v>
      </c>
      <c r="I19" s="37">
        <v>40969</v>
      </c>
      <c r="J19" s="30">
        <v>7.65</v>
      </c>
      <c r="K19" s="26" t="s">
        <v>1998</v>
      </c>
      <c r="L19" s="26" t="s">
        <v>1999</v>
      </c>
      <c r="M19" s="26" t="s">
        <v>2000</v>
      </c>
      <c r="N19" s="26">
        <v>0</v>
      </c>
      <c r="O19" s="3" t="s">
        <v>189</v>
      </c>
      <c r="P19" s="50">
        <v>129</v>
      </c>
      <c r="Q19" s="50">
        <v>985</v>
      </c>
    </row>
    <row r="20" spans="1:17" ht="18" thickBot="1" x14ac:dyDescent="0.3">
      <c r="A20" s="25">
        <v>41000</v>
      </c>
      <c r="B20" s="33">
        <v>127.92</v>
      </c>
      <c r="C20" s="26" t="s">
        <v>809</v>
      </c>
      <c r="D20" s="26" t="s">
        <v>810</v>
      </c>
      <c r="E20" s="26" t="s">
        <v>811</v>
      </c>
      <c r="F20" s="26" t="s">
        <v>812</v>
      </c>
      <c r="G20" s="2" t="s">
        <v>813</v>
      </c>
      <c r="H20" s="22">
        <v>992.71036800000002</v>
      </c>
      <c r="I20" s="37">
        <v>41000</v>
      </c>
      <c r="J20" s="30">
        <v>7.7603999999999997</v>
      </c>
      <c r="K20" s="26" t="s">
        <v>1995</v>
      </c>
      <c r="L20" s="26" t="s">
        <v>1996</v>
      </c>
      <c r="M20" s="26" t="s">
        <v>1997</v>
      </c>
      <c r="N20" s="26">
        <v>0</v>
      </c>
      <c r="O20" s="3" t="s">
        <v>544</v>
      </c>
      <c r="P20" s="50">
        <v>128</v>
      </c>
      <c r="Q20" s="50">
        <v>993</v>
      </c>
    </row>
    <row r="21" spans="1:17" ht="18" thickBot="1" x14ac:dyDescent="0.3">
      <c r="A21" s="25">
        <v>41030</v>
      </c>
      <c r="B21" s="33">
        <v>120.24</v>
      </c>
      <c r="C21" s="26" t="s">
        <v>804</v>
      </c>
      <c r="D21" s="26" t="s">
        <v>805</v>
      </c>
      <c r="E21" s="26" t="s">
        <v>806</v>
      </c>
      <c r="F21" s="26" t="s">
        <v>807</v>
      </c>
      <c r="G21" s="2" t="s">
        <v>808</v>
      </c>
      <c r="H21" s="22">
        <v>1022.40072</v>
      </c>
      <c r="I21" s="37">
        <v>41030</v>
      </c>
      <c r="J21" s="30">
        <v>8.5030000000000001</v>
      </c>
      <c r="K21" s="26" t="s">
        <v>1991</v>
      </c>
      <c r="L21" s="26" t="s">
        <v>1992</v>
      </c>
      <c r="M21" s="26" t="s">
        <v>1993</v>
      </c>
      <c r="N21" s="26">
        <v>0</v>
      </c>
      <c r="O21" s="3" t="s">
        <v>1994</v>
      </c>
      <c r="P21" s="50">
        <v>120</v>
      </c>
      <c r="Q21" s="50">
        <v>1022</v>
      </c>
    </row>
    <row r="22" spans="1:17" ht="18" thickBot="1" x14ac:dyDescent="0.3">
      <c r="A22" s="25">
        <v>41061</v>
      </c>
      <c r="B22" s="34">
        <v>124.56</v>
      </c>
      <c r="C22" s="26" t="s">
        <v>799</v>
      </c>
      <c r="D22" s="26" t="s">
        <v>800</v>
      </c>
      <c r="E22" s="26" t="s">
        <v>801</v>
      </c>
      <c r="F22" s="26" t="s">
        <v>802</v>
      </c>
      <c r="G22" s="3" t="s">
        <v>803</v>
      </c>
      <c r="H22" s="22">
        <v>1016.4096000000001</v>
      </c>
      <c r="I22" s="37">
        <v>41061</v>
      </c>
      <c r="J22" s="29">
        <v>8.16</v>
      </c>
      <c r="K22" s="26" t="s">
        <v>1988</v>
      </c>
      <c r="L22" s="26" t="s">
        <v>1989</v>
      </c>
      <c r="M22" s="26" t="s">
        <v>1990</v>
      </c>
      <c r="N22" s="26">
        <v>0</v>
      </c>
      <c r="O22" s="2" t="s">
        <v>1292</v>
      </c>
      <c r="P22" s="50">
        <v>125</v>
      </c>
      <c r="Q22" s="50">
        <v>1016</v>
      </c>
    </row>
    <row r="23" spans="1:17" ht="18" thickBot="1" x14ac:dyDescent="0.3">
      <c r="A23" s="25">
        <v>41091</v>
      </c>
      <c r="B23" s="34">
        <v>126.06</v>
      </c>
      <c r="C23" s="26" t="s">
        <v>794</v>
      </c>
      <c r="D23" s="26" t="s">
        <v>795</v>
      </c>
      <c r="E23" s="26" t="s">
        <v>796</v>
      </c>
      <c r="F23" s="26" t="s">
        <v>797</v>
      </c>
      <c r="G23" s="3" t="s">
        <v>798</v>
      </c>
      <c r="H23" s="22">
        <v>1034.801328</v>
      </c>
      <c r="I23" s="37">
        <v>41091</v>
      </c>
      <c r="J23" s="30">
        <v>8.2088000000000001</v>
      </c>
      <c r="K23" s="26" t="s">
        <v>1984</v>
      </c>
      <c r="L23" s="26" t="s">
        <v>1985</v>
      </c>
      <c r="M23" s="26" t="s">
        <v>1986</v>
      </c>
      <c r="N23" s="26">
        <v>0</v>
      </c>
      <c r="O23" s="3" t="s">
        <v>1987</v>
      </c>
      <c r="P23" s="50">
        <v>126</v>
      </c>
      <c r="Q23" s="50">
        <v>1035</v>
      </c>
    </row>
    <row r="24" spans="1:17" ht="18" thickBot="1" x14ac:dyDescent="0.3">
      <c r="A24" s="25">
        <v>41122</v>
      </c>
      <c r="B24" s="34">
        <v>129.22</v>
      </c>
      <c r="C24" s="26" t="s">
        <v>789</v>
      </c>
      <c r="D24" s="26" t="s">
        <v>790</v>
      </c>
      <c r="E24" s="26" t="s">
        <v>791</v>
      </c>
      <c r="F24" s="26" t="s">
        <v>792</v>
      </c>
      <c r="G24" s="3" t="s">
        <v>793</v>
      </c>
      <c r="H24" s="22">
        <v>1084.8018999999999</v>
      </c>
      <c r="I24" s="37">
        <v>41122</v>
      </c>
      <c r="J24" s="30">
        <v>8.3949999999999996</v>
      </c>
      <c r="K24" s="26" t="s">
        <v>1980</v>
      </c>
      <c r="L24" s="26" t="s">
        <v>1981</v>
      </c>
      <c r="M24" s="26" t="s">
        <v>1982</v>
      </c>
      <c r="N24" s="26">
        <v>0</v>
      </c>
      <c r="O24" s="3" t="s">
        <v>1983</v>
      </c>
      <c r="P24" s="50">
        <v>129</v>
      </c>
      <c r="Q24" s="50">
        <v>1085</v>
      </c>
    </row>
    <row r="25" spans="1:17" ht="18" thickBot="1" x14ac:dyDescent="0.3">
      <c r="A25" s="25">
        <v>41153</v>
      </c>
      <c r="B25" s="34">
        <v>131.84</v>
      </c>
      <c r="C25" s="26" t="s">
        <v>784</v>
      </c>
      <c r="D25" s="26" t="s">
        <v>785</v>
      </c>
      <c r="E25" s="26" t="s">
        <v>786</v>
      </c>
      <c r="F25" s="26" t="s">
        <v>787</v>
      </c>
      <c r="G25" s="3" t="s">
        <v>788</v>
      </c>
      <c r="H25" s="22">
        <v>1094.891648</v>
      </c>
      <c r="I25" s="37">
        <v>41153</v>
      </c>
      <c r="J25" s="29">
        <v>8.3047000000000004</v>
      </c>
      <c r="K25" s="26" t="s">
        <v>1977</v>
      </c>
      <c r="L25" s="26" t="s">
        <v>1978</v>
      </c>
      <c r="M25" s="26" t="s">
        <v>1979</v>
      </c>
      <c r="N25" s="26">
        <v>0</v>
      </c>
      <c r="O25" s="2" t="s">
        <v>1056</v>
      </c>
      <c r="P25" s="50">
        <v>132</v>
      </c>
      <c r="Q25" s="50">
        <v>1095</v>
      </c>
    </row>
    <row r="26" spans="1:17" ht="18" thickBot="1" x14ac:dyDescent="0.3">
      <c r="A26" s="25">
        <v>41183</v>
      </c>
      <c r="B26" s="33">
        <v>129.26</v>
      </c>
      <c r="C26" s="26" t="s">
        <v>779</v>
      </c>
      <c r="D26" s="26" t="s">
        <v>780</v>
      </c>
      <c r="E26" s="26" t="s">
        <v>781</v>
      </c>
      <c r="F26" s="26" t="s">
        <v>782</v>
      </c>
      <c r="G26" s="2" t="s">
        <v>783</v>
      </c>
      <c r="H26" s="22">
        <v>1120.580792</v>
      </c>
      <c r="I26" s="37">
        <v>41183</v>
      </c>
      <c r="J26" s="30">
        <v>8.6692</v>
      </c>
      <c r="K26" s="26" t="s">
        <v>1974</v>
      </c>
      <c r="L26" s="26" t="s">
        <v>1975</v>
      </c>
      <c r="M26" s="26" t="s">
        <v>1976</v>
      </c>
      <c r="N26" s="26">
        <v>0</v>
      </c>
      <c r="O26" s="3" t="s">
        <v>1373</v>
      </c>
      <c r="P26" s="50">
        <v>129</v>
      </c>
      <c r="Q26" s="50">
        <v>1121</v>
      </c>
    </row>
    <row r="27" spans="1:17" ht="18" thickBot="1" x14ac:dyDescent="0.3">
      <c r="A27" s="25">
        <v>41214</v>
      </c>
      <c r="B27" s="34">
        <v>130</v>
      </c>
      <c r="C27" s="26" t="s">
        <v>774</v>
      </c>
      <c r="D27" s="26" t="s">
        <v>775</v>
      </c>
      <c r="E27" s="26" t="s">
        <v>776</v>
      </c>
      <c r="F27" s="26" t="s">
        <v>777</v>
      </c>
      <c r="G27" s="3" t="s">
        <v>778</v>
      </c>
      <c r="H27" s="22">
        <v>1155.1020000000001</v>
      </c>
      <c r="I27" s="37">
        <v>41214</v>
      </c>
      <c r="J27" s="30">
        <v>8.8854000000000006</v>
      </c>
      <c r="K27" s="26" t="s">
        <v>1970</v>
      </c>
      <c r="L27" s="26" t="s">
        <v>1971</v>
      </c>
      <c r="M27" s="26" t="s">
        <v>1972</v>
      </c>
      <c r="N27" s="26">
        <v>0</v>
      </c>
      <c r="O27" s="3" t="s">
        <v>1973</v>
      </c>
      <c r="P27" s="50">
        <v>130</v>
      </c>
      <c r="Q27" s="50">
        <v>1155</v>
      </c>
    </row>
    <row r="28" spans="1:17" ht="18" thickBot="1" x14ac:dyDescent="0.3">
      <c r="A28" s="25">
        <v>41244</v>
      </c>
      <c r="B28" s="34">
        <v>130.38</v>
      </c>
      <c r="C28" s="26" t="s">
        <v>770</v>
      </c>
      <c r="D28" s="26" t="s">
        <v>771</v>
      </c>
      <c r="E28" s="26" t="s">
        <v>772</v>
      </c>
      <c r="F28" s="26" t="s">
        <v>773</v>
      </c>
      <c r="G28" s="3" t="s">
        <v>458</v>
      </c>
      <c r="H28" s="22">
        <v>1101.8674559999999</v>
      </c>
      <c r="I28" s="37">
        <v>41244</v>
      </c>
      <c r="J28" s="29">
        <v>8.4512</v>
      </c>
      <c r="K28" s="26" t="s">
        <v>1966</v>
      </c>
      <c r="L28" s="26" t="s">
        <v>1967</v>
      </c>
      <c r="M28" s="26" t="s">
        <v>1968</v>
      </c>
      <c r="N28" s="26">
        <v>0</v>
      </c>
      <c r="O28" s="2" t="s">
        <v>1969</v>
      </c>
      <c r="P28" s="50">
        <v>130</v>
      </c>
      <c r="Q28" s="50">
        <v>1102</v>
      </c>
    </row>
    <row r="29" spans="1:17" ht="18" thickBot="1" x14ac:dyDescent="0.3">
      <c r="A29" s="25">
        <v>41275</v>
      </c>
      <c r="B29" s="34">
        <v>137.12</v>
      </c>
      <c r="C29" s="26" t="s">
        <v>765</v>
      </c>
      <c r="D29" s="26" t="s">
        <v>766</v>
      </c>
      <c r="E29" s="26" t="s">
        <v>767</v>
      </c>
      <c r="F29" s="26" t="s">
        <v>768</v>
      </c>
      <c r="G29" s="3" t="s">
        <v>769</v>
      </c>
      <c r="H29" s="22">
        <v>1227.6079360000001</v>
      </c>
      <c r="I29" s="37">
        <v>41275</v>
      </c>
      <c r="J29" s="30">
        <v>8.9527999999999999</v>
      </c>
      <c r="K29" s="26" t="s">
        <v>1962</v>
      </c>
      <c r="L29" s="26" t="s">
        <v>1963</v>
      </c>
      <c r="M29" s="26" t="s">
        <v>1964</v>
      </c>
      <c r="N29" s="26">
        <v>0</v>
      </c>
      <c r="O29" s="3" t="s">
        <v>1965</v>
      </c>
      <c r="P29" s="50">
        <v>137</v>
      </c>
      <c r="Q29" s="50">
        <v>1228</v>
      </c>
    </row>
    <row r="30" spans="1:17" ht="18" thickBot="1" x14ac:dyDescent="0.3">
      <c r="A30" s="25">
        <v>41306</v>
      </c>
      <c r="B30" s="34">
        <v>138.94</v>
      </c>
      <c r="C30" s="26" t="s">
        <v>760</v>
      </c>
      <c r="D30" s="26" t="s">
        <v>761</v>
      </c>
      <c r="E30" s="26" t="s">
        <v>762</v>
      </c>
      <c r="F30" s="26" t="s">
        <v>763</v>
      </c>
      <c r="G30" s="3" t="s">
        <v>764</v>
      </c>
      <c r="H30" s="22">
        <v>1246.9865</v>
      </c>
      <c r="I30" s="37">
        <v>41306</v>
      </c>
      <c r="J30" s="30">
        <v>8.9749999999999996</v>
      </c>
      <c r="K30" s="26" t="s">
        <v>1959</v>
      </c>
      <c r="L30" s="26" t="s">
        <v>1960</v>
      </c>
      <c r="M30" s="26" t="s">
        <v>1961</v>
      </c>
      <c r="N30" s="26">
        <v>0</v>
      </c>
      <c r="O30" s="3" t="s">
        <v>1325</v>
      </c>
      <c r="P30" s="50">
        <v>139</v>
      </c>
      <c r="Q30" s="50">
        <v>1247</v>
      </c>
    </row>
    <row r="31" spans="1:17" ht="18" thickBot="1" x14ac:dyDescent="0.3">
      <c r="A31" s="25">
        <v>41334</v>
      </c>
      <c r="B31" s="34">
        <v>143.28</v>
      </c>
      <c r="C31" s="26" t="s">
        <v>755</v>
      </c>
      <c r="D31" s="26" t="s">
        <v>756</v>
      </c>
      <c r="E31" s="26" t="s">
        <v>757</v>
      </c>
      <c r="F31" s="26" t="s">
        <v>758</v>
      </c>
      <c r="G31" s="3" t="s">
        <v>759</v>
      </c>
      <c r="H31" s="22">
        <v>1320.6833999999999</v>
      </c>
      <c r="I31" s="37">
        <v>41334</v>
      </c>
      <c r="J31" s="30">
        <v>9.2174999999999994</v>
      </c>
      <c r="K31" s="26" t="s">
        <v>1955</v>
      </c>
      <c r="L31" s="26" t="s">
        <v>1956</v>
      </c>
      <c r="M31" s="26" t="s">
        <v>1957</v>
      </c>
      <c r="N31" s="26">
        <v>0</v>
      </c>
      <c r="O31" s="3" t="s">
        <v>1958</v>
      </c>
      <c r="P31" s="50">
        <v>143</v>
      </c>
      <c r="Q31" s="50">
        <v>1321</v>
      </c>
    </row>
    <row r="32" spans="1:17" ht="18" thickBot="1" x14ac:dyDescent="0.3">
      <c r="A32" s="25">
        <v>41365</v>
      </c>
      <c r="B32" s="34">
        <v>146.28</v>
      </c>
      <c r="C32" s="26" t="s">
        <v>751</v>
      </c>
      <c r="D32" s="26" t="s">
        <v>750</v>
      </c>
      <c r="E32" s="26" t="s">
        <v>752</v>
      </c>
      <c r="F32" s="26" t="s">
        <v>753</v>
      </c>
      <c r="G32" s="3" t="s">
        <v>754</v>
      </c>
      <c r="H32" s="22">
        <v>1311.444084</v>
      </c>
      <c r="I32" s="37">
        <v>41365</v>
      </c>
      <c r="J32" s="29">
        <v>8.9652999999999992</v>
      </c>
      <c r="K32" s="26" t="s">
        <v>1951</v>
      </c>
      <c r="L32" s="26" t="s">
        <v>1952</v>
      </c>
      <c r="M32" s="26" t="s">
        <v>1953</v>
      </c>
      <c r="N32" s="26">
        <v>0</v>
      </c>
      <c r="O32" s="2" t="s">
        <v>1954</v>
      </c>
      <c r="P32" s="50">
        <v>146</v>
      </c>
      <c r="Q32" s="50">
        <v>1311</v>
      </c>
    </row>
    <row r="33" spans="1:17" ht="18" thickBot="1" x14ac:dyDescent="0.3">
      <c r="A33" s="25">
        <v>41395</v>
      </c>
      <c r="B33" s="34">
        <v>149.68</v>
      </c>
      <c r="C33" s="26" t="s">
        <v>745</v>
      </c>
      <c r="D33" s="26" t="s">
        <v>746</v>
      </c>
      <c r="E33" s="26" t="s">
        <v>747</v>
      </c>
      <c r="F33" s="26" t="s">
        <v>748</v>
      </c>
      <c r="G33" s="3" t="s">
        <v>749</v>
      </c>
      <c r="H33" s="22">
        <v>1503.23624</v>
      </c>
      <c r="I33" s="37">
        <v>41395</v>
      </c>
      <c r="J33" s="30">
        <v>10.042999999999999</v>
      </c>
      <c r="K33" s="26" t="s">
        <v>1947</v>
      </c>
      <c r="L33" s="26" t="s">
        <v>1948</v>
      </c>
      <c r="M33" s="26" t="s">
        <v>1949</v>
      </c>
      <c r="N33" s="26">
        <v>0</v>
      </c>
      <c r="O33" s="3" t="s">
        <v>1950</v>
      </c>
      <c r="P33" s="50">
        <v>150</v>
      </c>
      <c r="Q33" s="50">
        <v>1503</v>
      </c>
    </row>
    <row r="34" spans="1:17" ht="18" thickBot="1" x14ac:dyDescent="0.3">
      <c r="A34" s="25">
        <v>41426</v>
      </c>
      <c r="B34" s="33">
        <v>146.68</v>
      </c>
      <c r="C34" s="26" t="s">
        <v>740</v>
      </c>
      <c r="D34" s="26" t="s">
        <v>741</v>
      </c>
      <c r="E34" s="26" t="s">
        <v>742</v>
      </c>
      <c r="F34" s="26" t="s">
        <v>743</v>
      </c>
      <c r="G34" s="2" t="s">
        <v>744</v>
      </c>
      <c r="H34" s="22">
        <v>1441.8644000000002</v>
      </c>
      <c r="I34" s="37">
        <v>41426</v>
      </c>
      <c r="J34" s="29">
        <v>9.83</v>
      </c>
      <c r="K34" s="26" t="s">
        <v>1944</v>
      </c>
      <c r="L34" s="26" t="s">
        <v>1945</v>
      </c>
      <c r="M34" s="26" t="s">
        <v>1946</v>
      </c>
      <c r="N34" s="26">
        <v>0</v>
      </c>
      <c r="O34" s="2" t="s">
        <v>1030</v>
      </c>
      <c r="P34" s="50">
        <v>147</v>
      </c>
      <c r="Q34" s="50">
        <v>1442</v>
      </c>
    </row>
    <row r="35" spans="1:17" ht="18" thickBot="1" x14ac:dyDescent="0.3">
      <c r="A35" s="25">
        <v>41456</v>
      </c>
      <c r="B35" s="34">
        <v>154.46</v>
      </c>
      <c r="C35" s="26" t="s">
        <v>736</v>
      </c>
      <c r="D35" s="26" t="s">
        <v>737</v>
      </c>
      <c r="E35" s="26" t="s">
        <v>738</v>
      </c>
      <c r="F35" s="26" t="s">
        <v>739</v>
      </c>
      <c r="G35" s="3" t="s">
        <v>118</v>
      </c>
      <c r="H35" s="22">
        <v>1516.48828</v>
      </c>
      <c r="I35" s="37">
        <v>41456</v>
      </c>
      <c r="J35" s="29">
        <v>9.8179999999999996</v>
      </c>
      <c r="K35" s="26" t="s">
        <v>1941</v>
      </c>
      <c r="L35" s="26" t="s">
        <v>1942</v>
      </c>
      <c r="M35" s="26" t="s">
        <v>1943</v>
      </c>
      <c r="N35" s="26">
        <v>0</v>
      </c>
      <c r="O35" s="2" t="s">
        <v>1369</v>
      </c>
      <c r="P35" s="50">
        <v>154</v>
      </c>
      <c r="Q35" s="50">
        <v>1516</v>
      </c>
    </row>
    <row r="36" spans="1:17" ht="18" thickBot="1" x14ac:dyDescent="0.3">
      <c r="A36" s="25">
        <v>41487</v>
      </c>
      <c r="B36" s="33">
        <v>149.69999999999999</v>
      </c>
      <c r="C36" s="26" t="s">
        <v>731</v>
      </c>
      <c r="D36" s="26" t="s">
        <v>732</v>
      </c>
      <c r="E36" s="26" t="s">
        <v>733</v>
      </c>
      <c r="F36" s="26" t="s">
        <v>734</v>
      </c>
      <c r="G36" s="2" t="s">
        <v>735</v>
      </c>
      <c r="H36" s="22">
        <v>1531.431</v>
      </c>
      <c r="I36" s="37">
        <v>41487</v>
      </c>
      <c r="J36" s="30">
        <v>10.23</v>
      </c>
      <c r="K36" s="26" t="s">
        <v>1937</v>
      </c>
      <c r="L36" s="26" t="s">
        <v>1938</v>
      </c>
      <c r="M36" s="26" t="s">
        <v>1939</v>
      </c>
      <c r="N36" s="26">
        <v>0</v>
      </c>
      <c r="O36" s="3" t="s">
        <v>1940</v>
      </c>
      <c r="P36" s="50">
        <v>150</v>
      </c>
      <c r="Q36" s="50">
        <v>1531</v>
      </c>
    </row>
    <row r="37" spans="1:17" ht="18" thickBot="1" x14ac:dyDescent="0.3">
      <c r="A37" s="25">
        <v>41518</v>
      </c>
      <c r="B37" s="34">
        <v>154</v>
      </c>
      <c r="C37" s="26" t="s">
        <v>726</v>
      </c>
      <c r="D37" s="26" t="s">
        <v>727</v>
      </c>
      <c r="E37" s="26" t="s">
        <v>728</v>
      </c>
      <c r="F37" s="26" t="s">
        <v>729</v>
      </c>
      <c r="G37" s="3" t="s">
        <v>730</v>
      </c>
      <c r="H37" s="22">
        <v>1543.1569999999999</v>
      </c>
      <c r="I37" s="37">
        <v>41518</v>
      </c>
      <c r="J37" s="29">
        <v>10.0205</v>
      </c>
      <c r="K37" s="26" t="s">
        <v>1933</v>
      </c>
      <c r="L37" s="26" t="s">
        <v>1934</v>
      </c>
      <c r="M37" s="26" t="s">
        <v>1935</v>
      </c>
      <c r="N37" s="26">
        <v>0</v>
      </c>
      <c r="O37" s="2" t="s">
        <v>1936</v>
      </c>
      <c r="P37" s="50">
        <v>154</v>
      </c>
      <c r="Q37" s="50">
        <v>1543</v>
      </c>
    </row>
    <row r="38" spans="1:17" ht="18" thickBot="1" x14ac:dyDescent="0.3">
      <c r="A38" s="25">
        <v>41548</v>
      </c>
      <c r="B38" s="34">
        <v>160.88</v>
      </c>
      <c r="C38" s="26" t="s">
        <v>721</v>
      </c>
      <c r="D38" s="26" t="s">
        <v>722</v>
      </c>
      <c r="E38" s="26" t="s">
        <v>723</v>
      </c>
      <c r="F38" s="26" t="s">
        <v>724</v>
      </c>
      <c r="G38" s="3" t="s">
        <v>725</v>
      </c>
      <c r="H38" s="22">
        <v>1608.7839120000001</v>
      </c>
      <c r="I38" s="37">
        <v>41548</v>
      </c>
      <c r="J38" s="29">
        <v>9.9999000000000002</v>
      </c>
      <c r="K38" s="26" t="s">
        <v>1930</v>
      </c>
      <c r="L38" s="26" t="s">
        <v>1931</v>
      </c>
      <c r="M38" s="26" t="s">
        <v>1932</v>
      </c>
      <c r="N38" s="26">
        <v>0</v>
      </c>
      <c r="O38" s="2" t="s">
        <v>592</v>
      </c>
      <c r="P38" s="50">
        <v>161</v>
      </c>
      <c r="Q38" s="50">
        <v>1609</v>
      </c>
    </row>
    <row r="39" spans="1:17" ht="18" thickBot="1" x14ac:dyDescent="0.3">
      <c r="A39" s="25">
        <v>41579</v>
      </c>
      <c r="B39" s="34">
        <v>165.7</v>
      </c>
      <c r="C39" s="26" t="s">
        <v>716</v>
      </c>
      <c r="D39" s="26" t="s">
        <v>717</v>
      </c>
      <c r="E39" s="26" t="s">
        <v>718</v>
      </c>
      <c r="F39" s="26" t="s">
        <v>719</v>
      </c>
      <c r="G39" s="3" t="s">
        <v>720</v>
      </c>
      <c r="H39" s="22">
        <v>1682.6834999999999</v>
      </c>
      <c r="I39" s="37">
        <v>41579</v>
      </c>
      <c r="J39" s="30">
        <v>10.154999999999999</v>
      </c>
      <c r="K39" s="26" t="s">
        <v>1927</v>
      </c>
      <c r="L39" s="26" t="s">
        <v>1928</v>
      </c>
      <c r="M39" s="26" t="s">
        <v>1929</v>
      </c>
      <c r="N39" s="26">
        <v>0</v>
      </c>
      <c r="O39" s="3" t="s">
        <v>975</v>
      </c>
      <c r="P39" s="50">
        <v>166</v>
      </c>
      <c r="Q39" s="50">
        <v>1683</v>
      </c>
    </row>
    <row r="40" spans="1:17" ht="18" thickBot="1" x14ac:dyDescent="0.3">
      <c r="A40" s="25">
        <v>41609</v>
      </c>
      <c r="B40" s="34">
        <v>169.15</v>
      </c>
      <c r="C40" s="26" t="s">
        <v>711</v>
      </c>
      <c r="D40" s="26" t="s">
        <v>712</v>
      </c>
      <c r="E40" s="26" t="s">
        <v>713</v>
      </c>
      <c r="F40" s="26" t="s">
        <v>714</v>
      </c>
      <c r="G40" s="3" t="s">
        <v>715</v>
      </c>
      <c r="H40" s="22">
        <v>1767.11005</v>
      </c>
      <c r="I40" s="37">
        <v>41609</v>
      </c>
      <c r="J40" s="30">
        <v>10.446999999999999</v>
      </c>
      <c r="K40" s="26" t="s">
        <v>1924</v>
      </c>
      <c r="L40" s="26" t="s">
        <v>1925</v>
      </c>
      <c r="M40" s="26" t="s">
        <v>1926</v>
      </c>
      <c r="N40" s="26">
        <v>0</v>
      </c>
      <c r="O40" s="3" t="s">
        <v>1054</v>
      </c>
      <c r="P40" s="50">
        <v>169</v>
      </c>
      <c r="Q40" s="50">
        <v>1767</v>
      </c>
    </row>
    <row r="41" spans="1:17" ht="18" thickBot="1" x14ac:dyDescent="0.3">
      <c r="A41" s="25">
        <v>41640</v>
      </c>
      <c r="B41" s="33">
        <v>163.18</v>
      </c>
      <c r="C41" s="26" t="s">
        <v>706</v>
      </c>
      <c r="D41" s="26" t="s">
        <v>707</v>
      </c>
      <c r="E41" s="26" t="s">
        <v>708</v>
      </c>
      <c r="F41" s="26" t="s">
        <v>709</v>
      </c>
      <c r="G41" s="2" t="s">
        <v>710</v>
      </c>
      <c r="H41" s="22">
        <v>1812.7666200000001</v>
      </c>
      <c r="I41" s="37">
        <v>41640</v>
      </c>
      <c r="J41" s="30">
        <v>11.109</v>
      </c>
      <c r="K41" s="26" t="s">
        <v>1920</v>
      </c>
      <c r="L41" s="26" t="s">
        <v>1921</v>
      </c>
      <c r="M41" s="26" t="s">
        <v>1922</v>
      </c>
      <c r="N41" s="26">
        <v>0</v>
      </c>
      <c r="O41" s="3" t="s">
        <v>1923</v>
      </c>
      <c r="P41" s="50">
        <v>163</v>
      </c>
      <c r="Q41" s="50">
        <v>1813</v>
      </c>
    </row>
    <row r="42" spans="1:17" ht="18" thickBot="1" x14ac:dyDescent="0.3">
      <c r="A42" s="25">
        <v>41671</v>
      </c>
      <c r="B42" s="34">
        <v>170.63</v>
      </c>
      <c r="C42" s="26" t="s">
        <v>701</v>
      </c>
      <c r="D42" s="26" t="s">
        <v>702</v>
      </c>
      <c r="E42" s="26" t="s">
        <v>703</v>
      </c>
      <c r="F42" s="26" t="s">
        <v>704</v>
      </c>
      <c r="G42" s="3" t="s">
        <v>705</v>
      </c>
      <c r="H42" s="22">
        <v>1835.3815950000001</v>
      </c>
      <c r="I42" s="37">
        <v>41671</v>
      </c>
      <c r="J42" s="29">
        <v>10.756500000000001</v>
      </c>
      <c r="K42" s="26" t="s">
        <v>1917</v>
      </c>
      <c r="L42" s="26" t="s">
        <v>1918</v>
      </c>
      <c r="M42" s="26" t="s">
        <v>1919</v>
      </c>
      <c r="N42" s="26">
        <v>0</v>
      </c>
      <c r="O42" s="2" t="s">
        <v>940</v>
      </c>
      <c r="P42" s="50">
        <v>171</v>
      </c>
      <c r="Q42" s="50">
        <v>1835</v>
      </c>
    </row>
    <row r="43" spans="1:17" ht="18" thickBot="1" x14ac:dyDescent="0.3">
      <c r="A43" s="25">
        <v>41699</v>
      </c>
      <c r="B43" s="34">
        <v>171.35</v>
      </c>
      <c r="C43" s="26" t="s">
        <v>696</v>
      </c>
      <c r="D43" s="26" t="s">
        <v>697</v>
      </c>
      <c r="E43" s="26" t="s">
        <v>698</v>
      </c>
      <c r="F43" s="26" t="s">
        <v>699</v>
      </c>
      <c r="G43" s="3" t="s">
        <v>700</v>
      </c>
      <c r="H43" s="22">
        <v>1803.030375</v>
      </c>
      <c r="I43" s="37">
        <v>41699</v>
      </c>
      <c r="J43" s="29">
        <v>10.522500000000001</v>
      </c>
      <c r="K43" s="26" t="s">
        <v>1914</v>
      </c>
      <c r="L43" s="26" t="s">
        <v>1915</v>
      </c>
      <c r="M43" s="26" t="s">
        <v>1916</v>
      </c>
      <c r="N43" s="26">
        <v>0</v>
      </c>
      <c r="O43" s="2" t="s">
        <v>1890</v>
      </c>
      <c r="P43" s="50">
        <v>171</v>
      </c>
      <c r="Q43" s="50">
        <v>1803</v>
      </c>
    </row>
    <row r="44" spans="1:17" ht="18" thickBot="1" x14ac:dyDescent="0.3">
      <c r="A44" s="25">
        <v>41730</v>
      </c>
      <c r="B44" s="34">
        <v>172.59</v>
      </c>
      <c r="C44" s="26" t="s">
        <v>692</v>
      </c>
      <c r="D44" s="26" t="s">
        <v>693</v>
      </c>
      <c r="E44" s="26" t="s">
        <v>694</v>
      </c>
      <c r="F44" s="26" t="s">
        <v>695</v>
      </c>
      <c r="G44" s="3" t="s">
        <v>144</v>
      </c>
      <c r="H44" s="22">
        <v>1807.5350700000001</v>
      </c>
      <c r="I44" s="37">
        <v>41730</v>
      </c>
      <c r="J44" s="29">
        <v>10.473000000000001</v>
      </c>
      <c r="K44" s="26" t="s">
        <v>1910</v>
      </c>
      <c r="L44" s="26" t="s">
        <v>1911</v>
      </c>
      <c r="M44" s="26" t="s">
        <v>1912</v>
      </c>
      <c r="N44" s="26">
        <v>0</v>
      </c>
      <c r="O44" s="2" t="s">
        <v>1913</v>
      </c>
      <c r="P44" s="50">
        <v>173</v>
      </c>
      <c r="Q44" s="50">
        <v>1808</v>
      </c>
    </row>
    <row r="45" spans="1:17" ht="18" thickBot="1" x14ac:dyDescent="0.3">
      <c r="A45" s="25">
        <v>41760</v>
      </c>
      <c r="B45" s="34">
        <v>176.55</v>
      </c>
      <c r="C45" s="26" t="s">
        <v>687</v>
      </c>
      <c r="D45" s="26" t="s">
        <v>688</v>
      </c>
      <c r="E45" s="26" t="s">
        <v>689</v>
      </c>
      <c r="F45" s="26" t="s">
        <v>690</v>
      </c>
      <c r="G45" s="3" t="s">
        <v>691</v>
      </c>
      <c r="H45" s="22">
        <v>1865.4273000000003</v>
      </c>
      <c r="I45" s="37">
        <v>41760</v>
      </c>
      <c r="J45" s="30">
        <v>10.566000000000001</v>
      </c>
      <c r="K45" s="26" t="s">
        <v>1906</v>
      </c>
      <c r="L45" s="26" t="s">
        <v>1907</v>
      </c>
      <c r="M45" s="26" t="s">
        <v>1908</v>
      </c>
      <c r="N45" s="26">
        <v>0</v>
      </c>
      <c r="O45" s="3" t="s">
        <v>1909</v>
      </c>
      <c r="P45" s="50">
        <v>177</v>
      </c>
      <c r="Q45" s="50">
        <v>1865</v>
      </c>
    </row>
    <row r="46" spans="1:17" ht="18" thickBot="1" x14ac:dyDescent="0.3">
      <c r="A46" s="25">
        <v>41791</v>
      </c>
      <c r="B46" s="34">
        <v>179.43</v>
      </c>
      <c r="C46" s="26" t="s">
        <v>682</v>
      </c>
      <c r="D46" s="26" t="s">
        <v>683</v>
      </c>
      <c r="E46" s="26" t="s">
        <v>684</v>
      </c>
      <c r="F46" s="26" t="s">
        <v>685</v>
      </c>
      <c r="G46" s="3" t="s">
        <v>686</v>
      </c>
      <c r="H46" s="22">
        <v>1908.0586200000002</v>
      </c>
      <c r="I46" s="37">
        <v>41791</v>
      </c>
      <c r="J46" s="30">
        <v>10.634</v>
      </c>
      <c r="K46" s="26" t="s">
        <v>1903</v>
      </c>
      <c r="L46" s="26" t="s">
        <v>1904</v>
      </c>
      <c r="M46" s="26" t="s">
        <v>1905</v>
      </c>
      <c r="N46" s="26">
        <v>0</v>
      </c>
      <c r="O46" s="3" t="s">
        <v>1902</v>
      </c>
      <c r="P46" s="50">
        <v>179</v>
      </c>
      <c r="Q46" s="50">
        <v>1908</v>
      </c>
    </row>
    <row r="47" spans="1:17" ht="18" thickBot="1" x14ac:dyDescent="0.3">
      <c r="A47" s="25">
        <v>41821</v>
      </c>
      <c r="B47" s="33">
        <v>176.96</v>
      </c>
      <c r="C47" s="26" t="s">
        <v>678</v>
      </c>
      <c r="D47" s="26" t="s">
        <v>679</v>
      </c>
      <c r="E47" s="26" t="s">
        <v>677</v>
      </c>
      <c r="F47" s="26" t="s">
        <v>680</v>
      </c>
      <c r="G47" s="2" t="s">
        <v>681</v>
      </c>
      <c r="H47" s="22">
        <v>1893.82592</v>
      </c>
      <c r="I47" s="37">
        <v>41821</v>
      </c>
      <c r="J47" s="30">
        <v>10.702</v>
      </c>
      <c r="K47" s="26" t="s">
        <v>1899</v>
      </c>
      <c r="L47" s="26" t="s">
        <v>1900</v>
      </c>
      <c r="M47" s="26" t="s">
        <v>1901</v>
      </c>
      <c r="N47" s="26">
        <v>0</v>
      </c>
      <c r="O47" s="3" t="s">
        <v>1902</v>
      </c>
      <c r="P47" s="50">
        <v>177</v>
      </c>
      <c r="Q47" s="50">
        <v>1894</v>
      </c>
    </row>
    <row r="48" spans="1:17" ht="18" thickBot="1" x14ac:dyDescent="0.3">
      <c r="A48" s="25">
        <v>41852</v>
      </c>
      <c r="B48" s="34">
        <v>183.99</v>
      </c>
      <c r="C48" s="26" t="s">
        <v>672</v>
      </c>
      <c r="D48" s="26" t="s">
        <v>673</v>
      </c>
      <c r="E48" s="26" t="s">
        <v>674</v>
      </c>
      <c r="F48" s="26" t="s">
        <v>675</v>
      </c>
      <c r="G48" s="3" t="s">
        <v>676</v>
      </c>
      <c r="H48" s="22">
        <v>1961.241405</v>
      </c>
      <c r="I48" s="37">
        <v>41852</v>
      </c>
      <c r="J48" s="29">
        <v>10.6595</v>
      </c>
      <c r="K48" s="26" t="s">
        <v>1895</v>
      </c>
      <c r="L48" s="26" t="s">
        <v>1896</v>
      </c>
      <c r="M48" s="26" t="s">
        <v>1897</v>
      </c>
      <c r="N48" s="26">
        <v>0</v>
      </c>
      <c r="O48" s="2" t="s">
        <v>1898</v>
      </c>
      <c r="P48" s="50">
        <v>184</v>
      </c>
      <c r="Q48" s="50">
        <v>1961</v>
      </c>
    </row>
    <row r="49" spans="1:17" ht="18" thickBot="1" x14ac:dyDescent="0.3">
      <c r="A49" s="25">
        <v>41883</v>
      </c>
      <c r="B49" s="33">
        <v>180.59</v>
      </c>
      <c r="C49" s="26" t="s">
        <v>667</v>
      </c>
      <c r="D49" s="26" t="s">
        <v>668</v>
      </c>
      <c r="E49" s="26" t="s">
        <v>669</v>
      </c>
      <c r="F49" s="26" t="s">
        <v>670</v>
      </c>
      <c r="G49" s="2" t="s">
        <v>671</v>
      </c>
      <c r="H49" s="22">
        <v>2037.145495</v>
      </c>
      <c r="I49" s="37">
        <v>41883</v>
      </c>
      <c r="J49" s="30">
        <v>11.2805</v>
      </c>
      <c r="K49" s="26" t="s">
        <v>1891</v>
      </c>
      <c r="L49" s="26" t="s">
        <v>1892</v>
      </c>
      <c r="M49" s="26" t="s">
        <v>1893</v>
      </c>
      <c r="N49" s="26">
        <v>0</v>
      </c>
      <c r="O49" s="3" t="s">
        <v>1894</v>
      </c>
      <c r="P49" s="50">
        <v>181</v>
      </c>
      <c r="Q49" s="50">
        <v>2037</v>
      </c>
    </row>
    <row r="50" spans="1:17" ht="18" thickBot="1" x14ac:dyDescent="0.3">
      <c r="A50" s="25">
        <v>41913</v>
      </c>
      <c r="B50" s="34">
        <v>184.93</v>
      </c>
      <c r="C50" s="26" t="s">
        <v>662</v>
      </c>
      <c r="D50" s="26" t="s">
        <v>663</v>
      </c>
      <c r="E50" s="26" t="s">
        <v>664</v>
      </c>
      <c r="F50" s="26" t="s">
        <v>665</v>
      </c>
      <c r="G50" s="3" t="s">
        <v>666</v>
      </c>
      <c r="H50" s="22">
        <v>2040.610085</v>
      </c>
      <c r="I50" s="37">
        <v>41913</v>
      </c>
      <c r="J50" s="29">
        <v>11.0345</v>
      </c>
      <c r="K50" s="26" t="s">
        <v>1887</v>
      </c>
      <c r="L50" s="26" t="s">
        <v>1888</v>
      </c>
      <c r="M50" s="26" t="s">
        <v>1889</v>
      </c>
      <c r="N50" s="26">
        <v>0</v>
      </c>
      <c r="O50" s="2" t="s">
        <v>1890</v>
      </c>
      <c r="P50" s="50">
        <v>185</v>
      </c>
      <c r="Q50" s="50">
        <v>2041</v>
      </c>
    </row>
    <row r="51" spans="1:17" ht="18" thickBot="1" x14ac:dyDescent="0.3">
      <c r="A51" s="25">
        <v>41944</v>
      </c>
      <c r="B51" s="34">
        <v>190.03</v>
      </c>
      <c r="C51" s="26" t="s">
        <v>657</v>
      </c>
      <c r="D51" s="26" t="s">
        <v>658</v>
      </c>
      <c r="E51" s="26" t="s">
        <v>659</v>
      </c>
      <c r="F51" s="26" t="s">
        <v>660</v>
      </c>
      <c r="G51" s="3" t="s">
        <v>661</v>
      </c>
      <c r="H51" s="22">
        <v>2104.7722800000001</v>
      </c>
      <c r="I51" s="37">
        <v>41944</v>
      </c>
      <c r="J51" s="30">
        <v>11.076000000000001</v>
      </c>
      <c r="K51" s="26" t="s">
        <v>1884</v>
      </c>
      <c r="L51" s="26" t="s">
        <v>1885</v>
      </c>
      <c r="M51" s="26" t="s">
        <v>1886</v>
      </c>
      <c r="N51" s="26">
        <v>0</v>
      </c>
      <c r="O51" s="3" t="s">
        <v>1448</v>
      </c>
      <c r="P51" s="50">
        <v>190</v>
      </c>
      <c r="Q51" s="50">
        <v>2105</v>
      </c>
    </row>
    <row r="52" spans="1:17" ht="18" thickBot="1" x14ac:dyDescent="0.3">
      <c r="A52" s="25">
        <v>41974</v>
      </c>
      <c r="B52" s="33">
        <v>188.4</v>
      </c>
      <c r="C52" s="26" t="s">
        <v>650</v>
      </c>
      <c r="D52" s="26" t="s">
        <v>654</v>
      </c>
      <c r="E52" s="26" t="s">
        <v>655</v>
      </c>
      <c r="F52" s="26" t="s">
        <v>656</v>
      </c>
      <c r="G52" s="2" t="s">
        <v>199</v>
      </c>
      <c r="H52" s="22">
        <v>2179.0344</v>
      </c>
      <c r="I52" s="37">
        <v>41974</v>
      </c>
      <c r="J52" s="30">
        <v>11.566000000000001</v>
      </c>
      <c r="K52" s="26" t="s">
        <v>1881</v>
      </c>
      <c r="L52" s="26" t="s">
        <v>1882</v>
      </c>
      <c r="M52" s="26" t="s">
        <v>1883</v>
      </c>
      <c r="N52" s="26">
        <v>0</v>
      </c>
      <c r="O52" s="3" t="s">
        <v>193</v>
      </c>
      <c r="P52" s="50">
        <v>188</v>
      </c>
      <c r="Q52" s="50">
        <v>2179</v>
      </c>
    </row>
    <row r="53" spans="1:17" ht="18" thickBot="1" x14ac:dyDescent="0.3">
      <c r="A53" s="25">
        <v>42005</v>
      </c>
      <c r="B53" s="33">
        <v>182.99</v>
      </c>
      <c r="C53" s="26" t="s">
        <v>650</v>
      </c>
      <c r="D53" s="26" t="s">
        <v>584</v>
      </c>
      <c r="E53" s="26" t="s">
        <v>651</v>
      </c>
      <c r="F53" s="26" t="s">
        <v>652</v>
      </c>
      <c r="G53" s="2" t="s">
        <v>653</v>
      </c>
      <c r="H53" s="22">
        <v>2130.644065</v>
      </c>
      <c r="I53" s="37">
        <v>42005</v>
      </c>
      <c r="J53" s="30">
        <v>11.6435</v>
      </c>
      <c r="K53" s="26" t="s">
        <v>1878</v>
      </c>
      <c r="L53" s="26" t="s">
        <v>1879</v>
      </c>
      <c r="M53" s="26" t="s">
        <v>1880</v>
      </c>
      <c r="N53" s="26">
        <v>0</v>
      </c>
      <c r="O53" s="3" t="s">
        <v>285</v>
      </c>
      <c r="P53" s="50">
        <v>183</v>
      </c>
      <c r="Q53" s="50">
        <v>2131</v>
      </c>
    </row>
    <row r="54" spans="1:17" ht="18" thickBot="1" x14ac:dyDescent="0.3">
      <c r="A54" s="25">
        <v>42036</v>
      </c>
      <c r="B54" s="34">
        <v>193.2</v>
      </c>
      <c r="C54" s="26" t="s">
        <v>645</v>
      </c>
      <c r="D54" s="26" t="s">
        <v>646</v>
      </c>
      <c r="E54" s="26" t="s">
        <v>647</v>
      </c>
      <c r="F54" s="26" t="s">
        <v>648</v>
      </c>
      <c r="G54" s="3" t="s">
        <v>649</v>
      </c>
      <c r="H54" s="22">
        <v>2253.2916</v>
      </c>
      <c r="I54" s="37">
        <v>42036</v>
      </c>
      <c r="J54" s="30">
        <v>11.663</v>
      </c>
      <c r="K54" s="26" t="s">
        <v>1874</v>
      </c>
      <c r="L54" s="26" t="s">
        <v>1875</v>
      </c>
      <c r="M54" s="26" t="s">
        <v>1876</v>
      </c>
      <c r="N54" s="26">
        <v>0</v>
      </c>
      <c r="O54" s="3" t="s">
        <v>1877</v>
      </c>
      <c r="P54" s="50">
        <v>193</v>
      </c>
      <c r="Q54" s="50">
        <v>2253</v>
      </c>
    </row>
    <row r="55" spans="1:17" ht="18" thickBot="1" x14ac:dyDescent="0.3">
      <c r="A55" s="25">
        <v>42064</v>
      </c>
      <c r="B55" s="33">
        <v>189.2</v>
      </c>
      <c r="C55" s="26" t="s">
        <v>640</v>
      </c>
      <c r="D55" s="26" t="s">
        <v>641</v>
      </c>
      <c r="E55" s="26" t="s">
        <v>642</v>
      </c>
      <c r="F55" s="26" t="s">
        <v>643</v>
      </c>
      <c r="G55" s="2" t="s">
        <v>644</v>
      </c>
      <c r="H55" s="22">
        <v>2294.1446000000001</v>
      </c>
      <c r="I55" s="37">
        <v>42064</v>
      </c>
      <c r="J55" s="30">
        <v>12.125500000000001</v>
      </c>
      <c r="K55" s="26" t="s">
        <v>1872</v>
      </c>
      <c r="L55" s="26" t="s">
        <v>1873</v>
      </c>
      <c r="M55" s="26" t="s">
        <v>1872</v>
      </c>
      <c r="N55" s="26">
        <v>0</v>
      </c>
      <c r="O55" s="3" t="s">
        <v>676</v>
      </c>
      <c r="P55" s="50">
        <v>189</v>
      </c>
      <c r="Q55" s="50">
        <v>2294</v>
      </c>
    </row>
    <row r="56" spans="1:17" ht="18" thickBot="1" x14ac:dyDescent="0.3">
      <c r="A56" s="25">
        <v>42095</v>
      </c>
      <c r="B56" s="34">
        <v>191.1</v>
      </c>
      <c r="C56" s="26" t="s">
        <v>635</v>
      </c>
      <c r="D56" s="26" t="s">
        <v>636</v>
      </c>
      <c r="E56" s="26" t="s">
        <v>637</v>
      </c>
      <c r="F56" s="26" t="s">
        <v>638</v>
      </c>
      <c r="G56" s="3" t="s">
        <v>639</v>
      </c>
      <c r="H56" s="22">
        <v>2275.8099000000002</v>
      </c>
      <c r="I56" s="37">
        <v>42095</v>
      </c>
      <c r="J56" s="29">
        <v>11.909000000000001</v>
      </c>
      <c r="K56" s="26" t="s">
        <v>1869</v>
      </c>
      <c r="L56" s="26" t="s">
        <v>1870</v>
      </c>
      <c r="M56" s="26" t="s">
        <v>1871</v>
      </c>
      <c r="N56" s="26">
        <v>0</v>
      </c>
      <c r="O56" s="2" t="s">
        <v>554</v>
      </c>
      <c r="P56" s="50">
        <v>191</v>
      </c>
      <c r="Q56" s="50">
        <v>2276</v>
      </c>
    </row>
    <row r="57" spans="1:17" ht="18" thickBot="1" x14ac:dyDescent="0.3">
      <c r="A57" s="25">
        <v>42125</v>
      </c>
      <c r="B57" s="34">
        <v>193.49</v>
      </c>
      <c r="C57" s="26" t="s">
        <v>630</v>
      </c>
      <c r="D57" s="26" t="s">
        <v>631</v>
      </c>
      <c r="E57" s="26" t="s">
        <v>632</v>
      </c>
      <c r="F57" s="26" t="s">
        <v>633</v>
      </c>
      <c r="G57" s="3" t="s">
        <v>634</v>
      </c>
      <c r="H57" s="22">
        <v>2351.5033190000004</v>
      </c>
      <c r="I57" s="37">
        <v>42125</v>
      </c>
      <c r="J57" s="30">
        <v>12.1531</v>
      </c>
      <c r="K57" s="26" t="s">
        <v>1865</v>
      </c>
      <c r="L57" s="26" t="s">
        <v>1866</v>
      </c>
      <c r="M57" s="26" t="s">
        <v>1867</v>
      </c>
      <c r="N57" s="26">
        <v>0</v>
      </c>
      <c r="O57" s="3" t="s">
        <v>1868</v>
      </c>
      <c r="P57" s="50">
        <v>193</v>
      </c>
      <c r="Q57" s="50">
        <v>2352</v>
      </c>
    </row>
    <row r="58" spans="1:17" ht="18" thickBot="1" x14ac:dyDescent="0.3">
      <c r="A58" s="25">
        <v>42156</v>
      </c>
      <c r="B58" s="33">
        <v>188.84</v>
      </c>
      <c r="C58" s="26" t="s">
        <v>626</v>
      </c>
      <c r="D58" s="26" t="s">
        <v>627</v>
      </c>
      <c r="E58" s="26" t="s">
        <v>628</v>
      </c>
      <c r="F58" s="26" t="s">
        <v>629</v>
      </c>
      <c r="G58" s="2" t="s">
        <v>160</v>
      </c>
      <c r="H58" s="22">
        <v>2297.2197160000001</v>
      </c>
      <c r="I58" s="37">
        <v>42156</v>
      </c>
      <c r="J58" s="30">
        <v>12.164899999999999</v>
      </c>
      <c r="K58" s="26" t="s">
        <v>1861</v>
      </c>
      <c r="L58" s="26" t="s">
        <v>1862</v>
      </c>
      <c r="M58" s="26" t="s">
        <v>1863</v>
      </c>
      <c r="N58" s="26">
        <v>0</v>
      </c>
      <c r="O58" s="3" t="s">
        <v>1864</v>
      </c>
      <c r="P58" s="50">
        <v>189</v>
      </c>
      <c r="Q58" s="50">
        <v>2297</v>
      </c>
    </row>
    <row r="59" spans="1:17" ht="18" thickBot="1" x14ac:dyDescent="0.3">
      <c r="A59" s="25">
        <v>42186</v>
      </c>
      <c r="B59" s="34">
        <v>192.95</v>
      </c>
      <c r="C59" s="26" t="s">
        <v>622</v>
      </c>
      <c r="D59" s="26" t="s">
        <v>623</v>
      </c>
      <c r="E59" s="26" t="s">
        <v>624</v>
      </c>
      <c r="F59" s="26" t="s">
        <v>625</v>
      </c>
      <c r="G59" s="3" t="s">
        <v>378</v>
      </c>
      <c r="H59" s="22">
        <v>2444.8694499999997</v>
      </c>
      <c r="I59" s="37">
        <v>42186</v>
      </c>
      <c r="J59" s="30">
        <v>12.670999999999999</v>
      </c>
      <c r="K59" s="26" t="s">
        <v>1857</v>
      </c>
      <c r="L59" s="26" t="s">
        <v>1858</v>
      </c>
      <c r="M59" s="26" t="s">
        <v>1859</v>
      </c>
      <c r="N59" s="26">
        <v>0</v>
      </c>
      <c r="O59" s="3" t="s">
        <v>1860</v>
      </c>
      <c r="P59" s="50">
        <v>193</v>
      </c>
      <c r="Q59" s="50">
        <v>2445</v>
      </c>
    </row>
    <row r="60" spans="1:17" ht="18" thickBot="1" x14ac:dyDescent="0.3">
      <c r="A60" s="25">
        <v>42217</v>
      </c>
      <c r="B60" s="33">
        <v>181.11</v>
      </c>
      <c r="C60" s="26" t="s">
        <v>617</v>
      </c>
      <c r="D60" s="26" t="s">
        <v>618</v>
      </c>
      <c r="E60" s="26" t="s">
        <v>619</v>
      </c>
      <c r="F60" s="26" t="s">
        <v>620</v>
      </c>
      <c r="G60" s="2" t="s">
        <v>621</v>
      </c>
      <c r="H60" s="22">
        <v>2401.6997099999999</v>
      </c>
      <c r="I60" s="37">
        <v>42217</v>
      </c>
      <c r="J60" s="30">
        <v>13.260999999999999</v>
      </c>
      <c r="K60" s="26" t="s">
        <v>1854</v>
      </c>
      <c r="L60" s="26" t="s">
        <v>1855</v>
      </c>
      <c r="M60" s="26" t="s">
        <v>1856</v>
      </c>
      <c r="N60" s="26">
        <v>0</v>
      </c>
      <c r="O60" s="3" t="s">
        <v>983</v>
      </c>
      <c r="P60" s="50">
        <v>181</v>
      </c>
      <c r="Q60" s="50">
        <v>2402</v>
      </c>
    </row>
    <row r="61" spans="1:17" ht="18" thickBot="1" x14ac:dyDescent="0.3">
      <c r="A61" s="25">
        <v>42248</v>
      </c>
      <c r="B61" s="33">
        <v>175.71</v>
      </c>
      <c r="C61" s="26" t="s">
        <v>613</v>
      </c>
      <c r="D61" s="26" t="s">
        <v>614</v>
      </c>
      <c r="E61" s="26" t="s">
        <v>615</v>
      </c>
      <c r="F61" s="26" t="s">
        <v>616</v>
      </c>
      <c r="G61" s="2" t="s">
        <v>34</v>
      </c>
      <c r="H61" s="22">
        <v>2431.931826</v>
      </c>
      <c r="I61" s="37">
        <v>42248</v>
      </c>
      <c r="J61" s="30">
        <v>13.8406</v>
      </c>
      <c r="K61" s="26" t="s">
        <v>1851</v>
      </c>
      <c r="L61" s="26" t="s">
        <v>1852</v>
      </c>
      <c r="M61" s="26" t="s">
        <v>1853</v>
      </c>
      <c r="N61" s="26">
        <v>0</v>
      </c>
      <c r="O61" s="3" t="s">
        <v>1119</v>
      </c>
      <c r="P61" s="50">
        <v>176</v>
      </c>
      <c r="Q61" s="50">
        <v>2432</v>
      </c>
    </row>
    <row r="62" spans="1:17" ht="18" thickBot="1" x14ac:dyDescent="0.3">
      <c r="A62" s="25">
        <v>42278</v>
      </c>
      <c r="B62" s="34">
        <v>190.56</v>
      </c>
      <c r="C62" s="26" t="s">
        <v>608</v>
      </c>
      <c r="D62" s="26" t="s">
        <v>609</v>
      </c>
      <c r="E62" s="26" t="s">
        <v>610</v>
      </c>
      <c r="F62" s="26" t="s">
        <v>611</v>
      </c>
      <c r="G62" s="3" t="s">
        <v>612</v>
      </c>
      <c r="H62" s="22">
        <v>2633.2533600000002</v>
      </c>
      <c r="I62" s="37">
        <v>42278</v>
      </c>
      <c r="J62" s="29">
        <v>13.8185</v>
      </c>
      <c r="K62" s="26" t="s">
        <v>1847</v>
      </c>
      <c r="L62" s="26" t="s">
        <v>1848</v>
      </c>
      <c r="M62" s="26" t="s">
        <v>1849</v>
      </c>
      <c r="N62" s="26">
        <v>0</v>
      </c>
      <c r="O62" s="2" t="s">
        <v>1850</v>
      </c>
      <c r="P62" s="50">
        <v>191</v>
      </c>
      <c r="Q62" s="50">
        <v>2633</v>
      </c>
    </row>
    <row r="63" spans="1:17" ht="18" thickBot="1" x14ac:dyDescent="0.3">
      <c r="A63" s="25">
        <v>42309</v>
      </c>
      <c r="B63" s="34">
        <v>191.37</v>
      </c>
      <c r="C63" s="26" t="s">
        <v>603</v>
      </c>
      <c r="D63" s="26" t="s">
        <v>604</v>
      </c>
      <c r="E63" s="26" t="s">
        <v>605</v>
      </c>
      <c r="F63" s="26" t="s">
        <v>606</v>
      </c>
      <c r="G63" s="3" t="s">
        <v>607</v>
      </c>
      <c r="H63" s="22">
        <v>2764.8946230000001</v>
      </c>
      <c r="I63" s="37">
        <v>42309</v>
      </c>
      <c r="J63" s="30">
        <v>14.447900000000001</v>
      </c>
      <c r="K63" s="26" t="s">
        <v>1843</v>
      </c>
      <c r="L63" s="26" t="s">
        <v>1844</v>
      </c>
      <c r="M63" s="26" t="s">
        <v>1845</v>
      </c>
      <c r="N63" s="26">
        <v>0</v>
      </c>
      <c r="O63" s="3" t="s">
        <v>1846</v>
      </c>
      <c r="P63" s="50">
        <v>191</v>
      </c>
      <c r="Q63" s="50">
        <v>2765</v>
      </c>
    </row>
    <row r="64" spans="1:17" ht="18" thickBot="1" x14ac:dyDescent="0.3">
      <c r="A64" s="25">
        <v>42339</v>
      </c>
      <c r="B64" s="33">
        <v>186.93</v>
      </c>
      <c r="C64" s="26" t="s">
        <v>598</v>
      </c>
      <c r="D64" s="26" t="s">
        <v>599</v>
      </c>
      <c r="E64" s="26" t="s">
        <v>600</v>
      </c>
      <c r="F64" s="26" t="s">
        <v>601</v>
      </c>
      <c r="G64" s="2" t="s">
        <v>602</v>
      </c>
      <c r="H64" s="22">
        <v>2890.2181949999999</v>
      </c>
      <c r="I64" s="37">
        <v>42339</v>
      </c>
      <c r="J64" s="30">
        <v>15.461499999999999</v>
      </c>
      <c r="K64" s="26" t="s">
        <v>1840</v>
      </c>
      <c r="L64" s="26" t="s">
        <v>1841</v>
      </c>
      <c r="M64" s="26" t="s">
        <v>1842</v>
      </c>
      <c r="N64" s="26">
        <v>0</v>
      </c>
      <c r="O64" s="3" t="s">
        <v>1149</v>
      </c>
      <c r="P64" s="50">
        <v>187</v>
      </c>
      <c r="Q64" s="50">
        <v>2890</v>
      </c>
    </row>
    <row r="65" spans="1:17" ht="18" thickBot="1" x14ac:dyDescent="0.3">
      <c r="A65" s="25">
        <v>42370</v>
      </c>
      <c r="B65" s="33">
        <v>177.75</v>
      </c>
      <c r="C65" s="26" t="s">
        <v>593</v>
      </c>
      <c r="D65" s="26" t="s">
        <v>594</v>
      </c>
      <c r="E65" s="26" t="s">
        <v>595</v>
      </c>
      <c r="F65" s="26" t="s">
        <v>596</v>
      </c>
      <c r="G65" s="2" t="s">
        <v>597</v>
      </c>
      <c r="H65" s="22">
        <v>2821.0702500000002</v>
      </c>
      <c r="I65" s="37">
        <v>42370</v>
      </c>
      <c r="J65" s="30">
        <v>15.871</v>
      </c>
      <c r="K65" s="26" t="s">
        <v>1836</v>
      </c>
      <c r="L65" s="26" t="s">
        <v>1837</v>
      </c>
      <c r="M65" s="26" t="s">
        <v>1838</v>
      </c>
      <c r="N65" s="26">
        <v>0</v>
      </c>
      <c r="O65" s="3" t="s">
        <v>1839</v>
      </c>
      <c r="P65" s="50">
        <v>178</v>
      </c>
      <c r="Q65" s="50">
        <v>2821</v>
      </c>
    </row>
    <row r="66" spans="1:17" ht="18" thickBot="1" x14ac:dyDescent="0.3">
      <c r="A66" s="25">
        <v>42401</v>
      </c>
      <c r="B66" s="33">
        <v>177.38</v>
      </c>
      <c r="C66" s="26" t="s">
        <v>588</v>
      </c>
      <c r="D66" s="26" t="s">
        <v>589</v>
      </c>
      <c r="E66" s="26" t="s">
        <v>590</v>
      </c>
      <c r="F66" s="26" t="s">
        <v>591</v>
      </c>
      <c r="G66" s="2" t="s">
        <v>592</v>
      </c>
      <c r="H66" s="22">
        <v>2812.6259700000001</v>
      </c>
      <c r="I66" s="37">
        <v>42401</v>
      </c>
      <c r="J66" s="29">
        <v>15.8565</v>
      </c>
      <c r="K66" s="26" t="s">
        <v>1833</v>
      </c>
      <c r="L66" s="26" t="s">
        <v>1834</v>
      </c>
      <c r="M66" s="26" t="s">
        <v>1835</v>
      </c>
      <c r="N66" s="26">
        <v>0</v>
      </c>
      <c r="O66" s="2" t="s">
        <v>187</v>
      </c>
      <c r="P66" s="50">
        <v>177</v>
      </c>
      <c r="Q66" s="50">
        <v>2813</v>
      </c>
    </row>
    <row r="67" spans="1:17" ht="18" thickBot="1" x14ac:dyDescent="0.3">
      <c r="A67" s="25">
        <v>42430</v>
      </c>
      <c r="B67" s="34">
        <v>188.56</v>
      </c>
      <c r="C67" s="26" t="s">
        <v>583</v>
      </c>
      <c r="D67" s="26" t="s">
        <v>584</v>
      </c>
      <c r="E67" s="26" t="s">
        <v>585</v>
      </c>
      <c r="F67" s="26" t="s">
        <v>586</v>
      </c>
      <c r="G67" s="3" t="s">
        <v>587</v>
      </c>
      <c r="H67" s="22">
        <v>2783.8432720000001</v>
      </c>
      <c r="I67" s="37">
        <v>42430</v>
      </c>
      <c r="J67" s="29">
        <v>14.7637</v>
      </c>
      <c r="K67" s="26" t="s">
        <v>1829</v>
      </c>
      <c r="L67" s="26" t="s">
        <v>1830</v>
      </c>
      <c r="M67" s="26" t="s">
        <v>1831</v>
      </c>
      <c r="N67" s="26">
        <v>0</v>
      </c>
      <c r="O67" s="2" t="s">
        <v>1832</v>
      </c>
      <c r="P67" s="50">
        <v>189</v>
      </c>
      <c r="Q67" s="50">
        <v>2784</v>
      </c>
    </row>
    <row r="68" spans="1:17" ht="18" thickBot="1" x14ac:dyDescent="0.3">
      <c r="A68" s="25">
        <v>42461</v>
      </c>
      <c r="B68" s="34">
        <v>189.22</v>
      </c>
      <c r="C68" s="26" t="s">
        <v>579</v>
      </c>
      <c r="D68" s="26" t="s">
        <v>580</v>
      </c>
      <c r="E68" s="26" t="s">
        <v>581</v>
      </c>
      <c r="F68" s="26" t="s">
        <v>582</v>
      </c>
      <c r="G68" s="3" t="s">
        <v>468</v>
      </c>
      <c r="H68" s="22">
        <v>2692.5059900000001</v>
      </c>
      <c r="I68" s="37">
        <v>42461</v>
      </c>
      <c r="J68" s="29">
        <v>14.2295</v>
      </c>
      <c r="K68" s="26" t="s">
        <v>1826</v>
      </c>
      <c r="L68" s="26" t="s">
        <v>1827</v>
      </c>
      <c r="M68" s="26" t="s">
        <v>1828</v>
      </c>
      <c r="N68" s="26">
        <v>0</v>
      </c>
      <c r="O68" s="2" t="s">
        <v>1040</v>
      </c>
      <c r="P68" s="50">
        <v>189</v>
      </c>
      <c r="Q68" s="50">
        <v>2693</v>
      </c>
    </row>
    <row r="69" spans="1:17" ht="18" thickBot="1" x14ac:dyDescent="0.3">
      <c r="A69" s="25">
        <v>42491</v>
      </c>
      <c r="B69" s="34">
        <v>192.54</v>
      </c>
      <c r="C69" s="26" t="s">
        <v>574</v>
      </c>
      <c r="D69" s="26" t="s">
        <v>575</v>
      </c>
      <c r="E69" s="26" t="s">
        <v>576</v>
      </c>
      <c r="F69" s="26" t="s">
        <v>577</v>
      </c>
      <c r="G69" s="3" t="s">
        <v>578</v>
      </c>
      <c r="H69" s="22">
        <v>3024.437574</v>
      </c>
      <c r="I69" s="37">
        <v>42491</v>
      </c>
      <c r="J69" s="30">
        <v>15.7081</v>
      </c>
      <c r="K69" s="26" t="s">
        <v>1822</v>
      </c>
      <c r="L69" s="26" t="s">
        <v>1823</v>
      </c>
      <c r="M69" s="26" t="s">
        <v>1824</v>
      </c>
      <c r="N69" s="26">
        <v>0</v>
      </c>
      <c r="O69" s="3" t="s">
        <v>1825</v>
      </c>
      <c r="P69" s="50">
        <v>193</v>
      </c>
      <c r="Q69" s="50">
        <v>3024</v>
      </c>
    </row>
    <row r="70" spans="1:17" ht="18" thickBot="1" x14ac:dyDescent="0.3">
      <c r="A70" s="25">
        <v>42522</v>
      </c>
      <c r="B70" s="33">
        <v>192.2</v>
      </c>
      <c r="C70" s="26" t="s">
        <v>569</v>
      </c>
      <c r="D70" s="26" t="s">
        <v>570</v>
      </c>
      <c r="E70" s="26" t="s">
        <v>571</v>
      </c>
      <c r="F70" s="26" t="s">
        <v>572</v>
      </c>
      <c r="G70" s="2" t="s">
        <v>573</v>
      </c>
      <c r="H70" s="22">
        <v>2821.4959999999996</v>
      </c>
      <c r="I70" s="37">
        <v>42522</v>
      </c>
      <c r="J70" s="29">
        <v>14.68</v>
      </c>
      <c r="K70" s="26" t="s">
        <v>1818</v>
      </c>
      <c r="L70" s="26" t="s">
        <v>1819</v>
      </c>
      <c r="M70" s="26" t="s">
        <v>1820</v>
      </c>
      <c r="N70" s="26">
        <v>0</v>
      </c>
      <c r="O70" s="2" t="s">
        <v>1821</v>
      </c>
      <c r="P70" s="50">
        <v>192</v>
      </c>
      <c r="Q70" s="50">
        <v>2821</v>
      </c>
    </row>
    <row r="71" spans="1:17" ht="18" thickBot="1" x14ac:dyDescent="0.3">
      <c r="A71" s="25">
        <v>42552</v>
      </c>
      <c r="B71" s="34">
        <v>199.28</v>
      </c>
      <c r="C71" s="26" t="s">
        <v>564</v>
      </c>
      <c r="D71" s="26" t="s">
        <v>565</v>
      </c>
      <c r="E71" s="26" t="s">
        <v>566</v>
      </c>
      <c r="F71" s="26" t="s">
        <v>567</v>
      </c>
      <c r="G71" s="3" t="s">
        <v>568</v>
      </c>
      <c r="H71" s="22">
        <v>2765.01</v>
      </c>
      <c r="I71" s="37">
        <v>42552</v>
      </c>
      <c r="J71" s="29">
        <v>13.875</v>
      </c>
      <c r="K71" s="26" t="s">
        <v>1814</v>
      </c>
      <c r="L71" s="26" t="s">
        <v>1815</v>
      </c>
      <c r="M71" s="26" t="s">
        <v>1816</v>
      </c>
      <c r="N71" s="26">
        <v>0</v>
      </c>
      <c r="O71" s="2" t="s">
        <v>1817</v>
      </c>
      <c r="P71" s="50">
        <v>199</v>
      </c>
      <c r="Q71" s="50">
        <v>2765</v>
      </c>
    </row>
    <row r="72" spans="1:17" ht="18" thickBot="1" x14ac:dyDescent="0.3">
      <c r="A72" s="25">
        <v>42583</v>
      </c>
      <c r="B72" s="34">
        <v>199.52</v>
      </c>
      <c r="C72" s="26" t="s">
        <v>560</v>
      </c>
      <c r="D72" s="26" t="s">
        <v>561</v>
      </c>
      <c r="E72" s="26" t="s">
        <v>562</v>
      </c>
      <c r="F72" s="26" t="s">
        <v>563</v>
      </c>
      <c r="G72" s="3" t="s">
        <v>443</v>
      </c>
      <c r="H72" s="22">
        <v>2938.9296000000004</v>
      </c>
      <c r="I72" s="37">
        <v>42583</v>
      </c>
      <c r="J72" s="30">
        <v>14.73</v>
      </c>
      <c r="K72" s="26" t="s">
        <v>1810</v>
      </c>
      <c r="L72" s="26" t="s">
        <v>1811</v>
      </c>
      <c r="M72" s="26" t="s">
        <v>1812</v>
      </c>
      <c r="N72" s="26">
        <v>0</v>
      </c>
      <c r="O72" s="3" t="s">
        <v>1813</v>
      </c>
      <c r="P72" s="50">
        <v>200</v>
      </c>
      <c r="Q72" s="50">
        <v>2939</v>
      </c>
    </row>
    <row r="73" spans="1:17" ht="18" thickBot="1" x14ac:dyDescent="0.3">
      <c r="A73" s="25">
        <v>42614</v>
      </c>
      <c r="B73" s="33">
        <v>198.69</v>
      </c>
      <c r="C73" s="26" t="s">
        <v>555</v>
      </c>
      <c r="D73" s="26" t="s">
        <v>556</v>
      </c>
      <c r="E73" s="26" t="s">
        <v>557</v>
      </c>
      <c r="F73" s="26" t="s">
        <v>558</v>
      </c>
      <c r="G73" s="2" t="s">
        <v>559</v>
      </c>
      <c r="H73" s="22">
        <v>2724.0399000000002</v>
      </c>
      <c r="I73" s="37">
        <v>42614</v>
      </c>
      <c r="J73" s="29">
        <v>13.71</v>
      </c>
      <c r="K73" s="26" t="s">
        <v>1806</v>
      </c>
      <c r="L73" s="26" t="s">
        <v>1807</v>
      </c>
      <c r="M73" s="26" t="s">
        <v>1808</v>
      </c>
      <c r="N73" s="26">
        <v>0</v>
      </c>
      <c r="O73" s="2" t="s">
        <v>1809</v>
      </c>
      <c r="P73" s="50">
        <v>199</v>
      </c>
      <c r="Q73" s="50">
        <v>2724</v>
      </c>
    </row>
    <row r="74" spans="1:17" ht="18" thickBot="1" x14ac:dyDescent="0.3">
      <c r="A74" s="25">
        <v>42644</v>
      </c>
      <c r="B74" s="33">
        <v>195.13</v>
      </c>
      <c r="C74" s="26" t="s">
        <v>550</v>
      </c>
      <c r="D74" s="26" t="s">
        <v>551</v>
      </c>
      <c r="E74" s="26" t="s">
        <v>552</v>
      </c>
      <c r="F74" s="26" t="s">
        <v>553</v>
      </c>
      <c r="G74" s="2" t="s">
        <v>554</v>
      </c>
      <c r="H74" s="22">
        <v>2626.4498000000003</v>
      </c>
      <c r="I74" s="37">
        <v>42644</v>
      </c>
      <c r="J74" s="29">
        <v>13.46</v>
      </c>
      <c r="K74" s="26" t="s">
        <v>1803</v>
      </c>
      <c r="L74" s="26" t="s">
        <v>1804</v>
      </c>
      <c r="M74" s="26" t="s">
        <v>1802</v>
      </c>
      <c r="N74" s="26">
        <v>0</v>
      </c>
      <c r="O74" s="2" t="s">
        <v>1805</v>
      </c>
      <c r="P74" s="50">
        <v>195</v>
      </c>
      <c r="Q74" s="50">
        <v>2626</v>
      </c>
    </row>
    <row r="75" spans="1:17" ht="18" thickBot="1" x14ac:dyDescent="0.3">
      <c r="A75" s="25">
        <v>42675</v>
      </c>
      <c r="B75" s="34">
        <v>202.4</v>
      </c>
      <c r="C75" s="26" t="s">
        <v>545</v>
      </c>
      <c r="D75" s="26" t="s">
        <v>546</v>
      </c>
      <c r="E75" s="26" t="s">
        <v>547</v>
      </c>
      <c r="F75" s="26" t="s">
        <v>548</v>
      </c>
      <c r="G75" s="3" t="s">
        <v>549</v>
      </c>
      <c r="H75" s="22">
        <v>2849.7919999999999</v>
      </c>
      <c r="I75" s="37">
        <v>42675</v>
      </c>
      <c r="J75" s="30">
        <v>14.08</v>
      </c>
      <c r="K75" s="26" t="s">
        <v>1798</v>
      </c>
      <c r="L75" s="26" t="s">
        <v>1799</v>
      </c>
      <c r="M75" s="26" t="s">
        <v>1800</v>
      </c>
      <c r="N75" s="26">
        <v>0</v>
      </c>
      <c r="O75" s="3" t="s">
        <v>1801</v>
      </c>
      <c r="P75" s="50">
        <v>202</v>
      </c>
      <c r="Q75" s="50">
        <v>2850</v>
      </c>
    </row>
    <row r="76" spans="1:17" ht="18" thickBot="1" x14ac:dyDescent="0.3">
      <c r="A76" s="25">
        <v>42705</v>
      </c>
      <c r="B76" s="34">
        <v>205.31</v>
      </c>
      <c r="C76" s="26" t="s">
        <v>540</v>
      </c>
      <c r="D76" s="26" t="s">
        <v>541</v>
      </c>
      <c r="E76" s="26" t="s">
        <v>542</v>
      </c>
      <c r="F76" s="26" t="s">
        <v>543</v>
      </c>
      <c r="G76" s="3" t="s">
        <v>544</v>
      </c>
      <c r="H76" s="22">
        <v>2819.132141</v>
      </c>
      <c r="I76" s="37">
        <v>42705</v>
      </c>
      <c r="J76" s="29">
        <v>13.7311</v>
      </c>
      <c r="K76" s="26" t="s">
        <v>1795</v>
      </c>
      <c r="L76" s="26" t="s">
        <v>1796</v>
      </c>
      <c r="M76" s="26" t="s">
        <v>1797</v>
      </c>
      <c r="N76" s="26">
        <v>0</v>
      </c>
      <c r="O76" s="2" t="s">
        <v>94</v>
      </c>
      <c r="P76" s="50">
        <v>205</v>
      </c>
      <c r="Q76" s="50">
        <v>2819</v>
      </c>
    </row>
    <row r="77" spans="1:17" ht="18" thickBot="1" x14ac:dyDescent="0.3">
      <c r="A77" s="25">
        <v>42736</v>
      </c>
      <c r="B77" s="34">
        <v>208.97</v>
      </c>
      <c r="C77" s="26" t="s">
        <v>536</v>
      </c>
      <c r="D77" s="26" t="s">
        <v>537</v>
      </c>
      <c r="E77" s="26" t="s">
        <v>538</v>
      </c>
      <c r="F77" s="26" t="s">
        <v>539</v>
      </c>
      <c r="G77" s="3" t="s">
        <v>154</v>
      </c>
      <c r="H77" s="22">
        <v>2812.7570970000002</v>
      </c>
      <c r="I77" s="37">
        <v>42736</v>
      </c>
      <c r="J77" s="29">
        <v>13.460100000000001</v>
      </c>
      <c r="K77" s="26" t="s">
        <v>1791</v>
      </c>
      <c r="L77" s="26" t="s">
        <v>1792</v>
      </c>
      <c r="M77" s="26" t="s">
        <v>1793</v>
      </c>
      <c r="N77" s="26">
        <v>0</v>
      </c>
      <c r="O77" s="2" t="s">
        <v>1794</v>
      </c>
      <c r="P77" s="50">
        <v>209</v>
      </c>
      <c r="Q77" s="50">
        <v>2813</v>
      </c>
    </row>
    <row r="78" spans="1:17" ht="18" thickBot="1" x14ac:dyDescent="0.3">
      <c r="A78" s="25">
        <v>42767</v>
      </c>
      <c r="B78" s="34">
        <v>217.07</v>
      </c>
      <c r="C78" s="26" t="s">
        <v>531</v>
      </c>
      <c r="D78" s="26" t="s">
        <v>532</v>
      </c>
      <c r="E78" s="26" t="s">
        <v>533</v>
      </c>
      <c r="F78" s="26" t="s">
        <v>534</v>
      </c>
      <c r="G78" s="3" t="s">
        <v>535</v>
      </c>
      <c r="H78" s="22">
        <v>2846.8513429999998</v>
      </c>
      <c r="I78" s="37">
        <v>42767</v>
      </c>
      <c r="J78" s="29">
        <v>13.1149</v>
      </c>
      <c r="K78" s="26" t="s">
        <v>1787</v>
      </c>
      <c r="L78" s="26" t="s">
        <v>1788</v>
      </c>
      <c r="M78" s="26" t="s">
        <v>1789</v>
      </c>
      <c r="N78" s="26">
        <v>0</v>
      </c>
      <c r="O78" s="2" t="s">
        <v>1790</v>
      </c>
      <c r="P78" s="50">
        <v>217</v>
      </c>
      <c r="Q78" s="50">
        <v>2847</v>
      </c>
    </row>
    <row r="79" spans="1:17" ht="18" thickBot="1" x14ac:dyDescent="0.3">
      <c r="A79" s="25">
        <v>42795</v>
      </c>
      <c r="B79" s="33">
        <v>216.35</v>
      </c>
      <c r="C79" s="26" t="s">
        <v>526</v>
      </c>
      <c r="D79" s="26" t="s">
        <v>527</v>
      </c>
      <c r="E79" s="26" t="s">
        <v>528</v>
      </c>
      <c r="F79" s="26" t="s">
        <v>529</v>
      </c>
      <c r="G79" s="2" t="s">
        <v>530</v>
      </c>
      <c r="H79" s="22">
        <v>2903.3520950000002</v>
      </c>
      <c r="I79" s="37">
        <v>42795</v>
      </c>
      <c r="J79" s="30">
        <v>13.419700000000001</v>
      </c>
      <c r="K79" s="26" t="s">
        <v>1784</v>
      </c>
      <c r="L79" s="26" t="s">
        <v>1785</v>
      </c>
      <c r="M79" s="26" t="s">
        <v>1786</v>
      </c>
      <c r="N79" s="26">
        <v>0</v>
      </c>
      <c r="O79" s="3" t="s">
        <v>749</v>
      </c>
      <c r="P79" s="50">
        <v>216</v>
      </c>
      <c r="Q79" s="50">
        <v>2903</v>
      </c>
    </row>
    <row r="80" spans="1:17" ht="18" thickBot="1" x14ac:dyDescent="0.3">
      <c r="A80" s="25">
        <v>42826</v>
      </c>
      <c r="B80" s="34">
        <v>218.6</v>
      </c>
      <c r="C80" s="26" t="s">
        <v>521</v>
      </c>
      <c r="D80" s="26" t="s">
        <v>522</v>
      </c>
      <c r="E80" s="26" t="s">
        <v>523</v>
      </c>
      <c r="F80" s="26" t="s">
        <v>524</v>
      </c>
      <c r="G80" s="3" t="s">
        <v>525</v>
      </c>
      <c r="H80" s="22">
        <v>2920.8894799999998</v>
      </c>
      <c r="I80" s="37">
        <v>42826</v>
      </c>
      <c r="J80" s="29">
        <v>13.361800000000001</v>
      </c>
      <c r="K80" s="26" t="s">
        <v>1781</v>
      </c>
      <c r="L80" s="26" t="s">
        <v>1782</v>
      </c>
      <c r="M80" s="26" t="s">
        <v>1783</v>
      </c>
      <c r="N80" s="26">
        <v>0</v>
      </c>
      <c r="O80" s="2" t="s">
        <v>1094</v>
      </c>
      <c r="P80" s="50">
        <v>219</v>
      </c>
      <c r="Q80" s="50">
        <v>2921</v>
      </c>
    </row>
    <row r="81" spans="1:17" ht="18" thickBot="1" x14ac:dyDescent="0.3">
      <c r="A81" s="25">
        <v>42856</v>
      </c>
      <c r="B81" s="34">
        <v>221.67</v>
      </c>
      <c r="C81" s="26" t="s">
        <v>516</v>
      </c>
      <c r="D81" s="26" t="s">
        <v>517</v>
      </c>
      <c r="E81" s="26" t="s">
        <v>518</v>
      </c>
      <c r="F81" s="26" t="s">
        <v>519</v>
      </c>
      <c r="G81" s="3" t="s">
        <v>520</v>
      </c>
      <c r="H81" s="22">
        <v>2904.2095049999998</v>
      </c>
      <c r="I81" s="37">
        <v>42856</v>
      </c>
      <c r="J81" s="29">
        <v>13.1015</v>
      </c>
      <c r="K81" s="26" t="s">
        <v>1777</v>
      </c>
      <c r="L81" s="26" t="s">
        <v>1778</v>
      </c>
      <c r="M81" s="26" t="s">
        <v>1779</v>
      </c>
      <c r="N81" s="26">
        <v>0</v>
      </c>
      <c r="O81" s="2" t="s">
        <v>1780</v>
      </c>
      <c r="P81" s="50">
        <v>222</v>
      </c>
      <c r="Q81" s="50">
        <v>2904</v>
      </c>
    </row>
    <row r="82" spans="1:17" ht="18" thickBot="1" x14ac:dyDescent="0.3">
      <c r="A82" s="25">
        <v>42887</v>
      </c>
      <c r="B82" s="34">
        <v>222.06</v>
      </c>
      <c r="C82" s="26" t="s">
        <v>511</v>
      </c>
      <c r="D82" s="26" t="s">
        <v>512</v>
      </c>
      <c r="E82" s="26" t="s">
        <v>513</v>
      </c>
      <c r="F82" s="26" t="s">
        <v>514</v>
      </c>
      <c r="G82" s="3" t="s">
        <v>515</v>
      </c>
      <c r="H82" s="22">
        <v>2897.3500559999998</v>
      </c>
      <c r="I82" s="37">
        <v>42887</v>
      </c>
      <c r="J82" s="29">
        <v>13.047599999999999</v>
      </c>
      <c r="K82" s="26" t="s">
        <v>1773</v>
      </c>
      <c r="L82" s="26" t="s">
        <v>1774</v>
      </c>
      <c r="M82" s="26" t="s">
        <v>1775</v>
      </c>
      <c r="N82" s="26">
        <v>0</v>
      </c>
      <c r="O82" s="2" t="s">
        <v>1776</v>
      </c>
      <c r="P82" s="50">
        <v>222</v>
      </c>
      <c r="Q82" s="50">
        <v>2897</v>
      </c>
    </row>
    <row r="83" spans="1:17" ht="18" thickBot="1" x14ac:dyDescent="0.3">
      <c r="A83" s="25">
        <v>42917</v>
      </c>
      <c r="B83" s="34">
        <v>226.64</v>
      </c>
      <c r="C83" s="26" t="s">
        <v>506</v>
      </c>
      <c r="D83" s="26" t="s">
        <v>507</v>
      </c>
      <c r="E83" s="26" t="s">
        <v>508</v>
      </c>
      <c r="F83" s="26" t="s">
        <v>509</v>
      </c>
      <c r="G83" s="3" t="s">
        <v>510</v>
      </c>
      <c r="H83" s="22">
        <v>2983.7835919999998</v>
      </c>
      <c r="I83" s="37">
        <v>42917</v>
      </c>
      <c r="J83" s="30">
        <v>13.1653</v>
      </c>
      <c r="K83" s="26" t="s">
        <v>1769</v>
      </c>
      <c r="L83" s="26" t="s">
        <v>1770</v>
      </c>
      <c r="M83" s="26" t="s">
        <v>1771</v>
      </c>
      <c r="N83" s="26">
        <v>0</v>
      </c>
      <c r="O83" s="3" t="s">
        <v>1772</v>
      </c>
      <c r="P83" s="50">
        <v>227</v>
      </c>
      <c r="Q83" s="50">
        <v>2984</v>
      </c>
    </row>
    <row r="84" spans="1:17" ht="18" thickBot="1" x14ac:dyDescent="0.3">
      <c r="A84" s="25">
        <v>42948</v>
      </c>
      <c r="B84" s="34">
        <v>227.3</v>
      </c>
      <c r="C84" s="26" t="s">
        <v>502</v>
      </c>
      <c r="D84" s="26" t="s">
        <v>503</v>
      </c>
      <c r="E84" s="26" t="s">
        <v>504</v>
      </c>
      <c r="F84" s="26" t="s">
        <v>505</v>
      </c>
      <c r="G84" s="3" t="s">
        <v>458</v>
      </c>
      <c r="H84" s="22">
        <v>2952.6724600000002</v>
      </c>
      <c r="I84" s="37">
        <v>42948</v>
      </c>
      <c r="J84" s="29">
        <v>12.9902</v>
      </c>
      <c r="K84" s="26" t="s">
        <v>1766</v>
      </c>
      <c r="L84" s="26" t="s">
        <v>1708</v>
      </c>
      <c r="M84" s="26" t="s">
        <v>1767</v>
      </c>
      <c r="N84" s="26">
        <v>0</v>
      </c>
      <c r="O84" s="2" t="s">
        <v>1768</v>
      </c>
      <c r="P84" s="50">
        <v>227</v>
      </c>
      <c r="Q84" s="50">
        <v>2953</v>
      </c>
    </row>
    <row r="85" spans="1:17" ht="18" thickBot="1" x14ac:dyDescent="0.3">
      <c r="A85" s="25">
        <v>42979</v>
      </c>
      <c r="B85" s="34">
        <v>230.76</v>
      </c>
      <c r="C85" s="26" t="s">
        <v>497</v>
      </c>
      <c r="D85" s="26" t="s">
        <v>498</v>
      </c>
      <c r="E85" s="26" t="s">
        <v>499</v>
      </c>
      <c r="F85" s="26" t="s">
        <v>500</v>
      </c>
      <c r="G85" s="3" t="s">
        <v>501</v>
      </c>
      <c r="H85" s="22">
        <v>3125.8980359999996</v>
      </c>
      <c r="I85" s="37">
        <v>42979</v>
      </c>
      <c r="J85" s="30">
        <v>13.546099999999999</v>
      </c>
      <c r="K85" s="26" t="s">
        <v>1763</v>
      </c>
      <c r="L85" s="26" t="s">
        <v>1764</v>
      </c>
      <c r="M85" s="26" t="s">
        <v>1765</v>
      </c>
      <c r="N85" s="26">
        <v>0</v>
      </c>
      <c r="O85" s="3" t="s">
        <v>823</v>
      </c>
      <c r="P85" s="50">
        <v>231</v>
      </c>
      <c r="Q85" s="50">
        <v>3126</v>
      </c>
    </row>
    <row r="86" spans="1:17" ht="18" thickBot="1" x14ac:dyDescent="0.3">
      <c r="A86" s="25">
        <v>43009</v>
      </c>
      <c r="B86" s="34">
        <v>236.13</v>
      </c>
      <c r="C86" s="26" t="s">
        <v>492</v>
      </c>
      <c r="D86" s="26" t="s">
        <v>493</v>
      </c>
      <c r="E86" s="26" t="s">
        <v>494</v>
      </c>
      <c r="F86" s="26" t="s">
        <v>495</v>
      </c>
      <c r="G86" s="3" t="s">
        <v>496</v>
      </c>
      <c r="H86" s="22">
        <v>3335.0765070000002</v>
      </c>
      <c r="I86" s="37">
        <v>43009</v>
      </c>
      <c r="J86" s="30">
        <v>14.123900000000001</v>
      </c>
      <c r="K86" s="26" t="s">
        <v>1760</v>
      </c>
      <c r="L86" s="26" t="s">
        <v>1761</v>
      </c>
      <c r="M86" s="26" t="s">
        <v>1762</v>
      </c>
      <c r="N86" s="26">
        <v>0</v>
      </c>
      <c r="O86" s="3" t="s">
        <v>965</v>
      </c>
      <c r="P86" s="50">
        <v>236</v>
      </c>
      <c r="Q86" s="50">
        <v>3335</v>
      </c>
    </row>
    <row r="87" spans="1:17" ht="18" thickBot="1" x14ac:dyDescent="0.3">
      <c r="A87" s="25">
        <v>43040</v>
      </c>
      <c r="B87" s="34">
        <v>243.35</v>
      </c>
      <c r="C87" s="26" t="s">
        <v>488</v>
      </c>
      <c r="D87" s="26" t="s">
        <v>489</v>
      </c>
      <c r="E87" s="26" t="s">
        <v>490</v>
      </c>
      <c r="F87" s="26" t="s">
        <v>491</v>
      </c>
      <c r="G87" s="3" t="s">
        <v>181</v>
      </c>
      <c r="H87" s="22">
        <v>3331.7048500000001</v>
      </c>
      <c r="I87" s="37">
        <v>43040</v>
      </c>
      <c r="J87" s="29">
        <v>13.691000000000001</v>
      </c>
      <c r="K87" s="26" t="s">
        <v>1756</v>
      </c>
      <c r="L87" s="26" t="s">
        <v>1757</v>
      </c>
      <c r="M87" s="26" t="s">
        <v>1758</v>
      </c>
      <c r="N87" s="26">
        <v>0</v>
      </c>
      <c r="O87" s="2" t="s">
        <v>1759</v>
      </c>
      <c r="P87" s="50">
        <v>243</v>
      </c>
      <c r="Q87" s="50">
        <v>3332</v>
      </c>
    </row>
    <row r="88" spans="1:17" ht="18" thickBot="1" x14ac:dyDescent="0.3">
      <c r="A88" s="25">
        <v>43070</v>
      </c>
      <c r="B88" s="34">
        <v>245.29</v>
      </c>
      <c r="C88" s="26" t="s">
        <v>484</v>
      </c>
      <c r="D88" s="26" t="s">
        <v>418</v>
      </c>
      <c r="E88" s="26" t="s">
        <v>485</v>
      </c>
      <c r="F88" s="26" t="s">
        <v>486</v>
      </c>
      <c r="G88" s="3" t="s">
        <v>487</v>
      </c>
      <c r="H88" s="22">
        <v>3031.1466460000001</v>
      </c>
      <c r="I88" s="37">
        <v>43070</v>
      </c>
      <c r="J88" s="29">
        <v>12.3574</v>
      </c>
      <c r="K88" s="26" t="s">
        <v>1752</v>
      </c>
      <c r="L88" s="26" t="s">
        <v>1753</v>
      </c>
      <c r="M88" s="26" t="s">
        <v>1754</v>
      </c>
      <c r="N88" s="26">
        <v>0</v>
      </c>
      <c r="O88" s="2" t="s">
        <v>1755</v>
      </c>
      <c r="P88" s="50">
        <v>245</v>
      </c>
      <c r="Q88" s="50">
        <v>3031</v>
      </c>
    </row>
    <row r="89" spans="1:17" ht="18" thickBot="1" x14ac:dyDescent="0.3">
      <c r="A89" s="25">
        <v>43101</v>
      </c>
      <c r="B89" s="34">
        <v>258.99</v>
      </c>
      <c r="C89" s="26" t="s">
        <v>479</v>
      </c>
      <c r="D89" s="26" t="s">
        <v>480</v>
      </c>
      <c r="E89" s="26" t="s">
        <v>481</v>
      </c>
      <c r="F89" s="26" t="s">
        <v>482</v>
      </c>
      <c r="G89" s="3" t="s">
        <v>483</v>
      </c>
      <c r="H89" s="22">
        <v>3070.9739250000002</v>
      </c>
      <c r="I89" s="37">
        <v>43101</v>
      </c>
      <c r="J89" s="29">
        <v>11.8575</v>
      </c>
      <c r="K89" s="26" t="s">
        <v>1748</v>
      </c>
      <c r="L89" s="26" t="s">
        <v>1749</v>
      </c>
      <c r="M89" s="26" t="s">
        <v>1750</v>
      </c>
      <c r="N89" s="26">
        <v>0</v>
      </c>
      <c r="O89" s="2" t="s">
        <v>1751</v>
      </c>
      <c r="P89" s="50">
        <v>259</v>
      </c>
      <c r="Q89" s="50">
        <v>3071</v>
      </c>
    </row>
    <row r="90" spans="1:17" ht="18" thickBot="1" x14ac:dyDescent="0.3">
      <c r="A90" s="25">
        <v>43132</v>
      </c>
      <c r="B90" s="33">
        <v>249.34</v>
      </c>
      <c r="C90" s="26" t="s">
        <v>474</v>
      </c>
      <c r="D90" s="26" t="s">
        <v>475</v>
      </c>
      <c r="E90" s="26" t="s">
        <v>476</v>
      </c>
      <c r="F90" s="26" t="s">
        <v>477</v>
      </c>
      <c r="G90" s="2" t="s">
        <v>478</v>
      </c>
      <c r="H90" s="22">
        <v>2939.2947220000001</v>
      </c>
      <c r="I90" s="37">
        <v>43132</v>
      </c>
      <c r="J90" s="29">
        <v>11.7883</v>
      </c>
      <c r="K90" s="26" t="s">
        <v>1744</v>
      </c>
      <c r="L90" s="26" t="s">
        <v>1745</v>
      </c>
      <c r="M90" s="26" t="s">
        <v>1746</v>
      </c>
      <c r="N90" s="26">
        <v>0</v>
      </c>
      <c r="O90" s="2" t="s">
        <v>1747</v>
      </c>
      <c r="P90" s="50">
        <v>249</v>
      </c>
      <c r="Q90" s="50">
        <v>2939</v>
      </c>
    </row>
    <row r="91" spans="1:17" ht="18" thickBot="1" x14ac:dyDescent="0.3">
      <c r="A91" s="25">
        <v>43160</v>
      </c>
      <c r="B91" s="33">
        <v>242.08</v>
      </c>
      <c r="C91" s="26" t="s">
        <v>469</v>
      </c>
      <c r="D91" s="26" t="s">
        <v>470</v>
      </c>
      <c r="E91" s="26" t="s">
        <v>471</v>
      </c>
      <c r="F91" s="26" t="s">
        <v>472</v>
      </c>
      <c r="G91" s="2" t="s">
        <v>473</v>
      </c>
      <c r="H91" s="22">
        <v>2864.0484799999999</v>
      </c>
      <c r="I91" s="37">
        <v>43160</v>
      </c>
      <c r="J91" s="30">
        <v>11.831</v>
      </c>
      <c r="K91" s="26" t="s">
        <v>1741</v>
      </c>
      <c r="L91" s="26" t="s">
        <v>1742</v>
      </c>
      <c r="M91" s="26" t="s">
        <v>1743</v>
      </c>
      <c r="N91" s="26">
        <v>0</v>
      </c>
      <c r="O91" s="3" t="s">
        <v>936</v>
      </c>
      <c r="P91" s="50">
        <v>242</v>
      </c>
      <c r="Q91" s="50">
        <v>2864</v>
      </c>
    </row>
    <row r="92" spans="1:17" ht="18" thickBot="1" x14ac:dyDescent="0.3">
      <c r="A92" s="25">
        <v>43191</v>
      </c>
      <c r="B92" s="34">
        <v>242.92</v>
      </c>
      <c r="C92" s="26" t="s">
        <v>464</v>
      </c>
      <c r="D92" s="26" t="s">
        <v>465</v>
      </c>
      <c r="E92" s="26" t="s">
        <v>466</v>
      </c>
      <c r="F92" s="26" t="s">
        <v>467</v>
      </c>
      <c r="G92" s="3" t="s">
        <v>468</v>
      </c>
      <c r="H92" s="22">
        <v>3027.7062959999998</v>
      </c>
      <c r="I92" s="37">
        <v>43191</v>
      </c>
      <c r="J92" s="30">
        <v>12.463800000000001</v>
      </c>
      <c r="K92" s="26" t="s">
        <v>1737</v>
      </c>
      <c r="L92" s="26" t="s">
        <v>1738</v>
      </c>
      <c r="M92" s="26" t="s">
        <v>1739</v>
      </c>
      <c r="N92" s="26">
        <v>0</v>
      </c>
      <c r="O92" s="3" t="s">
        <v>1740</v>
      </c>
      <c r="P92" s="50">
        <v>243</v>
      </c>
      <c r="Q92" s="50">
        <v>3028</v>
      </c>
    </row>
    <row r="93" spans="1:17" ht="18" thickBot="1" x14ac:dyDescent="0.3">
      <c r="A93" s="25">
        <v>43221</v>
      </c>
      <c r="B93" s="34">
        <v>248.79</v>
      </c>
      <c r="C93" s="26" t="s">
        <v>459</v>
      </c>
      <c r="D93" s="26" t="s">
        <v>460</v>
      </c>
      <c r="E93" s="26" t="s">
        <v>461</v>
      </c>
      <c r="F93" s="26" t="s">
        <v>462</v>
      </c>
      <c r="G93" s="3" t="s">
        <v>463</v>
      </c>
      <c r="H93" s="22">
        <v>3158.3890499999998</v>
      </c>
      <c r="I93" s="37">
        <v>43221</v>
      </c>
      <c r="J93" s="30">
        <v>12.695</v>
      </c>
      <c r="K93" s="26" t="s">
        <v>1734</v>
      </c>
      <c r="L93" s="26" t="s">
        <v>1735</v>
      </c>
      <c r="M93" s="26" t="s">
        <v>1736</v>
      </c>
      <c r="N93" s="26">
        <v>0</v>
      </c>
      <c r="O93" s="3" t="s">
        <v>945</v>
      </c>
      <c r="P93" s="50">
        <v>249</v>
      </c>
      <c r="Q93" s="50">
        <v>3158</v>
      </c>
    </row>
    <row r="94" spans="1:17" ht="18" thickBot="1" x14ac:dyDescent="0.3">
      <c r="A94" s="25">
        <v>43252</v>
      </c>
      <c r="B94" s="34">
        <v>249.51</v>
      </c>
      <c r="C94" s="26" t="s">
        <v>454</v>
      </c>
      <c r="D94" s="26" t="s">
        <v>455</v>
      </c>
      <c r="E94" s="26" t="s">
        <v>456</v>
      </c>
      <c r="F94" s="26" t="s">
        <v>457</v>
      </c>
      <c r="G94" s="3" t="s">
        <v>458</v>
      </c>
      <c r="H94" s="22">
        <v>3423.900975</v>
      </c>
      <c r="I94" s="37">
        <v>43252</v>
      </c>
      <c r="J94" s="30">
        <v>13.7225</v>
      </c>
      <c r="K94" s="26" t="s">
        <v>1730</v>
      </c>
      <c r="L94" s="26" t="s">
        <v>1731</v>
      </c>
      <c r="M94" s="26" t="s">
        <v>1732</v>
      </c>
      <c r="N94" s="26">
        <v>0</v>
      </c>
      <c r="O94" s="3" t="s">
        <v>1733</v>
      </c>
      <c r="P94" s="50">
        <v>250</v>
      </c>
      <c r="Q94" s="50">
        <v>3424</v>
      </c>
    </row>
    <row r="95" spans="1:17" ht="18" thickBot="1" x14ac:dyDescent="0.3">
      <c r="A95" s="25">
        <v>43282</v>
      </c>
      <c r="B95" s="34">
        <v>258.39999999999998</v>
      </c>
      <c r="C95" s="26" t="s">
        <v>449</v>
      </c>
      <c r="D95" s="26" t="s">
        <v>450</v>
      </c>
      <c r="E95" s="26" t="s">
        <v>451</v>
      </c>
      <c r="F95" s="26" t="s">
        <v>452</v>
      </c>
      <c r="G95" s="3" t="s">
        <v>453</v>
      </c>
      <c r="H95" s="22">
        <v>3428.9679999999994</v>
      </c>
      <c r="I95" s="37">
        <v>43282</v>
      </c>
      <c r="J95" s="29">
        <v>13.27</v>
      </c>
      <c r="K95" s="26" t="s">
        <v>1726</v>
      </c>
      <c r="L95" s="26" t="s">
        <v>1727</v>
      </c>
      <c r="M95" s="26" t="s">
        <v>1728</v>
      </c>
      <c r="N95" s="26">
        <v>0</v>
      </c>
      <c r="O95" s="2" t="s">
        <v>1729</v>
      </c>
      <c r="P95" s="50">
        <v>258</v>
      </c>
      <c r="Q95" s="50">
        <v>3429</v>
      </c>
    </row>
    <row r="96" spans="1:17" ht="18" thickBot="1" x14ac:dyDescent="0.3">
      <c r="A96" s="25">
        <v>43313</v>
      </c>
      <c r="B96" s="34">
        <v>266.72000000000003</v>
      </c>
      <c r="C96" s="26" t="s">
        <v>444</v>
      </c>
      <c r="D96" s="26" t="s">
        <v>445</v>
      </c>
      <c r="E96" s="26" t="s">
        <v>446</v>
      </c>
      <c r="F96" s="26" t="s">
        <v>447</v>
      </c>
      <c r="G96" s="3" t="s">
        <v>448</v>
      </c>
      <c r="H96" s="22">
        <v>3915.4496000000004</v>
      </c>
      <c r="I96" s="37">
        <v>43313</v>
      </c>
      <c r="J96" s="30">
        <v>14.68</v>
      </c>
      <c r="K96" s="26" t="s">
        <v>1722</v>
      </c>
      <c r="L96" s="26" t="s">
        <v>1723</v>
      </c>
      <c r="M96" s="26" t="s">
        <v>1724</v>
      </c>
      <c r="N96" s="26">
        <v>0</v>
      </c>
      <c r="O96" s="3" t="s">
        <v>1725</v>
      </c>
      <c r="P96" s="50">
        <v>267</v>
      </c>
      <c r="Q96" s="50">
        <v>3915</v>
      </c>
    </row>
    <row r="97" spans="1:17" ht="18" thickBot="1" x14ac:dyDescent="0.3">
      <c r="A97" s="25">
        <v>43344</v>
      </c>
      <c r="B97" s="34">
        <v>267.05</v>
      </c>
      <c r="C97" s="26" t="s">
        <v>439</v>
      </c>
      <c r="D97" s="26" t="s">
        <v>440</v>
      </c>
      <c r="E97" s="26" t="s">
        <v>441</v>
      </c>
      <c r="F97" s="26" t="s">
        <v>442</v>
      </c>
      <c r="G97" s="3" t="s">
        <v>443</v>
      </c>
      <c r="H97" s="22">
        <v>3776.03359</v>
      </c>
      <c r="I97" s="37">
        <v>43344</v>
      </c>
      <c r="J97" s="29">
        <v>14.139799999999999</v>
      </c>
      <c r="K97" s="26" t="s">
        <v>1718</v>
      </c>
      <c r="L97" s="26" t="s">
        <v>1719</v>
      </c>
      <c r="M97" s="26" t="s">
        <v>1720</v>
      </c>
      <c r="N97" s="26">
        <v>0</v>
      </c>
      <c r="O97" s="2" t="s">
        <v>1721</v>
      </c>
      <c r="P97" s="50">
        <v>267</v>
      </c>
      <c r="Q97" s="50">
        <v>3776</v>
      </c>
    </row>
    <row r="98" spans="1:17" ht="18" thickBot="1" x14ac:dyDescent="0.3">
      <c r="A98" s="25">
        <v>43374</v>
      </c>
      <c r="B98" s="33">
        <v>248.79</v>
      </c>
      <c r="C98" s="26" t="s">
        <v>434</v>
      </c>
      <c r="D98" s="26" t="s">
        <v>435</v>
      </c>
      <c r="E98" s="26" t="s">
        <v>436</v>
      </c>
      <c r="F98" s="26" t="s">
        <v>437</v>
      </c>
      <c r="G98" s="2" t="s">
        <v>438</v>
      </c>
      <c r="H98" s="22">
        <v>3678.3103919999999</v>
      </c>
      <c r="I98" s="37">
        <v>43374</v>
      </c>
      <c r="J98" s="30">
        <v>14.784800000000001</v>
      </c>
      <c r="K98" s="26" t="s">
        <v>1714</v>
      </c>
      <c r="L98" s="26" t="s">
        <v>1715</v>
      </c>
      <c r="M98" s="26" t="s">
        <v>1716</v>
      </c>
      <c r="N98" s="26">
        <v>0</v>
      </c>
      <c r="O98" s="3" t="s">
        <v>1717</v>
      </c>
      <c r="P98" s="50">
        <v>249</v>
      </c>
      <c r="Q98" s="50">
        <v>3678</v>
      </c>
    </row>
    <row r="99" spans="1:17" ht="18" thickBot="1" x14ac:dyDescent="0.3">
      <c r="A99" s="25">
        <v>43405</v>
      </c>
      <c r="B99" s="34">
        <v>253.48</v>
      </c>
      <c r="C99" s="26" t="s">
        <v>429</v>
      </c>
      <c r="D99" s="26" t="s">
        <v>430</v>
      </c>
      <c r="E99" s="26" t="s">
        <v>431</v>
      </c>
      <c r="F99" s="26" t="s">
        <v>432</v>
      </c>
      <c r="G99" s="3" t="s">
        <v>433</v>
      </c>
      <c r="H99" s="22">
        <v>3513.0300159999997</v>
      </c>
      <c r="I99" s="37">
        <v>43405</v>
      </c>
      <c r="J99" s="29">
        <v>13.8592</v>
      </c>
      <c r="K99" s="26" t="s">
        <v>1710</v>
      </c>
      <c r="L99" s="26" t="s">
        <v>1711</v>
      </c>
      <c r="M99" s="26" t="s">
        <v>1712</v>
      </c>
      <c r="N99" s="26">
        <v>0</v>
      </c>
      <c r="O99" s="2" t="s">
        <v>1713</v>
      </c>
      <c r="P99" s="50">
        <v>253</v>
      </c>
      <c r="Q99" s="50">
        <v>3513</v>
      </c>
    </row>
    <row r="100" spans="1:17" ht="18" thickBot="1" x14ac:dyDescent="0.3">
      <c r="A100" s="25">
        <v>43435</v>
      </c>
      <c r="B100" s="33">
        <v>229.81</v>
      </c>
      <c r="C100" s="26" t="s">
        <v>424</v>
      </c>
      <c r="D100" s="26" t="s">
        <v>425</v>
      </c>
      <c r="E100" s="26" t="s">
        <v>426</v>
      </c>
      <c r="F100" s="26" t="s">
        <v>427</v>
      </c>
      <c r="G100" s="2" t="s">
        <v>428</v>
      </c>
      <c r="H100" s="22">
        <v>3297.1530130000001</v>
      </c>
      <c r="I100" s="37">
        <v>43435</v>
      </c>
      <c r="J100" s="30">
        <v>14.347300000000001</v>
      </c>
      <c r="K100" s="26" t="s">
        <v>1706</v>
      </c>
      <c r="L100" s="26" t="s">
        <v>1707</v>
      </c>
      <c r="M100" s="26" t="s">
        <v>1708</v>
      </c>
      <c r="N100" s="26">
        <v>0</v>
      </c>
      <c r="O100" s="3" t="s">
        <v>1709</v>
      </c>
      <c r="P100" s="50">
        <v>230</v>
      </c>
      <c r="Q100" s="50">
        <v>3297</v>
      </c>
    </row>
    <row r="101" spans="1:17" ht="18" thickBot="1" x14ac:dyDescent="0.3">
      <c r="A101" s="25">
        <v>43466</v>
      </c>
      <c r="B101" s="34">
        <v>248.01</v>
      </c>
      <c r="C101" s="26" t="s">
        <v>419</v>
      </c>
      <c r="D101" s="26" t="s">
        <v>420</v>
      </c>
      <c r="E101" s="26" t="s">
        <v>421</v>
      </c>
      <c r="F101" s="26" t="s">
        <v>422</v>
      </c>
      <c r="G101" s="3" t="s">
        <v>423</v>
      </c>
      <c r="H101" s="22">
        <v>3285.562077</v>
      </c>
      <c r="I101" s="37">
        <v>43466</v>
      </c>
      <c r="J101" s="29">
        <v>13.2477</v>
      </c>
      <c r="K101" s="26" t="s">
        <v>1702</v>
      </c>
      <c r="L101" s="26" t="s">
        <v>1703</v>
      </c>
      <c r="M101" s="26" t="s">
        <v>1704</v>
      </c>
      <c r="N101" s="26">
        <v>0</v>
      </c>
      <c r="O101" s="2" t="s">
        <v>1705</v>
      </c>
      <c r="P101" s="50">
        <v>248</v>
      </c>
      <c r="Q101" s="50">
        <v>3286</v>
      </c>
    </row>
    <row r="102" spans="1:17" ht="18" thickBot="1" x14ac:dyDescent="0.3">
      <c r="A102" s="25">
        <v>43497</v>
      </c>
      <c r="B102" s="34">
        <v>256.07</v>
      </c>
      <c r="C102" s="26" t="s">
        <v>413</v>
      </c>
      <c r="D102" s="26" t="s">
        <v>414</v>
      </c>
      <c r="E102" s="26" t="s">
        <v>415</v>
      </c>
      <c r="F102" s="26" t="s">
        <v>416</v>
      </c>
      <c r="G102" s="3" t="s">
        <v>417</v>
      </c>
      <c r="H102" s="22">
        <v>3605.3887789999999</v>
      </c>
      <c r="I102" s="37">
        <v>43497</v>
      </c>
      <c r="J102" s="30">
        <v>14.079700000000001</v>
      </c>
      <c r="K102" s="26" t="s">
        <v>1698</v>
      </c>
      <c r="L102" s="26" t="s">
        <v>1699</v>
      </c>
      <c r="M102" s="26" t="s">
        <v>1700</v>
      </c>
      <c r="N102" s="26">
        <v>0</v>
      </c>
      <c r="O102" s="3" t="s">
        <v>1701</v>
      </c>
      <c r="P102" s="50">
        <v>256</v>
      </c>
      <c r="Q102" s="50">
        <v>3605</v>
      </c>
    </row>
    <row r="103" spans="1:17" ht="18" thickBot="1" x14ac:dyDescent="0.3">
      <c r="A103" s="25">
        <v>43525</v>
      </c>
      <c r="B103" s="34">
        <v>259.54000000000002</v>
      </c>
      <c r="C103" s="26" t="s">
        <v>408</v>
      </c>
      <c r="D103" s="26" t="s">
        <v>409</v>
      </c>
      <c r="E103" s="26" t="s">
        <v>410</v>
      </c>
      <c r="F103" s="26" t="s">
        <v>411</v>
      </c>
      <c r="G103" s="3" t="s">
        <v>412</v>
      </c>
      <c r="H103" s="22">
        <v>3758.7880500000001</v>
      </c>
      <c r="I103" s="37">
        <v>43525</v>
      </c>
      <c r="J103" s="30">
        <v>14.4825</v>
      </c>
      <c r="K103" s="26" t="s">
        <v>1694</v>
      </c>
      <c r="L103" s="26" t="s">
        <v>1695</v>
      </c>
      <c r="M103" s="26" t="s">
        <v>1696</v>
      </c>
      <c r="N103" s="26">
        <v>0</v>
      </c>
      <c r="O103" s="3" t="s">
        <v>1697</v>
      </c>
      <c r="P103" s="50">
        <v>260</v>
      </c>
      <c r="Q103" s="50">
        <v>3759</v>
      </c>
    </row>
    <row r="104" spans="1:17" ht="18" thickBot="1" x14ac:dyDescent="0.3">
      <c r="A104" s="25">
        <v>43556</v>
      </c>
      <c r="B104" s="34">
        <v>270.01</v>
      </c>
      <c r="C104" s="26" t="s">
        <v>404</v>
      </c>
      <c r="D104" s="26" t="s">
        <v>405</v>
      </c>
      <c r="E104" s="26" t="s">
        <v>406</v>
      </c>
      <c r="F104" s="26" t="s">
        <v>407</v>
      </c>
      <c r="G104" s="3" t="s">
        <v>191</v>
      </c>
      <c r="H104" s="22">
        <v>3859.3879349999997</v>
      </c>
      <c r="I104" s="37">
        <v>43556</v>
      </c>
      <c r="J104" s="29">
        <v>14.2935</v>
      </c>
      <c r="K104" s="26" t="s">
        <v>1690</v>
      </c>
      <c r="L104" s="26" t="s">
        <v>1691</v>
      </c>
      <c r="M104" s="26" t="s">
        <v>1692</v>
      </c>
      <c r="N104" s="26">
        <v>0</v>
      </c>
      <c r="O104" s="2" t="s">
        <v>1693</v>
      </c>
      <c r="P104" s="50">
        <v>270</v>
      </c>
      <c r="Q104" s="50">
        <v>3859</v>
      </c>
    </row>
    <row r="105" spans="1:17" ht="18" thickBot="1" x14ac:dyDescent="0.3">
      <c r="A105" s="25">
        <v>43586</v>
      </c>
      <c r="B105" s="33">
        <v>252.87</v>
      </c>
      <c r="C105" s="26" t="s">
        <v>399</v>
      </c>
      <c r="D105" s="26" t="s">
        <v>400</v>
      </c>
      <c r="E105" s="26" t="s">
        <v>401</v>
      </c>
      <c r="F105" s="26" t="s">
        <v>402</v>
      </c>
      <c r="G105" s="2" t="s">
        <v>403</v>
      </c>
      <c r="H105" s="22">
        <v>3686.8445999999999</v>
      </c>
      <c r="I105" s="37">
        <v>43586</v>
      </c>
      <c r="J105" s="30">
        <v>14.58</v>
      </c>
      <c r="K105" s="26" t="s">
        <v>1686</v>
      </c>
      <c r="L105" s="26" t="s">
        <v>1687</v>
      </c>
      <c r="M105" s="26" t="s">
        <v>1688</v>
      </c>
      <c r="N105" s="26">
        <v>0</v>
      </c>
      <c r="O105" s="3" t="s">
        <v>1689</v>
      </c>
      <c r="P105" s="50">
        <v>253</v>
      </c>
      <c r="Q105" s="50">
        <v>3687</v>
      </c>
    </row>
    <row r="106" spans="1:17" ht="18" thickBot="1" x14ac:dyDescent="0.3">
      <c r="A106" s="25">
        <v>43617</v>
      </c>
      <c r="B106" s="34">
        <v>269.14999999999998</v>
      </c>
      <c r="C106" s="26" t="s">
        <v>394</v>
      </c>
      <c r="D106" s="26" t="s">
        <v>395</v>
      </c>
      <c r="E106" s="26" t="s">
        <v>396</v>
      </c>
      <c r="F106" s="26" t="s">
        <v>397</v>
      </c>
      <c r="G106" s="3" t="s">
        <v>398</v>
      </c>
      <c r="H106" s="22">
        <v>3787.8286949999997</v>
      </c>
      <c r="I106" s="37">
        <v>43617</v>
      </c>
      <c r="J106" s="29">
        <v>14.0733</v>
      </c>
      <c r="K106" s="26" t="s">
        <v>1682</v>
      </c>
      <c r="L106" s="26" t="s">
        <v>1683</v>
      </c>
      <c r="M106" s="26" t="s">
        <v>1684</v>
      </c>
      <c r="N106" s="26">
        <v>0</v>
      </c>
      <c r="O106" s="2" t="s">
        <v>1685</v>
      </c>
      <c r="P106" s="50">
        <v>269</v>
      </c>
      <c r="Q106" s="50">
        <v>3788</v>
      </c>
    </row>
    <row r="107" spans="1:17" ht="18" thickBot="1" x14ac:dyDescent="0.3">
      <c r="A107" s="25">
        <v>43647</v>
      </c>
      <c r="B107" s="34">
        <v>273.08</v>
      </c>
      <c r="C107" s="26" t="s">
        <v>389</v>
      </c>
      <c r="D107" s="26" t="s">
        <v>390</v>
      </c>
      <c r="E107" s="26" t="s">
        <v>391</v>
      </c>
      <c r="F107" s="26" t="s">
        <v>392</v>
      </c>
      <c r="G107" s="3" t="s">
        <v>393</v>
      </c>
      <c r="H107" s="22">
        <v>3914.9841119999996</v>
      </c>
      <c r="I107" s="37">
        <v>43647</v>
      </c>
      <c r="J107" s="30">
        <v>14.336399999999999</v>
      </c>
      <c r="K107" s="26" t="s">
        <v>1678</v>
      </c>
      <c r="L107" s="26" t="s">
        <v>1679</v>
      </c>
      <c r="M107" s="26" t="s">
        <v>1680</v>
      </c>
      <c r="N107" s="26">
        <v>0</v>
      </c>
      <c r="O107" s="3" t="s">
        <v>1681</v>
      </c>
      <c r="P107" s="50">
        <v>273</v>
      </c>
      <c r="Q107" s="50">
        <v>3915</v>
      </c>
    </row>
    <row r="108" spans="1:17" ht="18" thickBot="1" x14ac:dyDescent="0.3">
      <c r="A108" s="25">
        <v>43678</v>
      </c>
      <c r="B108" s="33">
        <v>268.60000000000002</v>
      </c>
      <c r="C108" s="26" t="s">
        <v>384</v>
      </c>
      <c r="D108" s="26" t="s">
        <v>385</v>
      </c>
      <c r="E108" s="26" t="s">
        <v>386</v>
      </c>
      <c r="F108" s="26" t="s">
        <v>387</v>
      </c>
      <c r="G108" s="2" t="s">
        <v>388</v>
      </c>
      <c r="H108" s="22">
        <v>4077.3480000000004</v>
      </c>
      <c r="I108" s="37">
        <v>43678</v>
      </c>
      <c r="J108" s="30">
        <v>15.18</v>
      </c>
      <c r="K108" s="26" t="s">
        <v>1675</v>
      </c>
      <c r="L108" s="26" t="s">
        <v>1676</v>
      </c>
      <c r="M108" s="26" t="s">
        <v>1677</v>
      </c>
      <c r="N108" s="26">
        <v>0</v>
      </c>
      <c r="O108" s="3" t="s">
        <v>333</v>
      </c>
      <c r="P108" s="50">
        <v>269</v>
      </c>
      <c r="Q108" s="50">
        <v>4077</v>
      </c>
    </row>
    <row r="109" spans="1:17" ht="18" thickBot="1" x14ac:dyDescent="0.3">
      <c r="A109" s="25">
        <v>43709</v>
      </c>
      <c r="B109" s="34">
        <v>272.60000000000002</v>
      </c>
      <c r="C109" s="26" t="s">
        <v>379</v>
      </c>
      <c r="D109" s="26" t="s">
        <v>380</v>
      </c>
      <c r="E109" s="26" t="s">
        <v>381</v>
      </c>
      <c r="F109" s="26" t="s">
        <v>382</v>
      </c>
      <c r="G109" s="3" t="s">
        <v>383</v>
      </c>
      <c r="H109" s="22">
        <v>4125.2557999999999</v>
      </c>
      <c r="I109" s="37">
        <v>43709</v>
      </c>
      <c r="J109" s="29">
        <v>15.132999999999999</v>
      </c>
      <c r="K109" s="26" t="s">
        <v>1672</v>
      </c>
      <c r="L109" s="26" t="s">
        <v>1673</v>
      </c>
      <c r="M109" s="26" t="s">
        <v>1674</v>
      </c>
      <c r="N109" s="26">
        <v>0</v>
      </c>
      <c r="O109" s="2" t="s">
        <v>1089</v>
      </c>
      <c r="P109" s="50">
        <v>273</v>
      </c>
      <c r="Q109" s="50">
        <v>4125</v>
      </c>
    </row>
    <row r="110" spans="1:17" ht="18" thickBot="1" x14ac:dyDescent="0.3">
      <c r="A110" s="25">
        <v>43739</v>
      </c>
      <c r="B110" s="34">
        <v>278.55</v>
      </c>
      <c r="C110" s="26" t="s">
        <v>374</v>
      </c>
      <c r="D110" s="26" t="s">
        <v>375</v>
      </c>
      <c r="E110" s="26" t="s">
        <v>376</v>
      </c>
      <c r="F110" s="26" t="s">
        <v>377</v>
      </c>
      <c r="G110" s="3" t="s">
        <v>378</v>
      </c>
      <c r="H110" s="22">
        <v>4204.1551500000005</v>
      </c>
      <c r="I110" s="37">
        <v>43739</v>
      </c>
      <c r="J110" s="29">
        <v>15.093</v>
      </c>
      <c r="K110" s="26" t="s">
        <v>1668</v>
      </c>
      <c r="L110" s="26" t="s">
        <v>1669</v>
      </c>
      <c r="M110" s="26" t="s">
        <v>1670</v>
      </c>
      <c r="N110" s="26">
        <v>0</v>
      </c>
      <c r="O110" s="2" t="s">
        <v>1671</v>
      </c>
      <c r="P110" s="50">
        <v>279</v>
      </c>
      <c r="Q110" s="50">
        <v>4204</v>
      </c>
    </row>
    <row r="111" spans="1:17" ht="18" thickBot="1" x14ac:dyDescent="0.3">
      <c r="A111" s="25">
        <v>43770</v>
      </c>
      <c r="B111" s="34">
        <v>288.64999999999998</v>
      </c>
      <c r="C111" s="26" t="s">
        <v>369</v>
      </c>
      <c r="D111" s="26" t="s">
        <v>370</v>
      </c>
      <c r="E111" s="26" t="s">
        <v>371</v>
      </c>
      <c r="F111" s="26" t="s">
        <v>372</v>
      </c>
      <c r="G111" s="3" t="s">
        <v>373</v>
      </c>
      <c r="H111" s="22">
        <v>4225.4030249999996</v>
      </c>
      <c r="I111" s="37">
        <v>43770</v>
      </c>
      <c r="J111" s="29">
        <v>14.638500000000001</v>
      </c>
      <c r="K111" s="26" t="s">
        <v>1664</v>
      </c>
      <c r="L111" s="26" t="s">
        <v>1665</v>
      </c>
      <c r="M111" s="26" t="s">
        <v>1666</v>
      </c>
      <c r="N111" s="26">
        <v>0</v>
      </c>
      <c r="O111" s="2" t="s">
        <v>1667</v>
      </c>
      <c r="P111" s="50">
        <v>289</v>
      </c>
      <c r="Q111" s="50">
        <v>4225</v>
      </c>
    </row>
    <row r="112" spans="1:17" ht="18" thickBot="1" x14ac:dyDescent="0.3">
      <c r="A112" s="25">
        <v>43800</v>
      </c>
      <c r="B112" s="34">
        <v>295.8</v>
      </c>
      <c r="C112" s="26" t="s">
        <v>364</v>
      </c>
      <c r="D112" s="26" t="s">
        <v>365</v>
      </c>
      <c r="E112" s="26" t="s">
        <v>366</v>
      </c>
      <c r="F112" s="26" t="s">
        <v>367</v>
      </c>
      <c r="G112" s="3" t="s">
        <v>368</v>
      </c>
      <c r="H112" s="22">
        <v>4139.3364600000004</v>
      </c>
      <c r="I112" s="37">
        <v>43800</v>
      </c>
      <c r="J112" s="29">
        <v>13.9937</v>
      </c>
      <c r="K112" s="26" t="s">
        <v>1661</v>
      </c>
      <c r="L112" s="26" t="s">
        <v>1662</v>
      </c>
      <c r="M112" s="26" t="s">
        <v>1663</v>
      </c>
      <c r="N112" s="26">
        <v>0</v>
      </c>
      <c r="O112" s="2" t="s">
        <v>126</v>
      </c>
      <c r="P112" s="50">
        <v>296</v>
      </c>
      <c r="Q112" s="50">
        <v>4139</v>
      </c>
    </row>
    <row r="113" spans="1:17" ht="18" thickBot="1" x14ac:dyDescent="0.3">
      <c r="A113" s="25">
        <v>43831</v>
      </c>
      <c r="B113" s="33">
        <v>295.69</v>
      </c>
      <c r="C113" s="26" t="s">
        <v>359</v>
      </c>
      <c r="D113" s="26" t="s">
        <v>360</v>
      </c>
      <c r="E113" s="26" t="s">
        <v>361</v>
      </c>
      <c r="F113" s="26" t="s">
        <v>362</v>
      </c>
      <c r="G113" s="2" t="s">
        <v>363</v>
      </c>
      <c r="H113" s="22">
        <v>4434.1081020000001</v>
      </c>
      <c r="I113" s="37">
        <v>43831</v>
      </c>
      <c r="J113" s="30">
        <v>14.995799999999999</v>
      </c>
      <c r="K113" s="26" t="s">
        <v>1657</v>
      </c>
      <c r="L113" s="26" t="s">
        <v>1658</v>
      </c>
      <c r="M113" s="26" t="s">
        <v>1659</v>
      </c>
      <c r="N113" s="26">
        <v>0</v>
      </c>
      <c r="O113" s="3" t="s">
        <v>1660</v>
      </c>
      <c r="P113" s="50">
        <v>296</v>
      </c>
      <c r="Q113" s="50">
        <v>4434</v>
      </c>
    </row>
    <row r="114" spans="1:17" ht="18" thickBot="1" x14ac:dyDescent="0.3">
      <c r="A114" s="25">
        <v>43862</v>
      </c>
      <c r="B114" s="33">
        <v>271.74</v>
      </c>
      <c r="C114" s="26" t="s">
        <v>354</v>
      </c>
      <c r="D114" s="26" t="s">
        <v>355</v>
      </c>
      <c r="E114" s="26" t="s">
        <v>356</v>
      </c>
      <c r="F114" s="26" t="s">
        <v>357</v>
      </c>
      <c r="G114" s="2" t="s">
        <v>358</v>
      </c>
      <c r="H114" s="22">
        <v>4255.9647059999998</v>
      </c>
      <c r="I114" s="37">
        <v>43862</v>
      </c>
      <c r="J114" s="30">
        <v>15.661899999999999</v>
      </c>
      <c r="K114" s="26" t="s">
        <v>1654</v>
      </c>
      <c r="L114" s="26" t="s">
        <v>1655</v>
      </c>
      <c r="M114" s="26" t="s">
        <v>1656</v>
      </c>
      <c r="N114" s="26">
        <v>0</v>
      </c>
      <c r="O114" s="3" t="s">
        <v>908</v>
      </c>
      <c r="P114" s="50">
        <v>272</v>
      </c>
      <c r="Q114" s="50">
        <v>4256</v>
      </c>
    </row>
    <row r="115" spans="1:17" ht="18" thickBot="1" x14ac:dyDescent="0.3">
      <c r="A115" s="25">
        <v>43891</v>
      </c>
      <c r="B115" s="33">
        <v>236.82</v>
      </c>
      <c r="C115" s="26" t="s">
        <v>349</v>
      </c>
      <c r="D115" s="26" t="s">
        <v>350</v>
      </c>
      <c r="E115" s="26" t="s">
        <v>351</v>
      </c>
      <c r="F115" s="26" t="s">
        <v>352</v>
      </c>
      <c r="G115" s="2" t="s">
        <v>353</v>
      </c>
      <c r="H115" s="22">
        <v>4224.9161639999993</v>
      </c>
      <c r="I115" s="37">
        <v>43891</v>
      </c>
      <c r="J115" s="30">
        <v>17.840199999999999</v>
      </c>
      <c r="K115" s="26" t="s">
        <v>1651</v>
      </c>
      <c r="L115" s="26" t="s">
        <v>1652</v>
      </c>
      <c r="M115" s="26" t="s">
        <v>1653</v>
      </c>
      <c r="N115" s="26">
        <v>0</v>
      </c>
      <c r="O115" s="3" t="s">
        <v>64</v>
      </c>
      <c r="P115" s="50">
        <v>237</v>
      </c>
      <c r="Q115" s="50">
        <v>4225</v>
      </c>
    </row>
    <row r="116" spans="1:17" ht="18" thickBot="1" x14ac:dyDescent="0.3">
      <c r="A116" s="25">
        <v>43922</v>
      </c>
      <c r="B116" s="34">
        <v>267.10000000000002</v>
      </c>
      <c r="C116" s="26" t="s">
        <v>344</v>
      </c>
      <c r="D116" s="26" t="s">
        <v>345</v>
      </c>
      <c r="E116" s="26" t="s">
        <v>346</v>
      </c>
      <c r="F116" s="26" t="s">
        <v>347</v>
      </c>
      <c r="G116" s="3" t="s">
        <v>348</v>
      </c>
      <c r="H116" s="22">
        <v>4945.7838600000005</v>
      </c>
      <c r="I116" s="37">
        <v>43922</v>
      </c>
      <c r="J116" s="30">
        <v>18.5166</v>
      </c>
      <c r="K116" s="26" t="s">
        <v>1648</v>
      </c>
      <c r="L116" s="26" t="s">
        <v>1649</v>
      </c>
      <c r="M116" s="26" t="s">
        <v>1650</v>
      </c>
      <c r="N116" s="26">
        <v>0</v>
      </c>
      <c r="O116" s="3" t="s">
        <v>1331</v>
      </c>
      <c r="P116" s="50">
        <v>267</v>
      </c>
      <c r="Q116" s="50">
        <v>4946</v>
      </c>
    </row>
    <row r="117" spans="1:17" ht="18" thickBot="1" x14ac:dyDescent="0.3">
      <c r="A117" s="25">
        <v>43952</v>
      </c>
      <c r="B117" s="34">
        <v>279.75</v>
      </c>
      <c r="C117" s="26" t="s">
        <v>339</v>
      </c>
      <c r="D117" s="26" t="s">
        <v>340</v>
      </c>
      <c r="E117" s="26" t="s">
        <v>341</v>
      </c>
      <c r="F117" s="26" t="s">
        <v>342</v>
      </c>
      <c r="G117" s="3" t="s">
        <v>343</v>
      </c>
      <c r="H117" s="22">
        <v>4906.9548750000004</v>
      </c>
      <c r="I117" s="37">
        <v>43952</v>
      </c>
      <c r="J117" s="29">
        <v>17.540500000000002</v>
      </c>
      <c r="K117" s="26" t="s">
        <v>1644</v>
      </c>
      <c r="L117" s="26" t="s">
        <v>1645</v>
      </c>
      <c r="M117" s="26" t="s">
        <v>1646</v>
      </c>
      <c r="N117" s="26">
        <v>0</v>
      </c>
      <c r="O117" s="2" t="s">
        <v>1647</v>
      </c>
      <c r="P117" s="50">
        <v>280</v>
      </c>
      <c r="Q117" s="50">
        <v>4907</v>
      </c>
    </row>
    <row r="118" spans="1:17" ht="18" thickBot="1" x14ac:dyDescent="0.3">
      <c r="A118" s="25">
        <v>43983</v>
      </c>
      <c r="B118" s="34">
        <v>283.43</v>
      </c>
      <c r="C118" s="26" t="s">
        <v>334</v>
      </c>
      <c r="D118" s="26" t="s">
        <v>335</v>
      </c>
      <c r="E118" s="26" t="s">
        <v>336</v>
      </c>
      <c r="F118" s="26" t="s">
        <v>337</v>
      </c>
      <c r="G118" s="3" t="s">
        <v>338</v>
      </c>
      <c r="H118" s="22">
        <v>4909.2910300000003</v>
      </c>
      <c r="I118" s="37">
        <v>43983</v>
      </c>
      <c r="J118" s="29">
        <v>17.321000000000002</v>
      </c>
      <c r="K118" s="26" t="s">
        <v>1640</v>
      </c>
      <c r="L118" s="26" t="s">
        <v>1641</v>
      </c>
      <c r="M118" s="26" t="s">
        <v>1642</v>
      </c>
      <c r="N118" s="26">
        <v>0</v>
      </c>
      <c r="O118" s="2" t="s">
        <v>1643</v>
      </c>
      <c r="P118" s="50">
        <v>283</v>
      </c>
      <c r="Q118" s="50">
        <v>4909</v>
      </c>
    </row>
    <row r="119" spans="1:17" ht="18" thickBot="1" x14ac:dyDescent="0.3">
      <c r="A119" s="25">
        <v>44013</v>
      </c>
      <c r="B119" s="34">
        <v>300.10000000000002</v>
      </c>
      <c r="C119" s="26" t="s">
        <v>329</v>
      </c>
      <c r="D119" s="26" t="s">
        <v>330</v>
      </c>
      <c r="E119" s="26" t="s">
        <v>331</v>
      </c>
      <c r="F119" s="26" t="s">
        <v>332</v>
      </c>
      <c r="G119" s="3" t="s">
        <v>333</v>
      </c>
      <c r="H119" s="22">
        <v>5104.3408800000007</v>
      </c>
      <c r="I119" s="37">
        <v>44013</v>
      </c>
      <c r="J119" s="29">
        <v>17.008800000000001</v>
      </c>
      <c r="K119" s="26" t="s">
        <v>1636</v>
      </c>
      <c r="L119" s="26" t="s">
        <v>1637</v>
      </c>
      <c r="M119" s="26" t="s">
        <v>1638</v>
      </c>
      <c r="N119" s="26">
        <v>0</v>
      </c>
      <c r="O119" s="2" t="s">
        <v>1639</v>
      </c>
      <c r="P119" s="50">
        <v>300</v>
      </c>
      <c r="Q119" s="50">
        <v>5104</v>
      </c>
    </row>
    <row r="120" spans="1:17" ht="18" thickBot="1" x14ac:dyDescent="0.3">
      <c r="A120" s="25">
        <v>44044</v>
      </c>
      <c r="B120" s="34">
        <v>321.02</v>
      </c>
      <c r="C120" s="26" t="s">
        <v>324</v>
      </c>
      <c r="D120" s="26" t="s">
        <v>325</v>
      </c>
      <c r="E120" s="26" t="s">
        <v>326</v>
      </c>
      <c r="F120" s="26" t="s">
        <v>327</v>
      </c>
      <c r="G120" s="3" t="s">
        <v>328</v>
      </c>
      <c r="H120" s="22">
        <v>5436.826822</v>
      </c>
      <c r="I120" s="37">
        <v>44044</v>
      </c>
      <c r="J120" s="29">
        <v>16.9361</v>
      </c>
      <c r="K120" s="26" t="s">
        <v>1633</v>
      </c>
      <c r="L120" s="26" t="s">
        <v>1634</v>
      </c>
      <c r="M120" s="26" t="s">
        <v>1635</v>
      </c>
      <c r="N120" s="26">
        <v>0</v>
      </c>
      <c r="O120" s="2" t="s">
        <v>1094</v>
      </c>
      <c r="P120" s="50">
        <v>321</v>
      </c>
      <c r="Q120" s="50">
        <v>5437</v>
      </c>
    </row>
    <row r="121" spans="1:17" ht="18" thickBot="1" x14ac:dyDescent="0.3">
      <c r="A121" s="25">
        <v>44075</v>
      </c>
      <c r="B121" s="33">
        <v>307.64999999999998</v>
      </c>
      <c r="C121" s="26" t="s">
        <v>319</v>
      </c>
      <c r="D121" s="26" t="s">
        <v>320</v>
      </c>
      <c r="E121" s="26" t="s">
        <v>321</v>
      </c>
      <c r="F121" s="26" t="s">
        <v>322</v>
      </c>
      <c r="G121" s="2" t="s">
        <v>323</v>
      </c>
      <c r="H121" s="22">
        <v>5148.184334999999</v>
      </c>
      <c r="I121" s="37">
        <v>44075</v>
      </c>
      <c r="J121" s="29">
        <v>16.733899999999998</v>
      </c>
      <c r="K121" s="26" t="s">
        <v>1630</v>
      </c>
      <c r="L121" s="26" t="s">
        <v>1631</v>
      </c>
      <c r="M121" s="26" t="s">
        <v>1632</v>
      </c>
      <c r="N121" s="26">
        <v>0</v>
      </c>
      <c r="O121" s="2" t="s">
        <v>1125</v>
      </c>
      <c r="P121" s="50">
        <v>308</v>
      </c>
      <c r="Q121" s="50">
        <v>5148</v>
      </c>
    </row>
    <row r="122" spans="1:17" ht="18" thickBot="1" x14ac:dyDescent="0.3">
      <c r="A122" s="25">
        <v>44105</v>
      </c>
      <c r="B122" s="33">
        <v>299.82</v>
      </c>
      <c r="C122" s="26" t="s">
        <v>315</v>
      </c>
      <c r="D122" s="26" t="s">
        <v>316</v>
      </c>
      <c r="E122" s="26" t="s">
        <v>317</v>
      </c>
      <c r="F122" s="26" t="s">
        <v>318</v>
      </c>
      <c r="G122" s="2" t="s">
        <v>171</v>
      </c>
      <c r="H122" s="22">
        <v>4870.2161159999996</v>
      </c>
      <c r="I122" s="37">
        <v>44105</v>
      </c>
      <c r="J122" s="29">
        <v>16.2438</v>
      </c>
      <c r="K122" s="26" t="s">
        <v>1626</v>
      </c>
      <c r="L122" s="26" t="s">
        <v>1627</v>
      </c>
      <c r="M122" s="26" t="s">
        <v>1628</v>
      </c>
      <c r="N122" s="26">
        <v>0</v>
      </c>
      <c r="O122" s="2" t="s">
        <v>1629</v>
      </c>
      <c r="P122" s="50">
        <v>300</v>
      </c>
      <c r="Q122" s="50">
        <v>4870</v>
      </c>
    </row>
    <row r="123" spans="1:17" ht="18" thickBot="1" x14ac:dyDescent="0.3">
      <c r="A123" s="25">
        <v>44136</v>
      </c>
      <c r="B123" s="34">
        <v>332.64</v>
      </c>
      <c r="C123" s="26" t="s">
        <v>310</v>
      </c>
      <c r="D123" s="26" t="s">
        <v>311</v>
      </c>
      <c r="E123" s="26" t="s">
        <v>312</v>
      </c>
      <c r="F123" s="26" t="s">
        <v>313</v>
      </c>
      <c r="G123" s="3" t="s">
        <v>314</v>
      </c>
      <c r="H123" s="22">
        <v>5144.6767680000003</v>
      </c>
      <c r="I123" s="37">
        <v>44136</v>
      </c>
      <c r="J123" s="29">
        <v>15.466200000000001</v>
      </c>
      <c r="K123" s="26" t="s">
        <v>1622</v>
      </c>
      <c r="L123" s="26" t="s">
        <v>1623</v>
      </c>
      <c r="M123" s="26" t="s">
        <v>1624</v>
      </c>
      <c r="N123" s="26">
        <v>0</v>
      </c>
      <c r="O123" s="2" t="s">
        <v>1625</v>
      </c>
      <c r="P123" s="50">
        <v>333</v>
      </c>
      <c r="Q123" s="50">
        <v>5145</v>
      </c>
    </row>
    <row r="124" spans="1:17" ht="18" thickBot="1" x14ac:dyDescent="0.3">
      <c r="A124" s="25">
        <v>44166</v>
      </c>
      <c r="B124" s="34">
        <v>343.69</v>
      </c>
      <c r="C124" s="26" t="s">
        <v>305</v>
      </c>
      <c r="D124" s="26" t="s">
        <v>306</v>
      </c>
      <c r="E124" s="26" t="s">
        <v>307</v>
      </c>
      <c r="F124" s="26" t="s">
        <v>308</v>
      </c>
      <c r="G124" s="3" t="s">
        <v>309</v>
      </c>
      <c r="H124" s="22">
        <v>5048.0499819999995</v>
      </c>
      <c r="I124" s="37">
        <v>44166</v>
      </c>
      <c r="J124" s="29">
        <v>14.687799999999999</v>
      </c>
      <c r="K124" s="26" t="s">
        <v>1618</v>
      </c>
      <c r="L124" s="26" t="s">
        <v>1619</v>
      </c>
      <c r="M124" s="26" t="s">
        <v>1620</v>
      </c>
      <c r="N124" s="26">
        <v>0</v>
      </c>
      <c r="O124" s="2" t="s">
        <v>1621</v>
      </c>
      <c r="P124" s="50">
        <v>344</v>
      </c>
      <c r="Q124" s="50">
        <v>5048</v>
      </c>
    </row>
    <row r="125" spans="1:17" ht="18" thickBot="1" x14ac:dyDescent="0.3">
      <c r="A125" s="25">
        <v>44197</v>
      </c>
      <c r="B125" s="33">
        <v>340.18</v>
      </c>
      <c r="C125" s="26" t="s">
        <v>301</v>
      </c>
      <c r="D125" s="26" t="s">
        <v>302</v>
      </c>
      <c r="E125" s="26" t="s">
        <v>303</v>
      </c>
      <c r="F125" s="26" t="s">
        <v>304</v>
      </c>
      <c r="G125" s="2" t="s">
        <v>138</v>
      </c>
      <c r="H125" s="22">
        <v>5156.2783500000005</v>
      </c>
      <c r="I125" s="37">
        <v>44197</v>
      </c>
      <c r="J125" s="30">
        <v>15.157500000000001</v>
      </c>
      <c r="K125" s="26" t="s">
        <v>1615</v>
      </c>
      <c r="L125" s="26" t="s">
        <v>1616</v>
      </c>
      <c r="M125" s="26" t="s">
        <v>1617</v>
      </c>
      <c r="N125" s="26">
        <v>0</v>
      </c>
      <c r="O125" s="3" t="s">
        <v>1060</v>
      </c>
      <c r="P125" s="50">
        <v>340</v>
      </c>
      <c r="Q125" s="50">
        <v>5156</v>
      </c>
    </row>
    <row r="126" spans="1:17" ht="18" thickBot="1" x14ac:dyDescent="0.3">
      <c r="A126" s="25">
        <v>44228</v>
      </c>
      <c r="B126" s="34">
        <v>349.59</v>
      </c>
      <c r="C126" s="26" t="s">
        <v>296</v>
      </c>
      <c r="D126" s="26" t="s">
        <v>297</v>
      </c>
      <c r="E126" s="26" t="s">
        <v>298</v>
      </c>
      <c r="F126" s="26" t="s">
        <v>299</v>
      </c>
      <c r="G126" s="3" t="s">
        <v>300</v>
      </c>
      <c r="H126" s="22">
        <v>5276.2220339999994</v>
      </c>
      <c r="I126" s="37">
        <v>44228</v>
      </c>
      <c r="J126" s="29">
        <v>15.092599999999999</v>
      </c>
      <c r="K126" s="26" t="s">
        <v>1612</v>
      </c>
      <c r="L126" s="26" t="s">
        <v>1613</v>
      </c>
      <c r="M126" s="26" t="s">
        <v>1614</v>
      </c>
      <c r="N126" s="26">
        <v>0</v>
      </c>
      <c r="O126" s="2" t="s">
        <v>1094</v>
      </c>
      <c r="P126" s="50">
        <v>350</v>
      </c>
      <c r="Q126" s="50">
        <v>5276</v>
      </c>
    </row>
    <row r="127" spans="1:17" ht="18" thickBot="1" x14ac:dyDescent="0.3">
      <c r="A127" s="25">
        <v>44256</v>
      </c>
      <c r="B127" s="34">
        <v>364.3</v>
      </c>
      <c r="C127" s="26" t="s">
        <v>291</v>
      </c>
      <c r="D127" s="26" t="s">
        <v>292</v>
      </c>
      <c r="E127" s="26" t="s">
        <v>293</v>
      </c>
      <c r="F127" s="26" t="s">
        <v>294</v>
      </c>
      <c r="G127" s="3" t="s">
        <v>295</v>
      </c>
      <c r="H127" s="22">
        <v>5379.43595</v>
      </c>
      <c r="I127" s="37">
        <v>44256</v>
      </c>
      <c r="J127" s="29">
        <v>14.766500000000001</v>
      </c>
      <c r="K127" s="26" t="s">
        <v>1609</v>
      </c>
      <c r="L127" s="26" t="s">
        <v>1610</v>
      </c>
      <c r="M127" s="26" t="s">
        <v>1611</v>
      </c>
      <c r="N127" s="26">
        <v>0</v>
      </c>
      <c r="O127" s="2" t="s">
        <v>862</v>
      </c>
      <c r="P127" s="50">
        <v>364</v>
      </c>
      <c r="Q127" s="50">
        <v>5379</v>
      </c>
    </row>
    <row r="128" spans="1:17" ht="18" thickBot="1" x14ac:dyDescent="0.3">
      <c r="A128" s="25">
        <v>44287</v>
      </c>
      <c r="B128" s="34">
        <v>383.57</v>
      </c>
      <c r="C128" s="26" t="s">
        <v>286</v>
      </c>
      <c r="D128" s="26" t="s">
        <v>287</v>
      </c>
      <c r="E128" s="26" t="s">
        <v>288</v>
      </c>
      <c r="F128" s="26" t="s">
        <v>289</v>
      </c>
      <c r="G128" s="3" t="s">
        <v>290</v>
      </c>
      <c r="H128" s="22">
        <v>5559.3868659999998</v>
      </c>
      <c r="I128" s="37">
        <v>44287</v>
      </c>
      <c r="J128" s="29">
        <v>14.4938</v>
      </c>
      <c r="K128" s="26" t="s">
        <v>1606</v>
      </c>
      <c r="L128" s="26" t="s">
        <v>1607</v>
      </c>
      <c r="M128" s="26" t="s">
        <v>1608</v>
      </c>
      <c r="N128" s="26">
        <v>0</v>
      </c>
      <c r="O128" s="2" t="s">
        <v>671</v>
      </c>
      <c r="P128" s="50">
        <v>384</v>
      </c>
      <c r="Q128" s="50">
        <v>5559</v>
      </c>
    </row>
    <row r="129" spans="1:17" ht="18" thickBot="1" x14ac:dyDescent="0.3">
      <c r="A129" s="25">
        <v>44317</v>
      </c>
      <c r="B129" s="34">
        <v>386.13</v>
      </c>
      <c r="C129" s="26" t="s">
        <v>281</v>
      </c>
      <c r="D129" s="26" t="s">
        <v>282</v>
      </c>
      <c r="E129" s="26" t="s">
        <v>283</v>
      </c>
      <c r="F129" s="26" t="s">
        <v>284</v>
      </c>
      <c r="G129" s="3" t="s">
        <v>285</v>
      </c>
      <c r="H129" s="22">
        <v>5297.0471789999992</v>
      </c>
      <c r="I129" s="37">
        <v>44317</v>
      </c>
      <c r="J129" s="29">
        <v>13.718299999999999</v>
      </c>
      <c r="K129" s="26" t="s">
        <v>1602</v>
      </c>
      <c r="L129" s="26" t="s">
        <v>1603</v>
      </c>
      <c r="M129" s="26" t="s">
        <v>1604</v>
      </c>
      <c r="N129" s="26">
        <v>0</v>
      </c>
      <c r="O129" s="2" t="s">
        <v>1605</v>
      </c>
      <c r="P129" s="50">
        <v>386</v>
      </c>
      <c r="Q129" s="50">
        <v>5297</v>
      </c>
    </row>
    <row r="130" spans="1:17" ht="18" thickBot="1" x14ac:dyDescent="0.3">
      <c r="A130" s="25">
        <v>44348</v>
      </c>
      <c r="B130" s="34">
        <v>393.52</v>
      </c>
      <c r="C130" s="26" t="s">
        <v>278</v>
      </c>
      <c r="D130" s="26" t="s">
        <v>279</v>
      </c>
      <c r="E130" s="26" t="s">
        <v>280</v>
      </c>
      <c r="F130" s="26" t="s">
        <v>49</v>
      </c>
      <c r="G130" s="3" t="s">
        <v>50</v>
      </c>
      <c r="H130" s="22">
        <v>5614.5859519999995</v>
      </c>
      <c r="I130" s="37">
        <v>44348</v>
      </c>
      <c r="J130" s="30">
        <v>14.2676</v>
      </c>
      <c r="K130" s="26" t="s">
        <v>1598</v>
      </c>
      <c r="L130" s="26" t="s">
        <v>1599</v>
      </c>
      <c r="M130" s="26" t="s">
        <v>1600</v>
      </c>
      <c r="N130" s="26">
        <v>0</v>
      </c>
      <c r="O130" s="3" t="s">
        <v>1601</v>
      </c>
      <c r="P130" s="50">
        <v>394</v>
      </c>
      <c r="Q130" s="50">
        <v>5615</v>
      </c>
    </row>
    <row r="131" spans="1:17" ht="18" thickBot="1" x14ac:dyDescent="0.3">
      <c r="A131" s="25">
        <v>44378</v>
      </c>
      <c r="B131" s="34">
        <v>403.15</v>
      </c>
      <c r="C131" s="26" t="s">
        <v>275</v>
      </c>
      <c r="D131" s="26" t="s">
        <v>276</v>
      </c>
      <c r="E131" s="26" t="s">
        <v>277</v>
      </c>
      <c r="F131" s="26" t="s">
        <v>47</v>
      </c>
      <c r="G131" s="3" t="s">
        <v>48</v>
      </c>
      <c r="H131" s="22">
        <v>5870.7509300000002</v>
      </c>
      <c r="I131" s="37">
        <v>44378</v>
      </c>
      <c r="J131" s="30">
        <v>14.562200000000001</v>
      </c>
      <c r="K131" s="26" t="s">
        <v>1595</v>
      </c>
      <c r="L131" s="26" t="s">
        <v>1596</v>
      </c>
      <c r="M131" s="26" t="s">
        <v>1597</v>
      </c>
      <c r="N131" s="26">
        <v>0</v>
      </c>
      <c r="O131" s="3" t="s">
        <v>510</v>
      </c>
      <c r="P131" s="50">
        <v>403</v>
      </c>
      <c r="Q131" s="50">
        <v>5871</v>
      </c>
    </row>
    <row r="132" spans="1:17" ht="18" thickBot="1" x14ac:dyDescent="0.3">
      <c r="A132" s="25">
        <v>44409</v>
      </c>
      <c r="B132" s="34">
        <v>415.05</v>
      </c>
      <c r="C132" s="26" t="s">
        <v>272</v>
      </c>
      <c r="D132" s="26" t="s">
        <v>273</v>
      </c>
      <c r="E132" s="26" t="s">
        <v>274</v>
      </c>
      <c r="F132" s="26" t="s">
        <v>45</v>
      </c>
      <c r="G132" s="3" t="s">
        <v>46</v>
      </c>
      <c r="H132" s="22">
        <v>6022.87356</v>
      </c>
      <c r="I132" s="37">
        <v>44409</v>
      </c>
      <c r="J132" s="29">
        <v>14.511200000000001</v>
      </c>
      <c r="K132" s="26" t="s">
        <v>1592</v>
      </c>
      <c r="L132" s="26" t="s">
        <v>1593</v>
      </c>
      <c r="M132" s="26" t="s">
        <v>1594</v>
      </c>
      <c r="N132" s="26">
        <v>0</v>
      </c>
      <c r="O132" s="2" t="s">
        <v>1517</v>
      </c>
      <c r="P132" s="50">
        <v>415</v>
      </c>
      <c r="Q132" s="50">
        <v>6023</v>
      </c>
    </row>
    <row r="133" spans="1:17" ht="18" thickBot="1" x14ac:dyDescent="0.3">
      <c r="A133" s="25">
        <v>44440</v>
      </c>
      <c r="B133" s="33">
        <v>394.4</v>
      </c>
      <c r="C133" s="26" t="s">
        <v>269</v>
      </c>
      <c r="D133" s="26" t="s">
        <v>270</v>
      </c>
      <c r="E133" s="26" t="s">
        <v>271</v>
      </c>
      <c r="F133" s="26" t="s">
        <v>43</v>
      </c>
      <c r="G133" s="2" t="s">
        <v>44</v>
      </c>
      <c r="H133" s="22">
        <v>5950.8649599999999</v>
      </c>
      <c r="I133" s="37">
        <v>44440</v>
      </c>
      <c r="J133" s="30">
        <v>15.0884</v>
      </c>
      <c r="K133" s="26" t="s">
        <v>1588</v>
      </c>
      <c r="L133" s="26" t="s">
        <v>1589</v>
      </c>
      <c r="M133" s="26" t="s">
        <v>1590</v>
      </c>
      <c r="N133" s="26">
        <v>0</v>
      </c>
      <c r="O133" s="3" t="s">
        <v>1591</v>
      </c>
      <c r="P133" s="50">
        <v>394</v>
      </c>
      <c r="Q133" s="50">
        <v>5951</v>
      </c>
    </row>
    <row r="134" spans="1:17" ht="18" thickBot="1" x14ac:dyDescent="0.3">
      <c r="A134" s="25">
        <v>44470</v>
      </c>
      <c r="B134" s="34">
        <v>422.16</v>
      </c>
      <c r="C134" s="26" t="s">
        <v>266</v>
      </c>
      <c r="D134" s="26" t="s">
        <v>267</v>
      </c>
      <c r="E134" s="26" t="s">
        <v>268</v>
      </c>
      <c r="F134" s="26" t="s">
        <v>41</v>
      </c>
      <c r="G134" s="3" t="s">
        <v>42</v>
      </c>
      <c r="H134" s="22">
        <v>6418.4362080000001</v>
      </c>
      <c r="I134" s="37">
        <v>44470</v>
      </c>
      <c r="J134" s="30">
        <v>15.203799999999999</v>
      </c>
      <c r="K134" s="26" t="s">
        <v>1585</v>
      </c>
      <c r="L134" s="26" t="s">
        <v>1586</v>
      </c>
      <c r="M134" s="26" t="s">
        <v>1587</v>
      </c>
      <c r="N134" s="26">
        <v>0</v>
      </c>
      <c r="O134" s="3" t="s">
        <v>1414</v>
      </c>
      <c r="P134" s="50">
        <v>422</v>
      </c>
      <c r="Q134" s="50">
        <v>6418</v>
      </c>
    </row>
    <row r="135" spans="1:17" ht="18" thickBot="1" x14ac:dyDescent="0.3">
      <c r="A135" s="25">
        <v>44501</v>
      </c>
      <c r="B135" s="33">
        <v>419.06</v>
      </c>
      <c r="C135" s="26" t="s">
        <v>263</v>
      </c>
      <c r="D135" s="26" t="s">
        <v>264</v>
      </c>
      <c r="E135" s="26" t="s">
        <v>265</v>
      </c>
      <c r="F135" s="26" t="s">
        <v>39</v>
      </c>
      <c r="G135" s="2" t="s">
        <v>40</v>
      </c>
      <c r="H135" s="22">
        <v>6651.9489100000001</v>
      </c>
      <c r="I135" s="37">
        <v>44501</v>
      </c>
      <c r="J135" s="30">
        <v>15.8735</v>
      </c>
      <c r="K135" s="26" t="s">
        <v>1582</v>
      </c>
      <c r="L135" s="26" t="s">
        <v>1583</v>
      </c>
      <c r="M135" s="26" t="s">
        <v>1584</v>
      </c>
      <c r="N135" s="26">
        <v>0</v>
      </c>
      <c r="O135" s="3" t="s">
        <v>150</v>
      </c>
      <c r="P135" s="50">
        <v>419</v>
      </c>
      <c r="Q135" s="50">
        <v>6652</v>
      </c>
    </row>
    <row r="136" spans="1:17" ht="18" thickBot="1" x14ac:dyDescent="0.3">
      <c r="A136" s="25">
        <v>44531</v>
      </c>
      <c r="B136" s="34">
        <v>436.57</v>
      </c>
      <c r="C136" s="26" t="s">
        <v>260</v>
      </c>
      <c r="D136" s="26" t="s">
        <v>261</v>
      </c>
      <c r="E136" s="26" t="s">
        <v>262</v>
      </c>
      <c r="F136" s="26" t="s">
        <v>37</v>
      </c>
      <c r="G136" s="3" t="s">
        <v>38</v>
      </c>
      <c r="H136" s="22">
        <v>6981.6710970000004</v>
      </c>
      <c r="I136" s="37">
        <v>44531</v>
      </c>
      <c r="J136" s="30">
        <v>15.992100000000001</v>
      </c>
      <c r="K136" s="26" t="s">
        <v>1579</v>
      </c>
      <c r="L136" s="26" t="s">
        <v>1580</v>
      </c>
      <c r="M136" s="26" t="s">
        <v>1581</v>
      </c>
      <c r="N136" s="26">
        <v>0</v>
      </c>
      <c r="O136" s="3" t="s">
        <v>112</v>
      </c>
      <c r="P136" s="50">
        <v>437</v>
      </c>
      <c r="Q136" s="50">
        <v>6982</v>
      </c>
    </row>
    <row r="137" spans="1:17" ht="18" thickBot="1" x14ac:dyDescent="0.3">
      <c r="A137" s="25">
        <v>44562</v>
      </c>
      <c r="B137" s="33">
        <v>413.69</v>
      </c>
      <c r="C137" s="26" t="s">
        <v>257</v>
      </c>
      <c r="D137" s="26" t="s">
        <v>258</v>
      </c>
      <c r="E137" s="26" t="s">
        <v>259</v>
      </c>
      <c r="F137" s="26" t="s">
        <v>35</v>
      </c>
      <c r="G137" s="2" t="s">
        <v>36</v>
      </c>
      <c r="H137" s="22">
        <v>6362.8831520000003</v>
      </c>
      <c r="I137" s="37">
        <v>44562</v>
      </c>
      <c r="J137" s="29">
        <v>15.380800000000001</v>
      </c>
      <c r="K137" s="26" t="s">
        <v>1575</v>
      </c>
      <c r="L137" s="26" t="s">
        <v>1576</v>
      </c>
      <c r="M137" s="26" t="s">
        <v>1577</v>
      </c>
      <c r="N137" s="26">
        <v>0</v>
      </c>
      <c r="O137" s="2" t="s">
        <v>1578</v>
      </c>
      <c r="P137" s="50">
        <v>414</v>
      </c>
      <c r="Q137" s="50">
        <v>6363</v>
      </c>
    </row>
    <row r="138" spans="1:17" ht="18" thickBot="1" x14ac:dyDescent="0.3">
      <c r="A138" s="25">
        <v>44593</v>
      </c>
      <c r="B138" s="33">
        <v>401.36</v>
      </c>
      <c r="C138" s="26" t="s">
        <v>254</v>
      </c>
      <c r="D138" s="26" t="s">
        <v>255</v>
      </c>
      <c r="E138" s="26" t="s">
        <v>256</v>
      </c>
      <c r="F138" s="26" t="s">
        <v>33</v>
      </c>
      <c r="G138" s="2" t="s">
        <v>34</v>
      </c>
      <c r="H138" s="22">
        <v>6165.4515039999997</v>
      </c>
      <c r="I138" s="37">
        <v>44593</v>
      </c>
      <c r="J138" s="29">
        <v>15.3614</v>
      </c>
      <c r="K138" s="26" t="s">
        <v>1571</v>
      </c>
      <c r="L138" s="26" t="s">
        <v>1572</v>
      </c>
      <c r="M138" s="26" t="s">
        <v>1573</v>
      </c>
      <c r="N138" s="26">
        <v>0</v>
      </c>
      <c r="O138" s="2" t="s">
        <v>1574</v>
      </c>
      <c r="P138" s="50">
        <v>401</v>
      </c>
      <c r="Q138" s="50">
        <v>6165</v>
      </c>
    </row>
    <row r="139" spans="1:17" ht="18" thickBot="1" x14ac:dyDescent="0.3">
      <c r="A139" s="25">
        <v>44621</v>
      </c>
      <c r="B139" s="34">
        <v>415.17</v>
      </c>
      <c r="C139" s="26" t="s">
        <v>251</v>
      </c>
      <c r="D139" s="26" t="s">
        <v>252</v>
      </c>
      <c r="E139" s="26" t="s">
        <v>253</v>
      </c>
      <c r="F139" s="26" t="s">
        <v>31</v>
      </c>
      <c r="G139" s="3" t="s">
        <v>32</v>
      </c>
      <c r="H139" s="22">
        <v>6063.0596459999997</v>
      </c>
      <c r="I139" s="37">
        <v>44621</v>
      </c>
      <c r="J139" s="29">
        <v>14.6038</v>
      </c>
      <c r="K139" s="26" t="s">
        <v>1567</v>
      </c>
      <c r="L139" s="26" t="s">
        <v>1568</v>
      </c>
      <c r="M139" s="26" t="s">
        <v>1569</v>
      </c>
      <c r="N139" s="26">
        <v>0</v>
      </c>
      <c r="O139" s="2" t="s">
        <v>1570</v>
      </c>
      <c r="P139" s="50">
        <v>415</v>
      </c>
      <c r="Q139" s="50">
        <v>6063</v>
      </c>
    </row>
    <row r="140" spans="1:17" ht="18" thickBot="1" x14ac:dyDescent="0.3">
      <c r="A140" s="25">
        <v>44652</v>
      </c>
      <c r="B140" s="33">
        <v>378.7</v>
      </c>
      <c r="C140" s="26" t="s">
        <v>248</v>
      </c>
      <c r="D140" s="26" t="s">
        <v>249</v>
      </c>
      <c r="E140" s="26" t="s">
        <v>250</v>
      </c>
      <c r="F140" s="26" t="s">
        <v>29</v>
      </c>
      <c r="G140" s="2" t="s">
        <v>30</v>
      </c>
      <c r="H140" s="22">
        <v>5986.4517299999998</v>
      </c>
      <c r="I140" s="37">
        <v>44652</v>
      </c>
      <c r="J140" s="30">
        <v>15.8079</v>
      </c>
      <c r="K140" s="26" t="s">
        <v>1563</v>
      </c>
      <c r="L140" s="26" t="s">
        <v>1564</v>
      </c>
      <c r="M140" s="26" t="s">
        <v>1565</v>
      </c>
      <c r="N140" s="26">
        <v>0</v>
      </c>
      <c r="O140" s="3" t="s">
        <v>1566</v>
      </c>
      <c r="P140" s="50">
        <v>379</v>
      </c>
      <c r="Q140" s="50">
        <v>5986</v>
      </c>
    </row>
    <row r="141" spans="1:17" ht="18" thickBot="1" x14ac:dyDescent="0.3">
      <c r="A141" s="25">
        <v>44682</v>
      </c>
      <c r="B141" s="34">
        <v>379.68</v>
      </c>
      <c r="C141" s="26" t="s">
        <v>240</v>
      </c>
      <c r="D141" s="26" t="s">
        <v>247</v>
      </c>
      <c r="E141" s="26" t="s">
        <v>218</v>
      </c>
      <c r="F141" s="26" t="s">
        <v>27</v>
      </c>
      <c r="G141" s="3" t="s">
        <v>28</v>
      </c>
      <c r="H141" s="22">
        <v>5932.8037439999998</v>
      </c>
      <c r="I141" s="37">
        <v>44682</v>
      </c>
      <c r="J141" s="29">
        <v>15.6258</v>
      </c>
      <c r="K141" s="26" t="s">
        <v>1559</v>
      </c>
      <c r="L141" s="26" t="s">
        <v>1560</v>
      </c>
      <c r="M141" s="26" t="s">
        <v>1561</v>
      </c>
      <c r="N141" s="26">
        <v>0</v>
      </c>
      <c r="O141" s="2" t="s">
        <v>1562</v>
      </c>
      <c r="P141" s="50">
        <v>380</v>
      </c>
      <c r="Q141" s="50">
        <v>5933</v>
      </c>
    </row>
    <row r="142" spans="1:17" ht="18" thickBot="1" x14ac:dyDescent="0.3">
      <c r="A142" s="25">
        <v>44713</v>
      </c>
      <c r="B142" s="33">
        <v>346.88</v>
      </c>
      <c r="C142" s="26" t="s">
        <v>244</v>
      </c>
      <c r="D142" s="26" t="s">
        <v>245</v>
      </c>
      <c r="E142" s="26" t="s">
        <v>246</v>
      </c>
      <c r="F142" s="26" t="s">
        <v>25</v>
      </c>
      <c r="G142" s="2" t="s">
        <v>26</v>
      </c>
      <c r="H142" s="22">
        <v>5644.4313599999996</v>
      </c>
      <c r="I142" s="37">
        <v>44713</v>
      </c>
      <c r="J142" s="30">
        <v>16.271999999999998</v>
      </c>
      <c r="K142" s="26" t="s">
        <v>1556</v>
      </c>
      <c r="L142" s="26" t="s">
        <v>1557</v>
      </c>
      <c r="M142" s="26" t="s">
        <v>1558</v>
      </c>
      <c r="N142" s="26">
        <v>0</v>
      </c>
      <c r="O142" s="3" t="s">
        <v>1315</v>
      </c>
      <c r="P142" s="50">
        <v>347</v>
      </c>
      <c r="Q142" s="50">
        <v>5644</v>
      </c>
    </row>
    <row r="143" spans="1:17" ht="18" thickBot="1" x14ac:dyDescent="0.3">
      <c r="A143" s="25">
        <v>44743</v>
      </c>
      <c r="B143" s="34">
        <v>378.79</v>
      </c>
      <c r="C143" s="26" t="s">
        <v>241</v>
      </c>
      <c r="D143" s="26" t="s">
        <v>242</v>
      </c>
      <c r="E143" s="26" t="s">
        <v>243</v>
      </c>
      <c r="F143" s="26" t="s">
        <v>23</v>
      </c>
      <c r="G143" s="3" t="s">
        <v>24</v>
      </c>
      <c r="H143" s="22">
        <v>6302.6489310000006</v>
      </c>
      <c r="I143" s="37">
        <v>44743</v>
      </c>
      <c r="J143" s="30">
        <v>16.6389</v>
      </c>
      <c r="K143" s="26" t="s">
        <v>1553</v>
      </c>
      <c r="L143" s="26" t="s">
        <v>1554</v>
      </c>
      <c r="M143" s="26" t="s">
        <v>1555</v>
      </c>
      <c r="N143" s="26">
        <v>0</v>
      </c>
      <c r="O143" s="3" t="s">
        <v>1046</v>
      </c>
      <c r="P143" s="50">
        <v>379</v>
      </c>
      <c r="Q143" s="50">
        <v>6303</v>
      </c>
    </row>
    <row r="144" spans="1:17" ht="18" thickBot="1" x14ac:dyDescent="0.3">
      <c r="A144" s="25">
        <v>44774</v>
      </c>
      <c r="B144" s="33">
        <v>363.15</v>
      </c>
      <c r="C144" s="26" t="s">
        <v>237</v>
      </c>
      <c r="D144" s="26" t="s">
        <v>238</v>
      </c>
      <c r="E144" s="26" t="s">
        <v>239</v>
      </c>
      <c r="F144" s="26" t="s">
        <v>21</v>
      </c>
      <c r="G144" s="2" t="s">
        <v>22</v>
      </c>
      <c r="H144" s="22">
        <v>6212.3707349999995</v>
      </c>
      <c r="I144" s="37">
        <v>44774</v>
      </c>
      <c r="J144" s="30">
        <v>17.1069</v>
      </c>
      <c r="K144" s="26" t="s">
        <v>1549</v>
      </c>
      <c r="L144" s="26" t="s">
        <v>1550</v>
      </c>
      <c r="M144" s="26" t="s">
        <v>1551</v>
      </c>
      <c r="N144" s="26">
        <v>0</v>
      </c>
      <c r="O144" s="3" t="s">
        <v>1552</v>
      </c>
      <c r="P144" s="50">
        <v>363</v>
      </c>
      <c r="Q144" s="50">
        <v>6212</v>
      </c>
    </row>
    <row r="145" spans="1:17" ht="18" thickBot="1" x14ac:dyDescent="0.3">
      <c r="A145" s="25">
        <v>44805</v>
      </c>
      <c r="B145" s="33">
        <v>328.3</v>
      </c>
      <c r="C145" s="26" t="s">
        <v>234</v>
      </c>
      <c r="D145" s="26" t="s">
        <v>235</v>
      </c>
      <c r="E145" s="26" t="s">
        <v>236</v>
      </c>
      <c r="F145" s="26" t="s">
        <v>19</v>
      </c>
      <c r="G145" s="2" t="s">
        <v>20</v>
      </c>
      <c r="H145" s="22">
        <v>5957.3974600000001</v>
      </c>
      <c r="I145" s="37">
        <v>44805</v>
      </c>
      <c r="J145" s="30">
        <v>18.1462</v>
      </c>
      <c r="K145" s="26" t="s">
        <v>1545</v>
      </c>
      <c r="L145" s="26" t="s">
        <v>1546</v>
      </c>
      <c r="M145" s="26" t="s">
        <v>1547</v>
      </c>
      <c r="N145" s="26">
        <v>0</v>
      </c>
      <c r="O145" s="3" t="s">
        <v>1548</v>
      </c>
      <c r="P145" s="50">
        <v>328</v>
      </c>
      <c r="Q145" s="50">
        <v>5957</v>
      </c>
    </row>
    <row r="146" spans="1:17" ht="18" thickBot="1" x14ac:dyDescent="0.3">
      <c r="A146" s="25">
        <v>44835</v>
      </c>
      <c r="B146" s="34">
        <v>354.95</v>
      </c>
      <c r="C146" s="26" t="s">
        <v>231</v>
      </c>
      <c r="D146" s="26" t="s">
        <v>232</v>
      </c>
      <c r="E146" s="26" t="s">
        <v>233</v>
      </c>
      <c r="F146" s="26" t="s">
        <v>17</v>
      </c>
      <c r="G146" s="3" t="s">
        <v>18</v>
      </c>
      <c r="H146" s="22">
        <v>6492.1419849999993</v>
      </c>
      <c r="I146" s="37">
        <v>44835</v>
      </c>
      <c r="J146" s="30">
        <v>18.290299999999998</v>
      </c>
      <c r="K146" s="26" t="s">
        <v>1542</v>
      </c>
      <c r="L146" s="26" t="s">
        <v>1543</v>
      </c>
      <c r="M146" s="26" t="s">
        <v>1544</v>
      </c>
      <c r="N146" s="26">
        <v>0</v>
      </c>
      <c r="O146" s="3" t="s">
        <v>921</v>
      </c>
      <c r="P146" s="50">
        <v>355</v>
      </c>
      <c r="Q146" s="50">
        <v>6492</v>
      </c>
    </row>
    <row r="147" spans="1:17" ht="18" thickBot="1" x14ac:dyDescent="0.3">
      <c r="A147" s="25">
        <v>44866</v>
      </c>
      <c r="B147" s="34">
        <v>374.49</v>
      </c>
      <c r="C147" s="26" t="s">
        <v>228</v>
      </c>
      <c r="D147" s="26" t="s">
        <v>229</v>
      </c>
      <c r="E147" s="26" t="s">
        <v>230</v>
      </c>
      <c r="F147" s="26" t="s">
        <v>15</v>
      </c>
      <c r="G147" s="3" t="s">
        <v>16</v>
      </c>
      <c r="H147" s="22">
        <v>6430.4801369999996</v>
      </c>
      <c r="I147" s="37">
        <v>44866</v>
      </c>
      <c r="J147" s="29">
        <v>17.171299999999999</v>
      </c>
      <c r="K147" s="26" t="s">
        <v>1538</v>
      </c>
      <c r="L147" s="26" t="s">
        <v>1539</v>
      </c>
      <c r="M147" s="26" t="s">
        <v>1540</v>
      </c>
      <c r="N147" s="26">
        <v>0</v>
      </c>
      <c r="O147" s="2" t="s">
        <v>1541</v>
      </c>
      <c r="P147" s="50">
        <v>374</v>
      </c>
      <c r="Q147" s="50">
        <v>6430</v>
      </c>
    </row>
    <row r="148" spans="1:17" ht="18" thickBot="1" x14ac:dyDescent="0.3">
      <c r="A148" s="25">
        <v>44896</v>
      </c>
      <c r="B148" s="33">
        <v>351.34</v>
      </c>
      <c r="C148" s="26" t="s">
        <v>225</v>
      </c>
      <c r="D148" s="26" t="s">
        <v>226</v>
      </c>
      <c r="E148" s="26" t="s">
        <v>227</v>
      </c>
      <c r="F148" s="26" t="s">
        <v>13</v>
      </c>
      <c r="G148" s="2" t="s">
        <v>14</v>
      </c>
      <c r="H148" s="22">
        <v>5974.3258959999994</v>
      </c>
      <c r="I148" s="37">
        <v>44896</v>
      </c>
      <c r="J148" s="29">
        <v>17.0044</v>
      </c>
      <c r="K148" s="26" t="s">
        <v>1535</v>
      </c>
      <c r="L148" s="26" t="s">
        <v>1536</v>
      </c>
      <c r="M148" s="26" t="s">
        <v>1537</v>
      </c>
      <c r="N148" s="26">
        <v>0</v>
      </c>
      <c r="O148" s="2" t="s">
        <v>1275</v>
      </c>
      <c r="P148" s="50">
        <v>351</v>
      </c>
      <c r="Q148" s="50">
        <v>5974</v>
      </c>
    </row>
    <row r="149" spans="1:17" ht="18" thickBot="1" x14ac:dyDescent="0.3">
      <c r="A149" s="25">
        <v>44927</v>
      </c>
      <c r="B149" s="34">
        <v>373.44</v>
      </c>
      <c r="C149" s="26" t="s">
        <v>222</v>
      </c>
      <c r="D149" s="26" t="s">
        <v>223</v>
      </c>
      <c r="E149" s="26" t="s">
        <v>224</v>
      </c>
      <c r="F149" s="26" t="s">
        <v>11</v>
      </c>
      <c r="G149" s="3" t="s">
        <v>12</v>
      </c>
      <c r="H149" s="22">
        <v>6497.2958399999998</v>
      </c>
      <c r="I149" s="37">
        <v>44927</v>
      </c>
      <c r="J149" s="30">
        <v>17.398499999999999</v>
      </c>
      <c r="K149" s="26" t="s">
        <v>1532</v>
      </c>
      <c r="L149" s="26" t="s">
        <v>1533</v>
      </c>
      <c r="M149" s="26" t="s">
        <v>1534</v>
      </c>
      <c r="N149" s="26">
        <v>0</v>
      </c>
      <c r="O149" s="3" t="s">
        <v>749</v>
      </c>
      <c r="P149" s="50">
        <v>373</v>
      </c>
      <c r="Q149" s="50">
        <v>6497</v>
      </c>
    </row>
    <row r="150" spans="1:17" ht="18" thickBot="1" x14ac:dyDescent="0.3">
      <c r="A150" s="25">
        <v>44958</v>
      </c>
      <c r="B150" s="33">
        <v>364.11</v>
      </c>
      <c r="C150" s="26" t="s">
        <v>219</v>
      </c>
      <c r="D150" s="26" t="s">
        <v>220</v>
      </c>
      <c r="E150" s="26" t="s">
        <v>221</v>
      </c>
      <c r="F150" s="26" t="s">
        <v>9</v>
      </c>
      <c r="G150" s="2" t="s">
        <v>10</v>
      </c>
      <c r="H150" s="22">
        <v>6680.945157000001</v>
      </c>
      <c r="I150" s="37">
        <v>44958</v>
      </c>
      <c r="J150" s="30">
        <v>18.348700000000001</v>
      </c>
      <c r="K150" s="26" t="s">
        <v>1529</v>
      </c>
      <c r="L150" s="26" t="s">
        <v>1530</v>
      </c>
      <c r="M150" s="26" t="s">
        <v>1531</v>
      </c>
      <c r="N150" s="26">
        <v>0</v>
      </c>
      <c r="O150" s="3" t="s">
        <v>1175</v>
      </c>
      <c r="P150" s="50">
        <v>364</v>
      </c>
      <c r="Q150" s="50">
        <v>6681</v>
      </c>
    </row>
    <row r="151" spans="1:17" ht="18" thickBot="1" x14ac:dyDescent="0.3">
      <c r="A151" s="25">
        <v>44986</v>
      </c>
      <c r="B151" s="34">
        <v>376.07</v>
      </c>
      <c r="C151" s="26" t="s">
        <v>216</v>
      </c>
      <c r="D151" s="26" t="s">
        <v>217</v>
      </c>
      <c r="E151" s="26" t="s">
        <v>218</v>
      </c>
      <c r="F151" s="26" t="s">
        <v>7</v>
      </c>
      <c r="G151" s="3" t="s">
        <v>8</v>
      </c>
      <c r="H151" s="22">
        <v>6686.6374210000004</v>
      </c>
      <c r="I151" s="37">
        <v>44986</v>
      </c>
      <c r="J151" s="29">
        <v>17.7803</v>
      </c>
      <c r="K151" s="26" t="s">
        <v>1525</v>
      </c>
      <c r="L151" s="26" t="s">
        <v>1526</v>
      </c>
      <c r="M151" s="26" t="s">
        <v>1527</v>
      </c>
      <c r="N151" s="26">
        <v>0</v>
      </c>
      <c r="O151" s="2" t="s">
        <v>1528</v>
      </c>
      <c r="P151" s="50">
        <v>376</v>
      </c>
      <c r="Q151" s="50">
        <v>6687</v>
      </c>
    </row>
    <row r="152" spans="1:17" ht="18" thickBot="1" x14ac:dyDescent="0.3">
      <c r="A152" s="25">
        <v>45017</v>
      </c>
      <c r="B152" s="34">
        <v>382.05</v>
      </c>
      <c r="C152" s="26" t="s">
        <v>213</v>
      </c>
      <c r="D152" s="26" t="s">
        <v>214</v>
      </c>
      <c r="E152" s="26" t="s">
        <v>215</v>
      </c>
      <c r="F152" s="26" t="s">
        <v>5</v>
      </c>
      <c r="G152" s="3" t="s">
        <v>6</v>
      </c>
      <c r="H152" s="22">
        <v>6979.5950400000002</v>
      </c>
      <c r="I152" s="37">
        <v>45017</v>
      </c>
      <c r="J152" s="30">
        <v>18.268799999999999</v>
      </c>
      <c r="K152" s="26" t="s">
        <v>1521</v>
      </c>
      <c r="L152" s="26" t="s">
        <v>1522</v>
      </c>
      <c r="M152" s="26" t="s">
        <v>1523</v>
      </c>
      <c r="N152" s="26">
        <v>0</v>
      </c>
      <c r="O152" s="3" t="s">
        <v>1524</v>
      </c>
      <c r="P152" s="50">
        <v>382</v>
      </c>
      <c r="Q152" s="50">
        <v>6980</v>
      </c>
    </row>
    <row r="153" spans="1:17" ht="18" thickBot="1" x14ac:dyDescent="0.3">
      <c r="A153" s="25">
        <v>45047</v>
      </c>
      <c r="B153" s="33">
        <v>379.46</v>
      </c>
      <c r="C153" s="26" t="s">
        <v>209</v>
      </c>
      <c r="D153" s="26" t="s">
        <v>210</v>
      </c>
      <c r="E153" s="26" t="s">
        <v>211</v>
      </c>
      <c r="F153" s="26" t="s">
        <v>212</v>
      </c>
      <c r="G153" s="2" t="s">
        <v>1123</v>
      </c>
      <c r="H153" s="22">
        <v>6999.4812140000004</v>
      </c>
      <c r="I153" s="37">
        <v>45047</v>
      </c>
      <c r="J153" s="30">
        <v>18.445900000000002</v>
      </c>
      <c r="K153" s="26" t="s">
        <v>1518</v>
      </c>
      <c r="L153" s="26" t="s">
        <v>1519</v>
      </c>
      <c r="M153" s="26" t="s">
        <v>1520</v>
      </c>
      <c r="N153" s="26">
        <v>0</v>
      </c>
      <c r="O153" s="3" t="s">
        <v>1145</v>
      </c>
      <c r="P153" s="50">
        <v>379</v>
      </c>
      <c r="Q153" s="50">
        <v>6999</v>
      </c>
    </row>
    <row r="154" spans="1:17" ht="18" thickBot="1" x14ac:dyDescent="0.3">
      <c r="A154" s="25"/>
      <c r="B154" s="34"/>
      <c r="C154" s="26"/>
      <c r="D154" s="26"/>
      <c r="E154" s="26"/>
      <c r="F154" s="26"/>
      <c r="G154" s="3"/>
      <c r="H154" s="22"/>
      <c r="I154" s="37"/>
      <c r="J154" s="29"/>
      <c r="K154" s="26"/>
      <c r="L154" s="26"/>
      <c r="M154" s="26"/>
      <c r="N154" s="26"/>
      <c r="O154" s="2"/>
      <c r="P154" s="50"/>
      <c r="Q154" s="50"/>
    </row>
    <row r="155" spans="1:17" ht="18" thickBot="1" x14ac:dyDescent="0.3">
      <c r="A155" s="25"/>
      <c r="B155" s="34"/>
      <c r="C155" s="26"/>
      <c r="D155" s="26"/>
      <c r="E155" s="26"/>
      <c r="F155" s="26"/>
      <c r="G155" s="3"/>
      <c r="H155" s="22"/>
      <c r="I155" s="37"/>
      <c r="J155" s="29"/>
      <c r="K155" s="26"/>
      <c r="L155" s="26"/>
      <c r="M155" s="26"/>
      <c r="N155" s="26"/>
      <c r="O155" s="2"/>
      <c r="P155" s="50"/>
      <c r="Q155" s="50"/>
    </row>
    <row r="156" spans="1:17" ht="18" thickBot="1" x14ac:dyDescent="0.3">
      <c r="A156" s="25"/>
      <c r="B156" s="34"/>
      <c r="C156" s="26"/>
      <c r="D156" s="26"/>
      <c r="E156" s="26"/>
      <c r="F156" s="26"/>
      <c r="G156" s="3"/>
      <c r="H156" s="22"/>
      <c r="I156" s="37"/>
      <c r="J156" s="29"/>
      <c r="K156" s="26"/>
      <c r="L156" s="26"/>
      <c r="M156" s="26"/>
      <c r="N156" s="26"/>
      <c r="O156" s="2"/>
      <c r="P156" s="50"/>
      <c r="Q156" s="50"/>
    </row>
    <row r="157" spans="1:17" ht="18" thickBot="1" x14ac:dyDescent="0.3">
      <c r="A157" s="25"/>
      <c r="B157" s="34"/>
      <c r="C157" s="26"/>
      <c r="D157" s="26"/>
      <c r="E157" s="26"/>
      <c r="F157" s="26"/>
      <c r="G157" s="3"/>
      <c r="H157" s="22"/>
      <c r="I157" s="37"/>
      <c r="J157" s="30"/>
      <c r="K157" s="26"/>
      <c r="L157" s="26"/>
      <c r="M157" s="26"/>
      <c r="N157" s="26"/>
      <c r="O157" s="3"/>
      <c r="P157" s="50"/>
      <c r="Q157" s="50"/>
    </row>
    <row r="158" spans="1:17" ht="18" thickBot="1" x14ac:dyDescent="0.3">
      <c r="A158" s="25"/>
      <c r="B158" s="34"/>
      <c r="C158" s="26"/>
      <c r="D158" s="26"/>
      <c r="E158" s="26"/>
      <c r="F158" s="26"/>
      <c r="G158" s="3"/>
      <c r="H158" s="22"/>
      <c r="I158" s="37"/>
      <c r="J158" s="30"/>
      <c r="K158" s="26"/>
      <c r="L158" s="26"/>
      <c r="M158" s="26"/>
      <c r="N158" s="26"/>
      <c r="O158" s="3"/>
      <c r="P158" s="50"/>
      <c r="Q158" s="50"/>
    </row>
    <row r="159" spans="1:17" ht="18" thickBot="1" x14ac:dyDescent="0.3">
      <c r="A159" s="25"/>
      <c r="B159" s="34"/>
      <c r="C159" s="26"/>
      <c r="D159" s="26"/>
      <c r="E159" s="26"/>
      <c r="F159" s="26"/>
      <c r="G159" s="3"/>
      <c r="H159" s="22"/>
      <c r="I159" s="37"/>
      <c r="J159" s="29"/>
      <c r="K159" s="26"/>
      <c r="L159" s="26"/>
      <c r="M159" s="26"/>
      <c r="N159" s="26"/>
      <c r="O159" s="2"/>
      <c r="P159" s="50"/>
      <c r="Q159" s="50"/>
    </row>
    <row r="160" spans="1:17" ht="18" thickBot="1" x14ac:dyDescent="0.3">
      <c r="A160" s="25"/>
      <c r="B160" s="33"/>
      <c r="C160" s="26"/>
      <c r="D160" s="26"/>
      <c r="E160" s="26"/>
      <c r="F160" s="26"/>
      <c r="G160" s="2"/>
      <c r="H160" s="22"/>
      <c r="I160" s="37"/>
      <c r="J160" s="30"/>
      <c r="K160" s="26"/>
      <c r="L160" s="26"/>
      <c r="M160" s="26"/>
      <c r="N160" s="26"/>
      <c r="O160" s="3"/>
      <c r="P160" s="50"/>
      <c r="Q160" s="50"/>
    </row>
    <row r="161" spans="1:17" ht="18" thickBot="1" x14ac:dyDescent="0.3">
      <c r="A161" s="25"/>
      <c r="B161" s="34"/>
      <c r="C161" s="26"/>
      <c r="D161" s="26"/>
      <c r="E161" s="26"/>
      <c r="F161" s="26"/>
      <c r="G161" s="3"/>
      <c r="H161" s="22"/>
      <c r="I161" s="37"/>
      <c r="J161" s="30"/>
      <c r="K161" s="26"/>
      <c r="L161" s="26"/>
      <c r="M161" s="26"/>
      <c r="N161" s="26"/>
      <c r="O161" s="3"/>
      <c r="P161" s="50"/>
      <c r="Q161" s="50"/>
    </row>
    <row r="162" spans="1:17" ht="18" thickBot="1" x14ac:dyDescent="0.3">
      <c r="A162" s="25"/>
      <c r="B162" s="33"/>
      <c r="C162" s="26"/>
      <c r="D162" s="26"/>
      <c r="E162" s="26"/>
      <c r="F162" s="26"/>
      <c r="G162" s="2"/>
      <c r="H162" s="22"/>
      <c r="I162" s="37"/>
      <c r="J162" s="30"/>
      <c r="K162" s="26"/>
      <c r="L162" s="26"/>
      <c r="M162" s="26"/>
      <c r="N162" s="26"/>
      <c r="O162" s="3"/>
      <c r="P162" s="50"/>
      <c r="Q162" s="50"/>
    </row>
    <row r="163" spans="1:17" ht="18" thickBot="1" x14ac:dyDescent="0.3">
      <c r="A163" s="25"/>
      <c r="B163" s="34"/>
      <c r="C163" s="26"/>
      <c r="D163" s="26"/>
      <c r="E163" s="26"/>
      <c r="F163" s="26"/>
      <c r="G163" s="3"/>
      <c r="H163" s="22"/>
      <c r="I163" s="37"/>
      <c r="J163" s="30"/>
      <c r="K163" s="26"/>
      <c r="L163" s="26"/>
      <c r="M163" s="26"/>
      <c r="N163" s="26"/>
      <c r="O163" s="3"/>
      <c r="P163" s="50"/>
      <c r="Q163" s="50"/>
    </row>
    <row r="164" spans="1:17" ht="18" thickBot="1" x14ac:dyDescent="0.3">
      <c r="A164" s="25"/>
      <c r="B164" s="33"/>
      <c r="C164" s="26"/>
      <c r="D164" s="26"/>
      <c r="E164" s="26"/>
      <c r="F164" s="26"/>
      <c r="G164" s="2"/>
      <c r="H164" s="22"/>
      <c r="I164" s="37"/>
      <c r="J164" s="29"/>
      <c r="K164" s="26"/>
      <c r="L164" s="26"/>
      <c r="M164" s="26"/>
      <c r="N164" s="26"/>
      <c r="O164" s="2"/>
      <c r="P164" s="50"/>
      <c r="Q164" s="50"/>
    </row>
    <row r="165" spans="1:17" ht="18" thickBot="1" x14ac:dyDescent="0.3">
      <c r="A165" s="25"/>
      <c r="B165" s="33"/>
      <c r="C165" s="26"/>
      <c r="D165" s="26"/>
      <c r="E165" s="26"/>
      <c r="F165" s="26"/>
      <c r="G165" s="2"/>
      <c r="H165" s="22"/>
      <c r="I165" s="37"/>
      <c r="J165" s="29"/>
      <c r="K165" s="26"/>
      <c r="L165" s="26"/>
      <c r="M165" s="26"/>
      <c r="N165" s="26"/>
      <c r="O165" s="2"/>
      <c r="P165" s="50"/>
      <c r="Q165" s="50"/>
    </row>
    <row r="166" spans="1:17" ht="18" thickBot="1" x14ac:dyDescent="0.3">
      <c r="A166" s="25"/>
      <c r="B166" s="34"/>
      <c r="C166" s="26"/>
      <c r="D166" s="26"/>
      <c r="E166" s="26"/>
      <c r="F166" s="26"/>
      <c r="G166" s="3"/>
      <c r="H166" s="22"/>
      <c r="I166" s="37"/>
      <c r="J166" s="29"/>
      <c r="K166" s="26"/>
      <c r="L166" s="26"/>
      <c r="M166" s="26"/>
      <c r="N166" s="26"/>
      <c r="O166" s="2"/>
      <c r="P166" s="50"/>
      <c r="Q166" s="50"/>
    </row>
    <row r="167" spans="1:17" ht="18" thickBot="1" x14ac:dyDescent="0.3">
      <c r="A167" s="25"/>
      <c r="B167" s="33"/>
      <c r="C167" s="26"/>
      <c r="D167" s="26"/>
      <c r="E167" s="26"/>
      <c r="F167" s="26"/>
      <c r="G167" s="2"/>
      <c r="H167" s="22"/>
      <c r="I167" s="37"/>
      <c r="J167" s="30"/>
      <c r="K167" s="26"/>
      <c r="L167" s="26"/>
      <c r="M167" s="26"/>
      <c r="N167" s="26"/>
      <c r="O167" s="3"/>
      <c r="P167" s="50"/>
      <c r="Q167" s="50"/>
    </row>
    <row r="168" spans="1:17" ht="18" thickBot="1" x14ac:dyDescent="0.3">
      <c r="A168" s="25"/>
      <c r="B168" s="34"/>
      <c r="C168" s="26"/>
      <c r="D168" s="26"/>
      <c r="E168" s="26"/>
      <c r="F168" s="26"/>
      <c r="G168" s="3"/>
      <c r="H168" s="22"/>
      <c r="I168" s="37"/>
      <c r="J168" s="29"/>
      <c r="K168" s="26"/>
      <c r="L168" s="26"/>
      <c r="M168" s="26"/>
      <c r="N168" s="26"/>
      <c r="O168" s="2"/>
      <c r="P168" s="50"/>
      <c r="Q168" s="50"/>
    </row>
    <row r="169" spans="1:17" ht="18" thickBot="1" x14ac:dyDescent="0.3">
      <c r="A169" s="25"/>
      <c r="B169" s="33"/>
      <c r="C169" s="26"/>
      <c r="D169" s="26"/>
      <c r="E169" s="26"/>
      <c r="F169" s="26"/>
      <c r="G169" s="2"/>
      <c r="H169" s="22"/>
      <c r="I169" s="37"/>
      <c r="J169" s="30"/>
      <c r="K169" s="26"/>
      <c r="L169" s="26"/>
      <c r="M169" s="26"/>
      <c r="N169" s="26"/>
      <c r="O169" s="3"/>
      <c r="P169" s="50"/>
      <c r="Q169" s="50"/>
    </row>
    <row r="170" spans="1:17" ht="18" thickBot="1" x14ac:dyDescent="0.3">
      <c r="A170" s="25"/>
      <c r="B170" s="34"/>
      <c r="C170" s="26"/>
      <c r="D170" s="26"/>
      <c r="E170" s="26"/>
      <c r="F170" s="26"/>
      <c r="G170" s="3"/>
      <c r="H170" s="22"/>
      <c r="I170" s="37"/>
      <c r="J170" s="30"/>
      <c r="K170" s="26"/>
      <c r="L170" s="26"/>
      <c r="M170" s="26"/>
      <c r="N170" s="26"/>
      <c r="O170" s="3"/>
      <c r="P170" s="50"/>
      <c r="Q170" s="50"/>
    </row>
    <row r="171" spans="1:17" ht="18" thickBot="1" x14ac:dyDescent="0.3">
      <c r="A171" s="25"/>
      <c r="B171" s="33"/>
      <c r="C171" s="26"/>
      <c r="D171" s="26"/>
      <c r="E171" s="26"/>
      <c r="F171" s="26"/>
      <c r="G171" s="2"/>
      <c r="H171" s="22"/>
      <c r="I171" s="37"/>
      <c r="J171" s="30"/>
      <c r="K171" s="26"/>
      <c r="L171" s="26"/>
      <c r="M171" s="26"/>
      <c r="N171" s="26"/>
      <c r="O171" s="3"/>
      <c r="P171" s="50"/>
      <c r="Q171" s="50"/>
    </row>
    <row r="172" spans="1:17" ht="18" thickBot="1" x14ac:dyDescent="0.3">
      <c r="A172" s="25"/>
      <c r="B172" s="33"/>
      <c r="C172" s="26"/>
      <c r="D172" s="26"/>
      <c r="E172" s="26"/>
      <c r="F172" s="26"/>
      <c r="G172" s="2"/>
      <c r="H172" s="22"/>
      <c r="I172" s="37"/>
      <c r="J172" s="30"/>
      <c r="K172" s="26"/>
      <c r="L172" s="26"/>
      <c r="M172" s="26"/>
      <c r="N172" s="26"/>
      <c r="O172" s="3"/>
      <c r="P172" s="50"/>
      <c r="Q172" s="50"/>
    </row>
    <row r="173" spans="1:17" ht="18" thickBot="1" x14ac:dyDescent="0.3">
      <c r="A173" s="25"/>
      <c r="B173" s="34"/>
      <c r="C173" s="26"/>
      <c r="D173" s="26"/>
      <c r="E173" s="26"/>
      <c r="F173" s="26"/>
      <c r="G173" s="3"/>
      <c r="H173" s="22"/>
      <c r="I173" s="37"/>
      <c r="J173" s="30"/>
      <c r="K173" s="26"/>
      <c r="L173" s="26"/>
      <c r="M173" s="26"/>
      <c r="N173" s="26"/>
      <c r="O173" s="3"/>
      <c r="P173" s="50"/>
      <c r="Q173" s="50"/>
    </row>
    <row r="174" spans="1:17" ht="18" thickBot="1" x14ac:dyDescent="0.3">
      <c r="A174" s="25"/>
      <c r="B174" s="34"/>
      <c r="C174" s="26"/>
      <c r="D174" s="26"/>
      <c r="E174" s="26"/>
      <c r="F174" s="26"/>
      <c r="G174" s="3"/>
      <c r="H174" s="22"/>
      <c r="I174" s="37"/>
      <c r="J174" s="29"/>
      <c r="K174" s="26"/>
      <c r="L174" s="26"/>
      <c r="M174" s="26"/>
      <c r="N174" s="26"/>
      <c r="O174" s="2"/>
      <c r="P174" s="50"/>
      <c r="Q174" s="50"/>
    </row>
    <row r="175" spans="1:17" ht="18" thickBot="1" x14ac:dyDescent="0.3">
      <c r="A175" s="25"/>
      <c r="B175" s="33"/>
      <c r="C175" s="26"/>
      <c r="D175" s="26"/>
      <c r="E175" s="26"/>
      <c r="F175" s="26"/>
      <c r="G175" s="2"/>
      <c r="H175" s="22"/>
      <c r="I175" s="37"/>
      <c r="J175" s="29"/>
      <c r="K175" s="26"/>
      <c r="L175" s="26"/>
      <c r="M175" s="26"/>
      <c r="N175" s="26"/>
      <c r="O175" s="2"/>
      <c r="P175" s="50"/>
      <c r="Q175" s="50"/>
    </row>
    <row r="176" spans="1:17" ht="18" thickBot="1" x14ac:dyDescent="0.3">
      <c r="A176" s="25"/>
      <c r="B176" s="34"/>
      <c r="C176" s="26"/>
      <c r="D176" s="26"/>
      <c r="E176" s="26"/>
      <c r="F176" s="26"/>
      <c r="G176" s="3"/>
      <c r="H176" s="22"/>
      <c r="I176" s="37"/>
      <c r="J176" s="30"/>
      <c r="K176" s="26"/>
      <c r="L176" s="26"/>
      <c r="M176" s="26"/>
      <c r="N176" s="26"/>
      <c r="O176" s="3"/>
      <c r="P176" s="50"/>
      <c r="Q176" s="50"/>
    </row>
    <row r="177" spans="1:17" ht="18" thickBot="1" x14ac:dyDescent="0.3">
      <c r="A177" s="25"/>
      <c r="B177" s="33"/>
      <c r="C177" s="26"/>
      <c r="D177" s="26"/>
      <c r="E177" s="26"/>
      <c r="F177" s="26"/>
      <c r="G177" s="2"/>
      <c r="H177" s="22"/>
      <c r="I177" s="37"/>
      <c r="J177" s="30"/>
      <c r="K177" s="26"/>
      <c r="L177" s="26"/>
      <c r="M177" s="26"/>
      <c r="N177" s="26"/>
      <c r="O177" s="3"/>
      <c r="P177" s="50"/>
      <c r="Q177" s="50"/>
    </row>
    <row r="178" spans="1:17" ht="18" thickBot="1" x14ac:dyDescent="0.3">
      <c r="A178" s="25"/>
      <c r="B178" s="34"/>
      <c r="C178" s="26"/>
      <c r="D178" s="26"/>
      <c r="E178" s="26"/>
      <c r="F178" s="26"/>
      <c r="G178" s="3"/>
      <c r="H178" s="22"/>
      <c r="I178" s="37"/>
      <c r="J178" s="29"/>
      <c r="K178" s="26"/>
      <c r="L178" s="26"/>
      <c r="M178" s="26"/>
      <c r="N178" s="26"/>
      <c r="O178" s="2"/>
      <c r="P178" s="50"/>
      <c r="Q178" s="50"/>
    </row>
    <row r="179" spans="1:17" ht="18" thickBot="1" x14ac:dyDescent="0.3">
      <c r="A179" s="25"/>
      <c r="B179" s="34"/>
      <c r="C179" s="26"/>
      <c r="D179" s="26"/>
      <c r="E179" s="26"/>
      <c r="F179" s="26"/>
      <c r="G179" s="3"/>
      <c r="H179" s="22"/>
      <c r="I179" s="37"/>
      <c r="J179" s="30"/>
      <c r="K179" s="26"/>
      <c r="L179" s="26"/>
      <c r="M179" s="26"/>
      <c r="N179" s="26"/>
      <c r="O179" s="3"/>
      <c r="P179" s="50"/>
      <c r="Q179" s="50"/>
    </row>
    <row r="180" spans="1:17" ht="18" thickBot="1" x14ac:dyDescent="0.3">
      <c r="A180" s="25"/>
      <c r="B180" s="33"/>
      <c r="C180" s="26"/>
      <c r="D180" s="26"/>
      <c r="E180" s="26"/>
      <c r="F180" s="26"/>
      <c r="G180" s="2"/>
      <c r="H180" s="22"/>
      <c r="I180" s="37"/>
      <c r="J180" s="30"/>
      <c r="K180" s="26"/>
      <c r="L180" s="26"/>
      <c r="M180" s="26"/>
      <c r="N180" s="26"/>
      <c r="O180" s="3"/>
      <c r="P180" s="50"/>
      <c r="Q180" s="50"/>
    </row>
    <row r="181" spans="1:17" ht="18" thickBot="1" x14ac:dyDescent="0.3">
      <c r="A181" s="31"/>
      <c r="B181" s="10"/>
      <c r="C181" s="32"/>
      <c r="D181" s="32"/>
      <c r="E181" s="32"/>
      <c r="F181" s="32"/>
      <c r="G181" s="10"/>
      <c r="I181" s="37"/>
      <c r="J181" s="30"/>
      <c r="K181" s="26"/>
      <c r="L181" s="26"/>
      <c r="M181" s="26"/>
      <c r="N181" s="26"/>
      <c r="O181" s="3"/>
    </row>
    <row r="182" spans="1:17" ht="18" thickBot="1" x14ac:dyDescent="0.3">
      <c r="I182" s="37"/>
      <c r="J182" s="29"/>
      <c r="K182" s="26"/>
      <c r="L182" s="26"/>
      <c r="M182" s="26"/>
      <c r="N182" s="26"/>
      <c r="O182" s="2"/>
    </row>
    <row r="183" spans="1:17" ht="18" thickBot="1" x14ac:dyDescent="0.3">
      <c r="I183" s="37"/>
      <c r="J183" s="30"/>
      <c r="K183" s="26"/>
      <c r="L183" s="26"/>
      <c r="M183" s="26"/>
      <c r="N183" s="26"/>
      <c r="O183" s="3"/>
    </row>
    <row r="184" spans="1:17" ht="18" thickBot="1" x14ac:dyDescent="0.3">
      <c r="I184" s="37"/>
      <c r="J184" s="29"/>
      <c r="K184" s="26"/>
      <c r="L184" s="26"/>
      <c r="M184" s="26"/>
      <c r="N184" s="26"/>
      <c r="O184" s="2"/>
    </row>
    <row r="185" spans="1:17" ht="18" thickBot="1" x14ac:dyDescent="0.3">
      <c r="I185" s="37"/>
      <c r="J185" s="29"/>
      <c r="K185" s="26"/>
      <c r="L185" s="26"/>
      <c r="M185" s="26"/>
      <c r="N185" s="26"/>
      <c r="O185" s="2"/>
    </row>
    <row r="186" spans="1:17" ht="18" thickBot="1" x14ac:dyDescent="0.3">
      <c r="I186" s="37"/>
      <c r="J186" s="30"/>
      <c r="K186" s="26"/>
      <c r="L186" s="26"/>
      <c r="M186" s="26"/>
      <c r="N186" s="26"/>
      <c r="O186" s="3"/>
    </row>
    <row r="187" spans="1:17" ht="18" thickBot="1" x14ac:dyDescent="0.3">
      <c r="I187" s="37"/>
      <c r="J187" s="30"/>
      <c r="K187" s="26"/>
      <c r="L187" s="26"/>
      <c r="M187" s="26"/>
      <c r="N187" s="26"/>
      <c r="O187" s="3"/>
    </row>
    <row r="188" spans="1:17" ht="18" thickBot="1" x14ac:dyDescent="0.3">
      <c r="I188" s="37"/>
      <c r="J188" s="29"/>
      <c r="K188" s="26"/>
      <c r="L188" s="26"/>
      <c r="M188" s="26"/>
      <c r="N188" s="26"/>
      <c r="O188" s="2"/>
    </row>
    <row r="189" spans="1:17" ht="17.25" x14ac:dyDescent="0.25">
      <c r="I189" s="38"/>
      <c r="J189" s="39"/>
      <c r="K189" s="28"/>
      <c r="L189" s="28"/>
      <c r="M189" s="28"/>
      <c r="N189" s="28"/>
      <c r="O189" s="4"/>
    </row>
  </sheetData>
  <sortState xmlns:xlrd2="http://schemas.microsoft.com/office/spreadsheetml/2017/richdata2" ref="A30:O180">
    <sortCondition ref="A30:A180"/>
  </sortState>
  <hyperlinks>
    <hyperlink ref="S1" r:id="rId1" xr:uid="{0DEB66EC-EA01-4F32-915D-598C527B980C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opLeftCell="A47" workbookViewId="0">
      <selection activeCell="K44" sqref="K44"/>
    </sheetView>
  </sheetViews>
  <sheetFormatPr defaultRowHeight="15" x14ac:dyDescent="0.25"/>
  <cols>
    <col min="1" max="1" width="10.28515625" bestFit="1" customWidth="1"/>
    <col min="2" max="5" width="14.5703125" bestFit="1" customWidth="1"/>
    <col min="6" max="6" width="9" bestFit="1" customWidth="1"/>
    <col min="7" max="7" width="10" bestFit="1" customWidth="1"/>
  </cols>
  <sheetData>
    <row r="1" spans="1:9" ht="18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51</v>
      </c>
      <c r="G1" s="24" t="s">
        <v>52</v>
      </c>
      <c r="I1" s="11" t="s">
        <v>196</v>
      </c>
    </row>
    <row r="2" spans="1:9" ht="18" thickBot="1" x14ac:dyDescent="0.3">
      <c r="A2" s="41">
        <v>40483</v>
      </c>
      <c r="B2" s="42">
        <v>2694</v>
      </c>
      <c r="C2" s="44">
        <v>2.7</v>
      </c>
      <c r="D2" s="44">
        <v>2.8479999999999999</v>
      </c>
      <c r="E2" s="44">
        <v>2.6920000000000002</v>
      </c>
      <c r="F2" s="44" t="s">
        <v>1110</v>
      </c>
      <c r="G2" s="45" t="s">
        <v>1111</v>
      </c>
      <c r="I2" s="9" t="s">
        <v>145</v>
      </c>
    </row>
    <row r="3" spans="1:9" ht="18" thickBot="1" x14ac:dyDescent="0.3">
      <c r="A3" s="25">
        <v>40513</v>
      </c>
      <c r="B3" s="34">
        <v>2855</v>
      </c>
      <c r="C3" s="26">
        <v>2.7010000000000001</v>
      </c>
      <c r="D3" s="26">
        <v>2.895</v>
      </c>
      <c r="E3" s="26">
        <v>2.7</v>
      </c>
      <c r="F3" s="26" t="s">
        <v>1108</v>
      </c>
      <c r="G3" s="3" t="s">
        <v>1109</v>
      </c>
    </row>
    <row r="4" spans="1:9" ht="18" thickBot="1" x14ac:dyDescent="0.3">
      <c r="A4" s="25">
        <v>40544</v>
      </c>
      <c r="B4" s="33">
        <v>2808</v>
      </c>
      <c r="C4" s="26">
        <v>2.855</v>
      </c>
      <c r="D4" s="26">
        <v>2.94</v>
      </c>
      <c r="E4" s="26">
        <v>2.7869999999999999</v>
      </c>
      <c r="F4" s="26" t="s">
        <v>1106</v>
      </c>
      <c r="G4" s="2" t="s">
        <v>1107</v>
      </c>
      <c r="I4" s="6"/>
    </row>
    <row r="5" spans="1:9" ht="18" thickBot="1" x14ac:dyDescent="0.3">
      <c r="A5" s="25">
        <v>40575</v>
      </c>
      <c r="B5" s="34">
        <v>2890</v>
      </c>
      <c r="C5" s="26">
        <v>2.8149999999999999</v>
      </c>
      <c r="D5" s="26">
        <v>3.016</v>
      </c>
      <c r="E5" s="26">
        <v>2.8149999999999999</v>
      </c>
      <c r="F5" s="26" t="s">
        <v>1104</v>
      </c>
      <c r="G5" s="3" t="s">
        <v>1105</v>
      </c>
    </row>
    <row r="6" spans="1:9" ht="18" thickBot="1" x14ac:dyDescent="0.3">
      <c r="A6" s="25">
        <v>40603</v>
      </c>
      <c r="B6" s="34">
        <v>2908</v>
      </c>
      <c r="C6" s="26">
        <v>2.9249999999999998</v>
      </c>
      <c r="D6" s="26">
        <v>2.9689999999999999</v>
      </c>
      <c r="E6" s="26">
        <v>2.698</v>
      </c>
      <c r="F6" s="26" t="s">
        <v>1102</v>
      </c>
      <c r="G6" s="3" t="s">
        <v>1103</v>
      </c>
    </row>
    <row r="7" spans="1:9" ht="18" thickBot="1" x14ac:dyDescent="0.3">
      <c r="A7" s="25">
        <v>40634</v>
      </c>
      <c r="B7" s="34">
        <v>2964</v>
      </c>
      <c r="C7" s="26">
        <v>2.93</v>
      </c>
      <c r="D7" s="26">
        <v>2.9849999999999999</v>
      </c>
      <c r="E7" s="26">
        <v>2.831</v>
      </c>
      <c r="F7" s="26" t="s">
        <v>1100</v>
      </c>
      <c r="G7" s="3" t="s">
        <v>1101</v>
      </c>
    </row>
    <row r="8" spans="1:9" ht="18" thickBot="1" x14ac:dyDescent="0.3">
      <c r="A8" s="25">
        <v>40664</v>
      </c>
      <c r="B8" s="33">
        <v>2947</v>
      </c>
      <c r="C8" s="26">
        <v>2.984</v>
      </c>
      <c r="D8" s="26">
        <v>2.984</v>
      </c>
      <c r="E8" s="26">
        <v>2.8130000000000002</v>
      </c>
      <c r="F8" s="26" t="s">
        <v>1099</v>
      </c>
      <c r="G8" s="2" t="s">
        <v>80</v>
      </c>
    </row>
    <row r="9" spans="1:9" ht="18" thickBot="1" x14ac:dyDescent="0.3">
      <c r="A9" s="25">
        <v>40695</v>
      </c>
      <c r="B9" s="33">
        <v>2850</v>
      </c>
      <c r="C9" s="26">
        <v>2.94</v>
      </c>
      <c r="D9" s="26">
        <v>2.9470000000000001</v>
      </c>
      <c r="E9" s="26">
        <v>2.7010000000000001</v>
      </c>
      <c r="F9" s="26" t="s">
        <v>1097</v>
      </c>
      <c r="G9" s="2" t="s">
        <v>1098</v>
      </c>
    </row>
    <row r="10" spans="1:9" ht="18" thickBot="1" x14ac:dyDescent="0.3">
      <c r="A10" s="25">
        <v>40725</v>
      </c>
      <c r="B10" s="33">
        <v>2790</v>
      </c>
      <c r="C10" s="26">
        <v>2.851</v>
      </c>
      <c r="D10" s="26">
        <v>2.915</v>
      </c>
      <c r="E10" s="26">
        <v>2.7650000000000001</v>
      </c>
      <c r="F10" s="26" t="s">
        <v>1095</v>
      </c>
      <c r="G10" s="2" t="s">
        <v>1096</v>
      </c>
    </row>
    <row r="11" spans="1:9" ht="18" thickBot="1" x14ac:dyDescent="0.3">
      <c r="A11" s="25">
        <v>40756</v>
      </c>
      <c r="B11" s="33">
        <v>2778</v>
      </c>
      <c r="C11" s="26">
        <v>2.855</v>
      </c>
      <c r="D11" s="26">
        <v>3.09</v>
      </c>
      <c r="E11" s="26">
        <v>2</v>
      </c>
      <c r="F11" s="26" t="s">
        <v>1093</v>
      </c>
      <c r="G11" s="2" t="s">
        <v>1094</v>
      </c>
    </row>
    <row r="12" spans="1:9" ht="18" thickBot="1" x14ac:dyDescent="0.3">
      <c r="A12" s="25">
        <v>40787</v>
      </c>
      <c r="B12" s="33">
        <v>2640</v>
      </c>
      <c r="C12" s="26">
        <v>2.78</v>
      </c>
      <c r="D12" s="26">
        <v>2.8340000000000001</v>
      </c>
      <c r="E12" s="26">
        <v>2.6040000000000001</v>
      </c>
      <c r="F12" s="26" t="s">
        <v>1092</v>
      </c>
      <c r="G12" s="2" t="s">
        <v>1004</v>
      </c>
    </row>
    <row r="13" spans="1:9" ht="18" thickBot="1" x14ac:dyDescent="0.3">
      <c r="A13" s="25">
        <v>40817</v>
      </c>
      <c r="B13" s="34">
        <v>2912</v>
      </c>
      <c r="C13" s="26">
        <v>2.5990000000000002</v>
      </c>
      <c r="D13" s="26">
        <v>2.97</v>
      </c>
      <c r="E13" s="26">
        <v>2.5630000000000002</v>
      </c>
      <c r="F13" s="26" t="s">
        <v>1090</v>
      </c>
      <c r="G13" s="3" t="s">
        <v>1091</v>
      </c>
    </row>
    <row r="14" spans="1:9" ht="18" thickBot="1" x14ac:dyDescent="0.3">
      <c r="A14" s="25">
        <v>40848</v>
      </c>
      <c r="B14" s="33">
        <v>2903</v>
      </c>
      <c r="C14" s="26">
        <v>2.9089999999999998</v>
      </c>
      <c r="D14" s="26">
        <v>2.9550000000000001</v>
      </c>
      <c r="E14" s="26">
        <v>2.75</v>
      </c>
      <c r="F14" s="26" t="s">
        <v>1088</v>
      </c>
      <c r="G14" s="2" t="s">
        <v>1089</v>
      </c>
    </row>
    <row r="15" spans="1:9" ht="18" thickBot="1" x14ac:dyDescent="0.3">
      <c r="A15" s="25">
        <v>40878</v>
      </c>
      <c r="B15" s="33">
        <v>2851</v>
      </c>
      <c r="C15" s="26">
        <v>2.93</v>
      </c>
      <c r="D15" s="26">
        <v>2.97</v>
      </c>
      <c r="E15" s="26">
        <v>2.8159999999999998</v>
      </c>
      <c r="F15" s="26" t="s">
        <v>1087</v>
      </c>
      <c r="G15" s="2" t="s">
        <v>554</v>
      </c>
    </row>
    <row r="16" spans="1:9" ht="18" thickBot="1" x14ac:dyDescent="0.3">
      <c r="A16" s="25">
        <v>40909</v>
      </c>
      <c r="B16" s="34">
        <v>3001</v>
      </c>
      <c r="C16" s="26">
        <v>2.8980000000000001</v>
      </c>
      <c r="D16" s="26">
        <v>3.056</v>
      </c>
      <c r="E16" s="26">
        <v>2.883</v>
      </c>
      <c r="F16" s="26" t="s">
        <v>1085</v>
      </c>
      <c r="G16" s="3" t="s">
        <v>1086</v>
      </c>
    </row>
    <row r="17" spans="1:7" ht="18" thickBot="1" x14ac:dyDescent="0.3">
      <c r="A17" s="25">
        <v>40940</v>
      </c>
      <c r="B17" s="34">
        <v>3050</v>
      </c>
      <c r="C17" s="26">
        <v>3</v>
      </c>
      <c r="D17" s="26">
        <v>3.089</v>
      </c>
      <c r="E17" s="26">
        <v>3</v>
      </c>
      <c r="F17" s="26" t="s">
        <v>1084</v>
      </c>
      <c r="G17" s="3" t="s">
        <v>686</v>
      </c>
    </row>
    <row r="18" spans="1:7" ht="18" thickBot="1" x14ac:dyDescent="0.3">
      <c r="A18" s="25">
        <v>40969</v>
      </c>
      <c r="B18" s="33">
        <v>2971</v>
      </c>
      <c r="C18" s="26">
        <v>3.048</v>
      </c>
      <c r="D18" s="26">
        <v>3.0880000000000001</v>
      </c>
      <c r="E18" s="26">
        <v>2.956</v>
      </c>
      <c r="F18" s="26" t="s">
        <v>1082</v>
      </c>
      <c r="G18" s="2" t="s">
        <v>1083</v>
      </c>
    </row>
    <row r="19" spans="1:7" ht="18" thickBot="1" x14ac:dyDescent="0.3">
      <c r="A19" s="25">
        <v>41000</v>
      </c>
      <c r="B19" s="34">
        <v>3051</v>
      </c>
      <c r="C19" s="26">
        <v>3</v>
      </c>
      <c r="D19" s="26">
        <v>3.0779999999999998</v>
      </c>
      <c r="E19" s="26">
        <v>2.9449999999999998</v>
      </c>
      <c r="F19" s="26" t="s">
        <v>1080</v>
      </c>
      <c r="G19" s="3" t="s">
        <v>1081</v>
      </c>
    </row>
    <row r="20" spans="1:7" ht="18" thickBot="1" x14ac:dyDescent="0.3">
      <c r="A20" s="25">
        <v>41030</v>
      </c>
      <c r="B20" s="33">
        <v>2945</v>
      </c>
      <c r="C20" s="26">
        <v>3.0539999999999998</v>
      </c>
      <c r="D20" s="26">
        <v>3.0990000000000002</v>
      </c>
      <c r="E20" s="26">
        <v>2.9049999999999998</v>
      </c>
      <c r="F20" s="26" t="s">
        <v>1078</v>
      </c>
      <c r="G20" s="2" t="s">
        <v>1079</v>
      </c>
    </row>
    <row r="21" spans="1:7" ht="18" thickBot="1" x14ac:dyDescent="0.3">
      <c r="A21" s="25">
        <v>41061</v>
      </c>
      <c r="B21" s="34">
        <v>2955</v>
      </c>
      <c r="C21" s="26">
        <v>2.9449999999999998</v>
      </c>
      <c r="D21" s="26">
        <v>3.109</v>
      </c>
      <c r="E21" s="26">
        <v>2.9049999999999998</v>
      </c>
      <c r="F21" s="26" t="s">
        <v>1076</v>
      </c>
      <c r="G21" s="3" t="s">
        <v>1077</v>
      </c>
    </row>
    <row r="22" spans="1:7" ht="18" thickBot="1" x14ac:dyDescent="0.3">
      <c r="A22" s="25">
        <v>41091</v>
      </c>
      <c r="B22" s="34">
        <v>3043</v>
      </c>
      <c r="C22" s="26">
        <v>2.9769999999999999</v>
      </c>
      <c r="D22" s="26">
        <v>3.085</v>
      </c>
      <c r="E22" s="26">
        <v>2.9249999999999998</v>
      </c>
      <c r="F22" s="26" t="s">
        <v>1074</v>
      </c>
      <c r="G22" s="3" t="s">
        <v>1075</v>
      </c>
    </row>
    <row r="23" spans="1:7" ht="18" thickBot="1" x14ac:dyDescent="0.3">
      <c r="A23" s="25">
        <v>41122</v>
      </c>
      <c r="B23" s="34">
        <v>3127</v>
      </c>
      <c r="C23" s="26">
        <v>3.0590000000000002</v>
      </c>
      <c r="D23" s="26">
        <v>3.19</v>
      </c>
      <c r="E23" s="26">
        <v>3.012</v>
      </c>
      <c r="F23" s="26" t="s">
        <v>1073</v>
      </c>
      <c r="G23" s="3" t="s">
        <v>661</v>
      </c>
    </row>
    <row r="24" spans="1:7" ht="18" thickBot="1" x14ac:dyDescent="0.3">
      <c r="A24" s="25">
        <v>41153</v>
      </c>
      <c r="B24" s="34">
        <v>3152</v>
      </c>
      <c r="C24" s="26">
        <v>3.14</v>
      </c>
      <c r="D24" s="26">
        <v>3.2749999999999999</v>
      </c>
      <c r="E24" s="26">
        <v>3.101</v>
      </c>
      <c r="F24" s="26" t="s">
        <v>1072</v>
      </c>
      <c r="G24" s="3" t="s">
        <v>487</v>
      </c>
    </row>
    <row r="25" spans="1:7" ht="18" thickBot="1" x14ac:dyDescent="0.3">
      <c r="A25" s="25">
        <v>41183</v>
      </c>
      <c r="B25" s="34">
        <v>3306</v>
      </c>
      <c r="C25" s="26">
        <v>3.1539999999999999</v>
      </c>
      <c r="D25" s="26">
        <v>3.35</v>
      </c>
      <c r="E25" s="26">
        <v>3.1539999999999999</v>
      </c>
      <c r="F25" s="26" t="s">
        <v>1070</v>
      </c>
      <c r="G25" s="3" t="s">
        <v>1071</v>
      </c>
    </row>
    <row r="26" spans="1:7" ht="18" thickBot="1" x14ac:dyDescent="0.3">
      <c r="A26" s="25">
        <v>41214</v>
      </c>
      <c r="B26" s="34">
        <v>3389</v>
      </c>
      <c r="C26" s="26">
        <v>3.31</v>
      </c>
      <c r="D26" s="26">
        <v>3.3959999999999999</v>
      </c>
      <c r="E26" s="26">
        <v>3.2639999999999998</v>
      </c>
      <c r="F26" s="26" t="s">
        <v>962</v>
      </c>
      <c r="G26" s="3" t="s">
        <v>793</v>
      </c>
    </row>
    <row r="27" spans="1:7" ht="18" thickBot="1" x14ac:dyDescent="0.3">
      <c r="A27" s="25">
        <v>41244</v>
      </c>
      <c r="B27" s="34">
        <v>3487</v>
      </c>
      <c r="C27" s="26">
        <v>3.39</v>
      </c>
      <c r="D27" s="26">
        <v>3.5129999999999999</v>
      </c>
      <c r="E27" s="26">
        <v>3.375</v>
      </c>
      <c r="F27" s="26" t="s">
        <v>1069</v>
      </c>
      <c r="G27" s="3" t="s">
        <v>66</v>
      </c>
    </row>
    <row r="28" spans="1:7" ht="18" thickBot="1" x14ac:dyDescent="0.3">
      <c r="A28" s="25">
        <v>41275</v>
      </c>
      <c r="B28" s="34">
        <v>3611</v>
      </c>
      <c r="C28" s="26">
        <v>3.5009999999999999</v>
      </c>
      <c r="D28" s="26">
        <v>3.645</v>
      </c>
      <c r="E28" s="26">
        <v>3.5009999999999999</v>
      </c>
      <c r="F28" s="26" t="s">
        <v>802</v>
      </c>
      <c r="G28" s="3" t="s">
        <v>453</v>
      </c>
    </row>
    <row r="29" spans="1:7" ht="18" thickBot="1" x14ac:dyDescent="0.3">
      <c r="A29" s="25">
        <v>41306</v>
      </c>
      <c r="B29" s="33">
        <v>3519</v>
      </c>
      <c r="C29" s="26">
        <v>3.6429999999999998</v>
      </c>
      <c r="D29" s="26">
        <v>3.6890000000000001</v>
      </c>
      <c r="E29" s="26">
        <v>3.4590000000000001</v>
      </c>
      <c r="F29" s="26" t="s">
        <v>1068</v>
      </c>
      <c r="G29" s="2" t="s">
        <v>171</v>
      </c>
    </row>
    <row r="30" spans="1:7" ht="18" thickBot="1" x14ac:dyDescent="0.3">
      <c r="A30" s="25">
        <v>41334</v>
      </c>
      <c r="B30" s="34">
        <v>3532</v>
      </c>
      <c r="C30" s="26">
        <v>3.5190000000000001</v>
      </c>
      <c r="D30" s="26">
        <v>3.665</v>
      </c>
      <c r="E30" s="26">
        <v>3.5150000000000001</v>
      </c>
      <c r="F30" s="26" t="s">
        <v>951</v>
      </c>
      <c r="G30" s="3" t="s">
        <v>1067</v>
      </c>
    </row>
    <row r="31" spans="1:7" ht="18" thickBot="1" x14ac:dyDescent="0.3">
      <c r="A31" s="25">
        <v>41365</v>
      </c>
      <c r="B31" s="33">
        <v>3420</v>
      </c>
      <c r="C31" s="26">
        <v>3.532</v>
      </c>
      <c r="D31" s="26">
        <v>3.6389999999999998</v>
      </c>
      <c r="E31" s="26">
        <v>3.331</v>
      </c>
      <c r="F31" s="26" t="s">
        <v>1066</v>
      </c>
      <c r="G31" s="2" t="s">
        <v>940</v>
      </c>
    </row>
    <row r="32" spans="1:7" ht="18" thickBot="1" x14ac:dyDescent="0.3">
      <c r="A32" s="25">
        <v>41395</v>
      </c>
      <c r="B32" s="34">
        <v>3773</v>
      </c>
      <c r="C32" s="26">
        <v>3.42</v>
      </c>
      <c r="D32" s="26">
        <v>3.8</v>
      </c>
      <c r="E32" s="26">
        <v>3.42</v>
      </c>
      <c r="F32" s="26" t="s">
        <v>1064</v>
      </c>
      <c r="G32" s="3" t="s">
        <v>1065</v>
      </c>
    </row>
    <row r="33" spans="1:7" ht="18" thickBot="1" x14ac:dyDescent="0.3">
      <c r="A33" s="25">
        <v>41426</v>
      </c>
      <c r="B33" s="33">
        <v>3477</v>
      </c>
      <c r="C33" s="26">
        <v>3.7450000000000001</v>
      </c>
      <c r="D33" s="26">
        <v>3.7650000000000001</v>
      </c>
      <c r="E33" s="26">
        <v>3.35</v>
      </c>
      <c r="F33" s="26" t="s">
        <v>1063</v>
      </c>
      <c r="G33" s="2" t="s">
        <v>954</v>
      </c>
    </row>
    <row r="34" spans="1:7" ht="18" thickBot="1" x14ac:dyDescent="0.3">
      <c r="A34" s="25">
        <v>41456</v>
      </c>
      <c r="B34" s="34">
        <v>3687</v>
      </c>
      <c r="C34" s="26">
        <v>3.48</v>
      </c>
      <c r="D34" s="26">
        <v>3.6869999999999998</v>
      </c>
      <c r="E34" s="26">
        <v>3.45</v>
      </c>
      <c r="F34" s="26" t="s">
        <v>1061</v>
      </c>
      <c r="G34" s="3" t="s">
        <v>1062</v>
      </c>
    </row>
    <row r="35" spans="1:7" ht="18" thickBot="1" x14ac:dyDescent="0.3">
      <c r="A35" s="25">
        <v>41487</v>
      </c>
      <c r="B35" s="34">
        <v>3805</v>
      </c>
      <c r="C35" s="26">
        <v>3.6880000000000002</v>
      </c>
      <c r="D35" s="26">
        <v>3.9260000000000002</v>
      </c>
      <c r="E35" s="26">
        <v>3.6880000000000002</v>
      </c>
      <c r="F35" s="26" t="s">
        <v>1059</v>
      </c>
      <c r="G35" s="3" t="s">
        <v>1060</v>
      </c>
    </row>
    <row r="36" spans="1:7" ht="18" thickBot="1" x14ac:dyDescent="0.3">
      <c r="A36" s="25">
        <v>41518</v>
      </c>
      <c r="B36" s="34">
        <v>3949</v>
      </c>
      <c r="C36" s="26">
        <v>3.8109999999999999</v>
      </c>
      <c r="D36" s="26">
        <v>4.05</v>
      </c>
      <c r="E36" s="26">
        <v>3.8109999999999999</v>
      </c>
      <c r="F36" s="26" t="s">
        <v>980</v>
      </c>
      <c r="G36" s="3" t="s">
        <v>896</v>
      </c>
    </row>
    <row r="37" spans="1:7" ht="18" thickBot="1" x14ac:dyDescent="0.3">
      <c r="A37" s="25">
        <v>41548</v>
      </c>
      <c r="B37" s="34">
        <v>4072</v>
      </c>
      <c r="C37" s="26">
        <v>3.96</v>
      </c>
      <c r="D37" s="26">
        <v>4.0949999999999998</v>
      </c>
      <c r="E37" s="26">
        <v>3.8180000000000001</v>
      </c>
      <c r="F37" s="26" t="s">
        <v>1057</v>
      </c>
      <c r="G37" s="3" t="s">
        <v>1058</v>
      </c>
    </row>
    <row r="38" spans="1:7" ht="18" thickBot="1" x14ac:dyDescent="0.3">
      <c r="A38" s="25">
        <v>41579</v>
      </c>
      <c r="B38" s="33">
        <v>4028</v>
      </c>
      <c r="C38" s="26">
        <v>4.05</v>
      </c>
      <c r="D38" s="26">
        <v>4.1500000000000004</v>
      </c>
      <c r="E38" s="26">
        <v>3.9289999999999998</v>
      </c>
      <c r="F38" s="26" t="s">
        <v>1055</v>
      </c>
      <c r="G38" s="2" t="s">
        <v>1056</v>
      </c>
    </row>
    <row r="39" spans="1:7" ht="18" thickBot="1" x14ac:dyDescent="0.3">
      <c r="A39" s="25">
        <v>41609</v>
      </c>
      <c r="B39" s="34">
        <v>4144</v>
      </c>
      <c r="C39" s="26">
        <v>4.0350000000000001</v>
      </c>
      <c r="D39" s="26">
        <v>4.149</v>
      </c>
      <c r="E39" s="26">
        <v>3.8439999999999999</v>
      </c>
      <c r="F39" s="26" t="s">
        <v>1053</v>
      </c>
      <c r="G39" s="3" t="s">
        <v>1054</v>
      </c>
    </row>
    <row r="40" spans="1:7" ht="18" thickBot="1" x14ac:dyDescent="0.3">
      <c r="A40" s="25">
        <v>41640</v>
      </c>
      <c r="B40" s="33">
        <v>4055</v>
      </c>
      <c r="C40" s="26">
        <v>4.1500000000000004</v>
      </c>
      <c r="D40" s="26">
        <v>4.26</v>
      </c>
      <c r="E40" s="26">
        <v>3.95</v>
      </c>
      <c r="F40" s="26" t="s">
        <v>1051</v>
      </c>
      <c r="G40" s="2" t="s">
        <v>1052</v>
      </c>
    </row>
    <row r="41" spans="1:7" ht="18" thickBot="1" x14ac:dyDescent="0.3">
      <c r="A41" s="25">
        <v>41671</v>
      </c>
      <c r="B41" s="34">
        <v>4270</v>
      </c>
      <c r="C41" s="26">
        <v>4.0599999999999996</v>
      </c>
      <c r="D41" s="26">
        <v>4.3090000000000002</v>
      </c>
      <c r="E41" s="26">
        <v>3.9630000000000001</v>
      </c>
      <c r="F41" s="26" t="s">
        <v>1050</v>
      </c>
      <c r="G41" s="3" t="s">
        <v>118</v>
      </c>
    </row>
    <row r="42" spans="1:7" ht="18" thickBot="1" x14ac:dyDescent="0.3">
      <c r="A42" s="25">
        <v>41699</v>
      </c>
      <c r="B42" s="34">
        <v>4324</v>
      </c>
      <c r="C42" s="26">
        <v>4.2060000000000004</v>
      </c>
      <c r="D42" s="26">
        <v>4.3949999999999996</v>
      </c>
      <c r="E42" s="26">
        <v>4.1669999999999998</v>
      </c>
      <c r="F42" s="26" t="s">
        <v>1048</v>
      </c>
      <c r="G42" s="3" t="s">
        <v>1049</v>
      </c>
    </row>
    <row r="43" spans="1:7" ht="18" thickBot="1" x14ac:dyDescent="0.3">
      <c r="A43" s="25">
        <v>41730</v>
      </c>
      <c r="B43" s="34">
        <v>4404</v>
      </c>
      <c r="C43" s="26">
        <v>4.3380000000000001</v>
      </c>
      <c r="D43" s="26">
        <v>4.4359999999999999</v>
      </c>
      <c r="E43" s="26">
        <v>4.3070000000000004</v>
      </c>
      <c r="F43" s="26" t="s">
        <v>1047</v>
      </c>
      <c r="G43" s="3" t="s">
        <v>945</v>
      </c>
    </row>
    <row r="44" spans="1:7" ht="18" thickBot="1" x14ac:dyDescent="0.3">
      <c r="A44" s="25">
        <v>41760</v>
      </c>
      <c r="B44" s="34">
        <v>4503</v>
      </c>
      <c r="C44" s="26">
        <v>4.4050000000000002</v>
      </c>
      <c r="D44" s="26">
        <v>4.5439999999999996</v>
      </c>
      <c r="E44" s="26">
        <v>4.3920000000000003</v>
      </c>
      <c r="F44" s="26" t="s">
        <v>951</v>
      </c>
      <c r="G44" s="3" t="s">
        <v>1046</v>
      </c>
    </row>
    <row r="45" spans="1:7" ht="18" thickBot="1" x14ac:dyDescent="0.3">
      <c r="A45" s="25">
        <v>41791</v>
      </c>
      <c r="B45" s="34">
        <v>4591</v>
      </c>
      <c r="C45" s="26">
        <v>4.5049999999999999</v>
      </c>
      <c r="D45" s="26">
        <v>4.718</v>
      </c>
      <c r="E45" s="26">
        <v>4.4950000000000001</v>
      </c>
      <c r="F45" s="26" t="s">
        <v>1044</v>
      </c>
      <c r="G45" s="3" t="s">
        <v>1045</v>
      </c>
    </row>
    <row r="46" spans="1:7" ht="18" thickBot="1" x14ac:dyDescent="0.3">
      <c r="A46" s="25">
        <v>41821</v>
      </c>
      <c r="B46" s="34">
        <v>4630</v>
      </c>
      <c r="C46" s="26">
        <v>4.5999999999999996</v>
      </c>
      <c r="D46" s="26">
        <v>4.7190000000000003</v>
      </c>
      <c r="E46" s="26">
        <v>4.5650000000000004</v>
      </c>
      <c r="F46" s="26" t="s">
        <v>1042</v>
      </c>
      <c r="G46" s="3" t="s">
        <v>1043</v>
      </c>
    </row>
    <row r="47" spans="1:7" ht="18" thickBot="1" x14ac:dyDescent="0.3">
      <c r="A47" s="25">
        <v>41852</v>
      </c>
      <c r="B47" s="33">
        <v>4588</v>
      </c>
      <c r="C47" s="26">
        <v>4.6159999999999997</v>
      </c>
      <c r="D47" s="26">
        <v>4.6989999999999998</v>
      </c>
      <c r="E47" s="26">
        <v>4.516</v>
      </c>
      <c r="F47" s="26" t="s">
        <v>777</v>
      </c>
      <c r="G47" s="2" t="s">
        <v>1041</v>
      </c>
    </row>
    <row r="48" spans="1:7" ht="18" thickBot="1" x14ac:dyDescent="0.3">
      <c r="A48" s="25">
        <v>41883</v>
      </c>
      <c r="B48" s="33">
        <v>4422</v>
      </c>
      <c r="C48" s="26">
        <v>4.6340000000000003</v>
      </c>
      <c r="D48" s="26">
        <v>4.6970000000000001</v>
      </c>
      <c r="E48" s="26">
        <v>4.4050000000000002</v>
      </c>
      <c r="F48" s="26" t="s">
        <v>1039</v>
      </c>
      <c r="G48" s="2" t="s">
        <v>1040</v>
      </c>
    </row>
    <row r="49" spans="1:7" ht="18" thickBot="1" x14ac:dyDescent="0.3">
      <c r="A49" s="25">
        <v>41913</v>
      </c>
      <c r="B49" s="34">
        <v>4454</v>
      </c>
      <c r="C49" s="26">
        <v>4.4009999999999998</v>
      </c>
      <c r="D49" s="26">
        <v>4.4580000000000002</v>
      </c>
      <c r="E49" s="26">
        <v>4.1180000000000003</v>
      </c>
      <c r="F49" s="26" t="s">
        <v>1038</v>
      </c>
      <c r="G49" s="3" t="s">
        <v>144</v>
      </c>
    </row>
    <row r="50" spans="1:7" ht="18" thickBot="1" x14ac:dyDescent="0.3">
      <c r="A50" s="25">
        <v>41944</v>
      </c>
      <c r="B50" s="33">
        <v>4442</v>
      </c>
      <c r="C50" s="26">
        <v>4.4539999999999997</v>
      </c>
      <c r="D50" s="26">
        <v>4.5730000000000004</v>
      </c>
      <c r="E50" s="26">
        <v>4.3769999999999998</v>
      </c>
      <c r="F50" s="26" t="s">
        <v>1036</v>
      </c>
      <c r="G50" s="2" t="s">
        <v>1037</v>
      </c>
    </row>
    <row r="51" spans="1:7" ht="18" thickBot="1" x14ac:dyDescent="0.3">
      <c r="A51" s="25">
        <v>41974</v>
      </c>
      <c r="B51" s="33">
        <v>4405</v>
      </c>
      <c r="C51" s="26">
        <v>4.4390000000000001</v>
      </c>
      <c r="D51" s="26">
        <v>4.484</v>
      </c>
      <c r="E51" s="26">
        <v>4.1619999999999999</v>
      </c>
      <c r="F51" s="26" t="s">
        <v>1034</v>
      </c>
      <c r="G51" s="2" t="s">
        <v>1035</v>
      </c>
    </row>
    <row r="52" spans="1:7" ht="18" thickBot="1" x14ac:dyDescent="0.3">
      <c r="A52" s="25">
        <v>42005</v>
      </c>
      <c r="B52" s="34">
        <v>4511</v>
      </c>
      <c r="C52" s="26">
        <v>4.45</v>
      </c>
      <c r="D52" s="26">
        <v>4.5220000000000002</v>
      </c>
      <c r="E52" s="26">
        <v>4.1859999999999999</v>
      </c>
      <c r="F52" s="26" t="s">
        <v>1032</v>
      </c>
      <c r="G52" s="3" t="s">
        <v>1033</v>
      </c>
    </row>
    <row r="53" spans="1:7" ht="18" thickBot="1" x14ac:dyDescent="0.3">
      <c r="A53" s="25">
        <v>42036</v>
      </c>
      <c r="B53" s="34">
        <v>4725</v>
      </c>
      <c r="C53" s="26">
        <v>4.5199999999999996</v>
      </c>
      <c r="D53" s="26">
        <v>4.7380000000000004</v>
      </c>
      <c r="E53" s="26">
        <v>4.49</v>
      </c>
      <c r="F53" s="26" t="s">
        <v>1031</v>
      </c>
      <c r="G53" s="3" t="s">
        <v>343</v>
      </c>
    </row>
    <row r="54" spans="1:7" ht="18" thickBot="1" x14ac:dyDescent="0.3">
      <c r="A54" s="25">
        <v>42064</v>
      </c>
      <c r="B54" s="33">
        <v>4625</v>
      </c>
      <c r="C54" s="26">
        <v>4.7450000000000001</v>
      </c>
      <c r="D54" s="26">
        <v>4.75</v>
      </c>
      <c r="E54" s="26">
        <v>4.5439999999999996</v>
      </c>
      <c r="F54" s="26" t="s">
        <v>1029</v>
      </c>
      <c r="G54" s="2" t="s">
        <v>1030</v>
      </c>
    </row>
    <row r="55" spans="1:7" ht="18" thickBot="1" x14ac:dyDescent="0.3">
      <c r="A55" s="25">
        <v>42095</v>
      </c>
      <c r="B55" s="34">
        <v>4854</v>
      </c>
      <c r="C55" s="26">
        <v>4.625</v>
      </c>
      <c r="D55" s="26">
        <v>4.9450000000000003</v>
      </c>
      <c r="E55" s="26">
        <v>4.5940000000000003</v>
      </c>
      <c r="F55" s="26" t="s">
        <v>1027</v>
      </c>
      <c r="G55" s="3" t="s">
        <v>1028</v>
      </c>
    </row>
    <row r="56" spans="1:7" ht="18" thickBot="1" x14ac:dyDescent="0.3">
      <c r="A56" s="25">
        <v>42125</v>
      </c>
      <c r="B56" s="33">
        <v>4672</v>
      </c>
      <c r="C56" s="26">
        <v>4.8650000000000002</v>
      </c>
      <c r="D56" s="26">
        <v>4.9450000000000003</v>
      </c>
      <c r="E56" s="26">
        <v>4.66</v>
      </c>
      <c r="F56" s="26" t="s">
        <v>1025</v>
      </c>
      <c r="G56" s="2" t="s">
        <v>1026</v>
      </c>
    </row>
    <row r="57" spans="1:7" ht="18" thickBot="1" x14ac:dyDescent="0.3">
      <c r="A57" s="25">
        <v>42156</v>
      </c>
      <c r="B57" s="33">
        <v>4618</v>
      </c>
      <c r="C57" s="26">
        <v>4.6719999999999997</v>
      </c>
      <c r="D57" s="26">
        <v>4.7549999999999999</v>
      </c>
      <c r="E57" s="26">
        <v>4.5049999999999999</v>
      </c>
      <c r="F57" s="26" t="s">
        <v>1023</v>
      </c>
      <c r="G57" s="2" t="s">
        <v>1024</v>
      </c>
    </row>
    <row r="58" spans="1:7" ht="18" thickBot="1" x14ac:dyDescent="0.3">
      <c r="A58" s="25">
        <v>42186</v>
      </c>
      <c r="B58" s="34">
        <v>4665</v>
      </c>
      <c r="C58" s="26">
        <v>4.6310000000000002</v>
      </c>
      <c r="D58" s="26">
        <v>4.76</v>
      </c>
      <c r="E58" s="26">
        <v>4.3940000000000001</v>
      </c>
      <c r="F58" s="26" t="s">
        <v>1021</v>
      </c>
      <c r="G58" s="3" t="s">
        <v>1022</v>
      </c>
    </row>
    <row r="59" spans="1:7" ht="18" thickBot="1" x14ac:dyDescent="0.3">
      <c r="A59" s="25">
        <v>42217</v>
      </c>
      <c r="B59" s="33">
        <v>4447</v>
      </c>
      <c r="C59" s="26">
        <v>4.6989999999999998</v>
      </c>
      <c r="D59" s="26">
        <v>4.7619999999999996</v>
      </c>
      <c r="E59" s="26">
        <v>4.1340000000000003</v>
      </c>
      <c r="F59" s="26" t="s">
        <v>1020</v>
      </c>
      <c r="G59" s="2" t="s">
        <v>68</v>
      </c>
    </row>
    <row r="60" spans="1:7" ht="18" thickBot="1" x14ac:dyDescent="0.3">
      <c r="A60" s="25">
        <v>42248</v>
      </c>
      <c r="B60" s="34">
        <v>4508</v>
      </c>
      <c r="C60" s="26">
        <v>4.4240000000000004</v>
      </c>
      <c r="D60" s="26">
        <v>4.6980000000000004</v>
      </c>
      <c r="E60" s="26">
        <v>4.32</v>
      </c>
      <c r="F60" s="26" t="s">
        <v>1018</v>
      </c>
      <c r="G60" s="3" t="s">
        <v>1019</v>
      </c>
    </row>
    <row r="61" spans="1:7" ht="18" thickBot="1" x14ac:dyDescent="0.3">
      <c r="A61" s="25">
        <v>42278</v>
      </c>
      <c r="B61" s="34">
        <v>4857</v>
      </c>
      <c r="C61" s="26">
        <v>4.53</v>
      </c>
      <c r="D61" s="26">
        <v>4.9340000000000002</v>
      </c>
      <c r="E61" s="26">
        <v>4.53</v>
      </c>
      <c r="F61" s="26" t="s">
        <v>1016</v>
      </c>
      <c r="G61" s="3" t="s">
        <v>1017</v>
      </c>
    </row>
    <row r="62" spans="1:7" ht="18" thickBot="1" x14ac:dyDescent="0.3">
      <c r="A62" s="25">
        <v>42309</v>
      </c>
      <c r="B62" s="33">
        <v>4652</v>
      </c>
      <c r="C62" s="26">
        <v>4.8</v>
      </c>
      <c r="D62" s="26">
        <v>4.9450000000000003</v>
      </c>
      <c r="E62" s="26">
        <v>4.5999999999999996</v>
      </c>
      <c r="F62" s="26" t="s">
        <v>980</v>
      </c>
      <c r="G62" s="2" t="s">
        <v>1015</v>
      </c>
    </row>
    <row r="63" spans="1:7" ht="18" thickBot="1" x14ac:dyDescent="0.3">
      <c r="A63" s="25">
        <v>42339</v>
      </c>
      <c r="B63" s="33">
        <v>4584</v>
      </c>
      <c r="C63" s="26">
        <v>4.6520000000000001</v>
      </c>
      <c r="D63" s="26">
        <v>4.6970000000000001</v>
      </c>
      <c r="E63" s="26">
        <v>4.351</v>
      </c>
      <c r="F63" s="26" t="s">
        <v>1013</v>
      </c>
      <c r="G63" s="2" t="s">
        <v>1014</v>
      </c>
    </row>
    <row r="64" spans="1:7" ht="18" thickBot="1" x14ac:dyDescent="0.3">
      <c r="A64" s="25">
        <v>42370</v>
      </c>
      <c r="B64" s="33">
        <v>4375</v>
      </c>
      <c r="C64" s="26">
        <v>4.46</v>
      </c>
      <c r="D64" s="26">
        <v>4.55</v>
      </c>
      <c r="E64" s="26">
        <v>4.1239999999999997</v>
      </c>
      <c r="F64" s="26" t="s">
        <v>1011</v>
      </c>
      <c r="G64" s="2" t="s">
        <v>1012</v>
      </c>
    </row>
    <row r="65" spans="1:7" ht="18" thickBot="1" x14ac:dyDescent="0.3">
      <c r="A65" s="25">
        <v>42401</v>
      </c>
      <c r="B65" s="34">
        <v>4382</v>
      </c>
      <c r="C65" s="26">
        <v>4.4009999999999998</v>
      </c>
      <c r="D65" s="26">
        <v>4.5</v>
      </c>
      <c r="E65" s="26">
        <v>4.1909999999999998</v>
      </c>
      <c r="F65" s="26" t="s">
        <v>1009</v>
      </c>
      <c r="G65" s="3" t="s">
        <v>1010</v>
      </c>
    </row>
    <row r="66" spans="1:7" ht="18" thickBot="1" x14ac:dyDescent="0.3">
      <c r="A66" s="25">
        <v>42430</v>
      </c>
      <c r="B66" s="34">
        <v>4613</v>
      </c>
      <c r="C66" s="26">
        <v>4.3920000000000003</v>
      </c>
      <c r="D66" s="26">
        <v>4.7939999999999996</v>
      </c>
      <c r="E66" s="26">
        <v>4.38</v>
      </c>
      <c r="F66" s="26" t="s">
        <v>1007</v>
      </c>
      <c r="G66" s="3" t="s">
        <v>1008</v>
      </c>
    </row>
    <row r="67" spans="1:7" ht="18" thickBot="1" x14ac:dyDescent="0.3">
      <c r="A67" s="25">
        <v>42461</v>
      </c>
      <c r="B67" s="34">
        <v>4695</v>
      </c>
      <c r="C67" s="26">
        <v>4.6050000000000004</v>
      </c>
      <c r="D67" s="26">
        <v>4.7949999999999999</v>
      </c>
      <c r="E67" s="26">
        <v>4.5019999999999998</v>
      </c>
      <c r="F67" s="26" t="s">
        <v>1006</v>
      </c>
      <c r="G67" s="3" t="s">
        <v>154</v>
      </c>
    </row>
    <row r="68" spans="1:7" ht="18" thickBot="1" x14ac:dyDescent="0.3">
      <c r="A68" s="25">
        <v>42491</v>
      </c>
      <c r="B68" s="34">
        <v>4846</v>
      </c>
      <c r="C68" s="26">
        <v>4.6900000000000004</v>
      </c>
      <c r="D68" s="26">
        <v>4.9119999999999999</v>
      </c>
      <c r="E68" s="26">
        <v>4.5049999999999999</v>
      </c>
      <c r="F68" s="26" t="s">
        <v>1005</v>
      </c>
      <c r="G68" s="3" t="s">
        <v>448</v>
      </c>
    </row>
    <row r="69" spans="1:7" ht="18" thickBot="1" x14ac:dyDescent="0.3">
      <c r="A69" s="25">
        <v>42522</v>
      </c>
      <c r="B69" s="33">
        <v>4605</v>
      </c>
      <c r="C69" s="26">
        <v>4.83</v>
      </c>
      <c r="D69" s="26">
        <v>4.8620000000000001</v>
      </c>
      <c r="E69" s="26">
        <v>4.407</v>
      </c>
      <c r="F69" s="26" t="s">
        <v>1003</v>
      </c>
      <c r="G69" s="2" t="s">
        <v>1004</v>
      </c>
    </row>
    <row r="70" spans="1:7" ht="18" thickBot="1" x14ac:dyDescent="0.3">
      <c r="A70" s="25">
        <v>42552</v>
      </c>
      <c r="B70" s="34">
        <v>4607</v>
      </c>
      <c r="C70" s="26">
        <v>4.6500000000000004</v>
      </c>
      <c r="D70" s="26">
        <v>4.7069999999999999</v>
      </c>
      <c r="E70" s="26">
        <v>4.45</v>
      </c>
      <c r="F70" s="26" t="s">
        <v>1001</v>
      </c>
      <c r="G70" s="3" t="s">
        <v>1002</v>
      </c>
    </row>
    <row r="71" spans="1:7" ht="18" thickBot="1" x14ac:dyDescent="0.3">
      <c r="A71" s="25">
        <v>42583</v>
      </c>
      <c r="B71" s="34">
        <v>4647</v>
      </c>
      <c r="C71" s="26">
        <v>4.6070000000000002</v>
      </c>
      <c r="D71" s="26">
        <v>4.7350000000000003</v>
      </c>
      <c r="E71" s="26">
        <v>4.4989999999999997</v>
      </c>
      <c r="F71" s="26" t="s">
        <v>999</v>
      </c>
      <c r="G71" s="3" t="s">
        <v>1000</v>
      </c>
    </row>
    <row r="72" spans="1:7" ht="18" thickBot="1" x14ac:dyDescent="0.3">
      <c r="A72" s="25">
        <v>42614</v>
      </c>
      <c r="B72" s="33">
        <v>4555</v>
      </c>
      <c r="C72" s="26">
        <v>4.6449999999999996</v>
      </c>
      <c r="D72" s="26">
        <v>4.7640000000000002</v>
      </c>
      <c r="E72" s="26">
        <v>4.4619999999999997</v>
      </c>
      <c r="F72" s="26" t="s">
        <v>998</v>
      </c>
      <c r="G72" s="2" t="s">
        <v>62</v>
      </c>
    </row>
    <row r="73" spans="1:7" ht="18" thickBot="1" x14ac:dyDescent="0.3">
      <c r="A73" s="25">
        <v>42644</v>
      </c>
      <c r="B73" s="33">
        <v>4408</v>
      </c>
      <c r="C73" s="26">
        <v>4.6280000000000001</v>
      </c>
      <c r="D73" s="26">
        <v>4.6280000000000001</v>
      </c>
      <c r="E73" s="26">
        <v>4.4059999999999997</v>
      </c>
      <c r="F73" s="26" t="s">
        <v>996</v>
      </c>
      <c r="G73" s="2" t="s">
        <v>997</v>
      </c>
    </row>
    <row r="74" spans="1:7" ht="18" thickBot="1" x14ac:dyDescent="0.3">
      <c r="A74" s="25">
        <v>42675</v>
      </c>
      <c r="B74" s="33">
        <v>4400</v>
      </c>
      <c r="C74" s="26">
        <v>4.4989999999999997</v>
      </c>
      <c r="D74" s="26">
        <v>4.5449999999999999</v>
      </c>
      <c r="E74" s="26">
        <v>4.3049999999999997</v>
      </c>
      <c r="F74" s="26" t="s">
        <v>995</v>
      </c>
      <c r="G74" s="2" t="s">
        <v>573</v>
      </c>
    </row>
    <row r="75" spans="1:7" ht="18" thickBot="1" x14ac:dyDescent="0.3">
      <c r="A75" s="25">
        <v>42705</v>
      </c>
      <c r="B75" s="33">
        <v>4372</v>
      </c>
      <c r="C75" s="26">
        <v>4.4000000000000004</v>
      </c>
      <c r="D75" s="26">
        <v>4.4690000000000003</v>
      </c>
      <c r="E75" s="26">
        <v>4.2549999999999999</v>
      </c>
      <c r="F75" s="26" t="s">
        <v>994</v>
      </c>
      <c r="G75" s="2" t="s">
        <v>813</v>
      </c>
    </row>
    <row r="76" spans="1:7" ht="18" thickBot="1" x14ac:dyDescent="0.3">
      <c r="A76" s="25">
        <v>42736</v>
      </c>
      <c r="B76" s="34">
        <v>4589</v>
      </c>
      <c r="C76" s="26">
        <v>4.43</v>
      </c>
      <c r="D76" s="26">
        <v>4.694</v>
      </c>
      <c r="E76" s="26">
        <v>4.3499999999999996</v>
      </c>
      <c r="F76" s="26" t="s">
        <v>992</v>
      </c>
      <c r="G76" s="3" t="s">
        <v>993</v>
      </c>
    </row>
    <row r="77" spans="1:7" ht="18" thickBot="1" x14ac:dyDescent="0.3">
      <c r="A77" s="25">
        <v>42767</v>
      </c>
      <c r="B77" s="33">
        <v>4432</v>
      </c>
      <c r="C77" s="26">
        <v>4.6500000000000004</v>
      </c>
      <c r="D77" s="26">
        <v>4.6500000000000004</v>
      </c>
      <c r="E77" s="26">
        <v>4.4139999999999997</v>
      </c>
      <c r="F77" s="26" t="s">
        <v>991</v>
      </c>
      <c r="G77" s="2" t="s">
        <v>92</v>
      </c>
    </row>
    <row r="78" spans="1:7" ht="18" thickBot="1" x14ac:dyDescent="0.3">
      <c r="A78" s="25">
        <v>42795</v>
      </c>
      <c r="B78" s="34">
        <v>4550</v>
      </c>
      <c r="C78" s="26">
        <v>4.4320000000000004</v>
      </c>
      <c r="D78" s="26">
        <v>4.5830000000000002</v>
      </c>
      <c r="E78" s="26">
        <v>4.391</v>
      </c>
      <c r="F78" s="26" t="s">
        <v>990</v>
      </c>
      <c r="G78" s="3" t="s">
        <v>82</v>
      </c>
    </row>
    <row r="79" spans="1:7" ht="18" thickBot="1" x14ac:dyDescent="0.3">
      <c r="A79" s="25">
        <v>42826</v>
      </c>
      <c r="B79" s="34">
        <v>4727</v>
      </c>
      <c r="C79" s="26">
        <v>4.55</v>
      </c>
      <c r="D79" s="26">
        <v>4.7469999999999999</v>
      </c>
      <c r="E79" s="26">
        <v>4.51</v>
      </c>
      <c r="F79" s="26" t="s">
        <v>988</v>
      </c>
      <c r="G79" s="3" t="s">
        <v>989</v>
      </c>
    </row>
    <row r="80" spans="1:7" ht="18" thickBot="1" x14ac:dyDescent="0.3">
      <c r="A80" s="25">
        <v>42856</v>
      </c>
      <c r="B80" s="33">
        <v>4701</v>
      </c>
      <c r="C80" s="26">
        <v>4.7300000000000004</v>
      </c>
      <c r="D80" s="26">
        <v>4.8689999999999998</v>
      </c>
      <c r="E80" s="26">
        <v>4.6820000000000004</v>
      </c>
      <c r="F80" s="26" t="s">
        <v>986</v>
      </c>
      <c r="G80" s="2" t="s">
        <v>987</v>
      </c>
    </row>
    <row r="81" spans="1:7" ht="18" thickBot="1" x14ac:dyDescent="0.3">
      <c r="A81" s="25">
        <v>42887</v>
      </c>
      <c r="B81" s="33">
        <v>4595</v>
      </c>
      <c r="C81" s="26">
        <v>4.7110000000000003</v>
      </c>
      <c r="D81" s="26">
        <v>4.7480000000000002</v>
      </c>
      <c r="E81" s="26">
        <v>4.46</v>
      </c>
      <c r="F81" s="26" t="s">
        <v>984</v>
      </c>
      <c r="G81" s="2" t="s">
        <v>985</v>
      </c>
    </row>
    <row r="82" spans="1:7" ht="18" thickBot="1" x14ac:dyDescent="0.3">
      <c r="A82" s="25">
        <v>42917</v>
      </c>
      <c r="B82" s="34">
        <v>4809</v>
      </c>
      <c r="C82" s="26">
        <v>4.5949999999999998</v>
      </c>
      <c r="D82" s="26">
        <v>4.9050000000000002</v>
      </c>
      <c r="E82" s="26">
        <v>4.5049999999999999</v>
      </c>
      <c r="F82" s="26" t="s">
        <v>982</v>
      </c>
      <c r="G82" s="3" t="s">
        <v>983</v>
      </c>
    </row>
    <row r="83" spans="1:7" ht="18" thickBot="1" x14ac:dyDescent="0.3">
      <c r="A83" s="25">
        <v>42948</v>
      </c>
      <c r="B83" s="34">
        <v>5014</v>
      </c>
      <c r="C83" s="26">
        <v>4.83</v>
      </c>
      <c r="D83" s="26">
        <v>5.14</v>
      </c>
      <c r="E83" s="26">
        <v>4.83</v>
      </c>
      <c r="F83" s="26" t="s">
        <v>980</v>
      </c>
      <c r="G83" s="3" t="s">
        <v>981</v>
      </c>
    </row>
    <row r="84" spans="1:7" ht="18" thickBot="1" x14ac:dyDescent="0.3">
      <c r="A84" s="25">
        <v>42979</v>
      </c>
      <c r="B84" s="33">
        <v>4947</v>
      </c>
      <c r="C84" s="26">
        <v>5.0140000000000002</v>
      </c>
      <c r="D84" s="26">
        <v>5.05</v>
      </c>
      <c r="E84" s="26">
        <v>4.88</v>
      </c>
      <c r="F84" s="26" t="s">
        <v>978</v>
      </c>
      <c r="G84" s="2" t="s">
        <v>979</v>
      </c>
    </row>
    <row r="85" spans="1:7" ht="18" thickBot="1" x14ac:dyDescent="0.3">
      <c r="A85" s="25">
        <v>43009</v>
      </c>
      <c r="B85" s="34">
        <v>5289</v>
      </c>
      <c r="C85" s="26">
        <v>4.9450000000000003</v>
      </c>
      <c r="D85" s="26">
        <v>5.2889999999999997</v>
      </c>
      <c r="E85" s="26">
        <v>4.9450000000000003</v>
      </c>
      <c r="F85" s="26" t="s">
        <v>976</v>
      </c>
      <c r="G85" s="3" t="s">
        <v>977</v>
      </c>
    </row>
    <row r="86" spans="1:7" ht="18" thickBot="1" x14ac:dyDescent="0.3">
      <c r="A86" s="25">
        <v>43040</v>
      </c>
      <c r="B86" s="34">
        <v>5371</v>
      </c>
      <c r="C86" s="26">
        <v>5.32</v>
      </c>
      <c r="D86" s="26">
        <v>5.5919999999999996</v>
      </c>
      <c r="E86" s="26">
        <v>5.2910000000000004</v>
      </c>
      <c r="F86" s="26" t="s">
        <v>974</v>
      </c>
      <c r="G86" s="3" t="s">
        <v>975</v>
      </c>
    </row>
    <row r="87" spans="1:7" ht="18" thickBot="1" x14ac:dyDescent="0.3">
      <c r="A87" s="25">
        <v>43070</v>
      </c>
      <c r="B87" s="33">
        <v>5271</v>
      </c>
      <c r="C87" s="26">
        <v>5.375</v>
      </c>
      <c r="D87" s="26">
        <v>5.45</v>
      </c>
      <c r="E87" s="26">
        <v>5.109</v>
      </c>
      <c r="F87" s="26" t="s">
        <v>972</v>
      </c>
      <c r="G87" s="2" t="s">
        <v>973</v>
      </c>
    </row>
    <row r="88" spans="1:7" ht="18" thickBot="1" x14ac:dyDescent="0.3">
      <c r="A88" s="25">
        <v>43101</v>
      </c>
      <c r="B88" s="34">
        <v>5272</v>
      </c>
      <c r="C88" s="26">
        <v>5.2709999999999999</v>
      </c>
      <c r="D88" s="26">
        <v>5.48</v>
      </c>
      <c r="E88" s="26">
        <v>5.25</v>
      </c>
      <c r="F88" s="26" t="s">
        <v>970</v>
      </c>
      <c r="G88" s="3" t="s">
        <v>971</v>
      </c>
    </row>
    <row r="89" spans="1:7" ht="18" thickBot="1" x14ac:dyDescent="0.3">
      <c r="A89" s="25">
        <v>43132</v>
      </c>
      <c r="B89" s="33">
        <v>5148</v>
      </c>
      <c r="C89" s="26">
        <v>5.2869999999999999</v>
      </c>
      <c r="D89" s="26">
        <v>5.34</v>
      </c>
      <c r="E89" s="26">
        <v>4.867</v>
      </c>
      <c r="F89" s="26" t="s">
        <v>968</v>
      </c>
      <c r="G89" s="2" t="s">
        <v>969</v>
      </c>
    </row>
    <row r="90" spans="1:7" ht="18" thickBot="1" x14ac:dyDescent="0.3">
      <c r="A90" s="25">
        <v>43160</v>
      </c>
      <c r="B90" s="33">
        <v>4940</v>
      </c>
      <c r="C90" s="26">
        <v>5.1449999999999996</v>
      </c>
      <c r="D90" s="26">
        <v>5.3090000000000002</v>
      </c>
      <c r="E90" s="26">
        <v>4.8449999999999998</v>
      </c>
      <c r="F90" s="26" t="s">
        <v>966</v>
      </c>
      <c r="G90" s="2" t="s">
        <v>967</v>
      </c>
    </row>
    <row r="91" spans="1:7" ht="18" thickBot="1" x14ac:dyDescent="0.3">
      <c r="A91" s="25">
        <v>43191</v>
      </c>
      <c r="B91" s="34">
        <v>5151</v>
      </c>
      <c r="C91" s="26">
        <v>4.923</v>
      </c>
      <c r="D91" s="26">
        <v>5.17</v>
      </c>
      <c r="E91" s="26">
        <v>4.7030000000000003</v>
      </c>
      <c r="F91" s="26" t="s">
        <v>964</v>
      </c>
      <c r="G91" s="3" t="s">
        <v>965</v>
      </c>
    </row>
    <row r="92" spans="1:7" ht="18" thickBot="1" x14ac:dyDescent="0.3">
      <c r="A92" s="25">
        <v>43221</v>
      </c>
      <c r="B92" s="33">
        <v>5020</v>
      </c>
      <c r="C92" s="26">
        <v>5.14</v>
      </c>
      <c r="D92" s="26">
        <v>5.2480000000000002</v>
      </c>
      <c r="E92" s="26">
        <v>4.9249999999999998</v>
      </c>
      <c r="F92" s="26" t="s">
        <v>962</v>
      </c>
      <c r="G92" s="2" t="s">
        <v>963</v>
      </c>
    </row>
    <row r="93" spans="1:7" ht="18" thickBot="1" x14ac:dyDescent="0.3">
      <c r="A93" s="25">
        <v>43252</v>
      </c>
      <c r="B93" s="34">
        <v>5060</v>
      </c>
      <c r="C93" s="26">
        <v>5.0720000000000001</v>
      </c>
      <c r="D93" s="26">
        <v>5.282</v>
      </c>
      <c r="E93" s="26">
        <v>4.8680000000000003</v>
      </c>
      <c r="F93" s="26" t="s">
        <v>961</v>
      </c>
      <c r="G93" s="3" t="s">
        <v>487</v>
      </c>
    </row>
    <row r="94" spans="1:7" ht="18" thickBot="1" x14ac:dyDescent="0.3">
      <c r="A94" s="25">
        <v>43282</v>
      </c>
      <c r="B94" s="34">
        <v>5145</v>
      </c>
      <c r="C94" s="26">
        <v>5.05</v>
      </c>
      <c r="D94" s="26">
        <v>5.24</v>
      </c>
      <c r="E94" s="26">
        <v>4.9050000000000002</v>
      </c>
      <c r="F94" s="26" t="s">
        <v>959</v>
      </c>
      <c r="G94" s="3" t="s">
        <v>960</v>
      </c>
    </row>
    <row r="95" spans="1:7" ht="18" thickBot="1" x14ac:dyDescent="0.3">
      <c r="A95" s="25">
        <v>43313</v>
      </c>
      <c r="B95" s="34">
        <v>5250</v>
      </c>
      <c r="C95" s="26">
        <v>5.1449999999999996</v>
      </c>
      <c r="D95" s="26">
        <v>5.4249999999999998</v>
      </c>
      <c r="E95" s="26">
        <v>4.9880000000000004</v>
      </c>
      <c r="F95" s="26" t="s">
        <v>957</v>
      </c>
      <c r="G95" s="3" t="s">
        <v>958</v>
      </c>
    </row>
    <row r="96" spans="1:7" ht="18" thickBot="1" x14ac:dyDescent="0.3">
      <c r="A96" s="25">
        <v>43344</v>
      </c>
      <c r="B96" s="33">
        <v>5008</v>
      </c>
      <c r="C96" s="26">
        <v>5.25</v>
      </c>
      <c r="D96" s="26">
        <v>5.3529999999999998</v>
      </c>
      <c r="E96" s="26">
        <v>4.9409999999999998</v>
      </c>
      <c r="F96" s="26" t="s">
        <v>955</v>
      </c>
      <c r="G96" s="2" t="s">
        <v>956</v>
      </c>
    </row>
    <row r="97" spans="1:7" ht="18" thickBot="1" x14ac:dyDescent="0.3">
      <c r="A97" s="25">
        <v>43374</v>
      </c>
      <c r="B97" s="33">
        <v>4615</v>
      </c>
      <c r="C97" s="26">
        <v>5.01</v>
      </c>
      <c r="D97" s="26">
        <v>5.0490000000000004</v>
      </c>
      <c r="E97" s="26">
        <v>4.4000000000000004</v>
      </c>
      <c r="F97" s="26" t="s">
        <v>953</v>
      </c>
      <c r="G97" s="2" t="s">
        <v>954</v>
      </c>
    </row>
    <row r="98" spans="1:7" ht="18" thickBot="1" x14ac:dyDescent="0.3">
      <c r="A98" s="25">
        <v>43405</v>
      </c>
      <c r="B98" s="33">
        <v>4552</v>
      </c>
      <c r="C98" s="26">
        <v>4.66</v>
      </c>
      <c r="D98" s="26">
        <v>4.8959999999999999</v>
      </c>
      <c r="E98" s="26">
        <v>4.4210000000000003</v>
      </c>
      <c r="F98" s="26" t="s">
        <v>951</v>
      </c>
      <c r="G98" s="2" t="s">
        <v>952</v>
      </c>
    </row>
    <row r="99" spans="1:7" ht="18" thickBot="1" x14ac:dyDescent="0.3">
      <c r="A99" s="25">
        <v>43435</v>
      </c>
      <c r="B99" s="34">
        <v>4699</v>
      </c>
      <c r="C99" s="26">
        <v>4.5999999999999996</v>
      </c>
      <c r="D99" s="26">
        <v>4.702</v>
      </c>
      <c r="E99" s="26">
        <v>4.423</v>
      </c>
      <c r="F99" s="26" t="s">
        <v>949</v>
      </c>
      <c r="G99" s="3" t="s">
        <v>950</v>
      </c>
    </row>
    <row r="100" spans="1:7" ht="18" thickBot="1" x14ac:dyDescent="0.3">
      <c r="A100" s="25">
        <v>43466</v>
      </c>
      <c r="B100" s="34">
        <v>4797</v>
      </c>
      <c r="C100" s="26">
        <v>4.6319999999999997</v>
      </c>
      <c r="D100" s="26">
        <v>4.8470000000000004</v>
      </c>
      <c r="E100" s="26">
        <v>4.5220000000000002</v>
      </c>
      <c r="F100" s="26" t="s">
        <v>948</v>
      </c>
      <c r="G100" s="3" t="s">
        <v>754</v>
      </c>
    </row>
    <row r="101" spans="1:7" ht="18" thickBot="1" x14ac:dyDescent="0.3">
      <c r="A101" s="25">
        <v>43497</v>
      </c>
      <c r="B101" s="34">
        <v>4973</v>
      </c>
      <c r="C101" s="26">
        <v>4.8049999999999997</v>
      </c>
      <c r="D101" s="26">
        <v>5.0380000000000003</v>
      </c>
      <c r="E101" s="26">
        <v>4.7</v>
      </c>
      <c r="F101" s="26" t="s">
        <v>946</v>
      </c>
      <c r="G101" s="3" t="s">
        <v>947</v>
      </c>
    </row>
    <row r="102" spans="1:7" ht="18" thickBot="1" x14ac:dyDescent="0.3">
      <c r="A102" s="25">
        <v>43525</v>
      </c>
      <c r="B102" s="34">
        <v>5065</v>
      </c>
      <c r="C102" s="26">
        <v>5</v>
      </c>
      <c r="D102" s="26">
        <v>5.1100000000000003</v>
      </c>
      <c r="E102" s="26">
        <v>4.9050000000000002</v>
      </c>
      <c r="F102" s="26" t="s">
        <v>184</v>
      </c>
      <c r="G102" s="3" t="s">
        <v>945</v>
      </c>
    </row>
    <row r="103" spans="1:7" ht="18" thickBot="1" x14ac:dyDescent="0.3">
      <c r="A103" s="25">
        <v>43556</v>
      </c>
      <c r="B103" s="34">
        <v>5267</v>
      </c>
      <c r="C103" s="26">
        <v>5.0599999999999996</v>
      </c>
      <c r="D103" s="26">
        <v>5.351</v>
      </c>
      <c r="E103" s="26">
        <v>5.0599999999999996</v>
      </c>
      <c r="F103" s="26" t="s">
        <v>943</v>
      </c>
      <c r="G103" s="3" t="s">
        <v>944</v>
      </c>
    </row>
    <row r="104" spans="1:7" ht="18" thickBot="1" x14ac:dyDescent="0.3">
      <c r="A104" s="25">
        <v>43586</v>
      </c>
      <c r="B104" s="33">
        <v>4991</v>
      </c>
      <c r="C104" s="26">
        <v>5.2919999999999998</v>
      </c>
      <c r="D104" s="26">
        <v>5.3570000000000002</v>
      </c>
      <c r="E104" s="26">
        <v>4.84</v>
      </c>
      <c r="F104" s="26" t="s">
        <v>942</v>
      </c>
      <c r="G104" s="2" t="s">
        <v>36</v>
      </c>
    </row>
    <row r="105" spans="1:7" ht="18" thickBot="1" x14ac:dyDescent="0.3">
      <c r="A105" s="25">
        <v>43617</v>
      </c>
      <c r="B105" s="34">
        <v>5265</v>
      </c>
      <c r="C105" s="26">
        <v>4.9509999999999996</v>
      </c>
      <c r="D105" s="26">
        <v>5.375</v>
      </c>
      <c r="E105" s="26">
        <v>4.9509999999999996</v>
      </c>
      <c r="F105" s="26" t="s">
        <v>903</v>
      </c>
      <c r="G105" s="3" t="s">
        <v>941</v>
      </c>
    </row>
    <row r="106" spans="1:7" ht="18" thickBot="1" x14ac:dyDescent="0.3">
      <c r="A106" s="25">
        <v>43647</v>
      </c>
      <c r="B106" s="33">
        <v>5098</v>
      </c>
      <c r="C106" s="26">
        <v>5.2649999999999997</v>
      </c>
      <c r="D106" s="26">
        <v>5.3449999999999998</v>
      </c>
      <c r="E106" s="26">
        <v>5.0940000000000003</v>
      </c>
      <c r="F106" s="26" t="s">
        <v>939</v>
      </c>
      <c r="G106" s="2" t="s">
        <v>940</v>
      </c>
    </row>
    <row r="107" spans="1:7" ht="18" thickBot="1" x14ac:dyDescent="0.3">
      <c r="A107" s="25">
        <v>43678</v>
      </c>
      <c r="B107" s="33">
        <v>4939</v>
      </c>
      <c r="C107" s="26">
        <v>5.0609999999999999</v>
      </c>
      <c r="D107" s="26">
        <v>5.12</v>
      </c>
      <c r="E107" s="26">
        <v>4.7690000000000001</v>
      </c>
      <c r="F107" s="26" t="s">
        <v>937</v>
      </c>
      <c r="G107" s="2" t="s">
        <v>938</v>
      </c>
    </row>
    <row r="108" spans="1:7" ht="18" thickBot="1" x14ac:dyDescent="0.3">
      <c r="A108" s="25">
        <v>43709</v>
      </c>
      <c r="B108" s="34">
        <v>4957</v>
      </c>
      <c r="C108" s="26">
        <v>4.9880000000000004</v>
      </c>
      <c r="D108" s="26">
        <v>5.2320000000000002</v>
      </c>
      <c r="E108" s="26">
        <v>4.859</v>
      </c>
      <c r="F108" s="26" t="s">
        <v>935</v>
      </c>
      <c r="G108" s="3" t="s">
        <v>936</v>
      </c>
    </row>
    <row r="109" spans="1:7" ht="18" thickBot="1" x14ac:dyDescent="0.3">
      <c r="A109" s="25">
        <v>43739</v>
      </c>
      <c r="B109" s="34">
        <v>5043</v>
      </c>
      <c r="C109" s="26">
        <v>4.9539999999999997</v>
      </c>
      <c r="D109" s="26">
        <v>5.1449999999999996</v>
      </c>
      <c r="E109" s="26">
        <v>4.8250000000000002</v>
      </c>
      <c r="F109" s="26" t="s">
        <v>933</v>
      </c>
      <c r="G109" s="3" t="s">
        <v>934</v>
      </c>
    </row>
    <row r="110" spans="1:7" ht="18" thickBot="1" x14ac:dyDescent="0.3">
      <c r="A110" s="25">
        <v>43770</v>
      </c>
      <c r="B110" s="33">
        <v>4921</v>
      </c>
      <c r="C110" s="26">
        <v>5</v>
      </c>
      <c r="D110" s="26">
        <v>5.1920000000000002</v>
      </c>
      <c r="E110" s="26">
        <v>4.899</v>
      </c>
      <c r="F110" s="26" t="s">
        <v>931</v>
      </c>
      <c r="G110" s="2" t="s">
        <v>932</v>
      </c>
    </row>
    <row r="111" spans="1:7" ht="18" thickBot="1" x14ac:dyDescent="0.3">
      <c r="A111" s="25">
        <v>43800</v>
      </c>
      <c r="B111" s="34">
        <v>5108</v>
      </c>
      <c r="C111" s="26">
        <v>4.95</v>
      </c>
      <c r="D111" s="26">
        <v>5.1989999999999998</v>
      </c>
      <c r="E111" s="26">
        <v>4.75</v>
      </c>
      <c r="F111" s="26" t="s">
        <v>77</v>
      </c>
      <c r="G111" s="3" t="s">
        <v>930</v>
      </c>
    </row>
    <row r="112" spans="1:7" ht="18" thickBot="1" x14ac:dyDescent="0.3">
      <c r="A112" s="25">
        <v>43831</v>
      </c>
      <c r="B112" s="33">
        <v>5011</v>
      </c>
      <c r="C112" s="26">
        <v>5.15</v>
      </c>
      <c r="D112" s="26">
        <v>5.2910000000000004</v>
      </c>
      <c r="E112" s="26">
        <v>4.9560000000000004</v>
      </c>
      <c r="F112" s="26" t="s">
        <v>928</v>
      </c>
      <c r="G112" s="2" t="s">
        <v>929</v>
      </c>
    </row>
    <row r="113" spans="1:7" ht="18" thickBot="1" x14ac:dyDescent="0.3">
      <c r="A113" s="25">
        <v>43862</v>
      </c>
      <c r="B113" s="33">
        <v>4607</v>
      </c>
      <c r="C113" s="26">
        <v>5.0609999999999999</v>
      </c>
      <c r="D113" s="26">
        <v>5.2539999999999996</v>
      </c>
      <c r="E113" s="26">
        <v>4.4089999999999998</v>
      </c>
      <c r="F113" s="26" t="s">
        <v>926</v>
      </c>
      <c r="G113" s="2" t="s">
        <v>927</v>
      </c>
    </row>
    <row r="114" spans="1:7" ht="18" thickBot="1" x14ac:dyDescent="0.3">
      <c r="A114" s="25">
        <v>43891</v>
      </c>
      <c r="B114" s="33">
        <v>4093</v>
      </c>
      <c r="C114" s="26">
        <v>4.6539999999999999</v>
      </c>
      <c r="D114" s="26">
        <v>4.8650000000000002</v>
      </c>
      <c r="E114" s="26">
        <v>3.3580000000000001</v>
      </c>
      <c r="F114" s="26" t="s">
        <v>924</v>
      </c>
      <c r="G114" s="2" t="s">
        <v>925</v>
      </c>
    </row>
    <row r="115" spans="1:7" ht="18" thickBot="1" x14ac:dyDescent="0.3">
      <c r="A115" s="25">
        <v>43922</v>
      </c>
      <c r="B115" s="34">
        <v>4659</v>
      </c>
      <c r="C115" s="26">
        <v>4.1449999999999996</v>
      </c>
      <c r="D115" s="26">
        <v>4.7990000000000004</v>
      </c>
      <c r="E115" s="26">
        <v>3.9729999999999999</v>
      </c>
      <c r="F115" s="26" t="s">
        <v>922</v>
      </c>
      <c r="G115" s="3" t="s">
        <v>923</v>
      </c>
    </row>
    <row r="116" spans="1:7" ht="18" thickBot="1" x14ac:dyDescent="0.3">
      <c r="A116" s="25">
        <v>43952</v>
      </c>
      <c r="B116" s="34">
        <v>4696</v>
      </c>
      <c r="C116" s="26">
        <v>4.5999999999999996</v>
      </c>
      <c r="D116" s="26">
        <v>4.8979999999999997</v>
      </c>
      <c r="E116" s="26">
        <v>4.4829999999999997</v>
      </c>
      <c r="F116" s="26" t="s">
        <v>920</v>
      </c>
      <c r="G116" s="3" t="s">
        <v>921</v>
      </c>
    </row>
    <row r="117" spans="1:7" ht="18" thickBot="1" x14ac:dyDescent="0.3">
      <c r="A117" s="25">
        <v>43983</v>
      </c>
      <c r="B117" s="34">
        <v>5038</v>
      </c>
      <c r="C117" s="26">
        <v>4.7969999999999997</v>
      </c>
      <c r="D117" s="26">
        <v>5.1749999999999998</v>
      </c>
      <c r="E117" s="26">
        <v>4.7130000000000001</v>
      </c>
      <c r="F117" s="26" t="s">
        <v>918</v>
      </c>
      <c r="G117" s="3" t="s">
        <v>919</v>
      </c>
    </row>
    <row r="118" spans="1:7" ht="18" thickBot="1" x14ac:dyDescent="0.3">
      <c r="A118" s="25">
        <v>44013</v>
      </c>
      <c r="B118" s="34">
        <v>5134</v>
      </c>
      <c r="C118" s="26">
        <v>5.0380000000000003</v>
      </c>
      <c r="D118" s="26">
        <v>5.3</v>
      </c>
      <c r="E118" s="26">
        <v>4.9779999999999998</v>
      </c>
      <c r="F118" s="26" t="s">
        <v>917</v>
      </c>
      <c r="G118" s="3" t="s">
        <v>50</v>
      </c>
    </row>
    <row r="119" spans="1:7" ht="18" thickBot="1" x14ac:dyDescent="0.3">
      <c r="A119" s="25">
        <v>44044</v>
      </c>
      <c r="B119" s="34">
        <v>5145</v>
      </c>
      <c r="C119" s="26">
        <v>5.1849999999999996</v>
      </c>
      <c r="D119" s="26">
        <v>5.3789999999999996</v>
      </c>
      <c r="E119" s="26">
        <v>5.1050000000000004</v>
      </c>
      <c r="F119" s="26" t="s">
        <v>915</v>
      </c>
      <c r="G119" s="3" t="s">
        <v>916</v>
      </c>
    </row>
    <row r="120" spans="1:7" ht="18" thickBot="1" x14ac:dyDescent="0.3">
      <c r="A120" s="25">
        <v>44075</v>
      </c>
      <c r="B120" s="33">
        <v>5073</v>
      </c>
      <c r="C120" s="26">
        <v>5.16</v>
      </c>
      <c r="D120" s="26">
        <v>5.2990000000000004</v>
      </c>
      <c r="E120" s="26">
        <v>4.92</v>
      </c>
      <c r="F120" s="26" t="s">
        <v>913</v>
      </c>
      <c r="G120" s="2" t="s">
        <v>914</v>
      </c>
    </row>
    <row r="121" spans="1:7" ht="18" thickBot="1" x14ac:dyDescent="0.3">
      <c r="A121" s="25">
        <v>44105</v>
      </c>
      <c r="B121" s="33">
        <v>4757</v>
      </c>
      <c r="C121" s="26">
        <v>5.1100000000000003</v>
      </c>
      <c r="D121" s="26">
        <v>5.2</v>
      </c>
      <c r="E121" s="26">
        <v>4.5369999999999999</v>
      </c>
      <c r="F121" s="26" t="s">
        <v>911</v>
      </c>
      <c r="G121" s="2" t="s">
        <v>912</v>
      </c>
    </row>
    <row r="122" spans="1:7" ht="18" thickBot="1" x14ac:dyDescent="0.3">
      <c r="A122" s="25">
        <v>44136</v>
      </c>
      <c r="B122" s="34">
        <v>5228</v>
      </c>
      <c r="C122" s="26">
        <v>4.8499999999999996</v>
      </c>
      <c r="D122" s="26">
        <v>5.36</v>
      </c>
      <c r="E122" s="26">
        <v>4.7510000000000003</v>
      </c>
      <c r="F122" s="26" t="s">
        <v>909</v>
      </c>
      <c r="G122" s="3" t="s">
        <v>910</v>
      </c>
    </row>
    <row r="123" spans="1:7" ht="18" thickBot="1" x14ac:dyDescent="0.3">
      <c r="A123" s="25">
        <v>44166</v>
      </c>
      <c r="B123" s="34">
        <v>5460</v>
      </c>
      <c r="C123" s="26">
        <v>5.2279999999999998</v>
      </c>
      <c r="D123" s="26">
        <v>5.5789999999999997</v>
      </c>
      <c r="E123" s="26">
        <v>5.2009999999999996</v>
      </c>
      <c r="F123" s="26" t="s">
        <v>907</v>
      </c>
      <c r="G123" s="3" t="s">
        <v>908</v>
      </c>
    </row>
    <row r="124" spans="1:7" ht="18" thickBot="1" x14ac:dyDescent="0.3">
      <c r="A124" s="25">
        <v>44197</v>
      </c>
      <c r="B124" s="34">
        <v>5751</v>
      </c>
      <c r="C124" s="26">
        <v>5.35</v>
      </c>
      <c r="D124" s="26">
        <v>6.024</v>
      </c>
      <c r="E124" s="26">
        <v>5.2</v>
      </c>
      <c r="F124" s="26" t="s">
        <v>905</v>
      </c>
      <c r="G124" s="3" t="s">
        <v>906</v>
      </c>
    </row>
    <row r="125" spans="1:7" ht="18" thickBot="1" x14ac:dyDescent="0.3">
      <c r="A125" s="25">
        <v>44228</v>
      </c>
      <c r="B125" s="34">
        <v>6093</v>
      </c>
      <c r="C125" s="26">
        <v>5.8090000000000002</v>
      </c>
      <c r="D125" s="26">
        <v>6.25</v>
      </c>
      <c r="E125" s="26">
        <v>5.7149999999999999</v>
      </c>
      <c r="F125" s="26" t="s">
        <v>903</v>
      </c>
      <c r="G125" s="3" t="s">
        <v>904</v>
      </c>
    </row>
    <row r="126" spans="1:7" ht="18" thickBot="1" x14ac:dyDescent="0.3">
      <c r="A126" s="25">
        <v>44256</v>
      </c>
      <c r="B126" s="34">
        <v>6162</v>
      </c>
      <c r="C126" s="26">
        <v>6.1539999999999999</v>
      </c>
      <c r="D126" s="26">
        <v>6.4379999999999997</v>
      </c>
      <c r="E126" s="26">
        <v>5.97</v>
      </c>
      <c r="F126" s="26" t="s">
        <v>901</v>
      </c>
      <c r="G126" s="3" t="s">
        <v>902</v>
      </c>
    </row>
    <row r="127" spans="1:7" ht="18" thickBot="1" x14ac:dyDescent="0.3">
      <c r="A127" s="25">
        <v>44287</v>
      </c>
      <c r="B127" s="33">
        <v>6157</v>
      </c>
      <c r="C127" s="26">
        <v>6.1989999999999998</v>
      </c>
      <c r="D127" s="26">
        <v>6.3339999999999996</v>
      </c>
      <c r="E127" s="26">
        <v>6.1</v>
      </c>
      <c r="F127" s="26" t="s">
        <v>900</v>
      </c>
      <c r="G127" s="2" t="s">
        <v>147</v>
      </c>
    </row>
    <row r="128" spans="1:7" ht="18" thickBot="1" x14ac:dyDescent="0.3">
      <c r="A128" s="25">
        <v>44317</v>
      </c>
      <c r="B128" s="34">
        <v>6223</v>
      </c>
      <c r="C128" s="26">
        <v>6.1790000000000003</v>
      </c>
      <c r="D128" s="26">
        <v>6.4</v>
      </c>
      <c r="E128" s="26">
        <v>6</v>
      </c>
      <c r="F128" s="26" t="s">
        <v>899</v>
      </c>
      <c r="G128" s="3" t="s">
        <v>84</v>
      </c>
    </row>
    <row r="129" spans="1:7" ht="18" thickBot="1" x14ac:dyDescent="0.3">
      <c r="A129" s="25">
        <v>44348</v>
      </c>
      <c r="B129" s="33">
        <v>6066</v>
      </c>
      <c r="C129" s="26">
        <v>6.2750000000000004</v>
      </c>
      <c r="D129" s="26">
        <v>6.35</v>
      </c>
      <c r="E129" s="26">
        <v>5.9269999999999996</v>
      </c>
      <c r="F129" s="26" t="s">
        <v>97</v>
      </c>
      <c r="G129" s="2" t="s">
        <v>98</v>
      </c>
    </row>
    <row r="130" spans="1:7" ht="18" thickBot="1" x14ac:dyDescent="0.3">
      <c r="A130" s="25">
        <v>44378</v>
      </c>
      <c r="B130" s="34">
        <v>6300</v>
      </c>
      <c r="C130" s="26">
        <v>6.0659999999999998</v>
      </c>
      <c r="D130" s="26">
        <v>6.37</v>
      </c>
      <c r="E130" s="26">
        <v>5.8710000000000004</v>
      </c>
      <c r="F130" s="26" t="s">
        <v>95</v>
      </c>
      <c r="G130" s="3" t="s">
        <v>96</v>
      </c>
    </row>
    <row r="131" spans="1:7" ht="18" thickBot="1" x14ac:dyDescent="0.3">
      <c r="A131" s="25">
        <v>44409</v>
      </c>
      <c r="B131" s="33">
        <v>6144</v>
      </c>
      <c r="C131" s="26">
        <v>6.3659999999999997</v>
      </c>
      <c r="D131" s="26">
        <v>6.399</v>
      </c>
      <c r="E131" s="26">
        <v>5.9550000000000001</v>
      </c>
      <c r="F131" s="26" t="s">
        <v>93</v>
      </c>
      <c r="G131" s="2" t="s">
        <v>94</v>
      </c>
    </row>
    <row r="132" spans="1:7" ht="18" thickBot="1" x14ac:dyDescent="0.3">
      <c r="A132" s="25">
        <v>44440</v>
      </c>
      <c r="B132" s="33">
        <v>5934</v>
      </c>
      <c r="C132" s="26">
        <v>6.1959999999999997</v>
      </c>
      <c r="D132" s="26">
        <v>6.1959999999999997</v>
      </c>
      <c r="E132" s="26">
        <v>5.5</v>
      </c>
      <c r="F132" s="26" t="s">
        <v>91</v>
      </c>
      <c r="G132" s="2" t="s">
        <v>92</v>
      </c>
    </row>
    <row r="133" spans="1:7" ht="18" thickBot="1" x14ac:dyDescent="0.3">
      <c r="A133" s="25">
        <v>44470</v>
      </c>
      <c r="B133" s="34">
        <v>6106</v>
      </c>
      <c r="C133" s="26">
        <v>5.923</v>
      </c>
      <c r="D133" s="26">
        <v>6.1870000000000003</v>
      </c>
      <c r="E133" s="26">
        <v>5.75</v>
      </c>
      <c r="F133" s="26" t="s">
        <v>89</v>
      </c>
      <c r="G133" s="3" t="s">
        <v>90</v>
      </c>
    </row>
    <row r="134" spans="1:7" ht="18" thickBot="1" x14ac:dyDescent="0.3">
      <c r="A134" s="25">
        <v>44501</v>
      </c>
      <c r="B134" s="34">
        <v>6434</v>
      </c>
      <c r="C134" s="26">
        <v>6.1189999999999998</v>
      </c>
      <c r="D134" s="26">
        <v>6.4989999999999997</v>
      </c>
      <c r="E134" s="26">
        <v>6.0449999999999999</v>
      </c>
      <c r="F134" s="26" t="s">
        <v>87</v>
      </c>
      <c r="G134" s="3" t="s">
        <v>88</v>
      </c>
    </row>
    <row r="135" spans="1:7" ht="18" thickBot="1" x14ac:dyDescent="0.3">
      <c r="A135" s="25">
        <v>44531</v>
      </c>
      <c r="B135" s="34">
        <v>6720</v>
      </c>
      <c r="C135" s="26">
        <v>6.4790000000000001</v>
      </c>
      <c r="D135" s="26">
        <v>6.7850000000000001</v>
      </c>
      <c r="E135" s="26">
        <v>6.3339999999999996</v>
      </c>
      <c r="F135" s="26" t="s">
        <v>85</v>
      </c>
      <c r="G135" s="3" t="s">
        <v>86</v>
      </c>
    </row>
    <row r="136" spans="1:7" ht="18" thickBot="1" x14ac:dyDescent="0.3">
      <c r="A136" s="25">
        <v>44562</v>
      </c>
      <c r="B136" s="34">
        <v>6792</v>
      </c>
      <c r="C136" s="26">
        <v>6.7850000000000001</v>
      </c>
      <c r="D136" s="26">
        <v>7</v>
      </c>
      <c r="E136" s="26">
        <v>6.55</v>
      </c>
      <c r="F136" s="26" t="s">
        <v>83</v>
      </c>
      <c r="G136" s="3" t="s">
        <v>84</v>
      </c>
    </row>
    <row r="137" spans="1:7" ht="18" thickBot="1" x14ac:dyDescent="0.3">
      <c r="A137" s="25">
        <v>44593</v>
      </c>
      <c r="B137" s="34">
        <v>6973</v>
      </c>
      <c r="C137" s="26">
        <v>6.82</v>
      </c>
      <c r="D137" s="26">
        <v>7.1</v>
      </c>
      <c r="E137" s="26">
        <v>6.6</v>
      </c>
      <c r="F137" s="26" t="s">
        <v>81</v>
      </c>
      <c r="G137" s="3" t="s">
        <v>82</v>
      </c>
    </row>
    <row r="138" spans="1:7" ht="18" thickBot="1" x14ac:dyDescent="0.3">
      <c r="A138" s="25">
        <v>44621</v>
      </c>
      <c r="B138" s="33">
        <v>6933</v>
      </c>
      <c r="C138" s="26">
        <v>7</v>
      </c>
      <c r="D138" s="26">
        <v>7.234</v>
      </c>
      <c r="E138" s="26">
        <v>6.3760000000000003</v>
      </c>
      <c r="F138" s="26" t="s">
        <v>79</v>
      </c>
      <c r="G138" s="2" t="s">
        <v>80</v>
      </c>
    </row>
    <row r="139" spans="1:7" ht="18" thickBot="1" x14ac:dyDescent="0.3">
      <c r="A139" s="25">
        <v>44652</v>
      </c>
      <c r="B139" s="33">
        <v>6612</v>
      </c>
      <c r="C139" s="26">
        <v>7.0129999999999999</v>
      </c>
      <c r="D139" s="26">
        <v>7.069</v>
      </c>
      <c r="E139" s="26">
        <v>6.3449999999999998</v>
      </c>
      <c r="F139" s="26" t="s">
        <v>77</v>
      </c>
      <c r="G139" s="2" t="s">
        <v>78</v>
      </c>
    </row>
    <row r="140" spans="1:7" ht="18" thickBot="1" x14ac:dyDescent="0.3">
      <c r="A140" s="25">
        <v>44682</v>
      </c>
      <c r="B140" s="33">
        <v>6582</v>
      </c>
      <c r="C140" s="26">
        <v>6.75</v>
      </c>
      <c r="D140" s="26">
        <v>6.75</v>
      </c>
      <c r="E140" s="26">
        <v>6.0019999999999998</v>
      </c>
      <c r="F140" s="26" t="s">
        <v>75</v>
      </c>
      <c r="G140" s="2" t="s">
        <v>76</v>
      </c>
    </row>
    <row r="141" spans="1:7" ht="18" thickBot="1" x14ac:dyDescent="0.3">
      <c r="A141" s="25">
        <v>44713</v>
      </c>
      <c r="B141" s="33">
        <v>6157</v>
      </c>
      <c r="C141" s="26">
        <v>6.7389999999999999</v>
      </c>
      <c r="D141" s="26">
        <v>6.7389999999999999</v>
      </c>
      <c r="E141" s="26">
        <v>5.9119999999999999</v>
      </c>
      <c r="F141" s="26" t="s">
        <v>73</v>
      </c>
      <c r="G141" s="2" t="s">
        <v>74</v>
      </c>
    </row>
    <row r="142" spans="1:7" ht="18" thickBot="1" x14ac:dyDescent="0.3">
      <c r="A142" s="25">
        <v>44743</v>
      </c>
      <c r="B142" s="34">
        <v>6254</v>
      </c>
      <c r="C142" s="26">
        <v>6.2140000000000004</v>
      </c>
      <c r="D142" s="26">
        <v>6.3179999999999996</v>
      </c>
      <c r="E142" s="26">
        <v>5.875</v>
      </c>
      <c r="F142" s="26" t="s">
        <v>71</v>
      </c>
      <c r="G142" s="3" t="s">
        <v>72</v>
      </c>
    </row>
    <row r="143" spans="1:7" ht="18" thickBot="1" x14ac:dyDescent="0.3">
      <c r="A143" s="25">
        <v>44774</v>
      </c>
      <c r="B143" s="33">
        <v>6144</v>
      </c>
      <c r="C143" s="26">
        <v>6.3170000000000002</v>
      </c>
      <c r="D143" s="26">
        <v>6.52</v>
      </c>
      <c r="E143" s="26">
        <v>6.1050000000000004</v>
      </c>
      <c r="F143" s="26" t="s">
        <v>69</v>
      </c>
      <c r="G143" s="2" t="s">
        <v>70</v>
      </c>
    </row>
    <row r="144" spans="1:7" ht="18" thickBot="1" x14ac:dyDescent="0.3">
      <c r="A144" s="25">
        <v>44805</v>
      </c>
      <c r="B144" s="33">
        <v>5857</v>
      </c>
      <c r="C144" s="26">
        <v>6.3890000000000002</v>
      </c>
      <c r="D144" s="26">
        <v>6.3890000000000002</v>
      </c>
      <c r="E144" s="26">
        <v>5.7169999999999996</v>
      </c>
      <c r="F144" s="26" t="s">
        <v>67</v>
      </c>
      <c r="G144" s="2" t="s">
        <v>68</v>
      </c>
    </row>
    <row r="145" spans="1:7" ht="18" thickBot="1" x14ac:dyDescent="0.3">
      <c r="A145" s="25">
        <v>44835</v>
      </c>
      <c r="B145" s="34">
        <v>6026</v>
      </c>
      <c r="C145" s="26">
        <v>5.9989999999999997</v>
      </c>
      <c r="D145" s="26">
        <v>6.2</v>
      </c>
      <c r="E145" s="26">
        <v>5.82</v>
      </c>
      <c r="F145" s="26" t="s">
        <v>65</v>
      </c>
      <c r="G145" s="3" t="s">
        <v>66</v>
      </c>
    </row>
    <row r="146" spans="1:7" ht="18" thickBot="1" x14ac:dyDescent="0.3">
      <c r="A146" s="25">
        <v>44866</v>
      </c>
      <c r="B146" s="34">
        <v>6864</v>
      </c>
      <c r="C146" s="26">
        <v>6.09</v>
      </c>
      <c r="D146" s="26">
        <v>6.9039999999999999</v>
      </c>
      <c r="E146" s="26">
        <v>5.9249999999999998</v>
      </c>
      <c r="F146" s="26" t="s">
        <v>63</v>
      </c>
      <c r="G146" s="3" t="s">
        <v>64</v>
      </c>
    </row>
    <row r="147" spans="1:7" ht="18" thickBot="1" x14ac:dyDescent="0.3">
      <c r="A147" s="25">
        <v>44896</v>
      </c>
      <c r="B147" s="33">
        <v>6728</v>
      </c>
      <c r="C147" s="26">
        <v>6.8639999999999999</v>
      </c>
      <c r="D147" s="26">
        <v>7.04</v>
      </c>
      <c r="E147" s="26">
        <v>6.56</v>
      </c>
      <c r="F147" s="26" t="s">
        <v>61</v>
      </c>
      <c r="G147" s="2" t="s">
        <v>62</v>
      </c>
    </row>
    <row r="148" spans="1:7" ht="18" thickBot="1" x14ac:dyDescent="0.3">
      <c r="A148" s="25">
        <v>44927</v>
      </c>
      <c r="B148" s="34">
        <v>7354</v>
      </c>
      <c r="C148" s="26">
        <v>6.7850000000000001</v>
      </c>
      <c r="D148" s="26">
        <v>7.7460000000000004</v>
      </c>
      <c r="E148" s="26">
        <v>6.7370000000000001</v>
      </c>
      <c r="F148" s="26" t="s">
        <v>59</v>
      </c>
      <c r="G148" s="3" t="s">
        <v>60</v>
      </c>
    </row>
    <row r="149" spans="1:7" ht="18" thickBot="1" x14ac:dyDescent="0.3">
      <c r="A149" s="25">
        <v>44958</v>
      </c>
      <c r="B149" s="33">
        <v>7183</v>
      </c>
      <c r="C149" s="26">
        <v>7.5060000000000002</v>
      </c>
      <c r="D149" s="26">
        <v>7.51</v>
      </c>
      <c r="E149" s="26">
        <v>6.74</v>
      </c>
      <c r="F149" s="26" t="s">
        <v>57</v>
      </c>
      <c r="G149" s="2" t="s">
        <v>58</v>
      </c>
    </row>
    <row r="150" spans="1:7" ht="18" thickBot="1" x14ac:dyDescent="0.3">
      <c r="A150" s="25">
        <v>44986</v>
      </c>
      <c r="B150" s="33">
        <v>7115</v>
      </c>
      <c r="C150" s="26">
        <v>7.2</v>
      </c>
      <c r="D150" s="26">
        <v>7.35</v>
      </c>
      <c r="E150" s="26">
        <v>6.6550000000000002</v>
      </c>
      <c r="F150" s="26" t="s">
        <v>55</v>
      </c>
      <c r="G150" s="2" t="s">
        <v>56</v>
      </c>
    </row>
    <row r="151" spans="1:7" ht="18" thickBot="1" x14ac:dyDescent="0.3">
      <c r="A151" s="25">
        <v>45017</v>
      </c>
      <c r="B151" s="34">
        <v>7322</v>
      </c>
      <c r="C151" s="26">
        <v>7</v>
      </c>
      <c r="D151" s="26">
        <v>7.4989999999999997</v>
      </c>
      <c r="E151" s="26">
        <v>6.8</v>
      </c>
      <c r="F151" s="26" t="s">
        <v>53</v>
      </c>
      <c r="G151" s="3" t="s">
        <v>54</v>
      </c>
    </row>
    <row r="152" spans="1:7" ht="17.25" x14ac:dyDescent="0.25">
      <c r="A152" s="27">
        <v>45047</v>
      </c>
      <c r="B152" s="43">
        <v>7365</v>
      </c>
      <c r="C152" s="28">
        <v>7.2519999999999998</v>
      </c>
      <c r="D152" s="28">
        <v>7.4790000000000001</v>
      </c>
      <c r="E152" s="28">
        <v>7.2009999999999996</v>
      </c>
      <c r="F152" s="28" t="s">
        <v>897</v>
      </c>
      <c r="G152" s="4" t="s">
        <v>898</v>
      </c>
    </row>
    <row r="153" spans="1:7" ht="18" thickBot="1" x14ac:dyDescent="0.3">
      <c r="A153" s="25"/>
      <c r="B153" s="3"/>
      <c r="C153" s="26"/>
      <c r="D153" s="26"/>
      <c r="E153" s="26"/>
      <c r="F153" s="26"/>
      <c r="G153" s="3"/>
    </row>
    <row r="154" spans="1:7" ht="18" thickBot="1" x14ac:dyDescent="0.3">
      <c r="A154" s="25"/>
      <c r="B154" s="3"/>
      <c r="C154" s="26"/>
      <c r="D154" s="26"/>
      <c r="E154" s="26"/>
      <c r="F154" s="26"/>
      <c r="G154" s="3"/>
    </row>
    <row r="155" spans="1:7" ht="18" thickBot="1" x14ac:dyDescent="0.3">
      <c r="A155" s="25"/>
      <c r="B155" s="2"/>
      <c r="C155" s="26"/>
      <c r="D155" s="26"/>
      <c r="E155" s="26"/>
      <c r="F155" s="26"/>
      <c r="G155" s="2"/>
    </row>
    <row r="156" spans="1:7" ht="18" thickBot="1" x14ac:dyDescent="0.3">
      <c r="A156" s="25"/>
      <c r="B156" s="3"/>
      <c r="C156" s="26"/>
      <c r="D156" s="26"/>
      <c r="E156" s="26"/>
      <c r="F156" s="26"/>
      <c r="G156" s="3"/>
    </row>
    <row r="157" spans="1:7" ht="18" thickBot="1" x14ac:dyDescent="0.3">
      <c r="A157" s="25"/>
      <c r="B157" s="2"/>
      <c r="C157" s="26"/>
      <c r="D157" s="26"/>
      <c r="E157" s="26"/>
      <c r="F157" s="26"/>
      <c r="G157" s="2"/>
    </row>
    <row r="158" spans="1:7" ht="18" thickBot="1" x14ac:dyDescent="0.3">
      <c r="A158" s="25"/>
      <c r="B158" s="2"/>
      <c r="C158" s="26"/>
      <c r="D158" s="26"/>
      <c r="E158" s="26"/>
      <c r="F158" s="26"/>
      <c r="G158" s="2"/>
    </row>
    <row r="159" spans="1:7" ht="18" thickBot="1" x14ac:dyDescent="0.3">
      <c r="A159" s="25"/>
      <c r="B159" s="2"/>
      <c r="C159" s="26"/>
      <c r="D159" s="26"/>
      <c r="E159" s="26"/>
      <c r="F159" s="26"/>
      <c r="G159" s="2"/>
    </row>
    <row r="160" spans="1:7" ht="18" thickBot="1" x14ac:dyDescent="0.3">
      <c r="A160" s="25"/>
      <c r="B160" s="3"/>
      <c r="C160" s="26"/>
      <c r="D160" s="26"/>
      <c r="E160" s="26"/>
      <c r="F160" s="26"/>
      <c r="G160" s="3"/>
    </row>
    <row r="161" spans="1:7" ht="18" thickBot="1" x14ac:dyDescent="0.3">
      <c r="A161" s="25"/>
      <c r="B161" s="2"/>
      <c r="C161" s="26"/>
      <c r="D161" s="26"/>
      <c r="E161" s="26"/>
      <c r="F161" s="26"/>
      <c r="G161" s="2"/>
    </row>
    <row r="162" spans="1:7" ht="18" thickBot="1" x14ac:dyDescent="0.3">
      <c r="A162" s="25"/>
      <c r="B162" s="2"/>
      <c r="C162" s="26"/>
      <c r="D162" s="26"/>
      <c r="E162" s="26"/>
      <c r="F162" s="26"/>
      <c r="G162" s="2"/>
    </row>
    <row r="163" spans="1:7" ht="18" thickBot="1" x14ac:dyDescent="0.3">
      <c r="A163" s="25"/>
      <c r="B163" s="3"/>
      <c r="C163" s="26"/>
      <c r="D163" s="26"/>
      <c r="E163" s="26"/>
      <c r="F163" s="26"/>
      <c r="G163" s="3"/>
    </row>
    <row r="164" spans="1:7" ht="18" thickBot="1" x14ac:dyDescent="0.3">
      <c r="A164" s="25"/>
      <c r="B164" s="3"/>
      <c r="C164" s="26"/>
      <c r="D164" s="26"/>
      <c r="E164" s="26"/>
      <c r="F164" s="26"/>
      <c r="G164" s="3"/>
    </row>
    <row r="165" spans="1:7" ht="18" thickBot="1" x14ac:dyDescent="0.3">
      <c r="A165" s="25"/>
      <c r="B165" s="3"/>
      <c r="C165" s="26"/>
      <c r="D165" s="26"/>
      <c r="E165" s="26"/>
      <c r="F165" s="26"/>
      <c r="G165" s="3"/>
    </row>
    <row r="166" spans="1:7" ht="18" thickBot="1" x14ac:dyDescent="0.3">
      <c r="A166" s="25"/>
      <c r="B166" s="2"/>
      <c r="C166" s="26"/>
      <c r="D166" s="26"/>
      <c r="E166" s="26"/>
      <c r="F166" s="26"/>
      <c r="G166" s="2"/>
    </row>
    <row r="167" spans="1:7" ht="18" thickBot="1" x14ac:dyDescent="0.3">
      <c r="A167" s="25"/>
      <c r="B167" s="3"/>
      <c r="C167" s="26"/>
      <c r="D167" s="26"/>
      <c r="E167" s="26"/>
      <c r="F167" s="26"/>
      <c r="G167" s="3"/>
    </row>
    <row r="168" spans="1:7" ht="18" thickBot="1" x14ac:dyDescent="0.3">
      <c r="A168" s="25"/>
      <c r="B168" s="3"/>
      <c r="C168" s="26"/>
      <c r="D168" s="26"/>
      <c r="E168" s="26"/>
      <c r="F168" s="26"/>
      <c r="G168" s="3"/>
    </row>
    <row r="169" spans="1:7" ht="18" thickBot="1" x14ac:dyDescent="0.3">
      <c r="A169" s="25"/>
      <c r="B169" s="2"/>
      <c r="C169" s="26"/>
      <c r="D169" s="26"/>
      <c r="E169" s="26"/>
      <c r="F169" s="26"/>
      <c r="G169" s="2"/>
    </row>
    <row r="170" spans="1:7" ht="18" thickBot="1" x14ac:dyDescent="0.3">
      <c r="A170" s="25"/>
      <c r="B170" s="3"/>
      <c r="C170" s="26"/>
      <c r="D170" s="26"/>
      <c r="E170" s="26"/>
      <c r="F170" s="26"/>
      <c r="G170" s="3"/>
    </row>
    <row r="171" spans="1:7" ht="18" thickBot="1" x14ac:dyDescent="0.3">
      <c r="A171" s="25"/>
      <c r="B171" s="3"/>
      <c r="C171" s="26"/>
      <c r="D171" s="26"/>
      <c r="E171" s="26"/>
      <c r="F171" s="26"/>
      <c r="G171" s="3"/>
    </row>
    <row r="172" spans="1:7" ht="18" thickBot="1" x14ac:dyDescent="0.3">
      <c r="A172" s="25"/>
      <c r="B172" s="3"/>
      <c r="C172" s="26"/>
      <c r="D172" s="26"/>
      <c r="E172" s="26"/>
      <c r="F172" s="26"/>
      <c r="G172" s="3"/>
    </row>
    <row r="173" spans="1:7" ht="18" thickBot="1" x14ac:dyDescent="0.3">
      <c r="A173" s="25"/>
      <c r="B173" s="2"/>
      <c r="C173" s="26"/>
      <c r="D173" s="26"/>
      <c r="E173" s="26"/>
      <c r="F173" s="26"/>
      <c r="G173" s="2"/>
    </row>
    <row r="174" spans="1:7" ht="18" thickBot="1" x14ac:dyDescent="0.3">
      <c r="A174" s="25"/>
      <c r="B174" s="2"/>
      <c r="C174" s="26"/>
      <c r="D174" s="26"/>
      <c r="E174" s="26"/>
      <c r="F174" s="26"/>
      <c r="G174" s="2"/>
    </row>
    <row r="175" spans="1:7" ht="18" thickBot="1" x14ac:dyDescent="0.3">
      <c r="A175" s="25"/>
      <c r="B175" s="3"/>
      <c r="C175" s="26"/>
      <c r="D175" s="26"/>
      <c r="E175" s="26"/>
      <c r="F175" s="26"/>
      <c r="G175" s="3"/>
    </row>
    <row r="176" spans="1:7" ht="18" thickBot="1" x14ac:dyDescent="0.3">
      <c r="A176" s="25"/>
      <c r="B176" s="3"/>
      <c r="C176" s="26"/>
      <c r="D176" s="26"/>
      <c r="E176" s="26"/>
      <c r="F176" s="26"/>
      <c r="G176" s="3"/>
    </row>
    <row r="177" spans="1:7" ht="18" thickBot="1" x14ac:dyDescent="0.3">
      <c r="A177" s="25"/>
      <c r="B177" s="2"/>
      <c r="C177" s="26"/>
      <c r="D177" s="26"/>
      <c r="E177" s="26"/>
      <c r="F177" s="26"/>
      <c r="G177" s="2"/>
    </row>
    <row r="178" spans="1:7" ht="18" thickBot="1" x14ac:dyDescent="0.3">
      <c r="A178" s="25"/>
      <c r="B178" s="2"/>
      <c r="C178" s="26"/>
      <c r="D178" s="26"/>
      <c r="E178" s="26"/>
      <c r="F178" s="26"/>
      <c r="G178" s="2"/>
    </row>
    <row r="179" spans="1:7" ht="18" thickBot="1" x14ac:dyDescent="0.3">
      <c r="A179" s="25"/>
      <c r="B179" s="2"/>
      <c r="C179" s="26"/>
      <c r="D179" s="26"/>
      <c r="E179" s="26"/>
      <c r="F179" s="26"/>
      <c r="G179" s="2"/>
    </row>
    <row r="180" spans="1:7" ht="18" thickBot="1" x14ac:dyDescent="0.3">
      <c r="A180" s="25"/>
      <c r="B180" s="2"/>
      <c r="C180" s="26"/>
      <c r="D180" s="26"/>
      <c r="E180" s="26"/>
      <c r="F180" s="26"/>
      <c r="G180" s="2"/>
    </row>
    <row r="181" spans="1:7" ht="18" thickBot="1" x14ac:dyDescent="0.3">
      <c r="A181" s="25"/>
      <c r="B181" s="2"/>
      <c r="C181" s="26"/>
      <c r="D181" s="26"/>
      <c r="E181" s="26"/>
      <c r="F181" s="26"/>
      <c r="G181" s="2"/>
    </row>
    <row r="182" spans="1:7" ht="18" thickBot="1" x14ac:dyDescent="0.3">
      <c r="A182" s="25"/>
      <c r="B182" s="3"/>
      <c r="C182" s="26"/>
      <c r="D182" s="26"/>
      <c r="E182" s="26"/>
      <c r="F182" s="26"/>
      <c r="G182" s="3"/>
    </row>
    <row r="183" spans="1:7" ht="18" thickBot="1" x14ac:dyDescent="0.3">
      <c r="A183" s="25"/>
      <c r="B183" s="3"/>
      <c r="C183" s="26"/>
      <c r="D183" s="26"/>
      <c r="E183" s="26"/>
      <c r="F183" s="26"/>
      <c r="G183" s="3"/>
    </row>
    <row r="184" spans="1:7" ht="18" thickBot="1" x14ac:dyDescent="0.3">
      <c r="A184" s="25"/>
      <c r="B184" s="2"/>
      <c r="C184" s="26"/>
      <c r="D184" s="26"/>
      <c r="E184" s="26"/>
      <c r="F184" s="26"/>
      <c r="G184" s="2"/>
    </row>
    <row r="185" spans="1:7" ht="18" thickBot="1" x14ac:dyDescent="0.3">
      <c r="A185" s="25"/>
      <c r="B185" s="3"/>
      <c r="C185" s="26"/>
      <c r="D185" s="26"/>
      <c r="E185" s="26"/>
      <c r="F185" s="26"/>
      <c r="G185" s="3"/>
    </row>
    <row r="186" spans="1:7" ht="18" thickBot="1" x14ac:dyDescent="0.3">
      <c r="A186" s="25"/>
      <c r="B186" s="2"/>
      <c r="C186" s="26"/>
      <c r="D186" s="26"/>
      <c r="E186" s="26"/>
      <c r="F186" s="26"/>
      <c r="G186" s="2"/>
    </row>
    <row r="187" spans="1:7" ht="18" thickBot="1" x14ac:dyDescent="0.3">
      <c r="A187" s="25"/>
      <c r="B187" s="2"/>
      <c r="C187" s="26"/>
      <c r="D187" s="26"/>
      <c r="E187" s="26"/>
      <c r="F187" s="26"/>
      <c r="G187" s="2"/>
    </row>
    <row r="188" spans="1:7" ht="18" thickBot="1" x14ac:dyDescent="0.3">
      <c r="A188" s="25"/>
      <c r="B188" s="2"/>
      <c r="C188" s="26"/>
      <c r="D188" s="26"/>
      <c r="E188" s="26"/>
      <c r="F188" s="26"/>
      <c r="G188" s="2"/>
    </row>
    <row r="189" spans="1:7" ht="18" thickBot="1" x14ac:dyDescent="0.3">
      <c r="A189" s="25"/>
      <c r="B189" s="3"/>
      <c r="C189" s="26"/>
      <c r="D189" s="26"/>
      <c r="E189" s="26"/>
      <c r="F189" s="26"/>
      <c r="G189" s="3"/>
    </row>
    <row r="190" spans="1:7" ht="18" thickBot="1" x14ac:dyDescent="0.3">
      <c r="A190" s="25"/>
      <c r="B190" s="3"/>
      <c r="C190" s="26"/>
      <c r="D190" s="26"/>
      <c r="E190" s="26"/>
      <c r="F190" s="26"/>
      <c r="G190" s="3"/>
    </row>
    <row r="191" spans="1:7" ht="18" thickBot="1" x14ac:dyDescent="0.3">
      <c r="A191" s="25"/>
      <c r="B191" s="3"/>
      <c r="C191" s="26"/>
      <c r="D191" s="26"/>
      <c r="E191" s="26"/>
      <c r="F191" s="26"/>
      <c r="G191" s="3"/>
    </row>
    <row r="192" spans="1:7" ht="18" thickBot="1" x14ac:dyDescent="0.3">
      <c r="A192" s="25"/>
      <c r="B192" s="3"/>
      <c r="C192" s="26"/>
      <c r="D192" s="26"/>
      <c r="E192" s="26"/>
      <c r="F192" s="26"/>
      <c r="G192" s="3"/>
    </row>
    <row r="193" spans="1:7" ht="18" thickBot="1" x14ac:dyDescent="0.3">
      <c r="A193" s="25"/>
      <c r="B193" s="2"/>
      <c r="C193" s="26"/>
      <c r="D193" s="26"/>
      <c r="E193" s="26"/>
      <c r="F193" s="26"/>
      <c r="G193" s="2"/>
    </row>
    <row r="194" spans="1:7" ht="18" thickBot="1" x14ac:dyDescent="0.3">
      <c r="A194" s="25"/>
      <c r="B194" s="3"/>
      <c r="C194" s="26"/>
      <c r="D194" s="26"/>
      <c r="E194" s="26"/>
      <c r="F194" s="26"/>
      <c r="G194" s="3"/>
    </row>
    <row r="195" spans="1:7" ht="18" thickBot="1" x14ac:dyDescent="0.3">
      <c r="A195" s="25"/>
      <c r="B195" s="3"/>
      <c r="C195" s="26"/>
      <c r="D195" s="26"/>
      <c r="E195" s="26"/>
      <c r="F195" s="26"/>
      <c r="G195" s="3"/>
    </row>
    <row r="196" spans="1:7" ht="18" thickBot="1" x14ac:dyDescent="0.3">
      <c r="A196" s="25"/>
      <c r="B196" s="3"/>
      <c r="C196" s="26"/>
      <c r="D196" s="26"/>
      <c r="E196" s="26"/>
      <c r="F196" s="26"/>
      <c r="G196" s="3"/>
    </row>
    <row r="197" spans="1:7" ht="18" thickBot="1" x14ac:dyDescent="0.3">
      <c r="A197" s="25"/>
      <c r="B197" s="3"/>
      <c r="C197" s="26"/>
      <c r="D197" s="26"/>
      <c r="E197" s="26"/>
      <c r="F197" s="26"/>
      <c r="G197" s="3"/>
    </row>
    <row r="198" spans="1:7" ht="18" thickBot="1" x14ac:dyDescent="0.3">
      <c r="A198" s="25"/>
      <c r="B198" s="3"/>
      <c r="C198" s="26"/>
      <c r="D198" s="26"/>
      <c r="E198" s="26"/>
      <c r="F198" s="26"/>
      <c r="G198" s="3"/>
    </row>
    <row r="199" spans="1:7" ht="18" thickBot="1" x14ac:dyDescent="0.3">
      <c r="A199" s="25"/>
      <c r="B199" s="3"/>
      <c r="C199" s="26"/>
      <c r="D199" s="26"/>
      <c r="E199" s="26"/>
      <c r="F199" s="26"/>
      <c r="G199" s="3"/>
    </row>
    <row r="200" spans="1:7" ht="18" thickBot="1" x14ac:dyDescent="0.3">
      <c r="A200" s="25"/>
      <c r="B200" s="3"/>
      <c r="C200" s="26"/>
      <c r="D200" s="26"/>
      <c r="E200" s="26"/>
      <c r="F200" s="26"/>
      <c r="G200" s="3"/>
    </row>
    <row r="201" spans="1:7" ht="18" thickBot="1" x14ac:dyDescent="0.3">
      <c r="A201" s="25"/>
      <c r="B201" s="3"/>
      <c r="C201" s="26"/>
      <c r="D201" s="26"/>
      <c r="E201" s="26"/>
      <c r="F201" s="26"/>
      <c r="G201" s="3"/>
    </row>
    <row r="202" spans="1:7" ht="18" thickBot="1" x14ac:dyDescent="0.3">
      <c r="A202" s="25"/>
      <c r="B202" s="3"/>
      <c r="C202" s="26"/>
      <c r="D202" s="26"/>
      <c r="E202" s="26"/>
      <c r="F202" s="26"/>
      <c r="G202" s="3"/>
    </row>
    <row r="203" spans="1:7" ht="18" thickBot="1" x14ac:dyDescent="0.3">
      <c r="A203" s="25"/>
      <c r="B203" s="3"/>
      <c r="C203" s="26"/>
      <c r="D203" s="26"/>
      <c r="E203" s="26"/>
      <c r="F203" s="26"/>
      <c r="G203" s="3"/>
    </row>
    <row r="204" spans="1:7" ht="18" thickBot="1" x14ac:dyDescent="0.3">
      <c r="A204" s="25"/>
      <c r="B204" s="2"/>
      <c r="C204" s="26"/>
      <c r="D204" s="26"/>
      <c r="E204" s="26"/>
      <c r="F204" s="26"/>
      <c r="G204" s="2"/>
    </row>
    <row r="205" spans="1:7" ht="18" thickBot="1" x14ac:dyDescent="0.3">
      <c r="A205" s="25"/>
      <c r="B205" s="3"/>
      <c r="C205" s="26"/>
      <c r="D205" s="26"/>
      <c r="E205" s="26"/>
      <c r="F205" s="26"/>
      <c r="G205" s="3"/>
    </row>
    <row r="206" spans="1:7" ht="18" thickBot="1" x14ac:dyDescent="0.3">
      <c r="A206" s="25"/>
      <c r="B206" s="2"/>
      <c r="C206" s="26"/>
      <c r="D206" s="26"/>
      <c r="E206" s="26"/>
      <c r="F206" s="26"/>
      <c r="G206" s="2"/>
    </row>
    <row r="207" spans="1:7" ht="18" thickBot="1" x14ac:dyDescent="0.3">
      <c r="A207" s="25"/>
      <c r="B207" s="3"/>
      <c r="C207" s="26"/>
      <c r="D207" s="26"/>
      <c r="E207" s="26"/>
      <c r="F207" s="26"/>
      <c r="G207" s="3"/>
    </row>
    <row r="208" spans="1:7" ht="18" thickBot="1" x14ac:dyDescent="0.3">
      <c r="A208" s="25"/>
      <c r="B208" s="3"/>
      <c r="C208" s="26"/>
      <c r="D208" s="26"/>
      <c r="E208" s="26"/>
      <c r="F208" s="26"/>
      <c r="G208" s="3"/>
    </row>
    <row r="209" spans="1:7" ht="18" thickBot="1" x14ac:dyDescent="0.3">
      <c r="A209" s="25"/>
      <c r="B209" s="2"/>
      <c r="C209" s="26"/>
      <c r="D209" s="26"/>
      <c r="E209" s="26"/>
      <c r="F209" s="26"/>
      <c r="G209" s="2"/>
    </row>
    <row r="210" spans="1:7" ht="18" thickBot="1" x14ac:dyDescent="0.3">
      <c r="A210" s="25"/>
      <c r="B210" s="3"/>
      <c r="C210" s="26"/>
      <c r="D210" s="26"/>
      <c r="E210" s="26"/>
      <c r="F210" s="26"/>
      <c r="G210" s="3"/>
    </row>
    <row r="211" spans="1:7" ht="18" thickBot="1" x14ac:dyDescent="0.3">
      <c r="A211" s="25"/>
      <c r="B211" s="3"/>
      <c r="C211" s="26"/>
      <c r="D211" s="26"/>
      <c r="E211" s="26"/>
      <c r="F211" s="26"/>
      <c r="G211" s="3"/>
    </row>
    <row r="212" spans="1:7" ht="18" thickBot="1" x14ac:dyDescent="0.3">
      <c r="A212" s="25"/>
      <c r="B212" s="3"/>
      <c r="C212" s="26"/>
      <c r="D212" s="26"/>
      <c r="E212" s="26"/>
      <c r="F212" s="26"/>
      <c r="G212" s="3"/>
    </row>
    <row r="213" spans="1:7" ht="18" thickBot="1" x14ac:dyDescent="0.3">
      <c r="A213" s="25"/>
      <c r="B213" s="2"/>
      <c r="C213" s="26"/>
      <c r="D213" s="26"/>
      <c r="E213" s="26"/>
      <c r="F213" s="26"/>
      <c r="G213" s="2"/>
    </row>
    <row r="214" spans="1:7" ht="18" thickBot="1" x14ac:dyDescent="0.3">
      <c r="A214" s="25"/>
      <c r="B214" s="3"/>
      <c r="C214" s="26"/>
      <c r="D214" s="26"/>
      <c r="E214" s="26"/>
      <c r="F214" s="26"/>
      <c r="G214" s="3"/>
    </row>
    <row r="215" spans="1:7" ht="18" thickBot="1" x14ac:dyDescent="0.3">
      <c r="A215" s="25"/>
      <c r="B215" s="3"/>
      <c r="C215" s="26"/>
      <c r="D215" s="26"/>
      <c r="E215" s="26"/>
      <c r="F215" s="26"/>
      <c r="G215" s="3"/>
    </row>
    <row r="216" spans="1:7" ht="18" thickBot="1" x14ac:dyDescent="0.3">
      <c r="A216" s="25"/>
      <c r="B216" s="3"/>
      <c r="C216" s="26"/>
      <c r="D216" s="26"/>
      <c r="E216" s="26"/>
      <c r="F216" s="26"/>
      <c r="G216" s="3"/>
    </row>
    <row r="217" spans="1:7" ht="18" thickBot="1" x14ac:dyDescent="0.3">
      <c r="A217" s="25"/>
      <c r="B217" s="3"/>
      <c r="C217" s="26"/>
      <c r="D217" s="26"/>
      <c r="E217" s="26"/>
      <c r="F217" s="26"/>
      <c r="G217" s="3"/>
    </row>
    <row r="218" spans="1:7" ht="18" thickBot="1" x14ac:dyDescent="0.3">
      <c r="A218" s="25"/>
      <c r="B218" s="3"/>
      <c r="C218" s="26"/>
      <c r="D218" s="26"/>
      <c r="E218" s="26"/>
      <c r="F218" s="26"/>
      <c r="G218" s="3"/>
    </row>
    <row r="219" spans="1:7" ht="18" thickBot="1" x14ac:dyDescent="0.3">
      <c r="A219" s="25"/>
      <c r="B219" s="2"/>
      <c r="C219" s="26"/>
      <c r="D219" s="26"/>
      <c r="E219" s="26"/>
      <c r="F219" s="26"/>
      <c r="G219" s="2"/>
    </row>
    <row r="220" spans="1:7" ht="18" thickBot="1" x14ac:dyDescent="0.3">
      <c r="A220" s="25"/>
      <c r="B220" s="2"/>
      <c r="C220" s="26"/>
      <c r="D220" s="26"/>
      <c r="E220" s="26"/>
      <c r="F220" s="26"/>
      <c r="G220" s="2"/>
    </row>
    <row r="221" spans="1:7" ht="18" thickBot="1" x14ac:dyDescent="0.3">
      <c r="A221" s="25"/>
      <c r="B221" s="3"/>
      <c r="C221" s="26"/>
      <c r="D221" s="26"/>
      <c r="E221" s="26"/>
      <c r="F221" s="26"/>
      <c r="G221" s="3"/>
    </row>
    <row r="222" spans="1:7" ht="18" thickBot="1" x14ac:dyDescent="0.3">
      <c r="A222" s="25"/>
      <c r="B222" s="3"/>
      <c r="C222" s="26"/>
      <c r="D222" s="26"/>
      <c r="E222" s="26"/>
      <c r="F222" s="26"/>
      <c r="G222" s="3"/>
    </row>
    <row r="223" spans="1:7" ht="18" thickBot="1" x14ac:dyDescent="0.3">
      <c r="A223" s="25"/>
      <c r="B223" s="3"/>
      <c r="C223" s="26"/>
      <c r="D223" s="26"/>
      <c r="E223" s="26"/>
      <c r="F223" s="26"/>
      <c r="G223" s="3"/>
    </row>
    <row r="224" spans="1:7" ht="18" thickBot="1" x14ac:dyDescent="0.3">
      <c r="A224" s="25"/>
      <c r="B224" s="3"/>
      <c r="C224" s="26"/>
      <c r="D224" s="26"/>
      <c r="E224" s="26"/>
      <c r="F224" s="26"/>
      <c r="G224" s="3"/>
    </row>
    <row r="225" spans="1:7" ht="18" thickBot="1" x14ac:dyDescent="0.3">
      <c r="A225" s="25"/>
      <c r="B225" s="2"/>
      <c r="C225" s="26"/>
      <c r="D225" s="26"/>
      <c r="E225" s="26"/>
      <c r="F225" s="26"/>
      <c r="G225" s="2"/>
    </row>
    <row r="226" spans="1:7" ht="18" thickBot="1" x14ac:dyDescent="0.3">
      <c r="A226" s="25"/>
      <c r="B226" s="3"/>
      <c r="C226" s="26"/>
      <c r="D226" s="26"/>
      <c r="E226" s="26"/>
      <c r="F226" s="26"/>
      <c r="G226" s="3"/>
    </row>
    <row r="227" spans="1:7" ht="18" thickBot="1" x14ac:dyDescent="0.3">
      <c r="A227" s="25"/>
      <c r="B227" s="3"/>
      <c r="C227" s="26"/>
      <c r="D227" s="26"/>
      <c r="E227" s="26"/>
      <c r="F227" s="26"/>
      <c r="G227" s="3"/>
    </row>
    <row r="228" spans="1:7" ht="18" thickBot="1" x14ac:dyDescent="0.3">
      <c r="A228" s="25"/>
      <c r="B228" s="3"/>
      <c r="C228" s="26"/>
      <c r="D228" s="26"/>
      <c r="E228" s="26"/>
      <c r="F228" s="26"/>
      <c r="G228" s="3"/>
    </row>
    <row r="229" spans="1:7" ht="18" thickBot="1" x14ac:dyDescent="0.3">
      <c r="A229" s="25"/>
      <c r="B229" s="2"/>
      <c r="C229" s="26"/>
      <c r="D229" s="26"/>
      <c r="E229" s="26"/>
      <c r="F229" s="26"/>
      <c r="G229" s="2"/>
    </row>
    <row r="230" spans="1:7" ht="18" thickBot="1" x14ac:dyDescent="0.3">
      <c r="A230" s="25"/>
      <c r="B230" s="2"/>
      <c r="C230" s="26"/>
      <c r="D230" s="26"/>
      <c r="E230" s="26"/>
      <c r="F230" s="26"/>
      <c r="G230" s="2"/>
    </row>
    <row r="231" spans="1:7" ht="18" thickBot="1" x14ac:dyDescent="0.3">
      <c r="A231" s="25"/>
      <c r="B231" s="2"/>
      <c r="C231" s="26"/>
      <c r="D231" s="26"/>
      <c r="E231" s="26"/>
      <c r="F231" s="26"/>
      <c r="G231" s="2"/>
    </row>
    <row r="232" spans="1:7" ht="18" thickBot="1" x14ac:dyDescent="0.3">
      <c r="A232" s="25"/>
      <c r="B232" s="2"/>
      <c r="C232" s="26"/>
      <c r="D232" s="26"/>
      <c r="E232" s="26"/>
      <c r="F232" s="26"/>
      <c r="G232" s="2"/>
    </row>
    <row r="233" spans="1:7" ht="18" thickBot="1" x14ac:dyDescent="0.3">
      <c r="A233" s="25"/>
      <c r="B233" s="3"/>
      <c r="C233" s="26"/>
      <c r="D233" s="26"/>
      <c r="E233" s="26"/>
      <c r="F233" s="26"/>
      <c r="G233" s="3"/>
    </row>
    <row r="234" spans="1:7" ht="18" thickBot="1" x14ac:dyDescent="0.3">
      <c r="A234" s="25"/>
      <c r="B234" s="3"/>
      <c r="C234" s="26"/>
      <c r="D234" s="26"/>
      <c r="E234" s="26"/>
      <c r="F234" s="26"/>
      <c r="G234" s="3"/>
    </row>
    <row r="235" spans="1:7" ht="18" thickBot="1" x14ac:dyDescent="0.3">
      <c r="A235" s="25"/>
      <c r="B235" s="3"/>
      <c r="C235" s="26"/>
      <c r="D235" s="26"/>
      <c r="E235" s="26"/>
      <c r="F235" s="26"/>
      <c r="G235" s="3"/>
    </row>
    <row r="236" spans="1:7" ht="18" thickBot="1" x14ac:dyDescent="0.3">
      <c r="A236" s="25"/>
      <c r="B236" s="2"/>
      <c r="C236" s="26"/>
      <c r="D236" s="26"/>
      <c r="E236" s="26"/>
      <c r="F236" s="26"/>
      <c r="G236" s="2"/>
    </row>
    <row r="237" spans="1:7" ht="18" thickBot="1" x14ac:dyDescent="0.3">
      <c r="A237" s="25"/>
      <c r="B237" s="3"/>
      <c r="C237" s="26"/>
      <c r="D237" s="26"/>
      <c r="E237" s="26"/>
      <c r="F237" s="26"/>
      <c r="G237" s="3"/>
    </row>
    <row r="238" spans="1:7" ht="18" thickBot="1" x14ac:dyDescent="0.3">
      <c r="A238" s="25"/>
      <c r="B238" s="2"/>
      <c r="C238" s="26"/>
      <c r="D238" s="26"/>
      <c r="E238" s="26"/>
      <c r="F238" s="26"/>
      <c r="G238" s="2"/>
    </row>
    <row r="239" spans="1:7" ht="18" thickBot="1" x14ac:dyDescent="0.3">
      <c r="A239" s="25"/>
      <c r="B239" s="3"/>
      <c r="C239" s="26"/>
      <c r="D239" s="26"/>
      <c r="E239" s="26"/>
      <c r="F239" s="26"/>
      <c r="G239" s="3"/>
    </row>
    <row r="240" spans="1:7" ht="18" thickBot="1" x14ac:dyDescent="0.3">
      <c r="A240" s="25"/>
      <c r="B240" s="3"/>
      <c r="C240" s="26"/>
      <c r="D240" s="26"/>
      <c r="E240" s="26"/>
      <c r="F240" s="26"/>
      <c r="G240" s="3"/>
    </row>
    <row r="241" spans="1:7" ht="18" thickBot="1" x14ac:dyDescent="0.3">
      <c r="A241" s="25"/>
      <c r="B241" s="2"/>
      <c r="C241" s="26"/>
      <c r="D241" s="26"/>
      <c r="E241" s="26"/>
      <c r="F241" s="26"/>
      <c r="G241" s="2"/>
    </row>
    <row r="242" spans="1:7" ht="18" thickBot="1" x14ac:dyDescent="0.3">
      <c r="A242" s="25"/>
      <c r="B242" s="3"/>
      <c r="C242" s="26"/>
      <c r="D242" s="26"/>
      <c r="E242" s="26"/>
      <c r="F242" s="26"/>
      <c r="G242" s="3"/>
    </row>
    <row r="243" spans="1:7" ht="18" thickBot="1" x14ac:dyDescent="0.3">
      <c r="A243" s="25"/>
      <c r="B243" s="2"/>
      <c r="C243" s="26"/>
      <c r="D243" s="26"/>
      <c r="E243" s="26"/>
      <c r="F243" s="26"/>
      <c r="G243" s="2"/>
    </row>
    <row r="244" spans="1:7" ht="18" thickBot="1" x14ac:dyDescent="0.3">
      <c r="A244" s="25"/>
      <c r="B244" s="2"/>
      <c r="C244" s="26"/>
      <c r="D244" s="26"/>
      <c r="E244" s="26"/>
      <c r="F244" s="26"/>
      <c r="G244" s="2"/>
    </row>
    <row r="245" spans="1:7" ht="18" thickBot="1" x14ac:dyDescent="0.3">
      <c r="A245" s="25"/>
      <c r="B245" s="2"/>
      <c r="C245" s="26"/>
      <c r="D245" s="26"/>
      <c r="E245" s="26"/>
      <c r="F245" s="26"/>
      <c r="G245" s="2"/>
    </row>
    <row r="246" spans="1:7" ht="18" thickBot="1" x14ac:dyDescent="0.3">
      <c r="A246" s="25"/>
      <c r="B246" s="2"/>
      <c r="C246" s="26"/>
      <c r="D246" s="26"/>
      <c r="E246" s="26"/>
      <c r="F246" s="26"/>
      <c r="G246" s="2"/>
    </row>
    <row r="247" spans="1:7" ht="18" thickBot="1" x14ac:dyDescent="0.3">
      <c r="A247" s="25"/>
      <c r="B247" s="2"/>
      <c r="C247" s="26"/>
      <c r="D247" s="26"/>
      <c r="E247" s="26"/>
      <c r="F247" s="26"/>
      <c r="G247" s="2"/>
    </row>
    <row r="248" spans="1:7" ht="18" thickBot="1" x14ac:dyDescent="0.3">
      <c r="A248" s="25"/>
      <c r="B248" s="3"/>
      <c r="C248" s="26"/>
      <c r="D248" s="26"/>
      <c r="E248" s="26"/>
      <c r="F248" s="26"/>
      <c r="G248" s="3"/>
    </row>
    <row r="249" spans="1:7" ht="18" thickBot="1" x14ac:dyDescent="0.3">
      <c r="A249" s="25"/>
      <c r="B249" s="3"/>
      <c r="C249" s="26"/>
      <c r="D249" s="26"/>
      <c r="E249" s="26"/>
      <c r="F249" s="26"/>
      <c r="G249" s="3"/>
    </row>
    <row r="250" spans="1:7" ht="18" thickBot="1" x14ac:dyDescent="0.3">
      <c r="A250" s="25"/>
      <c r="B250" s="3"/>
      <c r="C250" s="26"/>
      <c r="D250" s="26"/>
      <c r="E250" s="26"/>
      <c r="F250" s="26"/>
      <c r="G250" s="3"/>
    </row>
    <row r="251" spans="1:7" ht="18" thickBot="1" x14ac:dyDescent="0.3">
      <c r="A251" s="25"/>
      <c r="B251" s="3"/>
      <c r="C251" s="26"/>
      <c r="D251" s="26"/>
      <c r="E251" s="26"/>
      <c r="F251" s="26"/>
      <c r="G251" s="3"/>
    </row>
    <row r="252" spans="1:7" ht="18" thickBot="1" x14ac:dyDescent="0.3">
      <c r="A252" s="25"/>
      <c r="B252" s="2"/>
      <c r="C252" s="26"/>
      <c r="D252" s="26"/>
      <c r="E252" s="26"/>
      <c r="F252" s="26"/>
      <c r="G252" s="2"/>
    </row>
    <row r="253" spans="1:7" ht="18" thickBot="1" x14ac:dyDescent="0.3">
      <c r="A253" s="25"/>
      <c r="B253" s="3"/>
      <c r="C253" s="26"/>
      <c r="D253" s="26"/>
      <c r="E253" s="26"/>
      <c r="F253" s="26"/>
      <c r="G253" s="3"/>
    </row>
    <row r="254" spans="1:7" ht="18" thickBot="1" x14ac:dyDescent="0.3">
      <c r="A254" s="25"/>
      <c r="B254" s="3"/>
      <c r="C254" s="26"/>
      <c r="D254" s="26"/>
      <c r="E254" s="26"/>
      <c r="F254" s="26"/>
      <c r="G254" s="3"/>
    </row>
    <row r="255" spans="1:7" ht="18" thickBot="1" x14ac:dyDescent="0.3">
      <c r="A255" s="25"/>
      <c r="B255" s="3"/>
      <c r="C255" s="26"/>
      <c r="D255" s="26"/>
      <c r="E255" s="26"/>
      <c r="F255" s="26"/>
      <c r="G255" s="3"/>
    </row>
    <row r="256" spans="1:7" ht="18" thickBot="1" x14ac:dyDescent="0.3">
      <c r="A256" s="25"/>
      <c r="B256" s="2"/>
      <c r="C256" s="26"/>
      <c r="D256" s="26"/>
      <c r="E256" s="26"/>
      <c r="F256" s="26"/>
      <c r="G256" s="2"/>
    </row>
    <row r="257" spans="1:7" ht="18" thickBot="1" x14ac:dyDescent="0.3">
      <c r="A257" s="25"/>
      <c r="B257" s="2"/>
      <c r="C257" s="26"/>
      <c r="D257" s="26"/>
      <c r="E257" s="26"/>
      <c r="F257" s="26"/>
      <c r="G257" s="2"/>
    </row>
    <row r="258" spans="1:7" ht="18" thickBot="1" x14ac:dyDescent="0.3">
      <c r="A258" s="25"/>
      <c r="B258" s="2"/>
      <c r="C258" s="26"/>
      <c r="D258" s="26"/>
      <c r="E258" s="26"/>
      <c r="F258" s="26"/>
      <c r="G258" s="2"/>
    </row>
    <row r="259" spans="1:7" ht="18" thickBot="1" x14ac:dyDescent="0.3">
      <c r="A259" s="25"/>
      <c r="B259" s="2"/>
      <c r="C259" s="26"/>
      <c r="D259" s="26"/>
      <c r="E259" s="26"/>
      <c r="F259" s="26"/>
      <c r="G259" s="2"/>
    </row>
    <row r="260" spans="1:7" ht="18" thickBot="1" x14ac:dyDescent="0.3">
      <c r="A260" s="25"/>
      <c r="B260" s="3"/>
      <c r="C260" s="26"/>
      <c r="D260" s="26"/>
      <c r="E260" s="26"/>
      <c r="F260" s="26"/>
      <c r="G260" s="3"/>
    </row>
    <row r="261" spans="1:7" ht="18" thickBot="1" x14ac:dyDescent="0.3">
      <c r="A261" s="25"/>
      <c r="B261" s="3"/>
      <c r="C261" s="26"/>
      <c r="D261" s="26"/>
      <c r="E261" s="26"/>
      <c r="F261" s="26"/>
      <c r="G261" s="3"/>
    </row>
    <row r="262" spans="1:7" ht="18" thickBot="1" x14ac:dyDescent="0.3">
      <c r="A262" s="25"/>
      <c r="B262" s="3"/>
      <c r="C262" s="26"/>
      <c r="D262" s="26"/>
      <c r="E262" s="26"/>
      <c r="F262" s="26"/>
      <c r="G262" s="3"/>
    </row>
    <row r="263" spans="1:7" ht="18" thickBot="1" x14ac:dyDescent="0.3">
      <c r="A263" s="25"/>
      <c r="B263" s="2"/>
      <c r="C263" s="26"/>
      <c r="D263" s="26"/>
      <c r="E263" s="26"/>
      <c r="F263" s="26"/>
      <c r="G263" s="2"/>
    </row>
    <row r="264" spans="1:7" ht="18" thickBot="1" x14ac:dyDescent="0.3">
      <c r="A264" s="25"/>
      <c r="B264" s="3"/>
      <c r="C264" s="26"/>
      <c r="D264" s="26"/>
      <c r="E264" s="26"/>
      <c r="F264" s="26"/>
      <c r="G264" s="3"/>
    </row>
    <row r="265" spans="1:7" ht="18" thickBot="1" x14ac:dyDescent="0.3">
      <c r="A265" s="25"/>
      <c r="B265" s="2"/>
      <c r="C265" s="26"/>
      <c r="D265" s="26"/>
      <c r="E265" s="26"/>
      <c r="F265" s="26"/>
      <c r="G265" s="2"/>
    </row>
    <row r="266" spans="1:7" ht="18" thickBot="1" x14ac:dyDescent="0.3">
      <c r="A266" s="25"/>
      <c r="B266" s="3"/>
      <c r="C266" s="26"/>
      <c r="D266" s="26"/>
      <c r="E266" s="26"/>
      <c r="F266" s="26"/>
      <c r="G266" s="3"/>
    </row>
    <row r="267" spans="1:7" ht="18" thickBot="1" x14ac:dyDescent="0.3">
      <c r="A267" s="25"/>
      <c r="B267" s="3"/>
      <c r="C267" s="26"/>
      <c r="D267" s="26"/>
      <c r="E267" s="26"/>
      <c r="F267" s="26"/>
      <c r="G267" s="3"/>
    </row>
    <row r="268" spans="1:7" ht="18" thickBot="1" x14ac:dyDescent="0.3">
      <c r="A268" s="25"/>
      <c r="B268" s="2"/>
      <c r="C268" s="26"/>
      <c r="D268" s="26"/>
      <c r="E268" s="26"/>
      <c r="F268" s="26"/>
      <c r="G268" s="2"/>
    </row>
    <row r="269" spans="1:7" ht="18" thickBot="1" x14ac:dyDescent="0.3">
      <c r="A269" s="25"/>
      <c r="B269" s="3"/>
      <c r="C269" s="26"/>
      <c r="D269" s="26"/>
      <c r="E269" s="26"/>
      <c r="F269" s="26"/>
      <c r="G269" s="3"/>
    </row>
    <row r="270" spans="1:7" ht="18" thickBot="1" x14ac:dyDescent="0.3">
      <c r="A270" s="25"/>
      <c r="B270" s="2"/>
      <c r="C270" s="26"/>
      <c r="D270" s="26"/>
      <c r="E270" s="26"/>
      <c r="F270" s="26"/>
      <c r="G270" s="2"/>
    </row>
    <row r="271" spans="1:7" ht="18" thickBot="1" x14ac:dyDescent="0.3">
      <c r="A271" s="25"/>
      <c r="B271" s="2"/>
      <c r="C271" s="26"/>
      <c r="D271" s="26"/>
      <c r="E271" s="26"/>
      <c r="F271" s="26"/>
      <c r="G271" s="2"/>
    </row>
    <row r="272" spans="1:7" ht="18" thickBot="1" x14ac:dyDescent="0.3">
      <c r="A272" s="25"/>
      <c r="B272" s="2"/>
      <c r="C272" s="26"/>
      <c r="D272" s="26"/>
      <c r="E272" s="26"/>
      <c r="F272" s="26"/>
      <c r="G272" s="2"/>
    </row>
    <row r="273" spans="1:7" ht="18" thickBot="1" x14ac:dyDescent="0.3">
      <c r="A273" s="25"/>
      <c r="B273" s="2"/>
      <c r="C273" s="26"/>
      <c r="D273" s="26"/>
      <c r="E273" s="26"/>
      <c r="F273" s="26"/>
      <c r="G273" s="2"/>
    </row>
    <row r="274" spans="1:7" ht="18" thickBot="1" x14ac:dyDescent="0.3">
      <c r="A274" s="25"/>
      <c r="B274" s="2"/>
      <c r="C274" s="26"/>
      <c r="D274" s="26"/>
      <c r="E274" s="26"/>
      <c r="F274" s="26"/>
      <c r="G274" s="2"/>
    </row>
    <row r="275" spans="1:7" ht="18" thickBot="1" x14ac:dyDescent="0.3">
      <c r="A275" s="25"/>
      <c r="B275" s="3"/>
      <c r="C275" s="26"/>
      <c r="D275" s="26"/>
      <c r="E275" s="26"/>
      <c r="F275" s="26"/>
      <c r="G275" s="3"/>
    </row>
    <row r="276" spans="1:7" ht="18" thickBot="1" x14ac:dyDescent="0.3">
      <c r="A276" s="25"/>
      <c r="B276" s="2"/>
      <c r="C276" s="26"/>
      <c r="D276" s="26"/>
      <c r="E276" s="26"/>
      <c r="F276" s="26"/>
      <c r="G276" s="2"/>
    </row>
    <row r="277" spans="1:7" ht="18" thickBot="1" x14ac:dyDescent="0.3">
      <c r="A277" s="25"/>
      <c r="B277" s="2"/>
      <c r="C277" s="26"/>
      <c r="D277" s="26"/>
      <c r="E277" s="26"/>
      <c r="F277" s="26"/>
      <c r="G277" s="2"/>
    </row>
    <row r="278" spans="1:7" ht="18" thickBot="1" x14ac:dyDescent="0.3">
      <c r="A278" s="25"/>
      <c r="B278" s="3"/>
      <c r="C278" s="26"/>
      <c r="D278" s="26"/>
      <c r="E278" s="26"/>
      <c r="F278" s="26"/>
      <c r="G278" s="3"/>
    </row>
    <row r="279" spans="1:7" ht="18" thickBot="1" x14ac:dyDescent="0.3">
      <c r="A279" s="25"/>
      <c r="B279" s="2"/>
      <c r="C279" s="26"/>
      <c r="D279" s="26"/>
      <c r="E279" s="26"/>
      <c r="F279" s="26"/>
      <c r="G279" s="2"/>
    </row>
    <row r="280" spans="1:7" ht="18" thickBot="1" x14ac:dyDescent="0.3">
      <c r="A280" s="25"/>
      <c r="B280" s="2"/>
      <c r="C280" s="26"/>
      <c r="D280" s="26"/>
      <c r="E280" s="26"/>
      <c r="F280" s="26"/>
      <c r="G280" s="2"/>
    </row>
    <row r="281" spans="1:7" ht="18" thickBot="1" x14ac:dyDescent="0.3">
      <c r="A281" s="25"/>
      <c r="B281" s="3"/>
      <c r="C281" s="26"/>
      <c r="D281" s="26"/>
      <c r="E281" s="26"/>
      <c r="F281" s="26"/>
      <c r="G281" s="3"/>
    </row>
    <row r="282" spans="1:7" ht="18" thickBot="1" x14ac:dyDescent="0.3">
      <c r="A282" s="25"/>
      <c r="B282" s="3"/>
      <c r="C282" s="26"/>
      <c r="D282" s="26"/>
      <c r="E282" s="26"/>
      <c r="F282" s="26"/>
      <c r="G282" s="3"/>
    </row>
    <row r="283" spans="1:7" ht="18" thickBot="1" x14ac:dyDescent="0.3">
      <c r="A283" s="25"/>
      <c r="B283" s="3"/>
      <c r="C283" s="26"/>
      <c r="D283" s="26"/>
      <c r="E283" s="26"/>
      <c r="F283" s="26"/>
      <c r="G283" s="3"/>
    </row>
    <row r="284" spans="1:7" ht="18" thickBot="1" x14ac:dyDescent="0.3">
      <c r="A284" s="25"/>
      <c r="B284" s="3"/>
      <c r="C284" s="26"/>
      <c r="D284" s="26"/>
      <c r="E284" s="26"/>
      <c r="F284" s="26"/>
      <c r="G284" s="3"/>
    </row>
    <row r="285" spans="1:7" ht="18" thickBot="1" x14ac:dyDescent="0.3">
      <c r="A285" s="25"/>
      <c r="B285" s="2"/>
      <c r="C285" s="26"/>
      <c r="D285" s="26"/>
      <c r="E285" s="26"/>
      <c r="F285" s="26"/>
      <c r="G285" s="2"/>
    </row>
    <row r="286" spans="1:7" ht="18" thickBot="1" x14ac:dyDescent="0.3">
      <c r="A286" s="25"/>
      <c r="B286" s="3"/>
      <c r="C286" s="26"/>
      <c r="D286" s="26"/>
      <c r="E286" s="26"/>
      <c r="F286" s="26"/>
      <c r="G286" s="3"/>
    </row>
    <row r="287" spans="1:7" ht="18" thickBot="1" x14ac:dyDescent="0.3">
      <c r="A287" s="25"/>
      <c r="B287" s="3"/>
      <c r="C287" s="26"/>
      <c r="D287" s="26"/>
      <c r="E287" s="26"/>
      <c r="F287" s="26"/>
      <c r="G287" s="3"/>
    </row>
    <row r="288" spans="1:7" ht="18" thickBot="1" x14ac:dyDescent="0.3">
      <c r="A288" s="25"/>
      <c r="B288" s="3"/>
      <c r="C288" s="26"/>
      <c r="D288" s="26"/>
      <c r="E288" s="26"/>
      <c r="F288" s="26"/>
      <c r="G288" s="3"/>
    </row>
    <row r="289" spans="1:7" ht="18" thickBot="1" x14ac:dyDescent="0.3">
      <c r="A289" s="25"/>
      <c r="B289" s="2"/>
      <c r="C289" s="26"/>
      <c r="D289" s="26"/>
      <c r="E289" s="26"/>
      <c r="F289" s="26"/>
      <c r="G289" s="2"/>
    </row>
    <row r="290" spans="1:7" ht="18" thickBot="1" x14ac:dyDescent="0.3">
      <c r="A290" s="25"/>
      <c r="B290" s="3"/>
      <c r="C290" s="26"/>
      <c r="D290" s="26"/>
      <c r="E290" s="26"/>
      <c r="F290" s="26"/>
      <c r="G290" s="3"/>
    </row>
    <row r="291" spans="1:7" ht="18" thickBot="1" x14ac:dyDescent="0.3">
      <c r="A291" s="25"/>
      <c r="B291" s="2"/>
      <c r="C291" s="26"/>
      <c r="D291" s="26"/>
      <c r="E291" s="26"/>
      <c r="F291" s="26"/>
      <c r="G291" s="2"/>
    </row>
    <row r="292" spans="1:7" ht="18" thickBot="1" x14ac:dyDescent="0.3">
      <c r="A292" s="25"/>
      <c r="B292" s="2"/>
      <c r="C292" s="26"/>
      <c r="D292" s="26"/>
      <c r="E292" s="26"/>
      <c r="F292" s="26"/>
      <c r="G292" s="2"/>
    </row>
    <row r="293" spans="1:7" ht="18" thickBot="1" x14ac:dyDescent="0.3">
      <c r="A293" s="25"/>
      <c r="B293" s="3"/>
      <c r="C293" s="26"/>
      <c r="D293" s="26"/>
      <c r="E293" s="26"/>
      <c r="F293" s="26"/>
      <c r="G293" s="3"/>
    </row>
    <row r="294" spans="1:7" ht="18" thickBot="1" x14ac:dyDescent="0.3">
      <c r="A294" s="25"/>
      <c r="B294" s="3"/>
      <c r="C294" s="26"/>
      <c r="D294" s="26"/>
      <c r="E294" s="26"/>
      <c r="F294" s="26"/>
      <c r="G294" s="3"/>
    </row>
    <row r="295" spans="1:7" ht="18" thickBot="1" x14ac:dyDescent="0.3">
      <c r="A295" s="25"/>
      <c r="B295" s="2"/>
      <c r="C295" s="26"/>
      <c r="D295" s="26"/>
      <c r="E295" s="26"/>
      <c r="F295" s="26"/>
      <c r="G295" s="2"/>
    </row>
    <row r="296" spans="1:7" ht="18" thickBot="1" x14ac:dyDescent="0.3">
      <c r="A296" s="25"/>
      <c r="B296" s="3"/>
      <c r="C296" s="26"/>
      <c r="D296" s="26"/>
      <c r="E296" s="26"/>
      <c r="F296" s="26"/>
      <c r="G296" s="3"/>
    </row>
    <row r="297" spans="1:7" ht="18" thickBot="1" x14ac:dyDescent="0.3">
      <c r="A297" s="25"/>
      <c r="B297" s="3"/>
      <c r="C297" s="26"/>
      <c r="D297" s="26"/>
      <c r="E297" s="26"/>
      <c r="F297" s="26"/>
      <c r="G297" s="3"/>
    </row>
    <row r="298" spans="1:7" ht="17.25" x14ac:dyDescent="0.25">
      <c r="A298" s="27"/>
      <c r="B298" s="4"/>
      <c r="C298" s="28"/>
      <c r="D298" s="28"/>
      <c r="E298" s="28"/>
      <c r="F298" s="28"/>
      <c r="G298" s="4"/>
    </row>
  </sheetData>
  <sortState xmlns:xlrd2="http://schemas.microsoft.com/office/spreadsheetml/2017/richdata2" ref="A29:G179">
    <sortCondition ref="A29:A179"/>
  </sortState>
  <hyperlinks>
    <hyperlink ref="I1" r:id="rId1" xr:uid="{9D400AC6-159D-4DFB-A480-38F24A6646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9"/>
  <sheetViews>
    <sheetView topLeftCell="A123" workbookViewId="0">
      <selection activeCell="B2" sqref="B2:B152"/>
    </sheetView>
  </sheetViews>
  <sheetFormatPr defaultRowHeight="15" x14ac:dyDescent="0.25"/>
  <cols>
    <col min="1" max="1" width="10.28515625" bestFit="1" customWidth="1"/>
    <col min="2" max="5" width="15.85546875" bestFit="1" customWidth="1"/>
    <col min="6" max="6" width="10.7109375" bestFit="1" customWidth="1"/>
    <col min="7" max="7" width="10" bestFit="1" customWidth="1"/>
    <col min="9" max="9" width="247.85546875" bestFit="1" customWidth="1"/>
  </cols>
  <sheetData>
    <row r="1" spans="1:9" ht="18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51</v>
      </c>
      <c r="G1" s="24" t="s">
        <v>52</v>
      </c>
      <c r="H1" s="8"/>
      <c r="I1" s="11" t="s">
        <v>197</v>
      </c>
    </row>
    <row r="2" spans="1:9" ht="18" thickBot="1" x14ac:dyDescent="0.3">
      <c r="A2" s="25">
        <v>40483</v>
      </c>
      <c r="B2" s="34">
        <v>2550</v>
      </c>
      <c r="C2" s="26">
        <v>2.5499999999999998</v>
      </c>
      <c r="D2" s="26">
        <v>2.6659999999999999</v>
      </c>
      <c r="E2" s="26">
        <v>2.5299999999999998</v>
      </c>
      <c r="F2" s="26" t="s">
        <v>1339</v>
      </c>
      <c r="G2" s="3" t="s">
        <v>1114</v>
      </c>
      <c r="H2" s="8"/>
      <c r="I2" s="9" t="s">
        <v>146</v>
      </c>
    </row>
    <row r="3" spans="1:9" ht="18" thickBot="1" x14ac:dyDescent="0.3">
      <c r="A3" s="25">
        <v>40513</v>
      </c>
      <c r="B3" s="34">
        <v>2670</v>
      </c>
      <c r="C3" s="26">
        <v>2.6</v>
      </c>
      <c r="D3" s="26">
        <v>2.7040000000000002</v>
      </c>
      <c r="E3" s="26">
        <v>2.5299999999999998</v>
      </c>
      <c r="F3" s="26" t="s">
        <v>1337</v>
      </c>
      <c r="G3" s="3" t="s">
        <v>1338</v>
      </c>
      <c r="H3" s="8"/>
      <c r="I3" s="9"/>
    </row>
    <row r="4" spans="1:9" ht="18" thickBot="1" x14ac:dyDescent="0.3">
      <c r="A4" s="25">
        <v>40544</v>
      </c>
      <c r="B4" s="33">
        <v>2572</v>
      </c>
      <c r="C4" s="26">
        <v>2.67</v>
      </c>
      <c r="D4" s="26">
        <v>2.75</v>
      </c>
      <c r="E4" s="26">
        <v>2.5670000000000002</v>
      </c>
      <c r="F4" s="26" t="s">
        <v>1335</v>
      </c>
      <c r="G4" s="2" t="s">
        <v>1336</v>
      </c>
      <c r="H4" s="8"/>
    </row>
    <row r="5" spans="1:9" ht="18" thickBot="1" x14ac:dyDescent="0.3">
      <c r="A5" s="25">
        <v>40575</v>
      </c>
      <c r="B5" s="34">
        <v>2623</v>
      </c>
      <c r="C5" s="26">
        <v>2.5859999999999999</v>
      </c>
      <c r="D5" s="26">
        <v>2.7450000000000001</v>
      </c>
      <c r="E5" s="26">
        <v>2.5550000000000002</v>
      </c>
      <c r="F5" s="26" t="s">
        <v>1334</v>
      </c>
      <c r="G5" s="3" t="s">
        <v>1131</v>
      </c>
      <c r="H5" s="8"/>
    </row>
    <row r="6" spans="1:9" ht="18" thickBot="1" x14ac:dyDescent="0.3">
      <c r="A6" s="25">
        <v>40603</v>
      </c>
      <c r="B6" s="34">
        <v>2691</v>
      </c>
      <c r="C6" s="26">
        <v>2.6419999999999999</v>
      </c>
      <c r="D6" s="26">
        <v>2.75</v>
      </c>
      <c r="E6" s="26">
        <v>2.5059999999999998</v>
      </c>
      <c r="F6" s="26" t="s">
        <v>1332</v>
      </c>
      <c r="G6" s="3" t="s">
        <v>1333</v>
      </c>
      <c r="H6" s="8"/>
    </row>
    <row r="7" spans="1:9" ht="18" thickBot="1" x14ac:dyDescent="0.3">
      <c r="A7" s="25">
        <v>40634</v>
      </c>
      <c r="B7" s="34">
        <v>2793</v>
      </c>
      <c r="C7" s="26">
        <v>2.69</v>
      </c>
      <c r="D7" s="26">
        <v>2.794</v>
      </c>
      <c r="E7" s="26">
        <v>2.617</v>
      </c>
      <c r="F7" s="26" t="s">
        <v>1330</v>
      </c>
      <c r="G7" s="3" t="s">
        <v>1331</v>
      </c>
      <c r="H7" s="8"/>
    </row>
    <row r="8" spans="1:9" ht="18" thickBot="1" x14ac:dyDescent="0.3">
      <c r="A8" s="25">
        <v>40664</v>
      </c>
      <c r="B8" s="34">
        <v>2824</v>
      </c>
      <c r="C8" s="26">
        <v>2.794</v>
      </c>
      <c r="D8" s="26">
        <v>2.83</v>
      </c>
      <c r="E8" s="26">
        <v>2.706</v>
      </c>
      <c r="F8" s="26" t="s">
        <v>1328</v>
      </c>
      <c r="G8" s="3" t="s">
        <v>1329</v>
      </c>
      <c r="H8" s="8"/>
    </row>
    <row r="9" spans="1:9" ht="18" thickBot="1" x14ac:dyDescent="0.3">
      <c r="A9" s="25">
        <v>40695</v>
      </c>
      <c r="B9" s="33">
        <v>2775</v>
      </c>
      <c r="C9" s="26">
        <v>2.8250000000000002</v>
      </c>
      <c r="D9" s="26">
        <v>2.8279999999999998</v>
      </c>
      <c r="E9" s="26">
        <v>2.6320000000000001</v>
      </c>
      <c r="F9" s="26" t="s">
        <v>53</v>
      </c>
      <c r="G9" s="2" t="s">
        <v>1327</v>
      </c>
      <c r="H9" s="8"/>
    </row>
    <row r="10" spans="1:9" ht="18" thickBot="1" x14ac:dyDescent="0.3">
      <c r="A10" s="25">
        <v>40725</v>
      </c>
      <c r="B10" s="33">
        <v>2766</v>
      </c>
      <c r="C10" s="26">
        <v>2.7909999999999999</v>
      </c>
      <c r="D10" s="26">
        <v>3</v>
      </c>
      <c r="E10" s="26">
        <v>2.75</v>
      </c>
      <c r="F10" s="26" t="s">
        <v>1296</v>
      </c>
      <c r="G10" s="2" t="s">
        <v>1326</v>
      </c>
      <c r="H10" s="8"/>
    </row>
    <row r="11" spans="1:9" ht="18" thickBot="1" x14ac:dyDescent="0.3">
      <c r="A11" s="25">
        <v>40756</v>
      </c>
      <c r="B11" s="34">
        <v>2773</v>
      </c>
      <c r="C11" s="26">
        <v>2.806</v>
      </c>
      <c r="D11" s="26">
        <v>3</v>
      </c>
      <c r="E11" s="26">
        <v>2.355</v>
      </c>
      <c r="F11" s="26" t="s">
        <v>1324</v>
      </c>
      <c r="G11" s="3" t="s">
        <v>1325</v>
      </c>
      <c r="H11" s="8"/>
    </row>
    <row r="12" spans="1:9" ht="18" thickBot="1" x14ac:dyDescent="0.3">
      <c r="A12" s="25">
        <v>40787</v>
      </c>
      <c r="B12" s="33">
        <v>2654</v>
      </c>
      <c r="C12" s="26">
        <v>2.7629999999999999</v>
      </c>
      <c r="D12" s="26">
        <v>2.83</v>
      </c>
      <c r="E12" s="26">
        <v>2.6160000000000001</v>
      </c>
      <c r="F12" s="26" t="s">
        <v>1306</v>
      </c>
      <c r="G12" s="2" t="s">
        <v>1323</v>
      </c>
      <c r="H12" s="8"/>
    </row>
    <row r="13" spans="1:9" ht="18" thickBot="1" x14ac:dyDescent="0.3">
      <c r="A13" s="25">
        <v>40817</v>
      </c>
      <c r="B13" s="34">
        <v>2930</v>
      </c>
      <c r="C13" s="26">
        <v>2.65</v>
      </c>
      <c r="D13" s="26">
        <v>2.97</v>
      </c>
      <c r="E13" s="26">
        <v>2.5499999999999998</v>
      </c>
      <c r="F13" s="26" t="s">
        <v>1307</v>
      </c>
      <c r="G13" s="3" t="s">
        <v>1322</v>
      </c>
      <c r="H13" s="8"/>
    </row>
    <row r="14" spans="1:9" ht="18" thickBot="1" x14ac:dyDescent="0.3">
      <c r="A14" s="25">
        <v>40848</v>
      </c>
      <c r="B14" s="34">
        <v>2942</v>
      </c>
      <c r="C14" s="26">
        <v>2.92</v>
      </c>
      <c r="D14" s="26">
        <v>2.9420000000000002</v>
      </c>
      <c r="E14" s="26">
        <v>2.76</v>
      </c>
      <c r="F14" s="26" t="s">
        <v>1320</v>
      </c>
      <c r="G14" s="3" t="s">
        <v>1321</v>
      </c>
      <c r="H14" s="8"/>
    </row>
    <row r="15" spans="1:9" ht="18" thickBot="1" x14ac:dyDescent="0.3">
      <c r="A15" s="25">
        <v>40878</v>
      </c>
      <c r="B15" s="33">
        <v>2885</v>
      </c>
      <c r="C15" s="26">
        <v>2.94</v>
      </c>
      <c r="D15" s="26">
        <v>3.032</v>
      </c>
      <c r="E15" s="26">
        <v>2.827</v>
      </c>
      <c r="F15" s="26" t="s">
        <v>1318</v>
      </c>
      <c r="G15" s="2" t="s">
        <v>1319</v>
      </c>
      <c r="H15" s="8"/>
    </row>
    <row r="16" spans="1:9" ht="18" thickBot="1" x14ac:dyDescent="0.3">
      <c r="A16" s="25">
        <v>40909</v>
      </c>
      <c r="B16" s="34">
        <v>2974</v>
      </c>
      <c r="C16" s="26">
        <v>2.91</v>
      </c>
      <c r="D16" s="26">
        <v>2.9950000000000001</v>
      </c>
      <c r="E16" s="26">
        <v>2.6709999999999998</v>
      </c>
      <c r="F16" s="26" t="s">
        <v>1316</v>
      </c>
      <c r="G16" s="3" t="s">
        <v>1317</v>
      </c>
      <c r="H16" s="8"/>
    </row>
    <row r="17" spans="1:8" ht="18" thickBot="1" x14ac:dyDescent="0.3">
      <c r="A17" s="25">
        <v>40940</v>
      </c>
      <c r="B17" s="34">
        <v>3097</v>
      </c>
      <c r="C17" s="26">
        <v>2.9780000000000002</v>
      </c>
      <c r="D17" s="26">
        <v>3.1030000000000002</v>
      </c>
      <c r="E17" s="26">
        <v>2.68</v>
      </c>
      <c r="F17" s="26" t="s">
        <v>1118</v>
      </c>
      <c r="G17" s="3" t="s">
        <v>1315</v>
      </c>
      <c r="H17" s="8"/>
    </row>
    <row r="18" spans="1:8" ht="18" thickBot="1" x14ac:dyDescent="0.3">
      <c r="A18" s="25">
        <v>40969</v>
      </c>
      <c r="B18" s="34">
        <v>3160</v>
      </c>
      <c r="C18" s="26">
        <v>3.03</v>
      </c>
      <c r="D18" s="26">
        <v>3.2280000000000002</v>
      </c>
      <c r="E18" s="26">
        <v>3.03</v>
      </c>
      <c r="F18" s="26" t="s">
        <v>943</v>
      </c>
      <c r="G18" s="3" t="s">
        <v>788</v>
      </c>
      <c r="H18" s="8"/>
    </row>
    <row r="19" spans="1:8" ht="18" thickBot="1" x14ac:dyDescent="0.3">
      <c r="A19" s="25">
        <v>41000</v>
      </c>
      <c r="B19" s="34">
        <v>3260</v>
      </c>
      <c r="C19" s="26">
        <v>3.1949999999999998</v>
      </c>
      <c r="D19" s="26">
        <v>3.3690000000000002</v>
      </c>
      <c r="E19" s="26">
        <v>3.15</v>
      </c>
      <c r="F19" s="26" t="s">
        <v>1313</v>
      </c>
      <c r="G19" s="3" t="s">
        <v>1314</v>
      </c>
      <c r="H19" s="8"/>
    </row>
    <row r="20" spans="1:8" ht="18" thickBot="1" x14ac:dyDescent="0.3">
      <c r="A20" s="25">
        <v>41030</v>
      </c>
      <c r="B20" s="33">
        <v>3204</v>
      </c>
      <c r="C20" s="26">
        <v>3.28</v>
      </c>
      <c r="D20" s="26">
        <v>3.2989999999999999</v>
      </c>
      <c r="E20" s="26">
        <v>2.226</v>
      </c>
      <c r="F20" s="26" t="s">
        <v>1311</v>
      </c>
      <c r="G20" s="2" t="s">
        <v>1312</v>
      </c>
      <c r="H20" s="8"/>
    </row>
    <row r="21" spans="1:8" ht="18" thickBot="1" x14ac:dyDescent="0.3">
      <c r="A21" s="25">
        <v>41061</v>
      </c>
      <c r="B21" s="34">
        <v>3221</v>
      </c>
      <c r="C21" s="26">
        <v>3.2040000000000002</v>
      </c>
      <c r="D21" s="26">
        <v>3.375</v>
      </c>
      <c r="E21" s="26">
        <v>3.12</v>
      </c>
      <c r="F21" s="26" t="s">
        <v>1309</v>
      </c>
      <c r="G21" s="3" t="s">
        <v>1310</v>
      </c>
      <c r="H21" s="8"/>
    </row>
    <row r="22" spans="1:8" ht="18" thickBot="1" x14ac:dyDescent="0.3">
      <c r="A22" s="25">
        <v>41091</v>
      </c>
      <c r="B22" s="34">
        <v>3434</v>
      </c>
      <c r="C22" s="26">
        <v>3.2429999999999999</v>
      </c>
      <c r="D22" s="26">
        <v>3.4860000000000002</v>
      </c>
      <c r="E22" s="26">
        <v>3.2410000000000001</v>
      </c>
      <c r="F22" s="26" t="s">
        <v>1307</v>
      </c>
      <c r="G22" s="3" t="s">
        <v>1308</v>
      </c>
      <c r="H22" s="8"/>
    </row>
    <row r="23" spans="1:8" ht="18" thickBot="1" x14ac:dyDescent="0.3">
      <c r="A23" s="25">
        <v>41122</v>
      </c>
      <c r="B23" s="34">
        <v>3633</v>
      </c>
      <c r="C23" s="26">
        <v>3.476</v>
      </c>
      <c r="D23" s="26">
        <v>3.6619999999999999</v>
      </c>
      <c r="E23" s="26">
        <v>3.4689999999999999</v>
      </c>
      <c r="F23" s="26" t="s">
        <v>1306</v>
      </c>
      <c r="G23" s="3" t="s">
        <v>1237</v>
      </c>
      <c r="H23" s="8"/>
    </row>
    <row r="24" spans="1:8" ht="18" thickBot="1" x14ac:dyDescent="0.3">
      <c r="A24" s="25">
        <v>41153</v>
      </c>
      <c r="B24" s="33">
        <v>3580</v>
      </c>
      <c r="C24" s="26">
        <v>3.6419999999999999</v>
      </c>
      <c r="D24" s="26">
        <v>3.7</v>
      </c>
      <c r="E24" s="26">
        <v>3.5249999999999999</v>
      </c>
      <c r="F24" s="26" t="s">
        <v>1305</v>
      </c>
      <c r="G24" s="2" t="s">
        <v>1014</v>
      </c>
      <c r="H24" s="8"/>
    </row>
    <row r="25" spans="1:8" ht="18" thickBot="1" x14ac:dyDescent="0.3">
      <c r="A25" s="25">
        <v>41183</v>
      </c>
      <c r="B25" s="34">
        <v>3741</v>
      </c>
      <c r="C25" s="26">
        <v>3.597</v>
      </c>
      <c r="D25" s="26">
        <v>3.7650000000000001</v>
      </c>
      <c r="E25" s="26">
        <v>3.5550000000000002</v>
      </c>
      <c r="F25" s="26" t="s">
        <v>1303</v>
      </c>
      <c r="G25" s="3" t="s">
        <v>1304</v>
      </c>
      <c r="H25" s="8"/>
    </row>
    <row r="26" spans="1:8" ht="18" thickBot="1" x14ac:dyDescent="0.3">
      <c r="A26" s="25">
        <v>41214</v>
      </c>
      <c r="B26" s="34">
        <v>3946</v>
      </c>
      <c r="C26" s="26">
        <v>3.7450000000000001</v>
      </c>
      <c r="D26" s="26">
        <v>4</v>
      </c>
      <c r="E26" s="26">
        <v>3.73</v>
      </c>
      <c r="F26" s="26" t="s">
        <v>1301</v>
      </c>
      <c r="G26" s="3" t="s">
        <v>1302</v>
      </c>
    </row>
    <row r="27" spans="1:8" ht="18" thickBot="1" x14ac:dyDescent="0.3">
      <c r="A27" s="25">
        <v>41244</v>
      </c>
      <c r="B27" s="34">
        <v>4043</v>
      </c>
      <c r="C27" s="26">
        <v>3.97</v>
      </c>
      <c r="D27" s="26">
        <v>4.12</v>
      </c>
      <c r="E27" s="26">
        <v>3.9350000000000001</v>
      </c>
      <c r="F27" s="26" t="s">
        <v>1299</v>
      </c>
      <c r="G27" s="3" t="s">
        <v>1300</v>
      </c>
    </row>
    <row r="28" spans="1:8" ht="18" thickBot="1" x14ac:dyDescent="0.3">
      <c r="A28" s="25">
        <v>41275</v>
      </c>
      <c r="B28" s="34">
        <v>4181</v>
      </c>
      <c r="C28" s="26">
        <v>4.08</v>
      </c>
      <c r="D28" s="26">
        <v>4.2750000000000004</v>
      </c>
      <c r="E28" s="26">
        <v>4.069</v>
      </c>
      <c r="F28" s="26" t="s">
        <v>1297</v>
      </c>
      <c r="G28" s="3" t="s">
        <v>1298</v>
      </c>
    </row>
    <row r="29" spans="1:8" ht="18" thickBot="1" x14ac:dyDescent="0.3">
      <c r="A29" s="25">
        <v>41306</v>
      </c>
      <c r="B29" s="34">
        <v>4189</v>
      </c>
      <c r="C29" s="26">
        <v>4.1550000000000002</v>
      </c>
      <c r="D29" s="26">
        <v>4.34</v>
      </c>
      <c r="E29" s="26">
        <v>4.0999999999999996</v>
      </c>
      <c r="F29" s="26" t="s">
        <v>1296</v>
      </c>
      <c r="G29" s="3" t="s">
        <v>1257</v>
      </c>
    </row>
    <row r="30" spans="1:8" ht="18" thickBot="1" x14ac:dyDescent="0.3">
      <c r="A30" s="25">
        <v>41334</v>
      </c>
      <c r="B30" s="34">
        <v>4293</v>
      </c>
      <c r="C30" s="26">
        <v>4.1980000000000004</v>
      </c>
      <c r="D30" s="26">
        <v>4.4640000000000004</v>
      </c>
      <c r="E30" s="26">
        <v>4.1980000000000004</v>
      </c>
      <c r="F30" s="26" t="s">
        <v>1295</v>
      </c>
      <c r="G30" s="3" t="s">
        <v>368</v>
      </c>
    </row>
    <row r="31" spans="1:8" ht="18" thickBot="1" x14ac:dyDescent="0.3">
      <c r="A31" s="25">
        <v>41365</v>
      </c>
      <c r="B31" s="33">
        <v>4292</v>
      </c>
      <c r="C31" s="26">
        <v>4.3369999999999997</v>
      </c>
      <c r="D31" s="26">
        <v>4.3470000000000004</v>
      </c>
      <c r="E31" s="26">
        <v>4.1020000000000003</v>
      </c>
      <c r="F31" s="26" t="s">
        <v>1291</v>
      </c>
      <c r="G31" s="2" t="s">
        <v>1179</v>
      </c>
    </row>
    <row r="32" spans="1:8" ht="18" thickBot="1" x14ac:dyDescent="0.3">
      <c r="A32" s="25">
        <v>41395</v>
      </c>
      <c r="B32" s="34">
        <v>4767</v>
      </c>
      <c r="C32" s="26">
        <v>4.3120000000000003</v>
      </c>
      <c r="D32" s="26">
        <v>4.8209999999999997</v>
      </c>
      <c r="E32" s="26">
        <v>4.3120000000000003</v>
      </c>
      <c r="F32" s="26" t="s">
        <v>1293</v>
      </c>
      <c r="G32" s="3" t="s">
        <v>1294</v>
      </c>
    </row>
    <row r="33" spans="1:7" ht="18" thickBot="1" x14ac:dyDescent="0.3">
      <c r="A33" s="25">
        <v>41426</v>
      </c>
      <c r="B33" s="33">
        <v>4575</v>
      </c>
      <c r="C33" s="26">
        <v>4.7699999999999996</v>
      </c>
      <c r="D33" s="26">
        <v>4.78</v>
      </c>
      <c r="E33" s="26">
        <v>4.3310000000000004</v>
      </c>
      <c r="F33" s="26" t="s">
        <v>1291</v>
      </c>
      <c r="G33" s="2" t="s">
        <v>1292</v>
      </c>
    </row>
    <row r="34" spans="1:7" ht="18" thickBot="1" x14ac:dyDescent="0.3">
      <c r="A34" s="25">
        <v>41456</v>
      </c>
      <c r="B34" s="34">
        <v>4771</v>
      </c>
      <c r="C34" s="26">
        <v>4.5750000000000002</v>
      </c>
      <c r="D34" s="26">
        <v>4.82</v>
      </c>
      <c r="E34" s="26">
        <v>4.5679999999999996</v>
      </c>
      <c r="F34" s="26" t="s">
        <v>1290</v>
      </c>
      <c r="G34" s="3" t="s">
        <v>823</v>
      </c>
    </row>
    <row r="35" spans="1:7" ht="18" thickBot="1" x14ac:dyDescent="0.3">
      <c r="A35" s="25">
        <v>41487</v>
      </c>
      <c r="B35" s="34">
        <v>4847</v>
      </c>
      <c r="C35" s="26">
        <v>4.8</v>
      </c>
      <c r="D35" s="26">
        <v>4.9939999999999998</v>
      </c>
      <c r="E35" s="26">
        <v>4.7880000000000003</v>
      </c>
      <c r="F35" s="26" t="s">
        <v>1289</v>
      </c>
      <c r="G35" s="3" t="s">
        <v>6</v>
      </c>
    </row>
    <row r="36" spans="1:7" ht="18" thickBot="1" x14ac:dyDescent="0.3">
      <c r="A36" s="25">
        <v>41518</v>
      </c>
      <c r="B36" s="34">
        <v>5102</v>
      </c>
      <c r="C36" s="26">
        <v>4.8890000000000002</v>
      </c>
      <c r="D36" s="26">
        <v>5.1989999999999998</v>
      </c>
      <c r="E36" s="26">
        <v>4.8360000000000003</v>
      </c>
      <c r="F36" s="26" t="s">
        <v>1289</v>
      </c>
      <c r="G36" s="3" t="s">
        <v>1086</v>
      </c>
    </row>
    <row r="37" spans="1:7" ht="18" thickBot="1" x14ac:dyDescent="0.3">
      <c r="A37" s="25">
        <v>41548</v>
      </c>
      <c r="B37" s="34">
        <v>5230</v>
      </c>
      <c r="C37" s="26">
        <v>5.0999999999999996</v>
      </c>
      <c r="D37" s="26">
        <v>5.27</v>
      </c>
      <c r="E37" s="26">
        <v>4.9420000000000002</v>
      </c>
      <c r="F37" s="26" t="s">
        <v>1288</v>
      </c>
      <c r="G37" s="3" t="s">
        <v>793</v>
      </c>
    </row>
    <row r="38" spans="1:7" ht="18" thickBot="1" x14ac:dyDescent="0.3">
      <c r="A38" s="25">
        <v>41579</v>
      </c>
      <c r="B38" s="34">
        <v>5238</v>
      </c>
      <c r="C38" s="26">
        <v>5.23</v>
      </c>
      <c r="D38" s="26">
        <v>5.3090000000000002</v>
      </c>
      <c r="E38" s="26">
        <v>5.1050000000000004</v>
      </c>
      <c r="F38" s="26" t="s">
        <v>1204</v>
      </c>
      <c r="G38" s="3" t="s">
        <v>1287</v>
      </c>
    </row>
    <row r="39" spans="1:7" ht="18" thickBot="1" x14ac:dyDescent="0.3">
      <c r="A39" s="25">
        <v>41609</v>
      </c>
      <c r="B39" s="34">
        <v>5450</v>
      </c>
      <c r="C39" s="26">
        <v>5.2380000000000004</v>
      </c>
      <c r="D39" s="26">
        <v>5.4880000000000004</v>
      </c>
      <c r="E39" s="26">
        <v>5.05</v>
      </c>
      <c r="F39" s="26" t="s">
        <v>1285</v>
      </c>
      <c r="G39" s="3" t="s">
        <v>1286</v>
      </c>
    </row>
    <row r="40" spans="1:7" ht="18" thickBot="1" x14ac:dyDescent="0.3">
      <c r="A40" s="25">
        <v>41640</v>
      </c>
      <c r="B40" s="33">
        <v>5164</v>
      </c>
      <c r="C40" s="26">
        <v>5.45</v>
      </c>
      <c r="D40" s="26">
        <v>5.5449999999999999</v>
      </c>
      <c r="E40" s="26">
        <v>5.1509999999999998</v>
      </c>
      <c r="F40" s="26" t="s">
        <v>1284</v>
      </c>
      <c r="G40" s="2" t="s">
        <v>36</v>
      </c>
    </row>
    <row r="41" spans="1:7" ht="18" thickBot="1" x14ac:dyDescent="0.3">
      <c r="A41" s="25">
        <v>41671</v>
      </c>
      <c r="B41" s="34">
        <v>5429</v>
      </c>
      <c r="C41" s="26">
        <v>5.3769999999999998</v>
      </c>
      <c r="D41" s="26">
        <v>5.4880000000000004</v>
      </c>
      <c r="E41" s="26">
        <v>5.0599999999999996</v>
      </c>
      <c r="F41" s="26" t="s">
        <v>1282</v>
      </c>
      <c r="G41" s="3" t="s">
        <v>1283</v>
      </c>
    </row>
    <row r="42" spans="1:7" ht="18" thickBot="1" x14ac:dyDescent="0.3">
      <c r="A42" s="25">
        <v>41699</v>
      </c>
      <c r="B42" s="34">
        <v>5484</v>
      </c>
      <c r="C42" s="26">
        <v>5.4130000000000003</v>
      </c>
      <c r="D42" s="26">
        <v>5.5949999999999998</v>
      </c>
      <c r="E42" s="26">
        <v>5.3289999999999997</v>
      </c>
      <c r="F42" s="26" t="s">
        <v>1281</v>
      </c>
      <c r="G42" s="3" t="s">
        <v>1022</v>
      </c>
    </row>
    <row r="43" spans="1:7" ht="18" thickBot="1" x14ac:dyDescent="0.3">
      <c r="A43" s="25">
        <v>41730</v>
      </c>
      <c r="B43" s="34">
        <v>5555</v>
      </c>
      <c r="C43" s="26">
        <v>5.49</v>
      </c>
      <c r="D43" s="26">
        <v>5.6</v>
      </c>
      <c r="E43" s="26">
        <v>5.42</v>
      </c>
      <c r="F43" s="26" t="s">
        <v>1279</v>
      </c>
      <c r="G43" s="3" t="s">
        <v>1280</v>
      </c>
    </row>
    <row r="44" spans="1:7" ht="18" thickBot="1" x14ac:dyDescent="0.3">
      <c r="A44" s="25">
        <v>41760</v>
      </c>
      <c r="B44" s="34">
        <v>5854</v>
      </c>
      <c r="C44" s="26">
        <v>5.55</v>
      </c>
      <c r="D44" s="26">
        <v>5.9480000000000004</v>
      </c>
      <c r="E44" s="26">
        <v>5.5309999999999997</v>
      </c>
      <c r="F44" s="26" t="s">
        <v>1277</v>
      </c>
      <c r="G44" s="3" t="s">
        <v>1278</v>
      </c>
    </row>
    <row r="45" spans="1:7" ht="18" thickBot="1" x14ac:dyDescent="0.3">
      <c r="A45" s="25">
        <v>41791</v>
      </c>
      <c r="B45" s="34">
        <v>5958</v>
      </c>
      <c r="C45" s="26">
        <v>5.92</v>
      </c>
      <c r="D45" s="26">
        <v>6.05</v>
      </c>
      <c r="E45" s="26">
        <v>5.8090000000000002</v>
      </c>
      <c r="F45" s="26" t="s">
        <v>1276</v>
      </c>
      <c r="G45" s="3" t="s">
        <v>1205</v>
      </c>
    </row>
    <row r="46" spans="1:7" ht="18" thickBot="1" x14ac:dyDescent="0.3">
      <c r="A46" s="25">
        <v>41821</v>
      </c>
      <c r="B46" s="33">
        <v>5900</v>
      </c>
      <c r="C46" s="26">
        <v>5.9710000000000001</v>
      </c>
      <c r="D46" s="26">
        <v>6.09</v>
      </c>
      <c r="E46" s="26">
        <v>5.8520000000000003</v>
      </c>
      <c r="F46" s="26" t="s">
        <v>1274</v>
      </c>
      <c r="G46" s="2" t="s">
        <v>1275</v>
      </c>
    </row>
    <row r="47" spans="1:7" ht="18" thickBot="1" x14ac:dyDescent="0.3">
      <c r="A47" s="25">
        <v>41852</v>
      </c>
      <c r="B47" s="34">
        <v>5984</v>
      </c>
      <c r="C47" s="26">
        <v>5.89</v>
      </c>
      <c r="D47" s="26">
        <v>6.15</v>
      </c>
      <c r="E47" s="26">
        <v>5.8170000000000002</v>
      </c>
      <c r="F47" s="26" t="s">
        <v>1273</v>
      </c>
      <c r="G47" s="3" t="s">
        <v>1255</v>
      </c>
    </row>
    <row r="48" spans="1:7" ht="18" thickBot="1" x14ac:dyDescent="0.3">
      <c r="A48" s="25">
        <v>41883</v>
      </c>
      <c r="B48" s="33">
        <v>5848</v>
      </c>
      <c r="C48" s="26">
        <v>6.0049999999999999</v>
      </c>
      <c r="D48" s="26">
        <v>6.375</v>
      </c>
      <c r="E48" s="26">
        <v>5.8280000000000003</v>
      </c>
      <c r="F48" s="26" t="s">
        <v>1247</v>
      </c>
      <c r="G48" s="2" t="s">
        <v>1272</v>
      </c>
    </row>
    <row r="49" spans="1:7" ht="18" thickBot="1" x14ac:dyDescent="0.3">
      <c r="A49" s="25">
        <v>41913</v>
      </c>
      <c r="B49" s="34">
        <v>6078</v>
      </c>
      <c r="C49" s="26">
        <v>5.85</v>
      </c>
      <c r="D49" s="26">
        <v>6.0780000000000003</v>
      </c>
      <c r="E49" s="26">
        <v>5.4109999999999996</v>
      </c>
      <c r="F49" s="26" t="s">
        <v>1270</v>
      </c>
      <c r="G49" s="3" t="s">
        <v>1271</v>
      </c>
    </row>
    <row r="50" spans="1:7" ht="18" thickBot="1" x14ac:dyDescent="0.3">
      <c r="A50" s="25">
        <v>41944</v>
      </c>
      <c r="B50" s="34">
        <v>6201</v>
      </c>
      <c r="C50" s="26">
        <v>6.0789999999999997</v>
      </c>
      <c r="D50" s="26">
        <v>6.2489999999999997</v>
      </c>
      <c r="E50" s="26">
        <v>6.0019999999999998</v>
      </c>
      <c r="F50" s="26" t="s">
        <v>1269</v>
      </c>
      <c r="G50" s="3" t="s">
        <v>120</v>
      </c>
    </row>
    <row r="51" spans="1:7" ht="18" thickBot="1" x14ac:dyDescent="0.3">
      <c r="A51" s="25">
        <v>41974</v>
      </c>
      <c r="B51" s="34">
        <v>6244</v>
      </c>
      <c r="C51" s="26">
        <v>6.1550000000000002</v>
      </c>
      <c r="D51" s="26">
        <v>6.29</v>
      </c>
      <c r="E51" s="26">
        <v>5.875</v>
      </c>
      <c r="F51" s="26" t="s">
        <v>1267</v>
      </c>
      <c r="G51" s="3" t="s">
        <v>1268</v>
      </c>
    </row>
    <row r="52" spans="1:7" ht="18" thickBot="1" x14ac:dyDescent="0.3">
      <c r="A52" s="25">
        <v>42005</v>
      </c>
      <c r="B52" s="34">
        <v>6440</v>
      </c>
      <c r="C52" s="26">
        <v>6.2439999999999998</v>
      </c>
      <c r="D52" s="26">
        <v>6.49</v>
      </c>
      <c r="E52" s="26">
        <v>6.0170000000000003</v>
      </c>
      <c r="F52" s="26" t="s">
        <v>1265</v>
      </c>
      <c r="G52" s="3" t="s">
        <v>1266</v>
      </c>
    </row>
    <row r="53" spans="1:7" ht="18" thickBot="1" x14ac:dyDescent="0.3">
      <c r="A53" s="25">
        <v>42036</v>
      </c>
      <c r="B53" s="34">
        <v>6633</v>
      </c>
      <c r="C53" s="26">
        <v>6.44</v>
      </c>
      <c r="D53" s="26">
        <v>6.74</v>
      </c>
      <c r="E53" s="26">
        <v>6.3819999999999997</v>
      </c>
      <c r="F53" s="26" t="s">
        <v>1264</v>
      </c>
      <c r="G53" s="3" t="s">
        <v>720</v>
      </c>
    </row>
    <row r="54" spans="1:7" ht="18" thickBot="1" x14ac:dyDescent="0.3">
      <c r="A54" s="25">
        <v>42064</v>
      </c>
      <c r="B54" s="33">
        <v>6598</v>
      </c>
      <c r="C54" s="26">
        <v>6.65</v>
      </c>
      <c r="D54" s="26">
        <v>6.8179999999999996</v>
      </c>
      <c r="E54" s="26">
        <v>6.42</v>
      </c>
      <c r="F54" s="26" t="s">
        <v>1262</v>
      </c>
      <c r="G54" s="2" t="s">
        <v>1263</v>
      </c>
    </row>
    <row r="55" spans="1:7" ht="18" thickBot="1" x14ac:dyDescent="0.3">
      <c r="A55" s="25">
        <v>42095</v>
      </c>
      <c r="B55" s="34">
        <v>6883</v>
      </c>
      <c r="C55" s="26">
        <v>6.6</v>
      </c>
      <c r="D55" s="26">
        <v>7.1150000000000002</v>
      </c>
      <c r="E55" s="26">
        <v>6.5750000000000002</v>
      </c>
      <c r="F55" s="26" t="s">
        <v>1260</v>
      </c>
      <c r="G55" s="3" t="s">
        <v>1261</v>
      </c>
    </row>
    <row r="56" spans="1:7" ht="18" thickBot="1" x14ac:dyDescent="0.3">
      <c r="A56" s="25">
        <v>42125</v>
      </c>
      <c r="B56" s="33">
        <v>6669</v>
      </c>
      <c r="C56" s="26">
        <v>6.9130000000000003</v>
      </c>
      <c r="D56" s="26">
        <v>6.9480000000000004</v>
      </c>
      <c r="E56" s="26">
        <v>6.6749999999999998</v>
      </c>
      <c r="F56" s="26" t="s">
        <v>1258</v>
      </c>
      <c r="G56" s="2" t="s">
        <v>1259</v>
      </c>
    </row>
    <row r="57" spans="1:7" ht="18" thickBot="1" x14ac:dyDescent="0.3">
      <c r="A57" s="25">
        <v>42156</v>
      </c>
      <c r="B57" s="34">
        <v>6682</v>
      </c>
      <c r="C57" s="26">
        <v>6.65</v>
      </c>
      <c r="D57" s="26">
        <v>6.819</v>
      </c>
      <c r="E57" s="26">
        <v>6.5119999999999996</v>
      </c>
      <c r="F57" s="26" t="s">
        <v>1256</v>
      </c>
      <c r="G57" s="3" t="s">
        <v>1257</v>
      </c>
    </row>
    <row r="58" spans="1:7" ht="18" thickBot="1" x14ac:dyDescent="0.3">
      <c r="A58" s="25">
        <v>42186</v>
      </c>
      <c r="B58" s="34">
        <v>6777</v>
      </c>
      <c r="C58" s="26">
        <v>6.7</v>
      </c>
      <c r="D58" s="26">
        <v>6.9</v>
      </c>
      <c r="E58" s="26">
        <v>6.3760000000000003</v>
      </c>
      <c r="F58" s="26" t="s">
        <v>1254</v>
      </c>
      <c r="G58" s="3" t="s">
        <v>1255</v>
      </c>
    </row>
    <row r="59" spans="1:7" ht="18" thickBot="1" x14ac:dyDescent="0.3">
      <c r="A59" s="25">
        <v>42217</v>
      </c>
      <c r="B59" s="33">
        <v>6454</v>
      </c>
      <c r="C59" s="26">
        <v>6.7770000000000001</v>
      </c>
      <c r="D59" s="26">
        <v>6.8860000000000001</v>
      </c>
      <c r="E59" s="26">
        <v>5.984</v>
      </c>
      <c r="F59" s="26" t="s">
        <v>1252</v>
      </c>
      <c r="G59" s="2" t="s">
        <v>1253</v>
      </c>
    </row>
    <row r="60" spans="1:7" ht="18" thickBot="1" x14ac:dyDescent="0.3">
      <c r="A60" s="25">
        <v>42248</v>
      </c>
      <c r="B60" s="34">
        <v>6736</v>
      </c>
      <c r="C60" s="26">
        <v>6.4290000000000003</v>
      </c>
      <c r="D60" s="26">
        <v>6.8479999999999999</v>
      </c>
      <c r="E60" s="26">
        <v>6.2869999999999999</v>
      </c>
      <c r="F60" s="26" t="s">
        <v>1251</v>
      </c>
      <c r="G60" s="3" t="s">
        <v>1119</v>
      </c>
    </row>
    <row r="61" spans="1:7" ht="18" thickBot="1" x14ac:dyDescent="0.3">
      <c r="A61" s="25">
        <v>42278</v>
      </c>
      <c r="B61" s="34">
        <v>7315</v>
      </c>
      <c r="C61" s="26">
        <v>6.7720000000000002</v>
      </c>
      <c r="D61" s="26">
        <v>7.4770000000000003</v>
      </c>
      <c r="E61" s="26">
        <v>6.77</v>
      </c>
      <c r="F61" s="26" t="s">
        <v>1249</v>
      </c>
      <c r="G61" s="3" t="s">
        <v>1250</v>
      </c>
    </row>
    <row r="62" spans="1:7" ht="18" thickBot="1" x14ac:dyDescent="0.3">
      <c r="A62" s="25">
        <v>42309</v>
      </c>
      <c r="B62" s="33">
        <v>7238</v>
      </c>
      <c r="C62" s="26">
        <v>7.3879999999999999</v>
      </c>
      <c r="D62" s="26">
        <v>7.4379999999999997</v>
      </c>
      <c r="E62" s="26">
        <v>7.1</v>
      </c>
      <c r="F62" s="26" t="s">
        <v>1247</v>
      </c>
      <c r="G62" s="2" t="s">
        <v>1248</v>
      </c>
    </row>
    <row r="63" spans="1:7" ht="18" thickBot="1" x14ac:dyDescent="0.3">
      <c r="A63" s="25">
        <v>42339</v>
      </c>
      <c r="B63" s="33">
        <v>7175</v>
      </c>
      <c r="C63" s="26">
        <v>7.2629999999999999</v>
      </c>
      <c r="D63" s="26">
        <v>7.2750000000000004</v>
      </c>
      <c r="E63" s="26">
        <v>6.85</v>
      </c>
      <c r="F63" s="26" t="s">
        <v>1245</v>
      </c>
      <c r="G63" s="2" t="s">
        <v>1246</v>
      </c>
    </row>
    <row r="64" spans="1:7" ht="18" thickBot="1" x14ac:dyDescent="0.3">
      <c r="A64" s="25">
        <v>42370</v>
      </c>
      <c r="B64" s="33">
        <v>6967</v>
      </c>
      <c r="C64" s="26">
        <v>7.2</v>
      </c>
      <c r="D64" s="26">
        <v>7.2</v>
      </c>
      <c r="E64" s="26">
        <v>6.5949999999999998</v>
      </c>
      <c r="F64" s="26" t="s">
        <v>1243</v>
      </c>
      <c r="G64" s="2" t="s">
        <v>1244</v>
      </c>
    </row>
    <row r="65" spans="1:7" ht="18" thickBot="1" x14ac:dyDescent="0.3">
      <c r="A65" s="25">
        <v>42401</v>
      </c>
      <c r="B65" s="33">
        <v>6793</v>
      </c>
      <c r="C65" s="26">
        <v>7.0250000000000004</v>
      </c>
      <c r="D65" s="26">
        <v>7.0279999999999996</v>
      </c>
      <c r="E65" s="26">
        <v>6.5179999999999998</v>
      </c>
      <c r="F65" s="26" t="s">
        <v>1242</v>
      </c>
      <c r="G65" s="2" t="s">
        <v>10</v>
      </c>
    </row>
    <row r="66" spans="1:7" ht="18" thickBot="1" x14ac:dyDescent="0.3">
      <c r="A66" s="25">
        <v>42430</v>
      </c>
      <c r="B66" s="34">
        <v>7104</v>
      </c>
      <c r="C66" s="26">
        <v>6.8</v>
      </c>
      <c r="D66" s="26">
        <v>7.36</v>
      </c>
      <c r="E66" s="26">
        <v>6.8</v>
      </c>
      <c r="F66" s="26" t="s">
        <v>1240</v>
      </c>
      <c r="G66" s="3" t="s">
        <v>1241</v>
      </c>
    </row>
    <row r="67" spans="1:7" ht="18" thickBot="1" x14ac:dyDescent="0.3">
      <c r="A67" s="25">
        <v>42461</v>
      </c>
      <c r="B67" s="33">
        <v>7032</v>
      </c>
      <c r="C67" s="26">
        <v>7.1040000000000001</v>
      </c>
      <c r="D67" s="26">
        <v>7.2</v>
      </c>
      <c r="E67" s="26">
        <v>6.976</v>
      </c>
      <c r="F67" s="26" t="s">
        <v>1238</v>
      </c>
      <c r="G67" s="2" t="s">
        <v>1239</v>
      </c>
    </row>
    <row r="68" spans="1:7" ht="18" thickBot="1" x14ac:dyDescent="0.3">
      <c r="A68" s="25">
        <v>42491</v>
      </c>
      <c r="B68" s="34">
        <v>7439</v>
      </c>
      <c r="C68" s="26">
        <v>7.0149999999999997</v>
      </c>
      <c r="D68" s="26">
        <v>7.5170000000000003</v>
      </c>
      <c r="E68" s="26">
        <v>6.867</v>
      </c>
      <c r="F68" s="26" t="s">
        <v>1236</v>
      </c>
      <c r="G68" s="3" t="s">
        <v>1237</v>
      </c>
    </row>
    <row r="69" spans="1:7" ht="18" thickBot="1" x14ac:dyDescent="0.3">
      <c r="A69" s="25">
        <v>42522</v>
      </c>
      <c r="B69" s="33">
        <v>7108</v>
      </c>
      <c r="C69" s="26">
        <v>7.4390000000000001</v>
      </c>
      <c r="D69" s="26">
        <v>7.4740000000000002</v>
      </c>
      <c r="E69" s="26">
        <v>6.5179999999999998</v>
      </c>
      <c r="F69" s="26" t="s">
        <v>1234</v>
      </c>
      <c r="G69" s="2" t="s">
        <v>1235</v>
      </c>
    </row>
    <row r="70" spans="1:7" ht="18" thickBot="1" x14ac:dyDescent="0.3">
      <c r="A70" s="25">
        <v>42552</v>
      </c>
      <c r="B70" s="33">
        <v>7064</v>
      </c>
      <c r="C70" s="26">
        <v>7.09</v>
      </c>
      <c r="D70" s="26">
        <v>7.26</v>
      </c>
      <c r="E70" s="26">
        <v>6.88</v>
      </c>
      <c r="F70" s="26" t="s">
        <v>1232</v>
      </c>
      <c r="G70" s="2" t="s">
        <v>1233</v>
      </c>
    </row>
    <row r="71" spans="1:7" ht="18" thickBot="1" x14ac:dyDescent="0.3">
      <c r="A71" s="25">
        <v>42583</v>
      </c>
      <c r="B71" s="34">
        <v>7174</v>
      </c>
      <c r="C71" s="26">
        <v>7.0640000000000001</v>
      </c>
      <c r="D71" s="26">
        <v>7.2690000000000001</v>
      </c>
      <c r="E71" s="26">
        <v>6.806</v>
      </c>
      <c r="F71" s="26" t="s">
        <v>1230</v>
      </c>
      <c r="G71" s="3" t="s">
        <v>1231</v>
      </c>
    </row>
    <row r="72" spans="1:7" ht="18" thickBot="1" x14ac:dyDescent="0.3">
      <c r="A72" s="25">
        <v>42614</v>
      </c>
      <c r="B72" s="33">
        <v>6846</v>
      </c>
      <c r="C72" s="26">
        <v>7.1669999999999998</v>
      </c>
      <c r="D72" s="26">
        <v>7.3529999999999998</v>
      </c>
      <c r="E72" s="26">
        <v>6.78</v>
      </c>
      <c r="F72" s="26" t="s">
        <v>1228</v>
      </c>
      <c r="G72" s="2" t="s">
        <v>1229</v>
      </c>
    </row>
    <row r="73" spans="1:7" ht="18" thickBot="1" x14ac:dyDescent="0.3">
      <c r="A73" s="25">
        <v>42644</v>
      </c>
      <c r="B73" s="33">
        <v>6606</v>
      </c>
      <c r="C73" s="26">
        <v>6.88</v>
      </c>
      <c r="D73" s="26">
        <v>6.9480000000000004</v>
      </c>
      <c r="E73" s="26">
        <v>6.5979999999999999</v>
      </c>
      <c r="F73" s="26" t="s">
        <v>1226</v>
      </c>
      <c r="G73" s="2" t="s">
        <v>1227</v>
      </c>
    </row>
    <row r="74" spans="1:7" ht="18" thickBot="1" x14ac:dyDescent="0.3">
      <c r="A74" s="25">
        <v>42675</v>
      </c>
      <c r="B74" s="33">
        <v>6337</v>
      </c>
      <c r="C74" s="26">
        <v>6.617</v>
      </c>
      <c r="D74" s="26">
        <v>6.6429999999999998</v>
      </c>
      <c r="E74" s="26">
        <v>6.3010000000000002</v>
      </c>
      <c r="F74" s="26" t="s">
        <v>1225</v>
      </c>
      <c r="G74" s="2" t="s">
        <v>1115</v>
      </c>
    </row>
    <row r="75" spans="1:7" ht="18" thickBot="1" x14ac:dyDescent="0.3">
      <c r="A75" s="25">
        <v>42705</v>
      </c>
      <c r="B75" s="34">
        <v>6411</v>
      </c>
      <c r="C75" s="26">
        <v>6.3609999999999998</v>
      </c>
      <c r="D75" s="26">
        <v>6.468</v>
      </c>
      <c r="E75" s="26">
        <v>6.0620000000000003</v>
      </c>
      <c r="F75" s="26" t="s">
        <v>1223</v>
      </c>
      <c r="G75" s="3" t="s">
        <v>1224</v>
      </c>
    </row>
    <row r="76" spans="1:7" ht="18" thickBot="1" x14ac:dyDescent="0.3">
      <c r="A76" s="25">
        <v>42736</v>
      </c>
      <c r="B76" s="34">
        <v>6719</v>
      </c>
      <c r="C76" s="26">
        <v>6.25</v>
      </c>
      <c r="D76" s="26">
        <v>6.81</v>
      </c>
      <c r="E76" s="26">
        <v>6.25</v>
      </c>
      <c r="F76" s="26" t="s">
        <v>1221</v>
      </c>
      <c r="G76" s="3" t="s">
        <v>1222</v>
      </c>
    </row>
    <row r="77" spans="1:7" ht="18" thickBot="1" x14ac:dyDescent="0.3">
      <c r="A77" s="25">
        <v>42767</v>
      </c>
      <c r="B77" s="33">
        <v>6596</v>
      </c>
      <c r="C77" s="26">
        <v>6.72</v>
      </c>
      <c r="D77" s="26">
        <v>6.8</v>
      </c>
      <c r="E77" s="26">
        <v>6.5670000000000002</v>
      </c>
      <c r="F77" s="26" t="s">
        <v>1219</v>
      </c>
      <c r="G77" s="2" t="s">
        <v>1220</v>
      </c>
    </row>
    <row r="78" spans="1:7" ht="18" thickBot="1" x14ac:dyDescent="0.3">
      <c r="A78" s="25">
        <v>42795</v>
      </c>
      <c r="B78" s="34">
        <v>6844</v>
      </c>
      <c r="C78" s="26">
        <v>6.6120000000000001</v>
      </c>
      <c r="D78" s="26">
        <v>6.9480000000000004</v>
      </c>
      <c r="E78" s="26">
        <v>6.5510000000000002</v>
      </c>
      <c r="F78" s="26" t="s">
        <v>1217</v>
      </c>
      <c r="G78" s="3" t="s">
        <v>1218</v>
      </c>
    </row>
    <row r="79" spans="1:7" ht="18" thickBot="1" x14ac:dyDescent="0.3">
      <c r="A79" s="25">
        <v>42826</v>
      </c>
      <c r="B79" s="34">
        <v>7251</v>
      </c>
      <c r="C79" s="26">
        <v>6.86</v>
      </c>
      <c r="D79" s="26">
        <v>7.2750000000000004</v>
      </c>
      <c r="E79" s="26">
        <v>6.85</v>
      </c>
      <c r="F79" s="26" t="s">
        <v>1216</v>
      </c>
      <c r="G79" s="3" t="s">
        <v>904</v>
      </c>
    </row>
    <row r="80" spans="1:7" ht="18" thickBot="1" x14ac:dyDescent="0.3">
      <c r="A80" s="25">
        <v>42856</v>
      </c>
      <c r="B80" s="34">
        <v>7357</v>
      </c>
      <c r="C80" s="26">
        <v>7.3</v>
      </c>
      <c r="D80" s="26">
        <v>7.5</v>
      </c>
      <c r="E80" s="26">
        <v>7.15</v>
      </c>
      <c r="F80" s="26" t="s">
        <v>1215</v>
      </c>
      <c r="G80" s="3" t="s">
        <v>393</v>
      </c>
    </row>
    <row r="81" spans="1:7" ht="18" thickBot="1" x14ac:dyDescent="0.3">
      <c r="A81" s="25">
        <v>42887</v>
      </c>
      <c r="B81" s="33">
        <v>7066</v>
      </c>
      <c r="C81" s="26">
        <v>7.3570000000000002</v>
      </c>
      <c r="D81" s="26">
        <v>7.3840000000000003</v>
      </c>
      <c r="E81" s="26">
        <v>6.907</v>
      </c>
      <c r="F81" s="26" t="s">
        <v>1213</v>
      </c>
      <c r="G81" s="2" t="s">
        <v>1214</v>
      </c>
    </row>
    <row r="82" spans="1:7" ht="18" thickBot="1" x14ac:dyDescent="0.3">
      <c r="A82" s="25">
        <v>42917</v>
      </c>
      <c r="B82" s="34">
        <v>7496</v>
      </c>
      <c r="C82" s="26">
        <v>7.0659999999999998</v>
      </c>
      <c r="D82" s="26">
        <v>7.5970000000000004</v>
      </c>
      <c r="E82" s="26">
        <v>6.9939999999999998</v>
      </c>
      <c r="F82" s="26" t="s">
        <v>1211</v>
      </c>
      <c r="G82" s="3" t="s">
        <v>1212</v>
      </c>
    </row>
    <row r="83" spans="1:7" ht="18" thickBot="1" x14ac:dyDescent="0.3">
      <c r="A83" s="25">
        <v>42948</v>
      </c>
      <c r="B83" s="34">
        <v>7618</v>
      </c>
      <c r="C83" s="26">
        <v>7.5010000000000003</v>
      </c>
      <c r="D83" s="26">
        <v>7.75</v>
      </c>
      <c r="E83" s="26">
        <v>7.4009999999999998</v>
      </c>
      <c r="F83" s="26" t="s">
        <v>1210</v>
      </c>
      <c r="G83" s="3" t="s">
        <v>686</v>
      </c>
    </row>
    <row r="84" spans="1:7" ht="18" thickBot="1" x14ac:dyDescent="0.3">
      <c r="A84" s="25">
        <v>42979</v>
      </c>
      <c r="B84" s="33">
        <v>7590</v>
      </c>
      <c r="C84" s="26">
        <v>7.625</v>
      </c>
      <c r="D84" s="26">
        <v>7.69</v>
      </c>
      <c r="E84" s="26">
        <v>7.4390000000000001</v>
      </c>
      <c r="F84" s="26" t="s">
        <v>1208</v>
      </c>
      <c r="G84" s="2" t="s">
        <v>1209</v>
      </c>
    </row>
    <row r="85" spans="1:7" ht="18" thickBot="1" x14ac:dyDescent="0.3">
      <c r="A85" s="25">
        <v>43009</v>
      </c>
      <c r="B85" s="34">
        <v>8223</v>
      </c>
      <c r="C85" s="26">
        <v>7.5609999999999999</v>
      </c>
      <c r="D85" s="26">
        <v>8.3000000000000007</v>
      </c>
      <c r="E85" s="26">
        <v>7.5609999999999999</v>
      </c>
      <c r="F85" s="26" t="s">
        <v>1206</v>
      </c>
      <c r="G85" s="3" t="s">
        <v>1207</v>
      </c>
    </row>
    <row r="86" spans="1:7" ht="18" thickBot="1" x14ac:dyDescent="0.3">
      <c r="A86" s="25">
        <v>43040</v>
      </c>
      <c r="B86" s="34">
        <v>8370</v>
      </c>
      <c r="C86" s="26">
        <v>8.2799999999999994</v>
      </c>
      <c r="D86" s="26">
        <v>8.85</v>
      </c>
      <c r="E86" s="26">
        <v>8.1760000000000002</v>
      </c>
      <c r="F86" s="26" t="s">
        <v>1204</v>
      </c>
      <c r="G86" s="3" t="s">
        <v>1205</v>
      </c>
    </row>
    <row r="87" spans="1:7" ht="18" thickBot="1" x14ac:dyDescent="0.3">
      <c r="A87" s="25">
        <v>43070</v>
      </c>
      <c r="B87" s="33">
        <v>7947</v>
      </c>
      <c r="C87" s="26">
        <v>8.35</v>
      </c>
      <c r="D87" s="26">
        <v>8.4179999999999993</v>
      </c>
      <c r="E87" s="26">
        <v>7.7</v>
      </c>
      <c r="F87" s="26" t="s">
        <v>1202</v>
      </c>
      <c r="G87" s="2" t="s">
        <v>1203</v>
      </c>
    </row>
    <row r="88" spans="1:7" ht="18" thickBot="1" x14ac:dyDescent="0.3">
      <c r="A88" s="25">
        <v>43101</v>
      </c>
      <c r="B88" s="33">
        <v>7945</v>
      </c>
      <c r="C88" s="26">
        <v>8.0950000000000006</v>
      </c>
      <c r="D88" s="26">
        <v>8.3000000000000007</v>
      </c>
      <c r="E88" s="26">
        <v>7.875</v>
      </c>
      <c r="F88" s="26" t="s">
        <v>1200</v>
      </c>
      <c r="G88" s="2" t="s">
        <v>1201</v>
      </c>
    </row>
    <row r="89" spans="1:7" ht="18" thickBot="1" x14ac:dyDescent="0.3">
      <c r="A89" s="25">
        <v>43132</v>
      </c>
      <c r="B89" s="33">
        <v>7651</v>
      </c>
      <c r="C89" s="26">
        <v>7.95</v>
      </c>
      <c r="D89" s="26">
        <v>7.9690000000000003</v>
      </c>
      <c r="E89" s="26">
        <v>7.2409999999999997</v>
      </c>
      <c r="F89" s="26" t="s">
        <v>1153</v>
      </c>
      <c r="G89" s="2" t="s">
        <v>1199</v>
      </c>
    </row>
    <row r="90" spans="1:7" ht="18" thickBot="1" x14ac:dyDescent="0.3">
      <c r="A90" s="25">
        <v>43160</v>
      </c>
      <c r="B90" s="33">
        <v>7354</v>
      </c>
      <c r="C90" s="26">
        <v>7.65</v>
      </c>
      <c r="D90" s="26">
        <v>7.992</v>
      </c>
      <c r="E90" s="26">
        <v>7.21</v>
      </c>
      <c r="F90" s="26" t="s">
        <v>1197</v>
      </c>
      <c r="G90" s="2" t="s">
        <v>1198</v>
      </c>
    </row>
    <row r="91" spans="1:7" ht="18" thickBot="1" x14ac:dyDescent="0.3">
      <c r="A91" s="25">
        <v>43191</v>
      </c>
      <c r="B91" s="34">
        <v>7695</v>
      </c>
      <c r="C91" s="26">
        <v>7.298</v>
      </c>
      <c r="D91" s="26">
        <v>7.7350000000000003</v>
      </c>
      <c r="E91" s="26">
        <v>7.0220000000000002</v>
      </c>
      <c r="F91" s="26" t="s">
        <v>1195</v>
      </c>
      <c r="G91" s="3" t="s">
        <v>1196</v>
      </c>
    </row>
    <row r="92" spans="1:7" ht="18" thickBot="1" x14ac:dyDescent="0.3">
      <c r="A92" s="25">
        <v>43221</v>
      </c>
      <c r="B92" s="33">
        <v>7307</v>
      </c>
      <c r="C92" s="26">
        <v>7.7</v>
      </c>
      <c r="D92" s="26">
        <v>7.85</v>
      </c>
      <c r="E92" s="26">
        <v>7.2069999999999999</v>
      </c>
      <c r="F92" s="26" t="s">
        <v>1193</v>
      </c>
      <c r="G92" s="2" t="s">
        <v>1194</v>
      </c>
    </row>
    <row r="93" spans="1:7" ht="18" thickBot="1" x14ac:dyDescent="0.3">
      <c r="A93" s="25">
        <v>43252</v>
      </c>
      <c r="B93" s="34">
        <v>7482</v>
      </c>
      <c r="C93" s="26">
        <v>7.3230000000000004</v>
      </c>
      <c r="D93" s="26">
        <v>7.6459999999999999</v>
      </c>
      <c r="E93" s="26">
        <v>7.0049999999999999</v>
      </c>
      <c r="F93" s="26" t="s">
        <v>1191</v>
      </c>
      <c r="G93" s="3" t="s">
        <v>1192</v>
      </c>
    </row>
    <row r="94" spans="1:7" ht="18" thickBot="1" x14ac:dyDescent="0.3">
      <c r="A94" s="25">
        <v>43282</v>
      </c>
      <c r="B94" s="33">
        <v>7398</v>
      </c>
      <c r="C94" s="26">
        <v>7.5</v>
      </c>
      <c r="D94" s="26">
        <v>7.5830000000000002</v>
      </c>
      <c r="E94" s="26">
        <v>7.1619999999999999</v>
      </c>
      <c r="F94" s="26" t="s">
        <v>1189</v>
      </c>
      <c r="G94" s="2" t="s">
        <v>1190</v>
      </c>
    </row>
    <row r="95" spans="1:7" ht="18" thickBot="1" x14ac:dyDescent="0.3">
      <c r="A95" s="25">
        <v>43313</v>
      </c>
      <c r="B95" s="34">
        <v>7569</v>
      </c>
      <c r="C95" s="26">
        <v>7.444</v>
      </c>
      <c r="D95" s="26">
        <v>7.9</v>
      </c>
      <c r="E95" s="26">
        <v>7.2489999999999997</v>
      </c>
      <c r="F95" s="26" t="s">
        <v>1187</v>
      </c>
      <c r="G95" s="3" t="s">
        <v>1188</v>
      </c>
    </row>
    <row r="96" spans="1:7" ht="18" thickBot="1" x14ac:dyDescent="0.3">
      <c r="A96" s="25">
        <v>43344</v>
      </c>
      <c r="B96" s="33">
        <v>6900</v>
      </c>
      <c r="C96" s="26">
        <v>7.6</v>
      </c>
      <c r="D96" s="26">
        <v>7.6</v>
      </c>
      <c r="E96" s="26">
        <v>6.86</v>
      </c>
      <c r="F96" s="26" t="s">
        <v>1185</v>
      </c>
      <c r="G96" s="2" t="s">
        <v>1186</v>
      </c>
    </row>
    <row r="97" spans="1:7" ht="18" thickBot="1" x14ac:dyDescent="0.3">
      <c r="A97" s="25">
        <v>43374</v>
      </c>
      <c r="B97" s="33">
        <v>6300</v>
      </c>
      <c r="C97" s="26">
        <v>6.9</v>
      </c>
      <c r="D97" s="26">
        <v>6.9980000000000002</v>
      </c>
      <c r="E97" s="26">
        <v>6.12</v>
      </c>
      <c r="F97" s="26" t="s">
        <v>1183</v>
      </c>
      <c r="G97" s="2" t="s">
        <v>1184</v>
      </c>
    </row>
    <row r="98" spans="1:7" ht="18" thickBot="1" x14ac:dyDescent="0.3">
      <c r="A98" s="25">
        <v>43405</v>
      </c>
      <c r="B98" s="33">
        <v>6270</v>
      </c>
      <c r="C98" s="26">
        <v>6.3049999999999997</v>
      </c>
      <c r="D98" s="26">
        <v>6.7789999999999999</v>
      </c>
      <c r="E98" s="26">
        <v>6.0910000000000002</v>
      </c>
      <c r="F98" s="26" t="s">
        <v>1181</v>
      </c>
      <c r="G98" s="2" t="s">
        <v>1182</v>
      </c>
    </row>
    <row r="99" spans="1:7" ht="18" thickBot="1" x14ac:dyDescent="0.3">
      <c r="A99" s="25">
        <v>43435</v>
      </c>
      <c r="B99" s="34">
        <v>6360</v>
      </c>
      <c r="C99" s="26">
        <v>6.3979999999999997</v>
      </c>
      <c r="D99" s="26">
        <v>6.4770000000000003</v>
      </c>
      <c r="E99" s="26">
        <v>6.09</v>
      </c>
      <c r="F99" s="26" t="s">
        <v>1180</v>
      </c>
      <c r="G99" s="3" t="s">
        <v>544</v>
      </c>
    </row>
    <row r="100" spans="1:7" ht="18" thickBot="1" x14ac:dyDescent="0.3">
      <c r="A100" s="25">
        <v>43466</v>
      </c>
      <c r="B100" s="33">
        <v>6359</v>
      </c>
      <c r="C100" s="26">
        <v>6.36</v>
      </c>
      <c r="D100" s="26">
        <v>6.5910000000000002</v>
      </c>
      <c r="E100" s="26">
        <v>6.125</v>
      </c>
      <c r="F100" s="26" t="s">
        <v>1178</v>
      </c>
      <c r="G100" s="2" t="s">
        <v>1179</v>
      </c>
    </row>
    <row r="101" spans="1:7" ht="18" thickBot="1" x14ac:dyDescent="0.3">
      <c r="A101" s="25">
        <v>43497</v>
      </c>
      <c r="B101" s="34">
        <v>6639</v>
      </c>
      <c r="C101" s="26">
        <v>6.2</v>
      </c>
      <c r="D101" s="26">
        <v>6.7930000000000001</v>
      </c>
      <c r="E101" s="26">
        <v>6.2</v>
      </c>
      <c r="F101" s="26" t="s">
        <v>1177</v>
      </c>
      <c r="G101" s="3" t="s">
        <v>150</v>
      </c>
    </row>
    <row r="102" spans="1:7" ht="18" thickBot="1" x14ac:dyDescent="0.3">
      <c r="A102" s="25">
        <v>43525</v>
      </c>
      <c r="B102" s="34">
        <v>6755</v>
      </c>
      <c r="C102" s="26">
        <v>6.6970000000000001</v>
      </c>
      <c r="D102" s="26">
        <v>6.8470000000000004</v>
      </c>
      <c r="E102" s="26">
        <v>6.5609999999999999</v>
      </c>
      <c r="F102" s="26" t="s">
        <v>1176</v>
      </c>
      <c r="G102" s="3" t="s">
        <v>578</v>
      </c>
    </row>
    <row r="103" spans="1:7" ht="18" thickBot="1" x14ac:dyDescent="0.3">
      <c r="A103" s="25">
        <v>43556</v>
      </c>
      <c r="B103" s="34">
        <v>7124</v>
      </c>
      <c r="C103" s="26">
        <v>6.75</v>
      </c>
      <c r="D103" s="26">
        <v>7.2990000000000004</v>
      </c>
      <c r="E103" s="26">
        <v>6.75</v>
      </c>
      <c r="F103" s="26" t="s">
        <v>1174</v>
      </c>
      <c r="G103" s="3" t="s">
        <v>1175</v>
      </c>
    </row>
    <row r="104" spans="1:7" ht="18" thickBot="1" x14ac:dyDescent="0.3">
      <c r="A104" s="25">
        <v>43586</v>
      </c>
      <c r="B104" s="33">
        <v>6732</v>
      </c>
      <c r="C104" s="26">
        <v>7.1310000000000002</v>
      </c>
      <c r="D104" s="26">
        <v>7.2569999999999997</v>
      </c>
      <c r="E104" s="26">
        <v>6.5339999999999998</v>
      </c>
      <c r="F104" s="26" t="s">
        <v>1172</v>
      </c>
      <c r="G104" s="2" t="s">
        <v>1173</v>
      </c>
    </row>
    <row r="105" spans="1:7" ht="18" thickBot="1" x14ac:dyDescent="0.3">
      <c r="A105" s="25">
        <v>43617</v>
      </c>
      <c r="B105" s="34">
        <v>7052</v>
      </c>
      <c r="C105" s="26">
        <v>6.7489999999999997</v>
      </c>
      <c r="D105" s="26">
        <v>7.2679999999999998</v>
      </c>
      <c r="E105" s="26">
        <v>6.7489999999999997</v>
      </c>
      <c r="F105" s="26" t="s">
        <v>1170</v>
      </c>
      <c r="G105" s="3" t="s">
        <v>1171</v>
      </c>
    </row>
    <row r="106" spans="1:7" ht="18" thickBot="1" x14ac:dyDescent="0.3">
      <c r="A106" s="25">
        <v>43647</v>
      </c>
      <c r="B106" s="34">
        <v>7102</v>
      </c>
      <c r="C106" s="26">
        <v>7.1239999999999997</v>
      </c>
      <c r="D106" s="26">
        <v>7.2709999999999999</v>
      </c>
      <c r="E106" s="26">
        <v>6.83</v>
      </c>
      <c r="F106" s="26" t="s">
        <v>1168</v>
      </c>
      <c r="G106" s="3" t="s">
        <v>1169</v>
      </c>
    </row>
    <row r="107" spans="1:7" ht="18" thickBot="1" x14ac:dyDescent="0.3">
      <c r="A107" s="25">
        <v>43678</v>
      </c>
      <c r="B107" s="33">
        <v>6871</v>
      </c>
      <c r="C107" s="26">
        <v>7.085</v>
      </c>
      <c r="D107" s="26">
        <v>7.2460000000000004</v>
      </c>
      <c r="E107" s="26">
        <v>6.69</v>
      </c>
      <c r="F107" s="26" t="s">
        <v>1166</v>
      </c>
      <c r="G107" s="2" t="s">
        <v>1167</v>
      </c>
    </row>
    <row r="108" spans="1:7" ht="18" thickBot="1" x14ac:dyDescent="0.3">
      <c r="A108" s="25">
        <v>43709</v>
      </c>
      <c r="B108" s="33">
        <v>6819</v>
      </c>
      <c r="C108" s="26">
        <v>6.8659999999999997</v>
      </c>
      <c r="D108" s="26">
        <v>7.26</v>
      </c>
      <c r="E108" s="26">
        <v>6.7679999999999998</v>
      </c>
      <c r="F108" s="26" t="s">
        <v>1164</v>
      </c>
      <c r="G108" s="2" t="s">
        <v>1165</v>
      </c>
    </row>
    <row r="109" spans="1:7" ht="18" thickBot="1" x14ac:dyDescent="0.3">
      <c r="A109" s="25">
        <v>43739</v>
      </c>
      <c r="B109" s="33">
        <v>6812</v>
      </c>
      <c r="C109" s="26">
        <v>6.819</v>
      </c>
      <c r="D109" s="26">
        <v>6.9729999999999999</v>
      </c>
      <c r="E109" s="26">
        <v>6.5209999999999999</v>
      </c>
      <c r="F109" s="26" t="s">
        <v>1162</v>
      </c>
      <c r="G109" s="2" t="s">
        <v>1163</v>
      </c>
    </row>
    <row r="110" spans="1:7" ht="18" thickBot="1" x14ac:dyDescent="0.3">
      <c r="A110" s="25">
        <v>43770</v>
      </c>
      <c r="B110" s="33">
        <v>6639</v>
      </c>
      <c r="C110" s="26">
        <v>6.8120000000000003</v>
      </c>
      <c r="D110" s="26">
        <v>6.9649999999999999</v>
      </c>
      <c r="E110" s="26">
        <v>6.6059999999999999</v>
      </c>
      <c r="F110" s="26" t="s">
        <v>1161</v>
      </c>
      <c r="G110" s="2" t="s">
        <v>963</v>
      </c>
    </row>
    <row r="111" spans="1:7" ht="18" thickBot="1" x14ac:dyDescent="0.3">
      <c r="A111" s="25">
        <v>43800</v>
      </c>
      <c r="B111" s="34">
        <v>6769</v>
      </c>
      <c r="C111" s="26">
        <v>6.7050000000000001</v>
      </c>
      <c r="D111" s="26">
        <v>6.8719999999999999</v>
      </c>
      <c r="E111" s="26">
        <v>6.4089999999999998</v>
      </c>
      <c r="F111" s="26" t="s">
        <v>1159</v>
      </c>
      <c r="G111" s="3" t="s">
        <v>1160</v>
      </c>
    </row>
    <row r="112" spans="1:7" ht="18" thickBot="1" x14ac:dyDescent="0.3">
      <c r="A112" s="25">
        <v>43831</v>
      </c>
      <c r="B112" s="34">
        <v>6867</v>
      </c>
      <c r="C112" s="26">
        <v>6.8</v>
      </c>
      <c r="D112" s="26">
        <v>7.1980000000000004</v>
      </c>
      <c r="E112" s="26">
        <v>6.7</v>
      </c>
      <c r="F112" s="26" t="s">
        <v>1157</v>
      </c>
      <c r="G112" s="3" t="s">
        <v>1158</v>
      </c>
    </row>
    <row r="113" spans="1:7" ht="18" thickBot="1" x14ac:dyDescent="0.3">
      <c r="A113" s="25">
        <v>43862</v>
      </c>
      <c r="B113" s="33">
        <v>6432</v>
      </c>
      <c r="C113" s="26">
        <v>6.83</v>
      </c>
      <c r="D113" s="26">
        <v>7.2110000000000003</v>
      </c>
      <c r="E113" s="26">
        <v>6.27</v>
      </c>
      <c r="F113" s="26" t="s">
        <v>1155</v>
      </c>
      <c r="G113" s="2" t="s">
        <v>1156</v>
      </c>
    </row>
    <row r="114" spans="1:7" ht="18" thickBot="1" x14ac:dyDescent="0.3">
      <c r="A114" s="25">
        <v>43891</v>
      </c>
      <c r="B114" s="33">
        <v>6218</v>
      </c>
      <c r="C114" s="26">
        <v>6.5620000000000003</v>
      </c>
      <c r="D114" s="26">
        <v>6.7149999999999999</v>
      </c>
      <c r="E114" s="26">
        <v>5.133</v>
      </c>
      <c r="F114" s="26" t="s">
        <v>1153</v>
      </c>
      <c r="G114" s="2" t="s">
        <v>1154</v>
      </c>
    </row>
    <row r="115" spans="1:7" ht="18" thickBot="1" x14ac:dyDescent="0.3">
      <c r="A115" s="25">
        <v>43922</v>
      </c>
      <c r="B115" s="34">
        <v>6746</v>
      </c>
      <c r="C115" s="26">
        <v>6.165</v>
      </c>
      <c r="D115" s="26">
        <v>6.8680000000000003</v>
      </c>
      <c r="E115" s="26">
        <v>6.0439999999999996</v>
      </c>
      <c r="F115" s="26" t="s">
        <v>1151</v>
      </c>
      <c r="G115" s="3" t="s">
        <v>1152</v>
      </c>
    </row>
    <row r="116" spans="1:7" ht="18" thickBot="1" x14ac:dyDescent="0.3">
      <c r="A116" s="25">
        <v>43952</v>
      </c>
      <c r="B116" s="33">
        <v>6691</v>
      </c>
      <c r="C116" s="26">
        <v>6.5819999999999999</v>
      </c>
      <c r="D116" s="26">
        <v>7.1029999999999998</v>
      </c>
      <c r="E116" s="26">
        <v>6.5449999999999999</v>
      </c>
      <c r="F116" s="26" t="s">
        <v>1150</v>
      </c>
      <c r="G116" s="2" t="s">
        <v>1117</v>
      </c>
    </row>
    <row r="117" spans="1:7" ht="18" thickBot="1" x14ac:dyDescent="0.3">
      <c r="A117" s="25">
        <v>43983</v>
      </c>
      <c r="B117" s="34">
        <v>7161</v>
      </c>
      <c r="C117" s="26">
        <v>6.8170000000000002</v>
      </c>
      <c r="D117" s="26">
        <v>7.3979999999999997</v>
      </c>
      <c r="E117" s="26">
        <v>6.26</v>
      </c>
      <c r="F117" s="26" t="s">
        <v>1148</v>
      </c>
      <c r="G117" s="3" t="s">
        <v>1149</v>
      </c>
    </row>
    <row r="118" spans="1:7" ht="18" thickBot="1" x14ac:dyDescent="0.3">
      <c r="A118" s="25">
        <v>44013</v>
      </c>
      <c r="B118" s="33">
        <v>7036</v>
      </c>
      <c r="C118" s="26">
        <v>7.2140000000000004</v>
      </c>
      <c r="D118" s="26">
        <v>7.4450000000000003</v>
      </c>
      <c r="E118" s="26">
        <v>6.9429999999999996</v>
      </c>
      <c r="F118" s="26" t="s">
        <v>1146</v>
      </c>
      <c r="G118" s="2" t="s">
        <v>1147</v>
      </c>
    </row>
    <row r="119" spans="1:7" ht="18" thickBot="1" x14ac:dyDescent="0.3">
      <c r="A119" s="25">
        <v>44044</v>
      </c>
      <c r="B119" s="34">
        <v>7104</v>
      </c>
      <c r="C119" s="26">
        <v>7.0010000000000003</v>
      </c>
      <c r="D119" s="26">
        <v>7.3609999999999998</v>
      </c>
      <c r="E119" s="26">
        <v>6.9509999999999996</v>
      </c>
      <c r="F119" s="26" t="s">
        <v>1144</v>
      </c>
      <c r="G119" s="3" t="s">
        <v>1145</v>
      </c>
    </row>
    <row r="120" spans="1:7" ht="18" thickBot="1" x14ac:dyDescent="0.3">
      <c r="A120" s="25">
        <v>44075</v>
      </c>
      <c r="B120" s="33">
        <v>7036</v>
      </c>
      <c r="C120" s="26">
        <v>7.1449999999999996</v>
      </c>
      <c r="D120" s="26">
        <v>7.2949999999999999</v>
      </c>
      <c r="E120" s="26">
        <v>6.8250000000000002</v>
      </c>
      <c r="F120" s="26" t="s">
        <v>1142</v>
      </c>
      <c r="G120" s="2" t="s">
        <v>1143</v>
      </c>
    </row>
    <row r="121" spans="1:7" ht="18" thickBot="1" x14ac:dyDescent="0.3">
      <c r="A121" s="25">
        <v>44105</v>
      </c>
      <c r="B121" s="33">
        <v>6945</v>
      </c>
      <c r="C121" s="26">
        <v>7.0030000000000001</v>
      </c>
      <c r="D121" s="26">
        <v>7.2720000000000002</v>
      </c>
      <c r="E121" s="26">
        <v>6.6150000000000002</v>
      </c>
      <c r="F121" s="26" t="s">
        <v>1140</v>
      </c>
      <c r="G121" s="2" t="s">
        <v>1141</v>
      </c>
    </row>
    <row r="122" spans="1:7" ht="18" thickBot="1" x14ac:dyDescent="0.3">
      <c r="A122" s="25">
        <v>44136</v>
      </c>
      <c r="B122" s="34">
        <v>7580</v>
      </c>
      <c r="C122" s="26">
        <v>6.99</v>
      </c>
      <c r="D122" s="26">
        <v>7.78</v>
      </c>
      <c r="E122" s="26">
        <v>6.95</v>
      </c>
      <c r="F122" s="26" t="s">
        <v>1138</v>
      </c>
      <c r="G122" s="3" t="s">
        <v>1139</v>
      </c>
    </row>
    <row r="123" spans="1:7" ht="18" thickBot="1" x14ac:dyDescent="0.3">
      <c r="A123" s="25">
        <v>44166</v>
      </c>
      <c r="B123" s="33">
        <v>7516</v>
      </c>
      <c r="C123" s="26">
        <v>7.52</v>
      </c>
      <c r="D123" s="26">
        <v>8.1999999999999993</v>
      </c>
      <c r="E123" s="26">
        <v>7.05</v>
      </c>
      <c r="F123" s="26" t="s">
        <v>1136</v>
      </c>
      <c r="G123" s="2" t="s">
        <v>1137</v>
      </c>
    </row>
    <row r="124" spans="1:7" ht="18" thickBot="1" x14ac:dyDescent="0.3">
      <c r="A124" s="25">
        <v>44197</v>
      </c>
      <c r="B124" s="34">
        <v>8058</v>
      </c>
      <c r="C124" s="26">
        <v>7.5910000000000002</v>
      </c>
      <c r="D124" s="26">
        <v>8.5399999999999991</v>
      </c>
      <c r="E124" s="26">
        <v>7.5209999999999999</v>
      </c>
      <c r="F124" s="26" t="s">
        <v>1134</v>
      </c>
      <c r="G124" s="3" t="s">
        <v>1135</v>
      </c>
    </row>
    <row r="125" spans="1:7" ht="18" thickBot="1" x14ac:dyDescent="0.3">
      <c r="A125" s="25">
        <v>44228</v>
      </c>
      <c r="B125" s="34">
        <v>8218</v>
      </c>
      <c r="C125" s="26">
        <v>8.1069999999999993</v>
      </c>
      <c r="D125" s="26">
        <v>8.5890000000000004</v>
      </c>
      <c r="E125" s="26">
        <v>8.0730000000000004</v>
      </c>
      <c r="F125" s="26" t="s">
        <v>1132</v>
      </c>
      <c r="G125" s="3" t="s">
        <v>1133</v>
      </c>
    </row>
    <row r="126" spans="1:7" ht="18" thickBot="1" x14ac:dyDescent="0.3">
      <c r="A126" s="25">
        <v>44256</v>
      </c>
      <c r="B126" s="34">
        <v>8381</v>
      </c>
      <c r="C126" s="26">
        <v>8.33</v>
      </c>
      <c r="D126" s="26">
        <v>8.6219999999999999</v>
      </c>
      <c r="E126" s="26">
        <v>8.17</v>
      </c>
      <c r="F126" s="26" t="s">
        <v>1130</v>
      </c>
      <c r="G126" s="3" t="s">
        <v>1131</v>
      </c>
    </row>
    <row r="127" spans="1:7" ht="18" thickBot="1" x14ac:dyDescent="0.3">
      <c r="A127" s="25">
        <v>44287</v>
      </c>
      <c r="B127" s="33">
        <v>8305</v>
      </c>
      <c r="C127" s="26">
        <v>8.532</v>
      </c>
      <c r="D127" s="26">
        <v>8.6319999999999997</v>
      </c>
      <c r="E127" s="26">
        <v>8</v>
      </c>
      <c r="F127" s="26" t="s">
        <v>1128</v>
      </c>
      <c r="G127" s="2" t="s">
        <v>1129</v>
      </c>
    </row>
    <row r="128" spans="1:7" ht="18" thickBot="1" x14ac:dyDescent="0.3">
      <c r="A128" s="25">
        <v>44317</v>
      </c>
      <c r="B128" s="34">
        <v>8502</v>
      </c>
      <c r="C128" s="26">
        <v>8.3219999999999992</v>
      </c>
      <c r="D128" s="26">
        <v>8.5660000000000007</v>
      </c>
      <c r="E128" s="26">
        <v>7.9509999999999996</v>
      </c>
      <c r="F128" s="26" t="s">
        <v>1126</v>
      </c>
      <c r="G128" s="3" t="s">
        <v>1127</v>
      </c>
    </row>
    <row r="129" spans="1:7" ht="18" thickBot="1" x14ac:dyDescent="0.3">
      <c r="A129" s="25">
        <v>44348</v>
      </c>
      <c r="B129" s="34">
        <v>8563</v>
      </c>
      <c r="C129" s="26">
        <v>8.5449999999999999</v>
      </c>
      <c r="D129" s="26">
        <v>8.7859999999999996</v>
      </c>
      <c r="E129" s="26">
        <v>8.4979999999999993</v>
      </c>
      <c r="F129" s="26" t="s">
        <v>143</v>
      </c>
      <c r="G129" s="3" t="s">
        <v>144</v>
      </c>
    </row>
    <row r="130" spans="1:7" ht="18" thickBot="1" x14ac:dyDescent="0.3">
      <c r="A130" s="25">
        <v>44378</v>
      </c>
      <c r="B130" s="34">
        <v>8669</v>
      </c>
      <c r="C130" s="26">
        <v>8.5850000000000009</v>
      </c>
      <c r="D130" s="26">
        <v>8.8070000000000004</v>
      </c>
      <c r="E130" s="26">
        <v>8.32</v>
      </c>
      <c r="F130" s="26" t="s">
        <v>141</v>
      </c>
      <c r="G130" s="3" t="s">
        <v>142</v>
      </c>
    </row>
    <row r="131" spans="1:7" ht="18" thickBot="1" x14ac:dyDescent="0.3">
      <c r="A131" s="25">
        <v>44409</v>
      </c>
      <c r="B131" s="33">
        <v>8235</v>
      </c>
      <c r="C131" s="26">
        <v>8.6839999999999993</v>
      </c>
      <c r="D131" s="26">
        <v>8.875</v>
      </c>
      <c r="E131" s="26">
        <v>8.0950000000000006</v>
      </c>
      <c r="F131" s="26" t="s">
        <v>139</v>
      </c>
      <c r="G131" s="2" t="s">
        <v>140</v>
      </c>
    </row>
    <row r="132" spans="1:7" ht="18" thickBot="1" x14ac:dyDescent="0.3">
      <c r="A132" s="25">
        <v>44440</v>
      </c>
      <c r="B132" s="33">
        <v>8151</v>
      </c>
      <c r="C132" s="26">
        <v>8.31</v>
      </c>
      <c r="D132" s="26">
        <v>8.4269999999999996</v>
      </c>
      <c r="E132" s="26">
        <v>7.766</v>
      </c>
      <c r="F132" s="26" t="s">
        <v>137</v>
      </c>
      <c r="G132" s="2" t="s">
        <v>138</v>
      </c>
    </row>
    <row r="133" spans="1:7" ht="18" thickBot="1" x14ac:dyDescent="0.3">
      <c r="A133" s="25">
        <v>44470</v>
      </c>
      <c r="B133" s="34">
        <v>8614</v>
      </c>
      <c r="C133" s="26">
        <v>8.1180000000000003</v>
      </c>
      <c r="D133" s="26">
        <v>8.69</v>
      </c>
      <c r="E133" s="26">
        <v>7.9080000000000004</v>
      </c>
      <c r="F133" s="26" t="s">
        <v>135</v>
      </c>
      <c r="G133" s="3" t="s">
        <v>136</v>
      </c>
    </row>
    <row r="134" spans="1:7" ht="18" thickBot="1" x14ac:dyDescent="0.3">
      <c r="A134" s="25">
        <v>44501</v>
      </c>
      <c r="B134" s="34">
        <v>9207</v>
      </c>
      <c r="C134" s="26">
        <v>8.718</v>
      </c>
      <c r="D134" s="26">
        <v>9.5150000000000006</v>
      </c>
      <c r="E134" s="26">
        <v>8.7040000000000006</v>
      </c>
      <c r="F134" s="26" t="s">
        <v>133</v>
      </c>
      <c r="G134" s="3" t="s">
        <v>134</v>
      </c>
    </row>
    <row r="135" spans="1:7" ht="18" thickBot="1" x14ac:dyDescent="0.3">
      <c r="A135" s="25">
        <v>44531</v>
      </c>
      <c r="B135" s="34">
        <v>9426</v>
      </c>
      <c r="C135" s="26">
        <v>9.2010000000000005</v>
      </c>
      <c r="D135" s="26">
        <v>9.5879999999999992</v>
      </c>
      <c r="E135" s="26">
        <v>8.9329999999999998</v>
      </c>
      <c r="F135" s="26" t="s">
        <v>131</v>
      </c>
      <c r="G135" s="3" t="s">
        <v>132</v>
      </c>
    </row>
    <row r="136" spans="1:7" ht="18" thickBot="1" x14ac:dyDescent="0.3">
      <c r="A136" s="25">
        <v>44562</v>
      </c>
      <c r="B136" s="33">
        <v>9287</v>
      </c>
      <c r="C136" s="26">
        <v>9.4309999999999992</v>
      </c>
      <c r="D136" s="26">
        <v>9.6609999999999996</v>
      </c>
      <c r="E136" s="26">
        <v>8.8789999999999996</v>
      </c>
      <c r="F136" s="26" t="s">
        <v>129</v>
      </c>
      <c r="G136" s="2" t="s">
        <v>130</v>
      </c>
    </row>
    <row r="137" spans="1:7" ht="18" thickBot="1" x14ac:dyDescent="0.3">
      <c r="A137" s="25">
        <v>44593</v>
      </c>
      <c r="B137" s="33">
        <v>8522</v>
      </c>
      <c r="C137" s="26">
        <v>9.2870000000000008</v>
      </c>
      <c r="D137" s="26">
        <v>9.51</v>
      </c>
      <c r="E137" s="26">
        <v>8.2889999999999997</v>
      </c>
      <c r="F137" s="26" t="s">
        <v>127</v>
      </c>
      <c r="G137" s="2" t="s">
        <v>128</v>
      </c>
    </row>
    <row r="138" spans="1:7" ht="18" thickBot="1" x14ac:dyDescent="0.3">
      <c r="A138" s="25">
        <v>44621</v>
      </c>
      <c r="B138" s="33">
        <v>8147</v>
      </c>
      <c r="C138" s="26">
        <v>8.6539999999999999</v>
      </c>
      <c r="D138" s="26">
        <v>8.7330000000000005</v>
      </c>
      <c r="E138" s="26">
        <v>7.44</v>
      </c>
      <c r="F138" s="26" t="s">
        <v>125</v>
      </c>
      <c r="G138" s="2" t="s">
        <v>126</v>
      </c>
    </row>
    <row r="139" spans="1:7" ht="18" thickBot="1" x14ac:dyDescent="0.3">
      <c r="A139" s="25">
        <v>44652</v>
      </c>
      <c r="B139" s="33">
        <v>7982</v>
      </c>
      <c r="C139" s="26">
        <v>8.077</v>
      </c>
      <c r="D139" s="26">
        <v>8.5500000000000007</v>
      </c>
      <c r="E139" s="26">
        <v>7.4039999999999999</v>
      </c>
      <c r="F139" s="26" t="s">
        <v>123</v>
      </c>
      <c r="G139" s="2" t="s">
        <v>124</v>
      </c>
    </row>
    <row r="140" spans="1:7" ht="18" thickBot="1" x14ac:dyDescent="0.3">
      <c r="A140" s="25">
        <v>44682</v>
      </c>
      <c r="B140" s="33">
        <v>7769</v>
      </c>
      <c r="C140" s="26">
        <v>7.9850000000000003</v>
      </c>
      <c r="D140" s="26">
        <v>8.01</v>
      </c>
      <c r="E140" s="26">
        <v>7.0960000000000001</v>
      </c>
      <c r="F140" s="26" t="s">
        <v>121</v>
      </c>
      <c r="G140" s="2" t="s">
        <v>122</v>
      </c>
    </row>
    <row r="141" spans="1:7" ht="18" thickBot="1" x14ac:dyDescent="0.3">
      <c r="A141" s="25">
        <v>44713</v>
      </c>
      <c r="B141" s="34">
        <v>7926</v>
      </c>
      <c r="C141" s="26">
        <v>7.7880000000000003</v>
      </c>
      <c r="D141" s="26">
        <v>8.077</v>
      </c>
      <c r="E141" s="26">
        <v>7.218</v>
      </c>
      <c r="F141" s="26" t="s">
        <v>119</v>
      </c>
      <c r="G141" s="3" t="s">
        <v>120</v>
      </c>
    </row>
    <row r="142" spans="1:7" ht="18" thickBot="1" x14ac:dyDescent="0.3">
      <c r="A142" s="25">
        <v>44743</v>
      </c>
      <c r="B142" s="34">
        <v>8346</v>
      </c>
      <c r="C142" s="26">
        <v>7.8630000000000004</v>
      </c>
      <c r="D142" s="26">
        <v>8.5459999999999994</v>
      </c>
      <c r="E142" s="26">
        <v>7.8630000000000004</v>
      </c>
      <c r="F142" s="26" t="s">
        <v>117</v>
      </c>
      <c r="G142" s="3" t="s">
        <v>118</v>
      </c>
    </row>
    <row r="143" spans="1:7" ht="18" thickBot="1" x14ac:dyDescent="0.3">
      <c r="A143" s="25">
        <v>44774</v>
      </c>
      <c r="B143" s="33">
        <v>8304</v>
      </c>
      <c r="C143" s="26">
        <v>8.35</v>
      </c>
      <c r="D143" s="26">
        <v>8.7040000000000006</v>
      </c>
      <c r="E143" s="26">
        <v>8.1859999999999999</v>
      </c>
      <c r="F143" s="26" t="s">
        <v>115</v>
      </c>
      <c r="G143" s="2" t="s">
        <v>116</v>
      </c>
    </row>
    <row r="144" spans="1:7" ht="18" thickBot="1" x14ac:dyDescent="0.3">
      <c r="A144" s="25">
        <v>44805</v>
      </c>
      <c r="B144" s="33">
        <v>7745</v>
      </c>
      <c r="C144" s="26">
        <v>8.5</v>
      </c>
      <c r="D144" s="26">
        <v>8.5350000000000001</v>
      </c>
      <c r="E144" s="26">
        <v>7.6669999999999998</v>
      </c>
      <c r="F144" s="26" t="s">
        <v>113</v>
      </c>
      <c r="G144" s="2" t="s">
        <v>114</v>
      </c>
    </row>
    <row r="145" spans="1:7" ht="18" thickBot="1" x14ac:dyDescent="0.3">
      <c r="A145" s="25">
        <v>44835</v>
      </c>
      <c r="B145" s="34">
        <v>7803</v>
      </c>
      <c r="C145" s="26">
        <v>7.7709999999999999</v>
      </c>
      <c r="D145" s="26">
        <v>8.1660000000000004</v>
      </c>
      <c r="E145" s="26">
        <v>7.5149999999999997</v>
      </c>
      <c r="F145" s="26" t="s">
        <v>111</v>
      </c>
      <c r="G145" s="3" t="s">
        <v>112</v>
      </c>
    </row>
    <row r="146" spans="1:7" ht="18" thickBot="1" x14ac:dyDescent="0.3">
      <c r="A146" s="25">
        <v>44866</v>
      </c>
      <c r="B146" s="34">
        <v>8979</v>
      </c>
      <c r="C146" s="26">
        <v>7.8029999999999999</v>
      </c>
      <c r="D146" s="26">
        <v>8.968</v>
      </c>
      <c r="E146" s="26">
        <v>7.78</v>
      </c>
      <c r="F146" s="26" t="s">
        <v>109</v>
      </c>
      <c r="G146" s="3" t="s">
        <v>110</v>
      </c>
    </row>
    <row r="147" spans="1:7" ht="18" thickBot="1" x14ac:dyDescent="0.3">
      <c r="A147" s="25">
        <v>44896</v>
      </c>
      <c r="B147" s="34">
        <v>8982</v>
      </c>
      <c r="C147" s="26">
        <v>9</v>
      </c>
      <c r="D147" s="26">
        <v>9.4</v>
      </c>
      <c r="E147" s="26">
        <v>8.8480000000000008</v>
      </c>
      <c r="F147" s="26" t="s">
        <v>107</v>
      </c>
      <c r="G147" s="3" t="s">
        <v>108</v>
      </c>
    </row>
    <row r="148" spans="1:7" ht="18" thickBot="1" x14ac:dyDescent="0.3">
      <c r="A148" s="25">
        <v>44927</v>
      </c>
      <c r="B148" s="34">
        <v>10120</v>
      </c>
      <c r="C148" s="26">
        <v>9</v>
      </c>
      <c r="D148" s="26">
        <v>10.406000000000001</v>
      </c>
      <c r="E148" s="26">
        <v>8.9009999999999998</v>
      </c>
      <c r="F148" s="26" t="s">
        <v>105</v>
      </c>
      <c r="G148" s="3" t="s">
        <v>106</v>
      </c>
    </row>
    <row r="149" spans="1:7" ht="18" thickBot="1" x14ac:dyDescent="0.3">
      <c r="A149" s="25">
        <v>44958</v>
      </c>
      <c r="B149" s="34">
        <v>10286</v>
      </c>
      <c r="C149" s="26">
        <v>10.192</v>
      </c>
      <c r="D149" s="26">
        <v>10.667999999999999</v>
      </c>
      <c r="E149" s="26">
        <v>10</v>
      </c>
      <c r="F149" s="26" t="s">
        <v>103</v>
      </c>
      <c r="G149" s="3" t="s">
        <v>104</v>
      </c>
    </row>
    <row r="150" spans="1:7" ht="18" thickBot="1" x14ac:dyDescent="0.3">
      <c r="A150" s="25">
        <v>44986</v>
      </c>
      <c r="B150" s="33">
        <v>10191</v>
      </c>
      <c r="C150" s="26">
        <v>10.339</v>
      </c>
      <c r="D150" s="26">
        <v>10.55</v>
      </c>
      <c r="E150" s="26">
        <v>9.4160000000000004</v>
      </c>
      <c r="F150" s="26" t="s">
        <v>101</v>
      </c>
      <c r="G150" s="2" t="s">
        <v>102</v>
      </c>
    </row>
    <row r="151" spans="1:7" ht="18" thickBot="1" x14ac:dyDescent="0.3">
      <c r="A151" s="25">
        <v>45017</v>
      </c>
      <c r="B151" s="34">
        <v>10449</v>
      </c>
      <c r="C151" s="26">
        <v>10.288</v>
      </c>
      <c r="D151" s="26">
        <v>10.566000000000001</v>
      </c>
      <c r="E151" s="26">
        <v>10</v>
      </c>
      <c r="F151" s="26" t="s">
        <v>99</v>
      </c>
      <c r="G151" s="3" t="s">
        <v>100</v>
      </c>
    </row>
    <row r="152" spans="1:7" ht="17.25" x14ac:dyDescent="0.25">
      <c r="A152" s="27">
        <v>45047</v>
      </c>
      <c r="B152" s="46">
        <v>10325</v>
      </c>
      <c r="C152" s="28">
        <v>10.358000000000001</v>
      </c>
      <c r="D152" s="28">
        <v>10.625</v>
      </c>
      <c r="E152" s="28">
        <v>10.199999999999999</v>
      </c>
      <c r="F152" s="28" t="s">
        <v>1124</v>
      </c>
      <c r="G152" s="47" t="s">
        <v>1125</v>
      </c>
    </row>
    <row r="153" spans="1:7" ht="18" thickBot="1" x14ac:dyDescent="0.3">
      <c r="A153" s="25"/>
      <c r="B153" s="34"/>
      <c r="C153" s="26"/>
      <c r="D153" s="26"/>
      <c r="E153" s="26"/>
      <c r="F153" s="26"/>
      <c r="G153" s="3"/>
    </row>
    <row r="154" spans="1:7" ht="18" thickBot="1" x14ac:dyDescent="0.3">
      <c r="A154" s="25"/>
      <c r="B154" s="33"/>
      <c r="C154" s="26"/>
      <c r="D154" s="26"/>
      <c r="E154" s="26"/>
      <c r="F154" s="26"/>
      <c r="G154" s="2"/>
    </row>
    <row r="155" spans="1:7" ht="18" thickBot="1" x14ac:dyDescent="0.3">
      <c r="A155" s="25"/>
      <c r="B155" s="34"/>
      <c r="C155" s="26"/>
      <c r="D155" s="26"/>
      <c r="E155" s="26"/>
      <c r="F155" s="26"/>
      <c r="G155" s="3"/>
    </row>
    <row r="156" spans="1:7" ht="18" thickBot="1" x14ac:dyDescent="0.3">
      <c r="A156" s="25"/>
      <c r="B156" s="34"/>
      <c r="C156" s="26"/>
      <c r="D156" s="26"/>
      <c r="E156" s="26"/>
      <c r="F156" s="26"/>
      <c r="G156" s="3"/>
    </row>
    <row r="157" spans="1:7" ht="18" thickBot="1" x14ac:dyDescent="0.3">
      <c r="A157" s="25"/>
      <c r="B157" s="34"/>
      <c r="C157" s="26"/>
      <c r="D157" s="26"/>
      <c r="E157" s="26"/>
      <c r="F157" s="26"/>
      <c r="G157" s="3"/>
    </row>
    <row r="158" spans="1:7" ht="18" thickBot="1" x14ac:dyDescent="0.3">
      <c r="A158" s="25"/>
      <c r="B158" s="33"/>
      <c r="C158" s="26"/>
      <c r="D158" s="26"/>
      <c r="E158" s="26"/>
      <c r="F158" s="26"/>
      <c r="G158" s="2"/>
    </row>
    <row r="159" spans="1:7" ht="18" thickBot="1" x14ac:dyDescent="0.3">
      <c r="A159" s="25"/>
      <c r="B159" s="33"/>
      <c r="C159" s="26"/>
      <c r="D159" s="26"/>
      <c r="E159" s="26"/>
      <c r="F159" s="26"/>
      <c r="G159" s="2"/>
    </row>
    <row r="160" spans="1:7" ht="18" thickBot="1" x14ac:dyDescent="0.3">
      <c r="A160" s="25"/>
      <c r="B160" s="34"/>
      <c r="C160" s="26"/>
      <c r="D160" s="26"/>
      <c r="E160" s="26"/>
      <c r="F160" s="26"/>
      <c r="G160" s="3"/>
    </row>
    <row r="161" spans="1:7" ht="18" thickBot="1" x14ac:dyDescent="0.3">
      <c r="A161" s="25"/>
      <c r="B161" s="34"/>
      <c r="C161" s="26"/>
      <c r="D161" s="26"/>
      <c r="E161" s="26"/>
      <c r="F161" s="26"/>
      <c r="G161" s="3"/>
    </row>
    <row r="162" spans="1:7" ht="18" thickBot="1" x14ac:dyDescent="0.3">
      <c r="A162" s="25"/>
      <c r="B162" s="34"/>
      <c r="C162" s="26"/>
      <c r="D162" s="26"/>
      <c r="E162" s="26"/>
      <c r="F162" s="26"/>
      <c r="G162" s="3"/>
    </row>
    <row r="163" spans="1:7" ht="18" thickBot="1" x14ac:dyDescent="0.3">
      <c r="A163" s="25"/>
      <c r="B163" s="33"/>
      <c r="C163" s="26"/>
      <c r="D163" s="26"/>
      <c r="E163" s="26"/>
      <c r="F163" s="26"/>
      <c r="G163" s="2"/>
    </row>
    <row r="164" spans="1:7" ht="18" thickBot="1" x14ac:dyDescent="0.3">
      <c r="A164" s="25"/>
      <c r="B164" s="33"/>
      <c r="C164" s="26"/>
      <c r="D164" s="26"/>
      <c r="E164" s="26"/>
      <c r="F164" s="26"/>
      <c r="G164" s="2"/>
    </row>
    <row r="165" spans="1:7" ht="18" thickBot="1" x14ac:dyDescent="0.3">
      <c r="A165" s="25"/>
      <c r="B165" s="33"/>
      <c r="C165" s="26"/>
      <c r="D165" s="26"/>
      <c r="E165" s="26"/>
      <c r="F165" s="26"/>
      <c r="G165" s="2"/>
    </row>
    <row r="166" spans="1:7" ht="18" thickBot="1" x14ac:dyDescent="0.3">
      <c r="A166" s="25"/>
      <c r="B166" s="33"/>
      <c r="C166" s="26"/>
      <c r="D166" s="26"/>
      <c r="E166" s="26"/>
      <c r="F166" s="26"/>
      <c r="G166" s="2"/>
    </row>
    <row r="167" spans="1:7" ht="18" thickBot="1" x14ac:dyDescent="0.3">
      <c r="A167" s="25"/>
      <c r="B167" s="33"/>
      <c r="C167" s="26"/>
      <c r="D167" s="26"/>
      <c r="E167" s="26"/>
      <c r="F167" s="26"/>
      <c r="G167" s="2"/>
    </row>
    <row r="168" spans="1:7" ht="18" thickBot="1" x14ac:dyDescent="0.3">
      <c r="A168" s="25"/>
      <c r="B168" s="34"/>
      <c r="C168" s="26"/>
      <c r="D168" s="26"/>
      <c r="E168" s="26"/>
      <c r="F168" s="26"/>
      <c r="G168" s="3"/>
    </row>
    <row r="169" spans="1:7" ht="18" thickBot="1" x14ac:dyDescent="0.3">
      <c r="A169" s="25"/>
      <c r="B169" s="34"/>
      <c r="C169" s="26"/>
      <c r="D169" s="26"/>
      <c r="E169" s="26"/>
      <c r="F169" s="26"/>
      <c r="G169" s="3"/>
    </row>
    <row r="170" spans="1:7" ht="18" thickBot="1" x14ac:dyDescent="0.3">
      <c r="A170" s="25"/>
      <c r="B170" s="33"/>
      <c r="C170" s="26"/>
      <c r="D170" s="26"/>
      <c r="E170" s="26"/>
      <c r="F170" s="26"/>
      <c r="G170" s="2"/>
    </row>
    <row r="171" spans="1:7" ht="18" thickBot="1" x14ac:dyDescent="0.3">
      <c r="A171" s="25"/>
      <c r="B171" s="33"/>
      <c r="C171" s="26"/>
      <c r="D171" s="26"/>
      <c r="E171" s="26"/>
      <c r="F171" s="26"/>
      <c r="G171" s="2"/>
    </row>
    <row r="172" spans="1:7" ht="18" thickBot="1" x14ac:dyDescent="0.3">
      <c r="A172" s="25"/>
      <c r="B172" s="34"/>
      <c r="C172" s="26"/>
      <c r="D172" s="26"/>
      <c r="E172" s="26"/>
      <c r="F172" s="26"/>
      <c r="G172" s="3"/>
    </row>
    <row r="173" spans="1:7" ht="18" thickBot="1" x14ac:dyDescent="0.3">
      <c r="A173" s="25"/>
      <c r="B173" s="34"/>
      <c r="C173" s="26"/>
      <c r="D173" s="26"/>
      <c r="E173" s="26"/>
      <c r="F173" s="26"/>
      <c r="G173" s="3"/>
    </row>
    <row r="174" spans="1:7" ht="18" thickBot="1" x14ac:dyDescent="0.3">
      <c r="A174" s="25"/>
      <c r="B174" s="34"/>
      <c r="C174" s="26"/>
      <c r="D174" s="26"/>
      <c r="E174" s="26"/>
      <c r="F174" s="26"/>
      <c r="G174" s="3"/>
    </row>
    <row r="175" spans="1:7" ht="18" thickBot="1" x14ac:dyDescent="0.3">
      <c r="A175" s="25"/>
      <c r="B175" s="34"/>
      <c r="C175" s="26"/>
      <c r="D175" s="26"/>
      <c r="E175" s="26"/>
      <c r="F175" s="26"/>
      <c r="G175" s="3"/>
    </row>
    <row r="176" spans="1:7" ht="18" thickBot="1" x14ac:dyDescent="0.3">
      <c r="A176" s="25"/>
      <c r="B176" s="34"/>
      <c r="C176" s="26"/>
      <c r="D176" s="26"/>
      <c r="E176" s="26"/>
      <c r="F176" s="26"/>
      <c r="G176" s="3"/>
    </row>
    <row r="177" spans="1:7" ht="18" thickBot="1" x14ac:dyDescent="0.3">
      <c r="A177" s="25"/>
      <c r="B177" s="33"/>
      <c r="C177" s="26"/>
      <c r="D177" s="26"/>
      <c r="E177" s="26"/>
      <c r="F177" s="26"/>
      <c r="G177" s="2"/>
    </row>
    <row r="178" spans="1:7" ht="18" thickBot="1" x14ac:dyDescent="0.3">
      <c r="A178" s="25"/>
      <c r="B178" s="34"/>
      <c r="C178" s="26"/>
      <c r="D178" s="26"/>
      <c r="E178" s="26"/>
      <c r="F178" s="26"/>
      <c r="G178" s="3"/>
    </row>
    <row r="179" spans="1:7" ht="17.25" x14ac:dyDescent="0.25">
      <c r="A179" s="27"/>
      <c r="B179" s="46"/>
      <c r="C179" s="28"/>
      <c r="D179" s="28"/>
      <c r="E179" s="28"/>
      <c r="F179" s="28"/>
      <c r="G179" s="47"/>
    </row>
  </sheetData>
  <sortState xmlns:xlrd2="http://schemas.microsoft.com/office/spreadsheetml/2017/richdata2" ref="A29:G179">
    <sortCondition ref="A29:A179"/>
  </sortState>
  <hyperlinks>
    <hyperlink ref="I1" r:id="rId1" xr:uid="{A5BF0E39-B15A-4D8A-9E17-DB988B8C6E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1"/>
  <sheetViews>
    <sheetView workbookViewId="0">
      <selection activeCell="B2" sqref="B2:B152"/>
    </sheetView>
  </sheetViews>
  <sheetFormatPr defaultRowHeight="15" x14ac:dyDescent="0.25"/>
  <cols>
    <col min="1" max="1" width="16.28515625" bestFit="1" customWidth="1"/>
    <col min="2" max="5" width="14.5703125" bestFit="1" customWidth="1"/>
  </cols>
  <sheetData>
    <row r="1" spans="1:9" ht="18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51</v>
      </c>
      <c r="G1" s="24" t="s">
        <v>52</v>
      </c>
      <c r="I1" s="11" t="s">
        <v>198</v>
      </c>
    </row>
    <row r="2" spans="1:9" ht="18" thickBot="1" x14ac:dyDescent="0.3">
      <c r="A2" s="41">
        <v>40483</v>
      </c>
      <c r="B2" s="48">
        <v>858</v>
      </c>
      <c r="C2" s="44">
        <v>848</v>
      </c>
      <c r="D2" s="44">
        <v>878</v>
      </c>
      <c r="E2" s="44">
        <v>845</v>
      </c>
      <c r="F2" s="44" t="s">
        <v>1337</v>
      </c>
      <c r="G2" s="49" t="s">
        <v>1122</v>
      </c>
      <c r="I2" s="9" t="s">
        <v>194</v>
      </c>
    </row>
    <row r="3" spans="1:9" ht="18" thickBot="1" x14ac:dyDescent="0.3">
      <c r="A3" s="25">
        <v>40513</v>
      </c>
      <c r="B3" s="33">
        <v>855</v>
      </c>
      <c r="C3" s="26">
        <v>850</v>
      </c>
      <c r="D3" s="26">
        <v>910</v>
      </c>
      <c r="E3" s="26">
        <v>850</v>
      </c>
      <c r="F3" s="26" t="s">
        <v>1305</v>
      </c>
      <c r="G3" s="2" t="s">
        <v>1517</v>
      </c>
      <c r="I3" s="5"/>
    </row>
    <row r="4" spans="1:9" ht="18" thickBot="1" x14ac:dyDescent="0.3">
      <c r="A4" s="25">
        <v>40544</v>
      </c>
      <c r="B4" s="34">
        <v>944</v>
      </c>
      <c r="C4" s="26">
        <v>860</v>
      </c>
      <c r="D4" s="26">
        <v>949</v>
      </c>
      <c r="E4" s="26">
        <v>860</v>
      </c>
      <c r="F4" s="26" t="s">
        <v>1515</v>
      </c>
      <c r="G4" s="3" t="s">
        <v>1516</v>
      </c>
    </row>
    <row r="5" spans="1:9" ht="18" thickBot="1" x14ac:dyDescent="0.3">
      <c r="A5" s="25">
        <v>40575</v>
      </c>
      <c r="B5" s="33">
        <v>940</v>
      </c>
      <c r="C5" s="26">
        <v>954</v>
      </c>
      <c r="D5" s="26">
        <v>997</v>
      </c>
      <c r="E5" s="26">
        <v>934</v>
      </c>
      <c r="F5" s="26" t="s">
        <v>1514</v>
      </c>
      <c r="G5" s="2" t="s">
        <v>559</v>
      </c>
    </row>
    <row r="6" spans="1:9" ht="18" thickBot="1" x14ac:dyDescent="0.3">
      <c r="A6" s="25">
        <v>40603</v>
      </c>
      <c r="B6" s="33">
        <v>922</v>
      </c>
      <c r="C6" s="26">
        <v>958</v>
      </c>
      <c r="D6" s="26">
        <v>958</v>
      </c>
      <c r="E6" s="26">
        <v>850</v>
      </c>
      <c r="F6" s="26" t="s">
        <v>1512</v>
      </c>
      <c r="G6" s="2" t="s">
        <v>1513</v>
      </c>
    </row>
    <row r="7" spans="1:9" ht="18" thickBot="1" x14ac:dyDescent="0.3">
      <c r="A7" s="25">
        <v>40634</v>
      </c>
      <c r="B7" s="34">
        <v>925</v>
      </c>
      <c r="C7" s="26">
        <v>915</v>
      </c>
      <c r="D7" s="26">
        <v>936</v>
      </c>
      <c r="E7" s="26">
        <v>899</v>
      </c>
      <c r="F7" s="26" t="s">
        <v>172</v>
      </c>
      <c r="G7" s="3" t="s">
        <v>1511</v>
      </c>
    </row>
    <row r="8" spans="1:9" ht="18" thickBot="1" x14ac:dyDescent="0.3">
      <c r="A8" s="25">
        <v>40664</v>
      </c>
      <c r="B8" s="34">
        <v>943</v>
      </c>
      <c r="C8" s="26">
        <v>922</v>
      </c>
      <c r="D8" s="26">
        <v>958</v>
      </c>
      <c r="E8" s="26">
        <v>910</v>
      </c>
      <c r="F8" s="26" t="s">
        <v>1495</v>
      </c>
      <c r="G8" s="3" t="s">
        <v>1045</v>
      </c>
    </row>
    <row r="9" spans="1:9" ht="18" thickBot="1" x14ac:dyDescent="0.3">
      <c r="A9" s="25">
        <v>40695</v>
      </c>
      <c r="B9" s="33">
        <v>905</v>
      </c>
      <c r="C9" s="26">
        <v>935</v>
      </c>
      <c r="D9" s="26">
        <v>935</v>
      </c>
      <c r="E9" s="26">
        <v>851</v>
      </c>
      <c r="F9" s="26" t="s">
        <v>1254</v>
      </c>
      <c r="G9" s="2" t="s">
        <v>1292</v>
      </c>
    </row>
    <row r="10" spans="1:9" ht="18" thickBot="1" x14ac:dyDescent="0.3">
      <c r="A10" s="25">
        <v>40725</v>
      </c>
      <c r="B10" s="33">
        <v>876</v>
      </c>
      <c r="C10" s="26">
        <v>910</v>
      </c>
      <c r="D10" s="26">
        <v>999</v>
      </c>
      <c r="E10" s="26">
        <v>872</v>
      </c>
      <c r="F10" s="26" t="s">
        <v>1509</v>
      </c>
      <c r="G10" s="2" t="s">
        <v>1510</v>
      </c>
    </row>
    <row r="11" spans="1:9" ht="18" thickBot="1" x14ac:dyDescent="0.3">
      <c r="A11" s="25">
        <v>40756</v>
      </c>
      <c r="B11" s="33">
        <v>854</v>
      </c>
      <c r="C11" s="26">
        <v>876</v>
      </c>
      <c r="D11" s="26">
        <v>880</v>
      </c>
      <c r="E11" s="26">
        <v>800</v>
      </c>
      <c r="F11" s="26" t="s">
        <v>1507</v>
      </c>
      <c r="G11" s="2" t="s">
        <v>1508</v>
      </c>
    </row>
    <row r="12" spans="1:9" ht="18" thickBot="1" x14ac:dyDescent="0.3">
      <c r="A12" s="25">
        <v>40787</v>
      </c>
      <c r="B12" s="34">
        <v>895</v>
      </c>
      <c r="C12" s="26">
        <v>860</v>
      </c>
      <c r="D12" s="26">
        <v>970</v>
      </c>
      <c r="E12" s="26">
        <v>800</v>
      </c>
      <c r="F12" s="26" t="s">
        <v>1506</v>
      </c>
      <c r="G12" s="3" t="s">
        <v>1222</v>
      </c>
    </row>
    <row r="13" spans="1:9" ht="18" thickBot="1" x14ac:dyDescent="0.3">
      <c r="A13" s="25">
        <v>40817</v>
      </c>
      <c r="B13" s="34">
        <v>969</v>
      </c>
      <c r="C13" s="26">
        <v>883</v>
      </c>
      <c r="D13" s="26">
        <v>998</v>
      </c>
      <c r="E13" s="26">
        <v>870</v>
      </c>
      <c r="F13" s="26" t="s">
        <v>943</v>
      </c>
      <c r="G13" s="3" t="s">
        <v>1505</v>
      </c>
    </row>
    <row r="14" spans="1:9" ht="18" thickBot="1" x14ac:dyDescent="0.3">
      <c r="A14" s="25">
        <v>40848</v>
      </c>
      <c r="B14" s="33">
        <v>962</v>
      </c>
      <c r="C14" s="26">
        <v>969</v>
      </c>
      <c r="D14" s="26">
        <v>980</v>
      </c>
      <c r="E14" s="26">
        <v>801</v>
      </c>
      <c r="F14" s="26" t="s">
        <v>1503</v>
      </c>
      <c r="G14" s="2" t="s">
        <v>1504</v>
      </c>
    </row>
    <row r="15" spans="1:9" ht="18" thickBot="1" x14ac:dyDescent="0.3">
      <c r="A15" s="25">
        <v>40878</v>
      </c>
      <c r="B15" s="33">
        <v>949</v>
      </c>
      <c r="C15" s="26">
        <v>964</v>
      </c>
      <c r="D15" s="26">
        <v>986</v>
      </c>
      <c r="E15" s="26">
        <v>949</v>
      </c>
      <c r="F15" s="26" t="s">
        <v>1501</v>
      </c>
      <c r="G15" s="2" t="s">
        <v>1502</v>
      </c>
    </row>
    <row r="16" spans="1:9" ht="18" thickBot="1" x14ac:dyDescent="0.3">
      <c r="A16" s="25">
        <v>40909</v>
      </c>
      <c r="B16" s="34">
        <v>963</v>
      </c>
      <c r="C16" s="26">
        <v>971</v>
      </c>
      <c r="D16" s="26">
        <v>994</v>
      </c>
      <c r="E16" s="26">
        <v>950</v>
      </c>
      <c r="F16" s="26" t="s">
        <v>1499</v>
      </c>
      <c r="G16" s="3" t="s">
        <v>1500</v>
      </c>
    </row>
    <row r="17" spans="1:7" ht="18" thickBot="1" x14ac:dyDescent="0.3">
      <c r="A17" s="25">
        <v>40940</v>
      </c>
      <c r="B17" s="34">
        <v>975</v>
      </c>
      <c r="C17" s="26">
        <v>981</v>
      </c>
      <c r="D17" s="26">
        <v>1.01</v>
      </c>
      <c r="E17" s="26">
        <v>950</v>
      </c>
      <c r="F17" s="26" t="s">
        <v>149</v>
      </c>
      <c r="G17" s="3" t="s">
        <v>634</v>
      </c>
    </row>
    <row r="18" spans="1:7" ht="18" thickBot="1" x14ac:dyDescent="0.3">
      <c r="A18" s="25">
        <v>40969</v>
      </c>
      <c r="B18" s="34">
        <v>1012</v>
      </c>
      <c r="C18" s="26">
        <v>978</v>
      </c>
      <c r="D18" s="26">
        <v>1.02</v>
      </c>
      <c r="E18" s="26">
        <v>961</v>
      </c>
      <c r="F18" s="26" t="s">
        <v>1498</v>
      </c>
      <c r="G18" s="3" t="s">
        <v>1331</v>
      </c>
    </row>
    <row r="19" spans="1:7" ht="18" thickBot="1" x14ac:dyDescent="0.3">
      <c r="A19" s="25">
        <v>41000</v>
      </c>
      <c r="B19" s="33">
        <v>1000</v>
      </c>
      <c r="C19" s="26">
        <v>1.01</v>
      </c>
      <c r="D19" s="26">
        <v>1.0249999999999999</v>
      </c>
      <c r="E19" s="26">
        <v>901</v>
      </c>
      <c r="F19" s="26" t="s">
        <v>1497</v>
      </c>
      <c r="G19" s="2" t="s">
        <v>1125</v>
      </c>
    </row>
    <row r="20" spans="1:7" ht="18" thickBot="1" x14ac:dyDescent="0.3">
      <c r="A20" s="25">
        <v>41030</v>
      </c>
      <c r="B20" s="34">
        <v>1003</v>
      </c>
      <c r="C20" s="26">
        <v>1.012</v>
      </c>
      <c r="D20" s="26">
        <v>1.0209999999999999</v>
      </c>
      <c r="E20" s="26">
        <v>970</v>
      </c>
      <c r="F20" s="26" t="s">
        <v>1495</v>
      </c>
      <c r="G20" s="3" t="s">
        <v>1496</v>
      </c>
    </row>
    <row r="21" spans="1:7" ht="18" thickBot="1" x14ac:dyDescent="0.3">
      <c r="A21" s="25">
        <v>41061</v>
      </c>
      <c r="B21" s="33">
        <v>997</v>
      </c>
      <c r="C21" s="26">
        <v>1.0029999999999999</v>
      </c>
      <c r="D21" s="26">
        <v>1.0469999999999999</v>
      </c>
      <c r="E21" s="26">
        <v>980</v>
      </c>
      <c r="F21" s="26" t="s">
        <v>1493</v>
      </c>
      <c r="G21" s="2" t="s">
        <v>1494</v>
      </c>
    </row>
    <row r="22" spans="1:7" ht="18" thickBot="1" x14ac:dyDescent="0.3">
      <c r="A22" s="25">
        <v>41091</v>
      </c>
      <c r="B22" s="34">
        <v>1028</v>
      </c>
      <c r="C22" s="26">
        <v>1</v>
      </c>
      <c r="D22" s="26">
        <v>1.0349999999999999</v>
      </c>
      <c r="E22" s="26">
        <v>994</v>
      </c>
      <c r="F22" s="26" t="s">
        <v>1492</v>
      </c>
      <c r="G22" s="3" t="s">
        <v>1058</v>
      </c>
    </row>
    <row r="23" spans="1:7" ht="18" thickBot="1" x14ac:dyDescent="0.3">
      <c r="A23" s="25">
        <v>41122</v>
      </c>
      <c r="B23" s="34">
        <v>1082</v>
      </c>
      <c r="C23" s="26">
        <v>1.03</v>
      </c>
      <c r="D23" s="26">
        <v>1.0940000000000001</v>
      </c>
      <c r="E23" s="26">
        <v>1.0209999999999999</v>
      </c>
      <c r="F23" s="26" t="s">
        <v>1490</v>
      </c>
      <c r="G23" s="3" t="s">
        <v>1491</v>
      </c>
    </row>
    <row r="24" spans="1:7" ht="18" thickBot="1" x14ac:dyDescent="0.3">
      <c r="A24" s="25">
        <v>41153</v>
      </c>
      <c r="B24" s="34">
        <v>1089</v>
      </c>
      <c r="C24" s="26">
        <v>1.089</v>
      </c>
      <c r="D24" s="26">
        <v>1.1879999999999999</v>
      </c>
      <c r="E24" s="26">
        <v>1.0609999999999999</v>
      </c>
      <c r="F24" s="26" t="s">
        <v>1481</v>
      </c>
      <c r="G24" s="3" t="s">
        <v>1489</v>
      </c>
    </row>
    <row r="25" spans="1:7" ht="18" thickBot="1" x14ac:dyDescent="0.3">
      <c r="A25" s="25">
        <v>41183</v>
      </c>
      <c r="B25" s="34">
        <v>1136</v>
      </c>
      <c r="C25" s="26">
        <v>1.089</v>
      </c>
      <c r="D25" s="26">
        <v>1.2150000000000001</v>
      </c>
      <c r="E25" s="26">
        <v>1.089</v>
      </c>
      <c r="F25" s="26" t="s">
        <v>83</v>
      </c>
      <c r="G25" s="3" t="s">
        <v>1261</v>
      </c>
    </row>
    <row r="26" spans="1:7" ht="18" thickBot="1" x14ac:dyDescent="0.3">
      <c r="A26" s="25">
        <v>41214</v>
      </c>
      <c r="B26" s="34">
        <v>1167</v>
      </c>
      <c r="C26" s="26">
        <v>1.1299999999999999</v>
      </c>
      <c r="D26" s="26">
        <v>1.1890000000000001</v>
      </c>
      <c r="E26" s="26">
        <v>1.1080000000000001</v>
      </c>
      <c r="F26" s="26" t="s">
        <v>1487</v>
      </c>
      <c r="G26" s="3" t="s">
        <v>1488</v>
      </c>
    </row>
    <row r="27" spans="1:7" ht="18" thickBot="1" x14ac:dyDescent="0.3">
      <c r="A27" s="25">
        <v>41244</v>
      </c>
      <c r="B27" s="33">
        <v>1155</v>
      </c>
      <c r="C27" s="26">
        <v>1.1950000000000001</v>
      </c>
      <c r="D27" s="26">
        <v>1.1950000000000001</v>
      </c>
      <c r="E27" s="26">
        <v>1.08</v>
      </c>
      <c r="F27" s="26" t="s">
        <v>1485</v>
      </c>
      <c r="G27" s="2" t="s">
        <v>1486</v>
      </c>
    </row>
    <row r="28" spans="1:7" ht="18" thickBot="1" x14ac:dyDescent="0.3">
      <c r="A28" s="25">
        <v>41275</v>
      </c>
      <c r="B28" s="34">
        <v>1258</v>
      </c>
      <c r="C28" s="26">
        <v>1.165</v>
      </c>
      <c r="D28" s="26">
        <v>1.298</v>
      </c>
      <c r="E28" s="26">
        <v>1.1499999999999999</v>
      </c>
      <c r="F28" s="26" t="s">
        <v>1483</v>
      </c>
      <c r="G28" s="3" t="s">
        <v>1484</v>
      </c>
    </row>
    <row r="29" spans="1:7" ht="18" thickBot="1" x14ac:dyDescent="0.3">
      <c r="A29" s="25">
        <v>41306</v>
      </c>
      <c r="B29" s="34">
        <v>1263</v>
      </c>
      <c r="C29" s="26">
        <v>1.2649999999999999</v>
      </c>
      <c r="D29" s="26">
        <v>1.339</v>
      </c>
      <c r="E29" s="26">
        <v>1.212</v>
      </c>
      <c r="F29" s="26" t="s">
        <v>1481</v>
      </c>
      <c r="G29" s="3" t="s">
        <v>1482</v>
      </c>
    </row>
    <row r="30" spans="1:7" ht="18" thickBot="1" x14ac:dyDescent="0.3">
      <c r="A30" s="25">
        <v>41334</v>
      </c>
      <c r="B30" s="34">
        <v>1328</v>
      </c>
      <c r="C30" s="26">
        <v>1.272</v>
      </c>
      <c r="D30" s="26">
        <v>1.351</v>
      </c>
      <c r="E30" s="26">
        <v>1.2450000000000001</v>
      </c>
      <c r="F30" s="26" t="s">
        <v>1479</v>
      </c>
      <c r="G30" s="3" t="s">
        <v>1480</v>
      </c>
    </row>
    <row r="31" spans="1:7" ht="18" thickBot="1" x14ac:dyDescent="0.3">
      <c r="A31" s="25">
        <v>41365</v>
      </c>
      <c r="B31" s="34">
        <v>1333</v>
      </c>
      <c r="C31" s="26">
        <v>1.333</v>
      </c>
      <c r="D31" s="26">
        <v>1.349</v>
      </c>
      <c r="E31" s="26">
        <v>1.278</v>
      </c>
      <c r="F31" s="26" t="s">
        <v>1478</v>
      </c>
      <c r="G31" s="3" t="s">
        <v>1448</v>
      </c>
    </row>
    <row r="32" spans="1:7" ht="18" thickBot="1" x14ac:dyDescent="0.3">
      <c r="A32" s="25">
        <v>41395</v>
      </c>
      <c r="B32" s="34">
        <v>1509</v>
      </c>
      <c r="C32" s="26">
        <v>1.34</v>
      </c>
      <c r="D32" s="26">
        <v>1.5269999999999999</v>
      </c>
      <c r="E32" s="26">
        <v>1.3149999999999999</v>
      </c>
      <c r="F32" s="26" t="s">
        <v>97</v>
      </c>
      <c r="G32" s="3" t="s">
        <v>1477</v>
      </c>
    </row>
    <row r="33" spans="1:7" ht="18" thickBot="1" x14ac:dyDescent="0.3">
      <c r="A33" s="25">
        <v>41426</v>
      </c>
      <c r="B33" s="33">
        <v>1428</v>
      </c>
      <c r="C33" s="26">
        <v>1.5049999999999999</v>
      </c>
      <c r="D33" s="26">
        <v>1.52</v>
      </c>
      <c r="E33" s="26">
        <v>1.403</v>
      </c>
      <c r="F33" s="26" t="s">
        <v>155</v>
      </c>
      <c r="G33" s="2" t="s">
        <v>1476</v>
      </c>
    </row>
    <row r="34" spans="1:7" ht="18" thickBot="1" x14ac:dyDescent="0.3">
      <c r="A34" s="25">
        <v>41456</v>
      </c>
      <c r="B34" s="34">
        <v>1499</v>
      </c>
      <c r="C34" s="26">
        <v>1.431</v>
      </c>
      <c r="D34" s="26">
        <v>1.5089999999999999</v>
      </c>
      <c r="E34" s="26">
        <v>1.4279999999999999</v>
      </c>
      <c r="F34" s="26" t="s">
        <v>1474</v>
      </c>
      <c r="G34" s="3" t="s">
        <v>1475</v>
      </c>
    </row>
    <row r="35" spans="1:7" ht="18" thickBot="1" x14ac:dyDescent="0.3">
      <c r="A35" s="25">
        <v>41487</v>
      </c>
      <c r="B35" s="34">
        <v>1513</v>
      </c>
      <c r="C35" s="26">
        <v>1.49</v>
      </c>
      <c r="D35" s="26">
        <v>1.6060000000000001</v>
      </c>
      <c r="E35" s="26">
        <v>1.49</v>
      </c>
      <c r="F35" s="26" t="s">
        <v>1472</v>
      </c>
      <c r="G35" s="3" t="s">
        <v>1473</v>
      </c>
    </row>
    <row r="36" spans="1:7" ht="18" thickBot="1" x14ac:dyDescent="0.3">
      <c r="A36" s="25">
        <v>41518</v>
      </c>
      <c r="B36" s="34">
        <v>1551</v>
      </c>
      <c r="C36" s="26">
        <v>1.6180000000000001</v>
      </c>
      <c r="D36" s="26">
        <v>1.6180000000000001</v>
      </c>
      <c r="E36" s="26">
        <v>1.5009999999999999</v>
      </c>
      <c r="F36" s="26" t="s">
        <v>1471</v>
      </c>
      <c r="G36" s="3" t="s">
        <v>793</v>
      </c>
    </row>
    <row r="37" spans="1:7" ht="18" thickBot="1" x14ac:dyDescent="0.3">
      <c r="A37" s="25">
        <v>41548</v>
      </c>
      <c r="B37" s="34">
        <v>1610</v>
      </c>
      <c r="C37" s="26">
        <v>1.554</v>
      </c>
      <c r="D37" s="26">
        <v>1.645</v>
      </c>
      <c r="E37" s="26">
        <v>1.5209999999999999</v>
      </c>
      <c r="F37" s="26" t="s">
        <v>1372</v>
      </c>
      <c r="G37" s="3" t="s">
        <v>930</v>
      </c>
    </row>
    <row r="38" spans="1:7" ht="18" thickBot="1" x14ac:dyDescent="0.3">
      <c r="A38" s="25">
        <v>41579</v>
      </c>
      <c r="B38" s="34">
        <v>1672</v>
      </c>
      <c r="C38" s="26">
        <v>1.63</v>
      </c>
      <c r="D38" s="26">
        <v>1.6950000000000001</v>
      </c>
      <c r="E38" s="26">
        <v>1.607</v>
      </c>
      <c r="F38" s="26" t="s">
        <v>1469</v>
      </c>
      <c r="G38" s="3" t="s">
        <v>1470</v>
      </c>
    </row>
    <row r="39" spans="1:7" ht="18" thickBot="1" x14ac:dyDescent="0.3">
      <c r="A39" s="25">
        <v>41609</v>
      </c>
      <c r="B39" s="34">
        <v>1744</v>
      </c>
      <c r="C39" s="26">
        <v>1.68</v>
      </c>
      <c r="D39" s="26">
        <v>1.8380000000000001</v>
      </c>
      <c r="E39" s="26">
        <v>1.65</v>
      </c>
      <c r="F39" s="26" t="s">
        <v>1467</v>
      </c>
      <c r="G39" s="3" t="s">
        <v>1468</v>
      </c>
    </row>
    <row r="40" spans="1:7" ht="18" thickBot="1" x14ac:dyDescent="0.3">
      <c r="A40" s="25">
        <v>41640</v>
      </c>
      <c r="B40" s="34">
        <v>1789</v>
      </c>
      <c r="C40" s="26">
        <v>1.76</v>
      </c>
      <c r="D40" s="26">
        <v>1.944</v>
      </c>
      <c r="E40" s="26">
        <v>1.7450000000000001</v>
      </c>
      <c r="F40" s="26" t="s">
        <v>1465</v>
      </c>
      <c r="G40" s="3" t="s">
        <v>1466</v>
      </c>
    </row>
    <row r="41" spans="1:7" ht="18" thickBot="1" x14ac:dyDescent="0.3">
      <c r="A41" s="25">
        <v>41671</v>
      </c>
      <c r="B41" s="34">
        <v>1800</v>
      </c>
      <c r="C41" s="26">
        <v>1.79</v>
      </c>
      <c r="D41" s="26">
        <v>1.9</v>
      </c>
      <c r="E41" s="26">
        <v>1.7010000000000001</v>
      </c>
      <c r="F41" s="26" t="s">
        <v>1464</v>
      </c>
      <c r="G41" s="3" t="s">
        <v>1434</v>
      </c>
    </row>
    <row r="42" spans="1:7" ht="18" thickBot="1" x14ac:dyDescent="0.3">
      <c r="A42" s="25">
        <v>41699</v>
      </c>
      <c r="B42" s="33">
        <v>1773</v>
      </c>
      <c r="C42" s="26">
        <v>1.8149999999999999</v>
      </c>
      <c r="D42" s="26">
        <v>1.8879999999999999</v>
      </c>
      <c r="E42" s="26">
        <v>1.76</v>
      </c>
      <c r="F42" s="26" t="s">
        <v>1462</v>
      </c>
      <c r="G42" s="2" t="s">
        <v>1463</v>
      </c>
    </row>
    <row r="43" spans="1:7" ht="18" thickBot="1" x14ac:dyDescent="0.3">
      <c r="A43" s="25">
        <v>41730</v>
      </c>
      <c r="B43" s="34">
        <v>1779</v>
      </c>
      <c r="C43" s="26">
        <v>1.78</v>
      </c>
      <c r="D43" s="26">
        <v>1.8480000000000001</v>
      </c>
      <c r="E43" s="26">
        <v>1.72</v>
      </c>
      <c r="F43" s="26" t="s">
        <v>1461</v>
      </c>
      <c r="G43" s="3" t="s">
        <v>1077</v>
      </c>
    </row>
    <row r="44" spans="1:7" ht="18" thickBot="1" x14ac:dyDescent="0.3">
      <c r="A44" s="25">
        <v>41760</v>
      </c>
      <c r="B44" s="34">
        <v>1824</v>
      </c>
      <c r="C44" s="26">
        <v>1.7849999999999999</v>
      </c>
      <c r="D44" s="26">
        <v>1.845</v>
      </c>
      <c r="E44" s="26">
        <v>1.74</v>
      </c>
      <c r="F44" s="26" t="s">
        <v>1366</v>
      </c>
      <c r="G44" s="3" t="s">
        <v>100</v>
      </c>
    </row>
    <row r="45" spans="1:7" ht="18" thickBot="1" x14ac:dyDescent="0.3">
      <c r="A45" s="25">
        <v>41791</v>
      </c>
      <c r="B45" s="34">
        <v>1853</v>
      </c>
      <c r="C45" s="26">
        <v>1.825</v>
      </c>
      <c r="D45" s="26">
        <v>1.9359999999999999</v>
      </c>
      <c r="E45" s="26">
        <v>1.825</v>
      </c>
      <c r="F45" s="26" t="s">
        <v>1460</v>
      </c>
      <c r="G45" s="3" t="s">
        <v>6</v>
      </c>
    </row>
    <row r="46" spans="1:7" ht="18" thickBot="1" x14ac:dyDescent="0.3">
      <c r="A46" s="25">
        <v>41821</v>
      </c>
      <c r="B46" s="33">
        <v>1844</v>
      </c>
      <c r="C46" s="26">
        <v>1.86</v>
      </c>
      <c r="D46" s="26">
        <v>1.948</v>
      </c>
      <c r="E46" s="26">
        <v>1.83</v>
      </c>
      <c r="F46" s="26" t="s">
        <v>1459</v>
      </c>
      <c r="G46" s="2" t="s">
        <v>148</v>
      </c>
    </row>
    <row r="47" spans="1:7" ht="18" thickBot="1" x14ac:dyDescent="0.3">
      <c r="A47" s="25">
        <v>41852</v>
      </c>
      <c r="B47" s="34">
        <v>1861</v>
      </c>
      <c r="C47" s="26">
        <v>1.8440000000000001</v>
      </c>
      <c r="D47" s="26">
        <v>1.8979999999999999</v>
      </c>
      <c r="E47" s="26">
        <v>1.7070000000000001</v>
      </c>
      <c r="F47" s="26" t="s">
        <v>1458</v>
      </c>
      <c r="G47" s="3" t="s">
        <v>1401</v>
      </c>
    </row>
    <row r="48" spans="1:7" ht="18" thickBot="1" x14ac:dyDescent="0.3">
      <c r="A48" s="25">
        <v>41883</v>
      </c>
      <c r="B48" s="34">
        <v>1974</v>
      </c>
      <c r="C48" s="26">
        <v>1.875</v>
      </c>
      <c r="D48" s="26">
        <v>1.974</v>
      </c>
      <c r="E48" s="26">
        <v>1.8580000000000001</v>
      </c>
      <c r="F48" s="26" t="s">
        <v>1456</v>
      </c>
      <c r="G48" s="3" t="s">
        <v>1457</v>
      </c>
    </row>
    <row r="49" spans="1:7" ht="18" thickBot="1" x14ac:dyDescent="0.3">
      <c r="A49" s="25">
        <v>41913</v>
      </c>
      <c r="B49" s="33">
        <v>1878</v>
      </c>
      <c r="C49" s="26">
        <v>1.927</v>
      </c>
      <c r="D49" s="26">
        <v>1.9339999999999999</v>
      </c>
      <c r="E49" s="26">
        <v>1.7310000000000001</v>
      </c>
      <c r="F49" s="26" t="s">
        <v>974</v>
      </c>
      <c r="G49" s="2" t="s">
        <v>1455</v>
      </c>
    </row>
    <row r="50" spans="1:7" ht="18" thickBot="1" x14ac:dyDescent="0.3">
      <c r="A50" s="25">
        <v>41944</v>
      </c>
      <c r="B50" s="34">
        <v>1924</v>
      </c>
      <c r="C50" s="26">
        <v>1.954</v>
      </c>
      <c r="D50" s="26">
        <v>1.988</v>
      </c>
      <c r="E50" s="26">
        <v>1.875</v>
      </c>
      <c r="F50" s="26" t="s">
        <v>1454</v>
      </c>
      <c r="G50" s="3" t="s">
        <v>48</v>
      </c>
    </row>
    <row r="51" spans="1:7" ht="18" thickBot="1" x14ac:dyDescent="0.3">
      <c r="A51" s="25">
        <v>41974</v>
      </c>
      <c r="B51" s="34">
        <v>1995</v>
      </c>
      <c r="C51" s="26">
        <v>1.986</v>
      </c>
      <c r="D51" s="26">
        <v>2.0339999999999998</v>
      </c>
      <c r="E51" s="26">
        <v>1.9</v>
      </c>
      <c r="F51" s="26" t="s">
        <v>1452</v>
      </c>
      <c r="G51" s="3" t="s">
        <v>1453</v>
      </c>
    </row>
    <row r="52" spans="1:7" ht="18" thickBot="1" x14ac:dyDescent="0.3">
      <c r="A52" s="25">
        <v>42005</v>
      </c>
      <c r="B52" s="33">
        <v>1958</v>
      </c>
      <c r="C52" s="26">
        <v>2.02</v>
      </c>
      <c r="D52" s="26">
        <v>2.048</v>
      </c>
      <c r="E52" s="26">
        <v>1.895</v>
      </c>
      <c r="F52" s="26" t="s">
        <v>186</v>
      </c>
      <c r="G52" s="2" t="s">
        <v>671</v>
      </c>
    </row>
    <row r="53" spans="1:7" ht="18" thickBot="1" x14ac:dyDescent="0.3">
      <c r="A53" s="25">
        <v>42036</v>
      </c>
      <c r="B53" s="34">
        <v>2064</v>
      </c>
      <c r="C53" s="26">
        <v>1.95</v>
      </c>
      <c r="D53" s="26">
        <v>2.1440000000000001</v>
      </c>
      <c r="E53" s="26">
        <v>1.9370000000000001</v>
      </c>
      <c r="F53" s="26" t="s">
        <v>999</v>
      </c>
      <c r="G53" s="3" t="s">
        <v>1451</v>
      </c>
    </row>
    <row r="54" spans="1:7" ht="18" thickBot="1" x14ac:dyDescent="0.3">
      <c r="A54" s="25">
        <v>42064</v>
      </c>
      <c r="B54" s="34">
        <v>2127</v>
      </c>
      <c r="C54" s="26">
        <v>2.0640000000000001</v>
      </c>
      <c r="D54" s="26">
        <v>2.1920000000000002</v>
      </c>
      <c r="E54" s="26">
        <v>2.0499999999999998</v>
      </c>
      <c r="F54" s="26" t="s">
        <v>1449</v>
      </c>
      <c r="G54" s="3" t="s">
        <v>1450</v>
      </c>
    </row>
    <row r="55" spans="1:7" ht="18" thickBot="1" x14ac:dyDescent="0.3">
      <c r="A55" s="25">
        <v>42095</v>
      </c>
      <c r="B55" s="34">
        <v>2135</v>
      </c>
      <c r="C55" s="26">
        <v>2.1280000000000001</v>
      </c>
      <c r="D55" s="26">
        <v>2.2120000000000002</v>
      </c>
      <c r="E55" s="26">
        <v>2.09</v>
      </c>
      <c r="F55" s="26" t="s">
        <v>905</v>
      </c>
      <c r="G55" s="3" t="s">
        <v>1448</v>
      </c>
    </row>
    <row r="56" spans="1:7" ht="18" thickBot="1" x14ac:dyDescent="0.3">
      <c r="A56" s="25">
        <v>42125</v>
      </c>
      <c r="B56" s="34">
        <v>2180</v>
      </c>
      <c r="C56" s="26">
        <v>2.1349999999999998</v>
      </c>
      <c r="D56" s="26">
        <v>2.2360000000000002</v>
      </c>
      <c r="E56" s="26">
        <v>2.1190000000000002</v>
      </c>
      <c r="F56" s="26" t="s">
        <v>1446</v>
      </c>
      <c r="G56" s="3" t="s">
        <v>1447</v>
      </c>
    </row>
    <row r="57" spans="1:7" ht="18" thickBot="1" x14ac:dyDescent="0.3">
      <c r="A57" s="25">
        <v>42156</v>
      </c>
      <c r="B57" s="33">
        <v>2118</v>
      </c>
      <c r="C57" s="26">
        <v>2.2000000000000002</v>
      </c>
      <c r="D57" s="26">
        <v>2.2570000000000001</v>
      </c>
      <c r="E57" s="26">
        <v>2.11</v>
      </c>
      <c r="F57" s="26" t="s">
        <v>1444</v>
      </c>
      <c r="G57" s="2" t="s">
        <v>1445</v>
      </c>
    </row>
    <row r="58" spans="1:7" ht="18" thickBot="1" x14ac:dyDescent="0.3">
      <c r="A58" s="25">
        <v>42186</v>
      </c>
      <c r="B58" s="34">
        <v>2221</v>
      </c>
      <c r="C58" s="26">
        <v>2.13</v>
      </c>
      <c r="D58" s="26">
        <v>2.258</v>
      </c>
      <c r="E58" s="26">
        <v>2.1150000000000002</v>
      </c>
      <c r="F58" s="26" t="s">
        <v>1442</v>
      </c>
      <c r="G58" s="3" t="s">
        <v>1443</v>
      </c>
    </row>
    <row r="59" spans="1:7" ht="18" thickBot="1" x14ac:dyDescent="0.3">
      <c r="A59" s="25">
        <v>42217</v>
      </c>
      <c r="B59" s="33">
        <v>2180</v>
      </c>
      <c r="C59" s="26">
        <v>2.2480000000000002</v>
      </c>
      <c r="D59" s="26">
        <v>2.2970000000000002</v>
      </c>
      <c r="E59" s="26">
        <v>2.06</v>
      </c>
      <c r="F59" s="26" t="s">
        <v>1441</v>
      </c>
      <c r="G59" s="2" t="s">
        <v>671</v>
      </c>
    </row>
    <row r="60" spans="1:7" ht="18" thickBot="1" x14ac:dyDescent="0.3">
      <c r="A60" s="25">
        <v>42248</v>
      </c>
      <c r="B60" s="34">
        <v>2187</v>
      </c>
      <c r="C60" s="26">
        <v>2.1800000000000002</v>
      </c>
      <c r="D60" s="26">
        <v>2.2799999999999998</v>
      </c>
      <c r="E60" s="26">
        <v>2.1219999999999999</v>
      </c>
      <c r="F60" s="26" t="s">
        <v>1439</v>
      </c>
      <c r="G60" s="3" t="s">
        <v>1440</v>
      </c>
    </row>
    <row r="61" spans="1:7" ht="18" thickBot="1" x14ac:dyDescent="0.3">
      <c r="A61" s="25">
        <v>42278</v>
      </c>
      <c r="B61" s="34">
        <v>2368</v>
      </c>
      <c r="C61" s="26">
        <v>2.1869999999999998</v>
      </c>
      <c r="D61" s="26">
        <v>2.39</v>
      </c>
      <c r="E61" s="26">
        <v>2.1749999999999998</v>
      </c>
      <c r="F61" s="26" t="s">
        <v>1438</v>
      </c>
      <c r="G61" s="3" t="s">
        <v>1112</v>
      </c>
    </row>
    <row r="62" spans="1:7" ht="18" thickBot="1" x14ac:dyDescent="0.3">
      <c r="A62" s="25">
        <v>42309</v>
      </c>
      <c r="B62" s="34">
        <v>2458</v>
      </c>
      <c r="C62" s="26">
        <v>2.37</v>
      </c>
      <c r="D62" s="26">
        <v>2.48</v>
      </c>
      <c r="E62" s="26">
        <v>2.3420000000000001</v>
      </c>
      <c r="F62" s="26" t="s">
        <v>1419</v>
      </c>
      <c r="G62" s="3" t="s">
        <v>930</v>
      </c>
    </row>
    <row r="63" spans="1:7" ht="18" thickBot="1" x14ac:dyDescent="0.3">
      <c r="A63" s="25">
        <v>42339</v>
      </c>
      <c r="B63" s="34">
        <v>2616</v>
      </c>
      <c r="C63" s="26">
        <v>2.48</v>
      </c>
      <c r="D63" s="26">
        <v>2.738</v>
      </c>
      <c r="E63" s="26">
        <v>2.42</v>
      </c>
      <c r="F63" s="26" t="s">
        <v>1437</v>
      </c>
      <c r="G63" s="3" t="s">
        <v>890</v>
      </c>
    </row>
    <row r="64" spans="1:7" ht="18" thickBot="1" x14ac:dyDescent="0.3">
      <c r="A64" s="25">
        <v>42370</v>
      </c>
      <c r="B64" s="33">
        <v>2468</v>
      </c>
      <c r="C64" s="26">
        <v>2.6179999999999999</v>
      </c>
      <c r="D64" s="26">
        <v>2.677</v>
      </c>
      <c r="E64" s="26">
        <v>2.4510000000000001</v>
      </c>
      <c r="F64" s="26" t="s">
        <v>1435</v>
      </c>
      <c r="G64" s="2" t="s">
        <v>1436</v>
      </c>
    </row>
    <row r="65" spans="1:7" ht="18" thickBot="1" x14ac:dyDescent="0.3">
      <c r="A65" s="25">
        <v>42401</v>
      </c>
      <c r="B65" s="34">
        <v>2483</v>
      </c>
      <c r="C65" s="26">
        <v>2.4700000000000002</v>
      </c>
      <c r="D65" s="26">
        <v>2.5950000000000002</v>
      </c>
      <c r="E65" s="26">
        <v>2.2999999999999998</v>
      </c>
      <c r="F65" s="26" t="s">
        <v>1027</v>
      </c>
      <c r="G65" s="3" t="s">
        <v>1434</v>
      </c>
    </row>
    <row r="66" spans="1:7" ht="18" thickBot="1" x14ac:dyDescent="0.3">
      <c r="A66" s="25">
        <v>42430</v>
      </c>
      <c r="B66" s="33">
        <v>2435</v>
      </c>
      <c r="C66" s="26">
        <v>2.4900000000000002</v>
      </c>
      <c r="D66" s="26">
        <v>2.6379999999999999</v>
      </c>
      <c r="E66" s="26">
        <v>2.4060000000000001</v>
      </c>
      <c r="F66" s="26" t="s">
        <v>1433</v>
      </c>
      <c r="G66" s="2" t="s">
        <v>177</v>
      </c>
    </row>
    <row r="67" spans="1:7" ht="18" thickBot="1" x14ac:dyDescent="0.3">
      <c r="A67" s="25">
        <v>42461</v>
      </c>
      <c r="B67" s="33">
        <v>2378</v>
      </c>
      <c r="C67" s="26">
        <v>2.4980000000000002</v>
      </c>
      <c r="D67" s="26">
        <v>2.5</v>
      </c>
      <c r="E67" s="26">
        <v>2.37</v>
      </c>
      <c r="F67" s="26" t="s">
        <v>1431</v>
      </c>
      <c r="G67" s="2" t="s">
        <v>1432</v>
      </c>
    </row>
    <row r="68" spans="1:7" ht="18" thickBot="1" x14ac:dyDescent="0.3">
      <c r="A68" s="25">
        <v>42491</v>
      </c>
      <c r="B68" s="34">
        <v>2660</v>
      </c>
      <c r="C68" s="26">
        <v>2.4</v>
      </c>
      <c r="D68" s="26">
        <v>2.698</v>
      </c>
      <c r="E68" s="26">
        <v>2.3730000000000002</v>
      </c>
      <c r="F68" s="26" t="s">
        <v>1429</v>
      </c>
      <c r="G68" s="3" t="s">
        <v>1430</v>
      </c>
    </row>
    <row r="69" spans="1:7" ht="18" thickBot="1" x14ac:dyDescent="0.3">
      <c r="A69" s="25">
        <v>42522</v>
      </c>
      <c r="B69" s="33">
        <v>2395</v>
      </c>
      <c r="C69" s="26">
        <v>2.68</v>
      </c>
      <c r="D69" s="26">
        <v>2.698</v>
      </c>
      <c r="E69" s="26">
        <v>2.351</v>
      </c>
      <c r="F69" s="26" t="s">
        <v>1427</v>
      </c>
      <c r="G69" s="2" t="s">
        <v>1428</v>
      </c>
    </row>
    <row r="70" spans="1:7" ht="18" thickBot="1" x14ac:dyDescent="0.3">
      <c r="A70" s="25">
        <v>42552</v>
      </c>
      <c r="B70" s="33">
        <v>2380</v>
      </c>
      <c r="C70" s="26">
        <v>2.3959999999999999</v>
      </c>
      <c r="D70" s="26">
        <v>2.4980000000000002</v>
      </c>
      <c r="E70" s="26">
        <v>2.367</v>
      </c>
      <c r="F70" s="26" t="s">
        <v>1425</v>
      </c>
      <c r="G70" s="2" t="s">
        <v>1426</v>
      </c>
    </row>
    <row r="71" spans="1:7" ht="18" thickBot="1" x14ac:dyDescent="0.3">
      <c r="A71" s="25">
        <v>42583</v>
      </c>
      <c r="B71" s="34">
        <v>2513</v>
      </c>
      <c r="C71" s="26">
        <v>2.4</v>
      </c>
      <c r="D71" s="26">
        <v>2.5470000000000002</v>
      </c>
      <c r="E71" s="26">
        <v>2.2789999999999999</v>
      </c>
      <c r="F71" s="26" t="s">
        <v>1421</v>
      </c>
      <c r="G71" s="3" t="s">
        <v>483</v>
      </c>
    </row>
    <row r="72" spans="1:7" ht="18" thickBot="1" x14ac:dyDescent="0.3">
      <c r="A72" s="25">
        <v>42614</v>
      </c>
      <c r="B72" s="33">
        <v>2353</v>
      </c>
      <c r="C72" s="26">
        <v>2.5489999999999999</v>
      </c>
      <c r="D72" s="26">
        <v>2.5499999999999998</v>
      </c>
      <c r="E72" s="26">
        <v>2.31</v>
      </c>
      <c r="F72" s="26" t="s">
        <v>1423</v>
      </c>
      <c r="G72" s="2" t="s">
        <v>1424</v>
      </c>
    </row>
    <row r="73" spans="1:7" ht="18" thickBot="1" x14ac:dyDescent="0.3">
      <c r="A73" s="25">
        <v>42644</v>
      </c>
      <c r="B73" s="33">
        <v>2304</v>
      </c>
      <c r="C73" s="26">
        <v>2.35</v>
      </c>
      <c r="D73" s="26">
        <v>2.4729999999999999</v>
      </c>
      <c r="E73" s="26">
        <v>2.2999999999999998</v>
      </c>
      <c r="F73" s="26" t="s">
        <v>1421</v>
      </c>
      <c r="G73" s="2" t="s">
        <v>1422</v>
      </c>
    </row>
    <row r="74" spans="1:7" ht="18" thickBot="1" x14ac:dyDescent="0.3">
      <c r="A74" s="25">
        <v>42675</v>
      </c>
      <c r="B74" s="34">
        <v>2403</v>
      </c>
      <c r="C74" s="26">
        <v>2.3149999999999999</v>
      </c>
      <c r="D74" s="26">
        <v>2.4900000000000002</v>
      </c>
      <c r="E74" s="26">
        <v>2.19</v>
      </c>
      <c r="F74" s="26" t="s">
        <v>1419</v>
      </c>
      <c r="G74" s="3" t="s">
        <v>1420</v>
      </c>
    </row>
    <row r="75" spans="1:7" ht="18" thickBot="1" x14ac:dyDescent="0.3">
      <c r="A75" s="25">
        <v>42705</v>
      </c>
      <c r="B75" s="34">
        <v>2408</v>
      </c>
      <c r="C75" s="26">
        <v>2.415</v>
      </c>
      <c r="D75" s="26">
        <v>2.5070000000000001</v>
      </c>
      <c r="E75" s="26">
        <v>2.335</v>
      </c>
      <c r="F75" s="26" t="s">
        <v>857</v>
      </c>
      <c r="G75" s="3" t="s">
        <v>916</v>
      </c>
    </row>
    <row r="76" spans="1:7" ht="18" thickBot="1" x14ac:dyDescent="0.3">
      <c r="A76" s="25">
        <v>42736</v>
      </c>
      <c r="B76" s="33">
        <v>2393</v>
      </c>
      <c r="C76" s="26">
        <v>2.415</v>
      </c>
      <c r="D76" s="26">
        <v>2.4849999999999999</v>
      </c>
      <c r="E76" s="26">
        <v>2.35</v>
      </c>
      <c r="F76" s="26" t="s">
        <v>1418</v>
      </c>
      <c r="G76" s="2" t="s">
        <v>1233</v>
      </c>
    </row>
    <row r="77" spans="1:7" ht="18" thickBot="1" x14ac:dyDescent="0.3">
      <c r="A77" s="25">
        <v>42767</v>
      </c>
      <c r="B77" s="33">
        <v>2385</v>
      </c>
      <c r="C77" s="26">
        <v>2.3849999999999998</v>
      </c>
      <c r="D77" s="26">
        <v>2.4449999999999998</v>
      </c>
      <c r="E77" s="26">
        <v>2.3109999999999999</v>
      </c>
      <c r="F77" s="26" t="s">
        <v>1417</v>
      </c>
      <c r="G77" s="2" t="s">
        <v>530</v>
      </c>
    </row>
    <row r="78" spans="1:7" ht="18" thickBot="1" x14ac:dyDescent="0.3">
      <c r="A78" s="25">
        <v>42795</v>
      </c>
      <c r="B78" s="34">
        <v>2472</v>
      </c>
      <c r="C78" s="26">
        <v>2.399</v>
      </c>
      <c r="D78" s="26">
        <v>2.5</v>
      </c>
      <c r="E78" s="26">
        <v>2.2610000000000001</v>
      </c>
      <c r="F78" s="26" t="s">
        <v>948</v>
      </c>
      <c r="G78" s="3" t="s">
        <v>1416</v>
      </c>
    </row>
    <row r="79" spans="1:7" ht="18" thickBot="1" x14ac:dyDescent="0.3">
      <c r="A79" s="25">
        <v>42826</v>
      </c>
      <c r="B79" s="34">
        <v>2507</v>
      </c>
      <c r="C79" s="26">
        <v>2.5</v>
      </c>
      <c r="D79" s="26">
        <v>2.673</v>
      </c>
      <c r="E79" s="26">
        <v>2.4020000000000001</v>
      </c>
      <c r="F79" s="26" t="s">
        <v>1415</v>
      </c>
      <c r="G79" s="3" t="s">
        <v>1255</v>
      </c>
    </row>
    <row r="80" spans="1:7" ht="18" thickBot="1" x14ac:dyDescent="0.3">
      <c r="A80" s="25">
        <v>42856</v>
      </c>
      <c r="B80" s="34">
        <v>2526</v>
      </c>
      <c r="C80" s="26">
        <v>2.5299999999999998</v>
      </c>
      <c r="D80" s="26">
        <v>2.6240000000000001</v>
      </c>
      <c r="E80" s="26">
        <v>2.4500000000000002</v>
      </c>
      <c r="F80" s="26" t="s">
        <v>157</v>
      </c>
      <c r="G80" s="3" t="s">
        <v>1414</v>
      </c>
    </row>
    <row r="81" spans="1:7" ht="18" thickBot="1" x14ac:dyDescent="0.3">
      <c r="A81" s="25">
        <v>42887</v>
      </c>
      <c r="B81" s="33">
        <v>2519</v>
      </c>
      <c r="C81" s="26">
        <v>2.5259999999999998</v>
      </c>
      <c r="D81" s="26">
        <v>2.5489999999999999</v>
      </c>
      <c r="E81" s="26">
        <v>2.4500000000000002</v>
      </c>
      <c r="F81" s="26" t="s">
        <v>1412</v>
      </c>
      <c r="G81" s="2" t="s">
        <v>1413</v>
      </c>
    </row>
    <row r="82" spans="1:7" ht="18" thickBot="1" x14ac:dyDescent="0.3">
      <c r="A82" s="25">
        <v>42917</v>
      </c>
      <c r="B82" s="34">
        <v>2585</v>
      </c>
      <c r="C82" s="26">
        <v>2.5190000000000001</v>
      </c>
      <c r="D82" s="26">
        <v>2.5990000000000002</v>
      </c>
      <c r="E82" s="26">
        <v>2.488</v>
      </c>
      <c r="F82" s="26" t="s">
        <v>1410</v>
      </c>
      <c r="G82" s="3" t="s">
        <v>1411</v>
      </c>
    </row>
    <row r="83" spans="1:7" ht="18" thickBot="1" x14ac:dyDescent="0.3">
      <c r="A83" s="25">
        <v>42948</v>
      </c>
      <c r="B83" s="33">
        <v>2544</v>
      </c>
      <c r="C83" s="26">
        <v>2.585</v>
      </c>
      <c r="D83" s="26">
        <v>2.6739999999999999</v>
      </c>
      <c r="E83" s="26">
        <v>2.5099999999999998</v>
      </c>
      <c r="F83" s="26" t="s">
        <v>1409</v>
      </c>
      <c r="G83" s="2" t="s">
        <v>1367</v>
      </c>
    </row>
    <row r="84" spans="1:7" ht="18" thickBot="1" x14ac:dyDescent="0.3">
      <c r="A84" s="25">
        <v>42979</v>
      </c>
      <c r="B84" s="34">
        <v>2690</v>
      </c>
      <c r="C84" s="26">
        <v>2.5609999999999999</v>
      </c>
      <c r="D84" s="26">
        <v>2.7149999999999999</v>
      </c>
      <c r="E84" s="26">
        <v>2.5110000000000001</v>
      </c>
      <c r="F84" s="26" t="s">
        <v>1407</v>
      </c>
      <c r="G84" s="3" t="s">
        <v>1408</v>
      </c>
    </row>
    <row r="85" spans="1:7" ht="18" thickBot="1" x14ac:dyDescent="0.3">
      <c r="A85" s="25">
        <v>43009</v>
      </c>
      <c r="B85" s="34">
        <v>2906</v>
      </c>
      <c r="C85" s="26">
        <v>2.69</v>
      </c>
      <c r="D85" s="26">
        <v>2.9449999999999998</v>
      </c>
      <c r="E85" s="26">
        <v>2.6560000000000001</v>
      </c>
      <c r="F85" s="26" t="s">
        <v>1405</v>
      </c>
      <c r="G85" s="3" t="s">
        <v>1406</v>
      </c>
    </row>
    <row r="86" spans="1:7" ht="18" thickBot="1" x14ac:dyDescent="0.3">
      <c r="A86" s="25">
        <v>43040</v>
      </c>
      <c r="B86" s="33">
        <v>2830</v>
      </c>
      <c r="C86" s="26">
        <v>2.9449999999999998</v>
      </c>
      <c r="D86" s="26">
        <v>2.9950000000000001</v>
      </c>
      <c r="E86" s="26">
        <v>2.8119999999999998</v>
      </c>
      <c r="F86" s="26" t="s">
        <v>1403</v>
      </c>
      <c r="G86" s="2" t="s">
        <v>1404</v>
      </c>
    </row>
    <row r="87" spans="1:7" ht="18" thickBot="1" x14ac:dyDescent="0.3">
      <c r="A87" s="25">
        <v>43070</v>
      </c>
      <c r="B87" s="33">
        <v>2616</v>
      </c>
      <c r="C87" s="26">
        <v>2.8330000000000002</v>
      </c>
      <c r="D87" s="26">
        <v>2.87</v>
      </c>
      <c r="E87" s="26">
        <v>2.5739999999999998</v>
      </c>
      <c r="F87" s="26" t="s">
        <v>992</v>
      </c>
      <c r="G87" s="2" t="s">
        <v>1402</v>
      </c>
    </row>
    <row r="88" spans="1:7" ht="18" thickBot="1" x14ac:dyDescent="0.3">
      <c r="A88" s="25">
        <v>43101</v>
      </c>
      <c r="B88" s="34">
        <v>2640</v>
      </c>
      <c r="C88" s="26">
        <v>2.6160000000000001</v>
      </c>
      <c r="D88" s="26">
        <v>2.7389999999999999</v>
      </c>
      <c r="E88" s="26">
        <v>2.5880000000000001</v>
      </c>
      <c r="F88" s="26" t="s">
        <v>1400</v>
      </c>
      <c r="G88" s="3" t="s">
        <v>1401</v>
      </c>
    </row>
    <row r="89" spans="1:7" ht="18" thickBot="1" x14ac:dyDescent="0.3">
      <c r="A89" s="25">
        <v>43132</v>
      </c>
      <c r="B89" s="33">
        <v>2539</v>
      </c>
      <c r="C89" s="26">
        <v>2.65</v>
      </c>
      <c r="D89" s="26">
        <v>2.665</v>
      </c>
      <c r="E89" s="26">
        <v>2.411</v>
      </c>
      <c r="F89" s="26" t="s">
        <v>1398</v>
      </c>
      <c r="G89" s="2" t="s">
        <v>1399</v>
      </c>
    </row>
    <row r="90" spans="1:7" ht="18" thickBot="1" x14ac:dyDescent="0.3">
      <c r="A90" s="25">
        <v>43160</v>
      </c>
      <c r="B90" s="33">
        <v>2492</v>
      </c>
      <c r="C90" s="26">
        <v>2.5449999999999999</v>
      </c>
      <c r="D90" s="26">
        <v>2.6190000000000002</v>
      </c>
      <c r="E90" s="26">
        <v>2.4209999999999998</v>
      </c>
      <c r="F90" s="26" t="s">
        <v>1397</v>
      </c>
      <c r="G90" s="2" t="s">
        <v>671</v>
      </c>
    </row>
    <row r="91" spans="1:7" ht="18" thickBot="1" x14ac:dyDescent="0.3">
      <c r="A91" s="25">
        <v>43191</v>
      </c>
      <c r="B91" s="34">
        <v>2628</v>
      </c>
      <c r="C91" s="26">
        <v>2.4889999999999999</v>
      </c>
      <c r="D91" s="26">
        <v>2.633</v>
      </c>
      <c r="E91" s="26">
        <v>2.42</v>
      </c>
      <c r="F91" s="26" t="s">
        <v>1396</v>
      </c>
      <c r="G91" s="3" t="s">
        <v>1175</v>
      </c>
    </row>
    <row r="92" spans="1:7" ht="18" thickBot="1" x14ac:dyDescent="0.3">
      <c r="A92" s="25">
        <v>43221</v>
      </c>
      <c r="B92" s="34">
        <v>2663</v>
      </c>
      <c r="C92" s="26">
        <v>2.63</v>
      </c>
      <c r="D92" s="26">
        <v>2.7570000000000001</v>
      </c>
      <c r="E92" s="26">
        <v>2.597</v>
      </c>
      <c r="F92" s="26" t="s">
        <v>951</v>
      </c>
      <c r="G92" s="3" t="s">
        <v>764</v>
      </c>
    </row>
    <row r="93" spans="1:7" ht="18" thickBot="1" x14ac:dyDescent="0.3">
      <c r="A93" s="25">
        <v>43252</v>
      </c>
      <c r="B93" s="34">
        <v>2912</v>
      </c>
      <c r="C93" s="26">
        <v>2.6749999999999998</v>
      </c>
      <c r="D93" s="26">
        <v>2.9449999999999998</v>
      </c>
      <c r="E93" s="26">
        <v>2.6589999999999998</v>
      </c>
      <c r="F93" s="26" t="s">
        <v>1394</v>
      </c>
      <c r="G93" s="3" t="s">
        <v>1395</v>
      </c>
    </row>
    <row r="94" spans="1:7" ht="18" thickBot="1" x14ac:dyDescent="0.3">
      <c r="A94" s="25">
        <v>43282</v>
      </c>
      <c r="B94" s="33">
        <v>2819</v>
      </c>
      <c r="C94" s="26">
        <v>2.8879999999999999</v>
      </c>
      <c r="D94" s="26">
        <v>2.9</v>
      </c>
      <c r="E94" s="26">
        <v>2.8079999999999998</v>
      </c>
      <c r="F94" s="26" t="s">
        <v>65</v>
      </c>
      <c r="G94" s="2" t="s">
        <v>1393</v>
      </c>
    </row>
    <row r="95" spans="1:7" ht="18" thickBot="1" x14ac:dyDescent="0.3">
      <c r="A95" s="25">
        <v>43313</v>
      </c>
      <c r="B95" s="34">
        <v>3193</v>
      </c>
      <c r="C95" s="26">
        <v>2.8580000000000001</v>
      </c>
      <c r="D95" s="26">
        <v>3.23</v>
      </c>
      <c r="E95" s="26">
        <v>2.831</v>
      </c>
      <c r="F95" s="26" t="s">
        <v>1391</v>
      </c>
      <c r="G95" s="3" t="s">
        <v>1392</v>
      </c>
    </row>
    <row r="96" spans="1:7" ht="18" thickBot="1" x14ac:dyDescent="0.3">
      <c r="A96" s="25">
        <v>43344</v>
      </c>
      <c r="B96" s="33">
        <v>3102</v>
      </c>
      <c r="C96" s="26">
        <v>3.2069999999999999</v>
      </c>
      <c r="D96" s="26">
        <v>3.367</v>
      </c>
      <c r="E96" s="26">
        <v>3.0859999999999999</v>
      </c>
      <c r="F96" s="26" t="s">
        <v>1389</v>
      </c>
      <c r="G96" s="2" t="s">
        <v>1390</v>
      </c>
    </row>
    <row r="97" spans="1:7" ht="18" thickBot="1" x14ac:dyDescent="0.3">
      <c r="A97" s="25">
        <v>43374</v>
      </c>
      <c r="B97" s="33">
        <v>3021</v>
      </c>
      <c r="C97" s="26">
        <v>3.105</v>
      </c>
      <c r="D97" s="26">
        <v>3.2970000000000002</v>
      </c>
      <c r="E97" s="26">
        <v>2.8849999999999998</v>
      </c>
      <c r="F97" s="26" t="s">
        <v>1387</v>
      </c>
      <c r="G97" s="2" t="s">
        <v>1388</v>
      </c>
    </row>
    <row r="98" spans="1:7" ht="18" thickBot="1" x14ac:dyDescent="0.3">
      <c r="A98" s="25">
        <v>43405</v>
      </c>
      <c r="B98" s="33">
        <v>2833</v>
      </c>
      <c r="C98" s="26">
        <v>3.0019999999999998</v>
      </c>
      <c r="D98" s="26">
        <v>3.0470000000000002</v>
      </c>
      <c r="E98" s="26">
        <v>2.7370000000000001</v>
      </c>
      <c r="F98" s="26" t="s">
        <v>1385</v>
      </c>
      <c r="G98" s="2" t="s">
        <v>1386</v>
      </c>
    </row>
    <row r="99" spans="1:7" ht="18" thickBot="1" x14ac:dyDescent="0.3">
      <c r="A99" s="25">
        <v>43435</v>
      </c>
      <c r="B99" s="33">
        <v>2742</v>
      </c>
      <c r="C99" s="26">
        <v>2.85</v>
      </c>
      <c r="D99" s="26">
        <v>2.8839999999999999</v>
      </c>
      <c r="E99" s="26">
        <v>2.6890000000000001</v>
      </c>
      <c r="F99" s="26" t="s">
        <v>1383</v>
      </c>
      <c r="G99" s="2" t="s">
        <v>1384</v>
      </c>
    </row>
    <row r="100" spans="1:7" ht="18" thickBot="1" x14ac:dyDescent="0.3">
      <c r="A100" s="25">
        <v>43466</v>
      </c>
      <c r="B100" s="33">
        <v>2682</v>
      </c>
      <c r="C100" s="26">
        <v>2.754</v>
      </c>
      <c r="D100" s="26">
        <v>2.7989999999999999</v>
      </c>
      <c r="E100" s="26">
        <v>2.65</v>
      </c>
      <c r="F100" s="26" t="s">
        <v>1381</v>
      </c>
      <c r="G100" s="2" t="s">
        <v>1382</v>
      </c>
    </row>
    <row r="101" spans="1:7" ht="18" thickBot="1" x14ac:dyDescent="0.3">
      <c r="A101" s="25">
        <v>43497</v>
      </c>
      <c r="B101" s="34">
        <v>2938</v>
      </c>
      <c r="C101" s="26">
        <v>2.6709999999999998</v>
      </c>
      <c r="D101" s="26">
        <v>2.9729999999999999</v>
      </c>
      <c r="E101" s="26">
        <v>2.6709999999999998</v>
      </c>
      <c r="F101" s="26" t="s">
        <v>1379</v>
      </c>
      <c r="G101" s="3" t="s">
        <v>1380</v>
      </c>
    </row>
    <row r="102" spans="1:7" ht="18" thickBot="1" x14ac:dyDescent="0.3">
      <c r="A102" s="25">
        <v>43525</v>
      </c>
      <c r="B102" s="34">
        <v>3065</v>
      </c>
      <c r="C102" s="26">
        <v>2.9449999999999998</v>
      </c>
      <c r="D102" s="26">
        <v>3.12</v>
      </c>
      <c r="E102" s="26">
        <v>2.9449999999999998</v>
      </c>
      <c r="F102" s="26" t="s">
        <v>1378</v>
      </c>
      <c r="G102" s="3" t="s">
        <v>1261</v>
      </c>
    </row>
    <row r="103" spans="1:7" ht="18" thickBot="1" x14ac:dyDescent="0.3">
      <c r="A103" s="25">
        <v>43556</v>
      </c>
      <c r="B103" s="34">
        <v>3141</v>
      </c>
      <c r="C103" s="26">
        <v>3.0960000000000001</v>
      </c>
      <c r="D103" s="26">
        <v>3.173</v>
      </c>
      <c r="E103" s="26">
        <v>3.004</v>
      </c>
      <c r="F103" s="26" t="s">
        <v>1377</v>
      </c>
      <c r="G103" s="3" t="s">
        <v>368</v>
      </c>
    </row>
    <row r="104" spans="1:7" ht="18" thickBot="1" x14ac:dyDescent="0.3">
      <c r="A104" s="25">
        <v>43586</v>
      </c>
      <c r="B104" s="33">
        <v>3020</v>
      </c>
      <c r="C104" s="26">
        <v>3.15</v>
      </c>
      <c r="D104" s="26">
        <v>3.1880000000000002</v>
      </c>
      <c r="E104" s="26">
        <v>2.9969999999999999</v>
      </c>
      <c r="F104" s="26" t="s">
        <v>949</v>
      </c>
      <c r="G104" s="2" t="s">
        <v>1120</v>
      </c>
    </row>
    <row r="105" spans="1:7" ht="18" thickBot="1" x14ac:dyDescent="0.3">
      <c r="A105" s="25">
        <v>43617</v>
      </c>
      <c r="B105" s="34">
        <v>3101</v>
      </c>
      <c r="C105" s="26">
        <v>3.0059999999999998</v>
      </c>
      <c r="D105" s="26">
        <v>3.2240000000000002</v>
      </c>
      <c r="E105" s="26">
        <v>2.9809999999999999</v>
      </c>
      <c r="F105" s="26" t="s">
        <v>1375</v>
      </c>
      <c r="G105" s="3" t="s">
        <v>1376</v>
      </c>
    </row>
    <row r="106" spans="1:7" ht="18" thickBot="1" x14ac:dyDescent="0.3">
      <c r="A106" s="25">
        <v>43647</v>
      </c>
      <c r="B106" s="34">
        <v>3145</v>
      </c>
      <c r="C106" s="26">
        <v>3.133</v>
      </c>
      <c r="D106" s="26">
        <v>3.1949999999999998</v>
      </c>
      <c r="E106" s="26">
        <v>3.0529999999999999</v>
      </c>
      <c r="F106" s="26" t="s">
        <v>1374</v>
      </c>
      <c r="G106" s="3" t="s">
        <v>1255</v>
      </c>
    </row>
    <row r="107" spans="1:7" ht="18" thickBot="1" x14ac:dyDescent="0.3">
      <c r="A107" s="25">
        <v>43678</v>
      </c>
      <c r="B107" s="34">
        <v>3283</v>
      </c>
      <c r="C107" s="26">
        <v>3.1669999999999998</v>
      </c>
      <c r="D107" s="26">
        <v>3.323</v>
      </c>
      <c r="E107" s="26">
        <v>3.1120000000000001</v>
      </c>
      <c r="F107" s="26" t="s">
        <v>1372</v>
      </c>
      <c r="G107" s="3" t="s">
        <v>1373</v>
      </c>
    </row>
    <row r="108" spans="1:7" ht="18" thickBot="1" x14ac:dyDescent="0.3">
      <c r="A108" s="25">
        <v>43709</v>
      </c>
      <c r="B108" s="34">
        <v>3362</v>
      </c>
      <c r="C108" s="26">
        <v>3.2610000000000001</v>
      </c>
      <c r="D108" s="26">
        <v>3.3940000000000001</v>
      </c>
      <c r="E108" s="26">
        <v>3.21</v>
      </c>
      <c r="F108" s="26" t="s">
        <v>1371</v>
      </c>
      <c r="G108" s="3" t="s">
        <v>1033</v>
      </c>
    </row>
    <row r="109" spans="1:7" ht="18" thickBot="1" x14ac:dyDescent="0.3">
      <c r="A109" s="25">
        <v>43739</v>
      </c>
      <c r="B109" s="34">
        <v>3394</v>
      </c>
      <c r="C109" s="26">
        <v>3.3879999999999999</v>
      </c>
      <c r="D109" s="26">
        <v>3.4249999999999998</v>
      </c>
      <c r="E109" s="26">
        <v>3.2389999999999999</v>
      </c>
      <c r="F109" s="26" t="s">
        <v>972</v>
      </c>
      <c r="G109" s="3" t="s">
        <v>1370</v>
      </c>
    </row>
    <row r="110" spans="1:7" ht="18" thickBot="1" x14ac:dyDescent="0.3">
      <c r="A110" s="25">
        <v>43770</v>
      </c>
      <c r="B110" s="33">
        <v>3390</v>
      </c>
      <c r="C110" s="26">
        <v>3.4140000000000001</v>
      </c>
      <c r="D110" s="26">
        <v>3.4990000000000001</v>
      </c>
      <c r="E110" s="26">
        <v>3.3</v>
      </c>
      <c r="F110" s="26" t="s">
        <v>1368</v>
      </c>
      <c r="G110" s="2" t="s">
        <v>1369</v>
      </c>
    </row>
    <row r="111" spans="1:7" ht="18" thickBot="1" x14ac:dyDescent="0.3">
      <c r="A111" s="25">
        <v>43800</v>
      </c>
      <c r="B111" s="33">
        <v>3336</v>
      </c>
      <c r="C111" s="26">
        <v>3.38</v>
      </c>
      <c r="D111" s="26">
        <v>3.4969999999999999</v>
      </c>
      <c r="E111" s="26">
        <v>3.3159999999999998</v>
      </c>
      <c r="F111" s="26" t="s">
        <v>1366</v>
      </c>
      <c r="G111" s="2" t="s">
        <v>1367</v>
      </c>
    </row>
    <row r="112" spans="1:7" ht="18" thickBot="1" x14ac:dyDescent="0.3">
      <c r="A112" s="25">
        <v>43831</v>
      </c>
      <c r="B112" s="34">
        <v>3538</v>
      </c>
      <c r="C112" s="26">
        <v>3.36</v>
      </c>
      <c r="D112" s="26">
        <v>3.5539999999999998</v>
      </c>
      <c r="E112" s="26">
        <v>3.3290000000000002</v>
      </c>
      <c r="F112" s="26" t="s">
        <v>1080</v>
      </c>
      <c r="G112" s="3" t="s">
        <v>1365</v>
      </c>
    </row>
    <row r="113" spans="1:7" ht="18" thickBot="1" x14ac:dyDescent="0.3">
      <c r="A113" s="25">
        <v>43862</v>
      </c>
      <c r="B113" s="33">
        <v>3304</v>
      </c>
      <c r="C113" s="26">
        <v>3.5350000000000001</v>
      </c>
      <c r="D113" s="26">
        <v>3.6890000000000001</v>
      </c>
      <c r="E113" s="26">
        <v>3.2850000000000001</v>
      </c>
      <c r="F113" s="26" t="s">
        <v>1363</v>
      </c>
      <c r="G113" s="2" t="s">
        <v>1364</v>
      </c>
    </row>
    <row r="114" spans="1:7" ht="18" thickBot="1" x14ac:dyDescent="0.3">
      <c r="A114" s="25">
        <v>43891</v>
      </c>
      <c r="B114" s="34">
        <v>3346</v>
      </c>
      <c r="C114" s="26">
        <v>3.343</v>
      </c>
      <c r="D114" s="26">
        <v>3.4980000000000002</v>
      </c>
      <c r="E114" s="26">
        <v>2.7549999999999999</v>
      </c>
      <c r="F114" s="26" t="s">
        <v>1361</v>
      </c>
      <c r="G114" s="3" t="s">
        <v>1362</v>
      </c>
    </row>
    <row r="115" spans="1:7" ht="18" thickBot="1" x14ac:dyDescent="0.3">
      <c r="A115" s="25">
        <v>43922</v>
      </c>
      <c r="B115" s="34">
        <v>3766</v>
      </c>
      <c r="C115" s="26">
        <v>3.3</v>
      </c>
      <c r="D115" s="26">
        <v>3.8439999999999999</v>
      </c>
      <c r="E115" s="26">
        <v>3.2</v>
      </c>
      <c r="F115" s="26" t="s">
        <v>1121</v>
      </c>
      <c r="G115" s="3" t="s">
        <v>1360</v>
      </c>
    </row>
    <row r="116" spans="1:7" ht="18" thickBot="1" x14ac:dyDescent="0.3">
      <c r="A116" s="25">
        <v>43952</v>
      </c>
      <c r="B116" s="33">
        <v>3757</v>
      </c>
      <c r="C116" s="26">
        <v>3.7639999999999998</v>
      </c>
      <c r="D116" s="26">
        <v>3.8279999999999998</v>
      </c>
      <c r="E116" s="26">
        <v>3.6440000000000001</v>
      </c>
      <c r="F116" s="26" t="s">
        <v>1358</v>
      </c>
      <c r="G116" s="2" t="s">
        <v>1359</v>
      </c>
    </row>
    <row r="117" spans="1:7" ht="18" thickBot="1" x14ac:dyDescent="0.3">
      <c r="A117" s="25">
        <v>43983</v>
      </c>
      <c r="B117" s="34">
        <v>3841</v>
      </c>
      <c r="C117" s="26">
        <v>3.78</v>
      </c>
      <c r="D117" s="26">
        <v>4</v>
      </c>
      <c r="E117" s="26">
        <v>3.6640000000000001</v>
      </c>
      <c r="F117" s="26" t="s">
        <v>1356</v>
      </c>
      <c r="G117" s="3" t="s">
        <v>1357</v>
      </c>
    </row>
    <row r="118" spans="1:7" ht="18" thickBot="1" x14ac:dyDescent="0.3">
      <c r="A118" s="25">
        <v>44013</v>
      </c>
      <c r="B118" s="34">
        <v>3936</v>
      </c>
      <c r="C118" s="26">
        <v>3.8679999999999999</v>
      </c>
      <c r="D118" s="26">
        <v>3.9729999999999999</v>
      </c>
      <c r="E118" s="26">
        <v>3.7989999999999999</v>
      </c>
      <c r="F118" s="26" t="s">
        <v>1355</v>
      </c>
      <c r="G118" s="3" t="s">
        <v>1116</v>
      </c>
    </row>
    <row r="119" spans="1:7" ht="18" thickBot="1" x14ac:dyDescent="0.3">
      <c r="A119" s="25">
        <v>44044</v>
      </c>
      <c r="B119" s="34">
        <v>4165</v>
      </c>
      <c r="C119" s="26">
        <v>3.9769999999999999</v>
      </c>
      <c r="D119" s="26">
        <v>4.2469999999999999</v>
      </c>
      <c r="E119" s="26">
        <v>3.976</v>
      </c>
      <c r="F119" s="26" t="s">
        <v>155</v>
      </c>
      <c r="G119" s="3" t="s">
        <v>1354</v>
      </c>
    </row>
    <row r="120" spans="1:7" ht="18" thickBot="1" x14ac:dyDescent="0.3">
      <c r="A120" s="25">
        <v>44075</v>
      </c>
      <c r="B120" s="33">
        <v>4007</v>
      </c>
      <c r="C120" s="26">
        <v>4.1689999999999996</v>
      </c>
      <c r="D120" s="26">
        <v>4.3</v>
      </c>
      <c r="E120" s="26">
        <v>3.8620000000000001</v>
      </c>
      <c r="F120" s="26" t="s">
        <v>1352</v>
      </c>
      <c r="G120" s="2" t="s">
        <v>1353</v>
      </c>
    </row>
    <row r="121" spans="1:7" ht="18" thickBot="1" x14ac:dyDescent="0.3">
      <c r="A121" s="25">
        <v>44105</v>
      </c>
      <c r="B121" s="33">
        <v>3754</v>
      </c>
      <c r="C121" s="26">
        <v>3.9940000000000002</v>
      </c>
      <c r="D121" s="26">
        <v>4.1500000000000004</v>
      </c>
      <c r="E121" s="26">
        <v>3.7650000000000001</v>
      </c>
      <c r="F121" s="26" t="s">
        <v>1350</v>
      </c>
      <c r="G121" s="2" t="s">
        <v>1351</v>
      </c>
    </row>
    <row r="122" spans="1:7" ht="18" thickBot="1" x14ac:dyDescent="0.3">
      <c r="A122" s="25">
        <v>44136</v>
      </c>
      <c r="B122" s="34">
        <v>4035</v>
      </c>
      <c r="C122" s="26">
        <v>3.7709999999999999</v>
      </c>
      <c r="D122" s="26">
        <v>4.1500000000000004</v>
      </c>
      <c r="E122" s="26">
        <v>3.7709999999999999</v>
      </c>
      <c r="F122" s="26" t="s">
        <v>1348</v>
      </c>
      <c r="G122" s="3" t="s">
        <v>1349</v>
      </c>
    </row>
    <row r="123" spans="1:7" ht="18" thickBot="1" x14ac:dyDescent="0.3">
      <c r="A123" s="25">
        <v>44166</v>
      </c>
      <c r="B123" s="33">
        <v>4002</v>
      </c>
      <c r="C123" s="26">
        <v>4.0750000000000002</v>
      </c>
      <c r="D123" s="26">
        <v>4.1500000000000004</v>
      </c>
      <c r="E123" s="26">
        <v>3.915</v>
      </c>
      <c r="F123" s="26" t="s">
        <v>1347</v>
      </c>
      <c r="G123" s="2" t="s">
        <v>1117</v>
      </c>
    </row>
    <row r="124" spans="1:7" ht="18" thickBot="1" x14ac:dyDescent="0.3">
      <c r="A124" s="25">
        <v>44197</v>
      </c>
      <c r="B124" s="34">
        <v>4076</v>
      </c>
      <c r="C124" s="26">
        <v>3.99</v>
      </c>
      <c r="D124" s="26">
        <v>4.3330000000000002</v>
      </c>
      <c r="E124" s="26">
        <v>3.9870000000000001</v>
      </c>
      <c r="F124" s="26" t="s">
        <v>1346</v>
      </c>
      <c r="G124" s="3" t="s">
        <v>945</v>
      </c>
    </row>
    <row r="125" spans="1:7" ht="18" thickBot="1" x14ac:dyDescent="0.3">
      <c r="A125" s="25">
        <v>44228</v>
      </c>
      <c r="B125" s="34">
        <v>4145</v>
      </c>
      <c r="C125" s="26">
        <v>4.117</v>
      </c>
      <c r="D125" s="26">
        <v>4.25</v>
      </c>
      <c r="E125" s="26">
        <v>4.05</v>
      </c>
      <c r="F125" s="26" t="s">
        <v>190</v>
      </c>
      <c r="G125" s="3" t="s">
        <v>1345</v>
      </c>
    </row>
    <row r="126" spans="1:7" ht="18" thickBot="1" x14ac:dyDescent="0.3">
      <c r="A126" s="25">
        <v>44256</v>
      </c>
      <c r="B126" s="34">
        <v>4156</v>
      </c>
      <c r="C126" s="26">
        <v>4.1639999999999997</v>
      </c>
      <c r="D126" s="26">
        <v>4.3</v>
      </c>
      <c r="E126" s="26">
        <v>4.1189999999999998</v>
      </c>
      <c r="F126" s="26" t="s">
        <v>1343</v>
      </c>
      <c r="G126" s="3" t="s">
        <v>1344</v>
      </c>
    </row>
    <row r="127" spans="1:7" ht="18" thickBot="1" x14ac:dyDescent="0.3">
      <c r="A127" s="25">
        <v>44287</v>
      </c>
      <c r="B127" s="34">
        <v>4271</v>
      </c>
      <c r="C127" s="26">
        <v>4.1639999999999997</v>
      </c>
      <c r="D127" s="26">
        <v>4.2850000000000001</v>
      </c>
      <c r="E127" s="26">
        <v>4.1310000000000002</v>
      </c>
      <c r="F127" s="26" t="s">
        <v>943</v>
      </c>
      <c r="G127" s="3" t="s">
        <v>300</v>
      </c>
    </row>
    <row r="128" spans="1:7" ht="18" thickBot="1" x14ac:dyDescent="0.3">
      <c r="A128" s="25">
        <v>44317</v>
      </c>
      <c r="B128" s="33">
        <v>4116</v>
      </c>
      <c r="C128" s="26">
        <v>4.2839999999999998</v>
      </c>
      <c r="D128" s="26">
        <v>4.3140000000000001</v>
      </c>
      <c r="E128" s="26">
        <v>4.0129999999999999</v>
      </c>
      <c r="F128" s="26" t="s">
        <v>1341</v>
      </c>
      <c r="G128" s="2" t="s">
        <v>1342</v>
      </c>
    </row>
    <row r="129" spans="1:7" ht="18" thickBot="1" x14ac:dyDescent="0.3">
      <c r="A129" s="25">
        <v>44348</v>
      </c>
      <c r="B129" s="34">
        <v>4298</v>
      </c>
      <c r="C129" s="26">
        <v>4.1280000000000001</v>
      </c>
      <c r="D129" s="26">
        <v>4.359</v>
      </c>
      <c r="E129" s="26">
        <v>4.04</v>
      </c>
      <c r="F129" s="26" t="s">
        <v>192</v>
      </c>
      <c r="G129" s="3" t="s">
        <v>193</v>
      </c>
    </row>
    <row r="130" spans="1:7" ht="18" thickBot="1" x14ac:dyDescent="0.3">
      <c r="A130" s="25">
        <v>44378</v>
      </c>
      <c r="B130" s="34">
        <v>4471</v>
      </c>
      <c r="C130" s="26">
        <v>4.2960000000000003</v>
      </c>
      <c r="D130" s="26">
        <v>4.5650000000000004</v>
      </c>
      <c r="E130" s="26">
        <v>4.25</v>
      </c>
      <c r="F130" s="26" t="s">
        <v>190</v>
      </c>
      <c r="G130" s="3" t="s">
        <v>191</v>
      </c>
    </row>
    <row r="131" spans="1:7" ht="18" thickBot="1" x14ac:dyDescent="0.3">
      <c r="A131" s="25">
        <v>44409</v>
      </c>
      <c r="B131" s="34">
        <v>4570</v>
      </c>
      <c r="C131" s="26">
        <v>4.4710000000000001</v>
      </c>
      <c r="D131" s="26">
        <v>4.8979999999999997</v>
      </c>
      <c r="E131" s="26">
        <v>4.3890000000000002</v>
      </c>
      <c r="F131" s="26" t="s">
        <v>188</v>
      </c>
      <c r="G131" s="3" t="s">
        <v>189</v>
      </c>
    </row>
    <row r="132" spans="1:7" ht="18" thickBot="1" x14ac:dyDescent="0.3">
      <c r="A132" s="25">
        <v>44440</v>
      </c>
      <c r="B132" s="33">
        <v>4566</v>
      </c>
      <c r="C132" s="26">
        <v>4.5910000000000002</v>
      </c>
      <c r="D132" s="26">
        <v>4.71</v>
      </c>
      <c r="E132" s="26">
        <v>4.45</v>
      </c>
      <c r="F132" s="26" t="s">
        <v>186</v>
      </c>
      <c r="G132" s="2" t="s">
        <v>187</v>
      </c>
    </row>
    <row r="133" spans="1:7" ht="18" thickBot="1" x14ac:dyDescent="0.3">
      <c r="A133" s="25">
        <v>44470</v>
      </c>
      <c r="B133" s="34">
        <v>4824</v>
      </c>
      <c r="C133" s="26">
        <v>4.53</v>
      </c>
      <c r="D133" s="26">
        <v>4.859</v>
      </c>
      <c r="E133" s="26">
        <v>4.4489999999999998</v>
      </c>
      <c r="F133" s="26" t="s">
        <v>184</v>
      </c>
      <c r="G133" s="3" t="s">
        <v>185</v>
      </c>
    </row>
    <row r="134" spans="1:7" ht="18" thickBot="1" x14ac:dyDescent="0.3">
      <c r="A134" s="25">
        <v>44501</v>
      </c>
      <c r="B134" s="34">
        <v>4993</v>
      </c>
      <c r="C134" s="26">
        <v>4.8949999999999996</v>
      </c>
      <c r="D134" s="26">
        <v>5.17</v>
      </c>
      <c r="E134" s="26">
        <v>4.7750000000000004</v>
      </c>
      <c r="F134" s="26" t="s">
        <v>182</v>
      </c>
      <c r="G134" s="3" t="s">
        <v>183</v>
      </c>
    </row>
    <row r="135" spans="1:7" ht="18" thickBot="1" x14ac:dyDescent="0.3">
      <c r="A135" s="25">
        <v>44531</v>
      </c>
      <c r="B135" s="34">
        <v>5146</v>
      </c>
      <c r="C135" s="26">
        <v>4.99</v>
      </c>
      <c r="D135" s="26">
        <v>5.1980000000000004</v>
      </c>
      <c r="E135" s="26">
        <v>4.867</v>
      </c>
      <c r="F135" s="26" t="s">
        <v>180</v>
      </c>
      <c r="G135" s="3" t="s">
        <v>181</v>
      </c>
    </row>
    <row r="136" spans="1:7" ht="18" thickBot="1" x14ac:dyDescent="0.3">
      <c r="A136" s="25">
        <v>44562</v>
      </c>
      <c r="B136" s="33">
        <v>4714</v>
      </c>
      <c r="C136" s="26">
        <v>5.05</v>
      </c>
      <c r="D136" s="26">
        <v>5.2549999999999999</v>
      </c>
      <c r="E136" s="26">
        <v>4.5650000000000004</v>
      </c>
      <c r="F136" s="26" t="s">
        <v>178</v>
      </c>
      <c r="G136" s="2" t="s">
        <v>179</v>
      </c>
    </row>
    <row r="137" spans="1:7" ht="18" thickBot="1" x14ac:dyDescent="0.3">
      <c r="A137" s="25">
        <v>44593</v>
      </c>
      <c r="B137" s="33">
        <v>4623</v>
      </c>
      <c r="C137" s="26">
        <v>4.7619999999999996</v>
      </c>
      <c r="D137" s="26">
        <v>5.0010000000000003</v>
      </c>
      <c r="E137" s="26">
        <v>4.3540000000000001</v>
      </c>
      <c r="F137" s="26" t="s">
        <v>176</v>
      </c>
      <c r="G137" s="2" t="s">
        <v>177</v>
      </c>
    </row>
    <row r="138" spans="1:7" ht="18" thickBot="1" x14ac:dyDescent="0.3">
      <c r="A138" s="25">
        <v>44621</v>
      </c>
      <c r="B138" s="33">
        <v>4557</v>
      </c>
      <c r="C138" s="26">
        <v>4.62</v>
      </c>
      <c r="D138" s="26">
        <v>4.6529999999999996</v>
      </c>
      <c r="E138" s="26">
        <v>4.2</v>
      </c>
      <c r="F138" s="26" t="s">
        <v>174</v>
      </c>
      <c r="G138" s="2" t="s">
        <v>175</v>
      </c>
    </row>
    <row r="139" spans="1:7" ht="18" thickBot="1" x14ac:dyDescent="0.3">
      <c r="A139" s="25">
        <v>44652</v>
      </c>
      <c r="B139" s="33">
        <v>4517</v>
      </c>
      <c r="C139" s="26">
        <v>4.5220000000000002</v>
      </c>
      <c r="D139" s="26">
        <v>4.6950000000000003</v>
      </c>
      <c r="E139" s="26">
        <v>4.327</v>
      </c>
      <c r="F139" s="26" t="s">
        <v>172</v>
      </c>
      <c r="G139" s="2" t="s">
        <v>173</v>
      </c>
    </row>
    <row r="140" spans="1:7" ht="18" thickBot="1" x14ac:dyDescent="0.3">
      <c r="A140" s="25">
        <v>44682</v>
      </c>
      <c r="B140" s="33">
        <v>4402</v>
      </c>
      <c r="C140" s="26">
        <v>4.625</v>
      </c>
      <c r="D140" s="26">
        <v>4.625</v>
      </c>
      <c r="E140" s="26">
        <v>4.194</v>
      </c>
      <c r="F140" s="26" t="s">
        <v>170</v>
      </c>
      <c r="G140" s="2" t="s">
        <v>171</v>
      </c>
    </row>
    <row r="141" spans="1:7" ht="18" thickBot="1" x14ac:dyDescent="0.3">
      <c r="A141" s="25">
        <v>44713</v>
      </c>
      <c r="B141" s="33">
        <v>4217</v>
      </c>
      <c r="C141" s="26">
        <v>4.4039999999999999</v>
      </c>
      <c r="D141" s="26">
        <v>4.4630000000000001</v>
      </c>
      <c r="E141" s="26">
        <v>3.99</v>
      </c>
      <c r="F141" s="26" t="s">
        <v>168</v>
      </c>
      <c r="G141" s="2" t="s">
        <v>169</v>
      </c>
    </row>
    <row r="142" spans="1:7" ht="18" thickBot="1" x14ac:dyDescent="0.3">
      <c r="A142" s="25">
        <v>44743</v>
      </c>
      <c r="B142" s="34">
        <v>4595</v>
      </c>
      <c r="C142" s="26">
        <v>4.2270000000000003</v>
      </c>
      <c r="D142" s="26">
        <v>4.7069999999999999</v>
      </c>
      <c r="E142" s="26">
        <v>4.2</v>
      </c>
      <c r="F142" s="26" t="s">
        <v>79</v>
      </c>
      <c r="G142" s="3" t="s">
        <v>167</v>
      </c>
    </row>
    <row r="143" spans="1:7" ht="18" thickBot="1" x14ac:dyDescent="0.3">
      <c r="A143" s="25">
        <v>44774</v>
      </c>
      <c r="B143" s="33">
        <v>4490</v>
      </c>
      <c r="C143" s="26">
        <v>4.6159999999999997</v>
      </c>
      <c r="D143" s="26">
        <v>4.8289999999999997</v>
      </c>
      <c r="E143" s="26">
        <v>4.452</v>
      </c>
      <c r="F143" s="26" t="s">
        <v>165</v>
      </c>
      <c r="G143" s="2" t="s">
        <v>166</v>
      </c>
    </row>
    <row r="144" spans="1:7" ht="18" thickBot="1" x14ac:dyDescent="0.3">
      <c r="A144" s="25">
        <v>44805</v>
      </c>
      <c r="B144" s="33">
        <v>4319</v>
      </c>
      <c r="C144" s="26">
        <v>4.4649999999999999</v>
      </c>
      <c r="D144" s="26">
        <v>4.681</v>
      </c>
      <c r="E144" s="26">
        <v>4.2859999999999996</v>
      </c>
      <c r="F144" s="26" t="s">
        <v>163</v>
      </c>
      <c r="G144" s="2" t="s">
        <v>164</v>
      </c>
    </row>
    <row r="145" spans="1:7" ht="18" thickBot="1" x14ac:dyDescent="0.3">
      <c r="A145" s="25">
        <v>44835</v>
      </c>
      <c r="B145" s="34">
        <v>4674</v>
      </c>
      <c r="C145" s="26">
        <v>4.2830000000000004</v>
      </c>
      <c r="D145" s="26">
        <v>4.7</v>
      </c>
      <c r="E145" s="26">
        <v>4.2350000000000003</v>
      </c>
      <c r="F145" s="26" t="s">
        <v>161</v>
      </c>
      <c r="G145" s="3" t="s">
        <v>162</v>
      </c>
    </row>
    <row r="146" spans="1:7" ht="18" thickBot="1" x14ac:dyDescent="0.3">
      <c r="A146" s="25">
        <v>44866</v>
      </c>
      <c r="B146" s="33">
        <v>4562</v>
      </c>
      <c r="C146" s="26">
        <v>4.694</v>
      </c>
      <c r="D146" s="26">
        <v>4.7</v>
      </c>
      <c r="E146" s="26">
        <v>4.4349999999999996</v>
      </c>
      <c r="F146" s="26" t="s">
        <v>159</v>
      </c>
      <c r="G146" s="2" t="s">
        <v>160</v>
      </c>
    </row>
    <row r="147" spans="1:7" ht="18" thickBot="1" x14ac:dyDescent="0.3">
      <c r="A147" s="25">
        <v>44896</v>
      </c>
      <c r="B147" s="33">
        <v>4506</v>
      </c>
      <c r="C147" s="26">
        <v>4.57</v>
      </c>
      <c r="D147" s="26">
        <v>4.9969999999999999</v>
      </c>
      <c r="E147" s="26">
        <v>4.452</v>
      </c>
      <c r="F147" s="26" t="s">
        <v>157</v>
      </c>
      <c r="G147" s="2" t="s">
        <v>158</v>
      </c>
    </row>
    <row r="148" spans="1:7" ht="18" thickBot="1" x14ac:dyDescent="0.3">
      <c r="A148" s="25">
        <v>44927</v>
      </c>
      <c r="B148" s="34">
        <v>4876</v>
      </c>
      <c r="C148" s="26">
        <v>4.5220000000000002</v>
      </c>
      <c r="D148" s="26">
        <v>4.9089999999999998</v>
      </c>
      <c r="E148" s="26">
        <v>4.4349999999999996</v>
      </c>
      <c r="F148" s="26" t="s">
        <v>155</v>
      </c>
      <c r="G148" s="3" t="s">
        <v>156</v>
      </c>
    </row>
    <row r="149" spans="1:7" ht="18" thickBot="1" x14ac:dyDescent="0.3">
      <c r="A149" s="25">
        <v>44958</v>
      </c>
      <c r="B149" s="34">
        <v>4963</v>
      </c>
      <c r="C149" s="26">
        <v>4.8899999999999997</v>
      </c>
      <c r="D149" s="26">
        <v>5.1740000000000004</v>
      </c>
      <c r="E149" s="26">
        <v>4.8250000000000002</v>
      </c>
      <c r="F149" s="26" t="s">
        <v>153</v>
      </c>
      <c r="G149" s="3" t="s">
        <v>154</v>
      </c>
    </row>
    <row r="150" spans="1:7" ht="18" thickBot="1" x14ac:dyDescent="0.3">
      <c r="A150" s="25">
        <v>44986</v>
      </c>
      <c r="B150" s="34">
        <v>5001</v>
      </c>
      <c r="C150" s="26">
        <v>4.99</v>
      </c>
      <c r="D150" s="26">
        <v>5.0750000000000002</v>
      </c>
      <c r="E150" s="26">
        <v>4.7300000000000004</v>
      </c>
      <c r="F150" s="26" t="s">
        <v>151</v>
      </c>
      <c r="G150" s="3" t="s">
        <v>152</v>
      </c>
    </row>
    <row r="151" spans="1:7" ht="18" thickBot="1" x14ac:dyDescent="0.3">
      <c r="A151" s="25">
        <v>45017</v>
      </c>
      <c r="B151" s="34">
        <v>5221</v>
      </c>
      <c r="C151" s="26">
        <v>5.0739999999999998</v>
      </c>
      <c r="D151" s="26">
        <v>5.266</v>
      </c>
      <c r="E151" s="26">
        <v>5.0170000000000003</v>
      </c>
      <c r="F151" s="26" t="s">
        <v>149</v>
      </c>
      <c r="G151" s="3" t="s">
        <v>150</v>
      </c>
    </row>
    <row r="152" spans="1:7" ht="17.25" x14ac:dyDescent="0.25">
      <c r="A152" s="27">
        <v>45047</v>
      </c>
      <c r="B152" s="46">
        <v>5201</v>
      </c>
      <c r="C152" s="28">
        <v>5.23</v>
      </c>
      <c r="D152" s="28">
        <v>5.2460000000000004</v>
      </c>
      <c r="E152" s="28">
        <v>5.05</v>
      </c>
      <c r="F152" s="28" t="s">
        <v>1340</v>
      </c>
      <c r="G152" s="47" t="s">
        <v>1113</v>
      </c>
    </row>
    <row r="153" spans="1:7" ht="18" thickBot="1" x14ac:dyDescent="0.3">
      <c r="A153" s="25"/>
      <c r="B153" s="34"/>
      <c r="C153" s="26"/>
      <c r="D153" s="26"/>
      <c r="E153" s="26"/>
      <c r="F153" s="26"/>
      <c r="G153" s="3"/>
    </row>
    <row r="154" spans="1:7" ht="18" thickBot="1" x14ac:dyDescent="0.3">
      <c r="A154" s="25"/>
      <c r="B154" s="34"/>
      <c r="C154" s="26"/>
      <c r="D154" s="26"/>
      <c r="E154" s="26"/>
      <c r="F154" s="26"/>
      <c r="G154" s="3"/>
    </row>
    <row r="155" spans="1:7" ht="18" thickBot="1" x14ac:dyDescent="0.3">
      <c r="A155" s="25"/>
      <c r="B155" s="34"/>
      <c r="C155" s="26"/>
      <c r="D155" s="26"/>
      <c r="E155" s="26"/>
      <c r="F155" s="26"/>
      <c r="G155" s="3"/>
    </row>
    <row r="156" spans="1:7" ht="18" thickBot="1" x14ac:dyDescent="0.3">
      <c r="A156" s="25"/>
      <c r="B156" s="34"/>
      <c r="C156" s="26"/>
      <c r="D156" s="26"/>
      <c r="E156" s="26"/>
      <c r="F156" s="26"/>
      <c r="G156" s="3"/>
    </row>
    <row r="157" spans="1:7" ht="18" thickBot="1" x14ac:dyDescent="0.3">
      <c r="A157" s="25"/>
      <c r="B157" s="33"/>
      <c r="C157" s="26"/>
      <c r="D157" s="26"/>
      <c r="E157" s="26"/>
      <c r="F157" s="26"/>
      <c r="G157" s="2"/>
    </row>
    <row r="158" spans="1:7" ht="18" thickBot="1" x14ac:dyDescent="0.3">
      <c r="A158" s="25"/>
      <c r="B158" s="34"/>
      <c r="C158" s="26"/>
      <c r="D158" s="26"/>
      <c r="E158" s="26"/>
      <c r="F158" s="26"/>
      <c r="G158" s="3"/>
    </row>
    <row r="159" spans="1:7" ht="18" thickBot="1" x14ac:dyDescent="0.3">
      <c r="A159" s="25"/>
      <c r="B159" s="34"/>
      <c r="C159" s="26"/>
      <c r="D159" s="26"/>
      <c r="E159" s="26"/>
      <c r="F159" s="26"/>
      <c r="G159" s="3"/>
    </row>
    <row r="160" spans="1:7" ht="18" thickBot="1" x14ac:dyDescent="0.3">
      <c r="A160" s="25"/>
      <c r="B160" s="34"/>
      <c r="C160" s="26"/>
      <c r="D160" s="26"/>
      <c r="E160" s="26"/>
      <c r="F160" s="26"/>
      <c r="G160" s="3"/>
    </row>
    <row r="161" spans="1:7" ht="18" thickBot="1" x14ac:dyDescent="0.3">
      <c r="A161" s="25"/>
      <c r="B161" s="33"/>
      <c r="C161" s="26"/>
      <c r="D161" s="26"/>
      <c r="E161" s="26"/>
      <c r="F161" s="26"/>
      <c r="G161" s="2"/>
    </row>
    <row r="162" spans="1:7" ht="18" thickBot="1" x14ac:dyDescent="0.3">
      <c r="A162" s="25"/>
      <c r="B162" s="34"/>
      <c r="C162" s="26"/>
      <c r="D162" s="26"/>
      <c r="E162" s="26"/>
      <c r="F162" s="26"/>
      <c r="G162" s="3"/>
    </row>
    <row r="163" spans="1:7" ht="18" thickBot="1" x14ac:dyDescent="0.3">
      <c r="A163" s="25"/>
      <c r="B163" s="34"/>
      <c r="C163" s="26"/>
      <c r="D163" s="26"/>
      <c r="E163" s="26"/>
      <c r="F163" s="26"/>
      <c r="G163" s="3"/>
    </row>
    <row r="164" spans="1:7" ht="18" thickBot="1" x14ac:dyDescent="0.3">
      <c r="A164" s="25"/>
      <c r="B164" s="34"/>
      <c r="C164" s="26"/>
      <c r="D164" s="26"/>
      <c r="E164" s="26"/>
      <c r="F164" s="26"/>
      <c r="G164" s="3"/>
    </row>
    <row r="165" spans="1:7" ht="18" thickBot="1" x14ac:dyDescent="0.3">
      <c r="A165" s="25"/>
      <c r="B165" s="33"/>
      <c r="C165" s="26"/>
      <c r="D165" s="26"/>
      <c r="E165" s="26"/>
      <c r="F165" s="26"/>
      <c r="G165" s="2"/>
    </row>
    <row r="166" spans="1:7" ht="18" thickBot="1" x14ac:dyDescent="0.3">
      <c r="A166" s="25"/>
      <c r="B166" s="33"/>
      <c r="C166" s="26"/>
      <c r="D166" s="26"/>
      <c r="E166" s="26"/>
      <c r="F166" s="26"/>
      <c r="G166" s="2"/>
    </row>
    <row r="167" spans="1:7" ht="18" thickBot="1" x14ac:dyDescent="0.3">
      <c r="A167" s="25"/>
      <c r="B167" s="33"/>
      <c r="C167" s="26"/>
      <c r="D167" s="26"/>
      <c r="E167" s="26"/>
      <c r="F167" s="26"/>
      <c r="G167" s="2"/>
    </row>
    <row r="168" spans="1:7" ht="18" thickBot="1" x14ac:dyDescent="0.3">
      <c r="A168" s="25"/>
      <c r="B168" s="33"/>
      <c r="C168" s="26"/>
      <c r="D168" s="26"/>
      <c r="E168" s="26"/>
      <c r="F168" s="26"/>
      <c r="G168" s="2"/>
    </row>
    <row r="169" spans="1:7" ht="18" thickBot="1" x14ac:dyDescent="0.3">
      <c r="A169" s="25"/>
      <c r="B169" s="33"/>
      <c r="C169" s="26"/>
      <c r="D169" s="26"/>
      <c r="E169" s="26"/>
      <c r="F169" s="26"/>
      <c r="G169" s="2"/>
    </row>
    <row r="170" spans="1:7" ht="18" thickBot="1" x14ac:dyDescent="0.3">
      <c r="A170" s="25"/>
      <c r="B170" s="33"/>
      <c r="C170" s="26"/>
      <c r="D170" s="26"/>
      <c r="E170" s="26"/>
      <c r="F170" s="26"/>
      <c r="G170" s="2"/>
    </row>
    <row r="171" spans="1:7" ht="18" thickBot="1" x14ac:dyDescent="0.3">
      <c r="A171" s="25"/>
      <c r="B171" s="34"/>
      <c r="C171" s="26"/>
      <c r="D171" s="26"/>
      <c r="E171" s="26"/>
      <c r="F171" s="26"/>
      <c r="G171" s="3"/>
    </row>
    <row r="172" spans="1:7" ht="18" thickBot="1" x14ac:dyDescent="0.3">
      <c r="A172" s="25"/>
      <c r="B172" s="33"/>
      <c r="C172" s="26"/>
      <c r="D172" s="26"/>
      <c r="E172" s="26"/>
      <c r="F172" s="26"/>
      <c r="G172" s="2"/>
    </row>
    <row r="173" spans="1:7" ht="18" thickBot="1" x14ac:dyDescent="0.3">
      <c r="A173" s="25"/>
      <c r="B173" s="33"/>
      <c r="C173" s="26"/>
      <c r="D173" s="26"/>
      <c r="E173" s="26"/>
      <c r="F173" s="26"/>
      <c r="G173" s="2"/>
    </row>
    <row r="174" spans="1:7" ht="18" thickBot="1" x14ac:dyDescent="0.3">
      <c r="A174" s="25"/>
      <c r="B174" s="34"/>
      <c r="C174" s="26"/>
      <c r="D174" s="26"/>
      <c r="E174" s="26"/>
      <c r="F174" s="26"/>
      <c r="G174" s="3"/>
    </row>
    <row r="175" spans="1:7" ht="18" thickBot="1" x14ac:dyDescent="0.3">
      <c r="A175" s="25"/>
      <c r="B175" s="33"/>
      <c r="C175" s="26"/>
      <c r="D175" s="26"/>
      <c r="E175" s="26"/>
      <c r="F175" s="26"/>
      <c r="G175" s="2"/>
    </row>
    <row r="176" spans="1:7" ht="18" thickBot="1" x14ac:dyDescent="0.3">
      <c r="A176" s="25"/>
      <c r="B176" s="33"/>
      <c r="C176" s="26"/>
      <c r="D176" s="26"/>
      <c r="E176" s="26"/>
      <c r="F176" s="26"/>
      <c r="G176" s="2"/>
    </row>
    <row r="177" spans="1:7" ht="18" thickBot="1" x14ac:dyDescent="0.3">
      <c r="A177" s="25"/>
      <c r="B177" s="34"/>
      <c r="C177" s="26"/>
      <c r="D177" s="26"/>
      <c r="E177" s="26"/>
      <c r="F177" s="26"/>
      <c r="G177" s="3"/>
    </row>
    <row r="178" spans="1:7" ht="18" thickBot="1" x14ac:dyDescent="0.3">
      <c r="A178" s="25"/>
      <c r="B178" s="34"/>
      <c r="C178" s="26"/>
      <c r="D178" s="26"/>
      <c r="E178" s="26"/>
      <c r="F178" s="26"/>
      <c r="G178" s="3"/>
    </row>
    <row r="179" spans="1:7" ht="18" thickBot="1" x14ac:dyDescent="0.3">
      <c r="A179" s="25"/>
      <c r="B179" s="34"/>
      <c r="C179" s="26"/>
      <c r="D179" s="26"/>
      <c r="E179" s="26"/>
      <c r="F179" s="26"/>
      <c r="G179" s="3"/>
    </row>
    <row r="180" spans="1:7" ht="18" thickBot="1" x14ac:dyDescent="0.3">
      <c r="A180" s="25"/>
      <c r="B180" s="34"/>
      <c r="C180" s="26"/>
      <c r="D180" s="26"/>
      <c r="E180" s="26"/>
      <c r="F180" s="26"/>
      <c r="G180" s="3"/>
    </row>
    <row r="181" spans="1:7" ht="17.25" x14ac:dyDescent="0.25">
      <c r="A181" s="27"/>
      <c r="B181" s="46"/>
      <c r="C181" s="28"/>
      <c r="D181" s="28"/>
      <c r="E181" s="28"/>
      <c r="F181" s="28"/>
      <c r="G181" s="47"/>
    </row>
  </sheetData>
  <sortState xmlns:xlrd2="http://schemas.microsoft.com/office/spreadsheetml/2017/richdata2" ref="A31:G181">
    <sortCondition ref="A31:A181"/>
  </sortState>
  <hyperlinks>
    <hyperlink ref="I1" r:id="rId1" xr:uid="{AE364E43-F210-45FD-B789-3C108445C9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A428-F613-4E61-AE20-2BB9908303E7}">
  <dimension ref="B2:G70"/>
  <sheetViews>
    <sheetView showGridLines="0" workbookViewId="0">
      <selection activeCell="B1" sqref="B1"/>
    </sheetView>
  </sheetViews>
  <sheetFormatPr defaultRowHeight="15" x14ac:dyDescent="0.25"/>
  <cols>
    <col min="2" max="2" width="44.28515625" bestFit="1" customWidth="1"/>
    <col min="3" max="7" width="15.5703125" customWidth="1"/>
  </cols>
  <sheetData>
    <row r="2" spans="2:7" ht="47.25" customHeight="1" x14ac:dyDescent="0.25">
      <c r="B2" s="21"/>
      <c r="C2" s="19" t="str">
        <f>Calculations!B24</f>
        <v>Vanguard S&amp;P 500 Price (USD)</v>
      </c>
      <c r="D2" s="19" t="str">
        <f>Calculations!C24</f>
        <v>Vanguard S&amp;P 500 Price (Rand)</v>
      </c>
      <c r="E2" s="19" t="str">
        <f>Calculations!D24</f>
        <v>Satrix 40 Price (Rand)</v>
      </c>
      <c r="F2" s="19" t="str">
        <f>Calculations!E24</f>
        <v>Satrix Indi Price (Rand)</v>
      </c>
      <c r="G2" s="19" t="str">
        <f>Calculations!F24</f>
        <v>Sygnia Itrix MSCI World Price (Rand)</v>
      </c>
    </row>
    <row r="3" spans="2:7" ht="35.25" customHeight="1" x14ac:dyDescent="0.25">
      <c r="B3" s="20" t="s">
        <v>2074</v>
      </c>
      <c r="C3" s="57">
        <f>Calculations!B25</f>
        <v>108</v>
      </c>
      <c r="D3" s="58">
        <f>Calculations!C25</f>
        <v>769</v>
      </c>
      <c r="E3" s="58">
        <f>Calculations!D25</f>
        <v>2694</v>
      </c>
      <c r="F3" s="58">
        <f>Calculations!E25</f>
        <v>2550</v>
      </c>
      <c r="G3" s="58">
        <f>Calculations!F25</f>
        <v>858</v>
      </c>
    </row>
    <row r="4" spans="2:7" ht="35.25" customHeight="1" x14ac:dyDescent="0.25">
      <c r="B4" s="63" t="s">
        <v>2075</v>
      </c>
      <c r="C4" s="64">
        <f>Calculations!B199</f>
        <v>426.6230366492145</v>
      </c>
      <c r="D4" s="65">
        <f>Calculations!C199</f>
        <v>8089.4925920025507</v>
      </c>
      <c r="E4" s="65">
        <f>Calculations!D199</f>
        <v>8026.4663204521166</v>
      </c>
      <c r="F4" s="65">
        <f>Calculations!E199</f>
        <v>11374.719371391924</v>
      </c>
      <c r="G4" s="65">
        <f>Calculations!F199</f>
        <v>5935.8883056896893</v>
      </c>
    </row>
    <row r="5" spans="2:7" ht="35.25" customHeight="1" x14ac:dyDescent="0.25">
      <c r="B5" s="55" t="s">
        <v>2076</v>
      </c>
      <c r="C5" s="59">
        <f>(C4/C3-1)/151*12</f>
        <v>0.2344540372694735</v>
      </c>
      <c r="D5" s="62">
        <f t="shared" ref="D5:G5" si="0">(D4/D3-1)/151*12</f>
        <v>0.75651625577235948</v>
      </c>
      <c r="E5" s="59">
        <f t="shared" si="0"/>
        <v>0.15730221155038027</v>
      </c>
      <c r="F5" s="59">
        <f t="shared" si="0"/>
        <v>0.27502047125491003</v>
      </c>
      <c r="G5" s="62">
        <f t="shared" si="0"/>
        <v>0.4703272639920057</v>
      </c>
    </row>
    <row r="6" spans="2:7" ht="35.25" customHeight="1" x14ac:dyDescent="0.25">
      <c r="B6" s="55" t="s">
        <v>2083</v>
      </c>
      <c r="C6" s="59">
        <f>Calculations!B600</f>
        <v>-2.6315789473684292E-3</v>
      </c>
      <c r="D6" s="77">
        <f>Calculations!C600</f>
        <v>0.17967301533794022</v>
      </c>
      <c r="E6" s="59">
        <f>Calculations!D600</f>
        <v>0.11896080218778482</v>
      </c>
      <c r="F6" s="59">
        <f>Calculations!E600</f>
        <v>0.32899987128330554</v>
      </c>
      <c r="G6" s="78">
        <f>Calculations!F600</f>
        <v>0.18150840527033174</v>
      </c>
    </row>
    <row r="7" spans="2:7" ht="35.25" customHeight="1" x14ac:dyDescent="0.25">
      <c r="B7" s="55" t="s">
        <v>2084</v>
      </c>
      <c r="C7" s="59">
        <f>Calculations!B601</f>
        <v>-1.8134715025906689E-2</v>
      </c>
      <c r="D7" s="77">
        <f>Calculations!C601</f>
        <v>0.32131395129318485</v>
      </c>
      <c r="E7" s="59">
        <f>Calculations!D601</f>
        <v>0.1835127751888157</v>
      </c>
      <c r="F7" s="59">
        <f>Calculations!E601</f>
        <v>0.21442013643848501</v>
      </c>
      <c r="G7" s="78">
        <f>Calculations!F601</f>
        <v>0.26360544217687076</v>
      </c>
    </row>
    <row r="8" spans="2:7" ht="23.25" customHeight="1" x14ac:dyDescent="0.25">
      <c r="B8" s="55" t="s">
        <v>2081</v>
      </c>
      <c r="C8" s="74"/>
      <c r="D8" s="66"/>
      <c r="E8" s="74"/>
      <c r="F8" s="74"/>
      <c r="G8" s="67"/>
    </row>
    <row r="9" spans="2:7" ht="35.25" customHeight="1" x14ac:dyDescent="0.25">
      <c r="B9" s="68" t="s">
        <v>2077</v>
      </c>
      <c r="C9" s="75">
        <f>Calculations!B597</f>
        <v>104</v>
      </c>
      <c r="D9" s="69">
        <f>Calculations!C597</f>
        <v>760</v>
      </c>
      <c r="E9" s="76">
        <f>Calculations!D597</f>
        <v>2640</v>
      </c>
      <c r="F9" s="76">
        <f>Calculations!E597</f>
        <v>2550</v>
      </c>
      <c r="G9" s="70">
        <f>Calculations!F597</f>
        <v>854</v>
      </c>
    </row>
    <row r="10" spans="2:7" ht="35.25" customHeight="1" x14ac:dyDescent="0.25">
      <c r="B10" s="68" t="s">
        <v>2078</v>
      </c>
      <c r="C10" s="75">
        <f>Calculations!B598</f>
        <v>437</v>
      </c>
      <c r="D10" s="69">
        <f>Calculations!C598</f>
        <v>6999</v>
      </c>
      <c r="E10" s="76">
        <f>Calculations!D598</f>
        <v>7365</v>
      </c>
      <c r="F10" s="76">
        <f>Calculations!E598</f>
        <v>10449</v>
      </c>
      <c r="G10" s="70">
        <f>Calculations!F598</f>
        <v>5221</v>
      </c>
    </row>
    <row r="11" spans="2:7" ht="35.25" customHeight="1" x14ac:dyDescent="0.25">
      <c r="B11" s="71" t="s">
        <v>208</v>
      </c>
      <c r="C11" s="60">
        <f>C10-C9</f>
        <v>333</v>
      </c>
      <c r="D11" s="72">
        <f t="shared" ref="D11:G11" si="1">D10-D9</f>
        <v>6239</v>
      </c>
      <c r="E11" s="61">
        <f t="shared" si="1"/>
        <v>4725</v>
      </c>
      <c r="F11" s="61">
        <f t="shared" si="1"/>
        <v>7899</v>
      </c>
      <c r="G11" s="73">
        <f t="shared" si="1"/>
        <v>4367</v>
      </c>
    </row>
    <row r="12" spans="2:7" ht="35.25" customHeight="1" x14ac:dyDescent="0.25">
      <c r="B12" s="56" t="s">
        <v>207</v>
      </c>
      <c r="C12" s="60">
        <f>Calculations!B599</f>
        <v>90.2653097705645</v>
      </c>
      <c r="D12" s="61">
        <f>Calculations!C599</f>
        <v>1816.8626459652251</v>
      </c>
      <c r="E12" s="61">
        <f>Calculations!D599</f>
        <v>1146.9265495511681</v>
      </c>
      <c r="F12" s="61">
        <f>Calculations!E599</f>
        <v>1916.3851278736122</v>
      </c>
      <c r="G12" s="61">
        <f>Calculations!F599</f>
        <v>1244.1320210364204</v>
      </c>
    </row>
    <row r="13" spans="2:7" ht="15.75" x14ac:dyDescent="0.25">
      <c r="B13" s="16"/>
    </row>
    <row r="14" spans="2:7" x14ac:dyDescent="0.25">
      <c r="B14" s="14"/>
    </row>
    <row r="15" spans="2:7" ht="15.75" x14ac:dyDescent="0.25">
      <c r="B15" s="15"/>
    </row>
    <row r="16" spans="2:7" ht="15.75" x14ac:dyDescent="0.25">
      <c r="B16" s="16"/>
    </row>
    <row r="17" spans="2:2" ht="15.75" x14ac:dyDescent="0.25">
      <c r="B17" s="16"/>
    </row>
    <row r="18" spans="2:2" ht="15.75" x14ac:dyDescent="0.25">
      <c r="B18" s="16"/>
    </row>
    <row r="19" spans="2:2" ht="15.75" x14ac:dyDescent="0.25">
      <c r="B19" s="16"/>
    </row>
    <row r="20" spans="2:2" ht="15.75" x14ac:dyDescent="0.25">
      <c r="B20" s="16"/>
    </row>
    <row r="21" spans="2:2" ht="15.75" x14ac:dyDescent="0.25">
      <c r="B21" s="16"/>
    </row>
    <row r="22" spans="2:2" ht="15.75" x14ac:dyDescent="0.25">
      <c r="B22" s="16"/>
    </row>
    <row r="23" spans="2:2" ht="15.75" x14ac:dyDescent="0.25">
      <c r="B23" s="16"/>
    </row>
    <row r="24" spans="2:2" ht="15.75" x14ac:dyDescent="0.25">
      <c r="B24" s="16"/>
    </row>
    <row r="25" spans="2:2" ht="15.75" x14ac:dyDescent="0.25">
      <c r="B25" s="16"/>
    </row>
    <row r="26" spans="2:2" ht="15.75" x14ac:dyDescent="0.25">
      <c r="B26" s="16"/>
    </row>
    <row r="27" spans="2:2" ht="15.75" x14ac:dyDescent="0.25">
      <c r="B27" s="16"/>
    </row>
    <row r="28" spans="2:2" x14ac:dyDescent="0.25">
      <c r="B28" s="14"/>
    </row>
    <row r="29" spans="2:2" ht="15.75" x14ac:dyDescent="0.25">
      <c r="B29" s="15"/>
    </row>
    <row r="30" spans="2:2" ht="15.75" x14ac:dyDescent="0.25">
      <c r="B30" s="16"/>
    </row>
    <row r="31" spans="2:2" ht="15.75" x14ac:dyDescent="0.25">
      <c r="B31" s="16"/>
    </row>
    <row r="32" spans="2:2" ht="15.75" x14ac:dyDescent="0.25">
      <c r="B32" s="16"/>
    </row>
    <row r="33" spans="2:2" ht="15.75" x14ac:dyDescent="0.25">
      <c r="B33" s="16"/>
    </row>
    <row r="34" spans="2:2" ht="15.75" x14ac:dyDescent="0.25">
      <c r="B34" s="16"/>
    </row>
    <row r="35" spans="2:2" ht="15.75" x14ac:dyDescent="0.25">
      <c r="B35" s="16"/>
    </row>
    <row r="36" spans="2:2" ht="15.75" x14ac:dyDescent="0.25">
      <c r="B36" s="16"/>
    </row>
    <row r="37" spans="2:2" ht="15.75" x14ac:dyDescent="0.25">
      <c r="B37" s="16"/>
    </row>
    <row r="38" spans="2:2" ht="15.75" x14ac:dyDescent="0.25">
      <c r="B38" s="16"/>
    </row>
    <row r="39" spans="2:2" ht="15.75" x14ac:dyDescent="0.25">
      <c r="B39" s="16"/>
    </row>
    <row r="40" spans="2:2" ht="15.75" x14ac:dyDescent="0.25">
      <c r="B40" s="16"/>
    </row>
    <row r="41" spans="2:2" ht="15.75" x14ac:dyDescent="0.25">
      <c r="B41" s="16"/>
    </row>
    <row r="42" spans="2:2" ht="15.75" x14ac:dyDescent="0.25">
      <c r="B42" s="16"/>
    </row>
    <row r="43" spans="2:2" x14ac:dyDescent="0.25">
      <c r="B43" s="14"/>
    </row>
    <row r="44" spans="2:2" ht="15.75" x14ac:dyDescent="0.25">
      <c r="B44" s="15"/>
    </row>
    <row r="45" spans="2:2" ht="15.75" x14ac:dyDescent="0.25">
      <c r="B45" s="16"/>
    </row>
    <row r="46" spans="2:2" ht="15.75" x14ac:dyDescent="0.25">
      <c r="B46" s="16"/>
    </row>
    <row r="47" spans="2:2" ht="15.75" x14ac:dyDescent="0.25">
      <c r="B47" s="16"/>
    </row>
    <row r="48" spans="2:2" ht="15.75" x14ac:dyDescent="0.25">
      <c r="B48" s="16"/>
    </row>
    <row r="49" spans="2:2" ht="15.75" x14ac:dyDescent="0.25">
      <c r="B49" s="16"/>
    </row>
    <row r="50" spans="2:2" ht="15.75" x14ac:dyDescent="0.25">
      <c r="B50" s="16"/>
    </row>
    <row r="51" spans="2:2" ht="15.75" x14ac:dyDescent="0.25">
      <c r="B51" s="16"/>
    </row>
    <row r="52" spans="2:2" ht="15.75" x14ac:dyDescent="0.25">
      <c r="B52" s="16"/>
    </row>
    <row r="53" spans="2:2" ht="15.75" x14ac:dyDescent="0.25">
      <c r="B53" s="16"/>
    </row>
    <row r="54" spans="2:2" ht="15.75" x14ac:dyDescent="0.25">
      <c r="B54" s="16"/>
    </row>
    <row r="55" spans="2:2" ht="15.75" x14ac:dyDescent="0.25">
      <c r="B55" s="16"/>
    </row>
    <row r="56" spans="2:2" ht="15.75" x14ac:dyDescent="0.25">
      <c r="B56" s="16"/>
    </row>
    <row r="57" spans="2:2" x14ac:dyDescent="0.25">
      <c r="B57" s="14"/>
    </row>
    <row r="58" spans="2:2" ht="15.75" x14ac:dyDescent="0.25">
      <c r="B58" s="15"/>
    </row>
    <row r="59" spans="2:2" ht="15.75" x14ac:dyDescent="0.25">
      <c r="B59" s="16"/>
    </row>
    <row r="60" spans="2:2" ht="15.75" x14ac:dyDescent="0.25">
      <c r="B60" s="16"/>
    </row>
    <row r="61" spans="2:2" ht="15.75" x14ac:dyDescent="0.25">
      <c r="B61" s="16"/>
    </row>
    <row r="62" spans="2:2" ht="15.75" x14ac:dyDescent="0.25">
      <c r="B62" s="16"/>
    </row>
    <row r="63" spans="2:2" ht="15.75" x14ac:dyDescent="0.25">
      <c r="B63" s="16"/>
    </row>
    <row r="64" spans="2:2" ht="15.75" x14ac:dyDescent="0.25">
      <c r="B64" s="16"/>
    </row>
    <row r="65" spans="2:2" ht="15.75" x14ac:dyDescent="0.25">
      <c r="B65" s="16"/>
    </row>
    <row r="66" spans="2:2" ht="15.75" x14ac:dyDescent="0.25">
      <c r="B66" s="16"/>
    </row>
    <row r="67" spans="2:2" ht="15.75" x14ac:dyDescent="0.25">
      <c r="B67" s="16"/>
    </row>
    <row r="68" spans="2:2" ht="15.75" x14ac:dyDescent="0.25">
      <c r="B68" s="16"/>
    </row>
    <row r="69" spans="2:2" ht="15.75" x14ac:dyDescent="0.25">
      <c r="B69" s="16"/>
    </row>
    <row r="70" spans="2:2" ht="15.75" x14ac:dyDescent="0.25">
      <c r="B70" s="1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D665-E507-4D07-A050-D2217EF0A4A0}">
  <dimension ref="A3:Y736"/>
  <sheetViews>
    <sheetView showGridLines="0" tabSelected="1" topLeftCell="A5" workbookViewId="0">
      <pane xSplit="1" ySplit="20" topLeftCell="B585" activePane="bottomRight" state="frozen"/>
      <selection activeCell="A5" sqref="A5"/>
      <selection pane="topRight" activeCell="B5" sqref="B5"/>
      <selection pane="bottomLeft" activeCell="A6" sqref="A6"/>
      <selection pane="bottomRight" activeCell="J10" sqref="J10"/>
    </sheetView>
  </sheetViews>
  <sheetFormatPr defaultRowHeight="15" outlineLevelCol="1" x14ac:dyDescent="0.25"/>
  <cols>
    <col min="1" max="1" width="10.7109375" bestFit="1" customWidth="1"/>
    <col min="2" max="2" width="9.28515625" customWidth="1" outlineLevel="1"/>
    <col min="3" max="4" width="9.42578125" customWidth="1" outlineLevel="1"/>
    <col min="5" max="5" width="10.42578125" customWidth="1" outlineLevel="1"/>
    <col min="6" max="6" width="9.42578125" customWidth="1" outlineLevel="1"/>
    <col min="7" max="7" width="9.28515625" customWidth="1" outlineLevel="1"/>
    <col min="8" max="8" width="9.42578125" customWidth="1" outlineLevel="1"/>
    <col min="9" max="20" width="9.140625" customWidth="1" outlineLevel="1"/>
    <col min="21" max="25" width="16.28515625" customWidth="1"/>
  </cols>
  <sheetData>
    <row r="3" spans="1:22" ht="15.75" x14ac:dyDescent="0.25">
      <c r="A3" s="16"/>
      <c r="B3" s="18"/>
    </row>
    <row r="4" spans="1:22" ht="15.75" x14ac:dyDescent="0.25">
      <c r="A4" s="16"/>
      <c r="B4" s="18"/>
      <c r="C4" s="18"/>
      <c r="D4" s="18"/>
      <c r="E4" s="18"/>
      <c r="F4" s="18"/>
      <c r="G4" s="18"/>
    </row>
    <row r="5" spans="1:22" ht="15.75" x14ac:dyDescent="0.25">
      <c r="A5" s="16"/>
      <c r="B5" s="18"/>
      <c r="C5" s="18"/>
      <c r="D5" s="18"/>
      <c r="E5" s="18"/>
      <c r="F5" s="18"/>
      <c r="G5" s="18"/>
      <c r="U5" s="87" t="s">
        <v>2100</v>
      </c>
    </row>
    <row r="6" spans="1:22" ht="15.75" x14ac:dyDescent="0.25">
      <c r="A6" s="16"/>
      <c r="B6" s="18"/>
      <c r="C6" s="18"/>
      <c r="D6" s="18"/>
      <c r="E6" s="18"/>
      <c r="F6" s="18"/>
      <c r="G6" s="18"/>
    </row>
    <row r="7" spans="1:22" ht="15.75" x14ac:dyDescent="0.25">
      <c r="A7" s="16"/>
      <c r="B7" s="18"/>
      <c r="C7" s="18"/>
      <c r="D7" s="18"/>
      <c r="E7" s="18"/>
      <c r="F7" s="18"/>
      <c r="G7" s="18"/>
    </row>
    <row r="8" spans="1:22" ht="15.75" x14ac:dyDescent="0.25">
      <c r="A8" s="16"/>
      <c r="B8" s="18"/>
      <c r="C8" s="18"/>
      <c r="D8" s="18"/>
      <c r="E8" s="18"/>
      <c r="F8" s="18"/>
      <c r="G8" s="18"/>
    </row>
    <row r="9" spans="1:22" ht="15.75" x14ac:dyDescent="0.25">
      <c r="A9" s="16"/>
      <c r="B9" s="18"/>
      <c r="C9" s="18"/>
      <c r="D9" s="18"/>
      <c r="E9" s="18"/>
      <c r="F9" s="18"/>
      <c r="G9" s="18"/>
    </row>
    <row r="10" spans="1:22" ht="15.75" x14ac:dyDescent="0.25">
      <c r="A10" s="16"/>
      <c r="B10" s="18"/>
      <c r="C10" s="18"/>
      <c r="D10" s="18"/>
      <c r="E10" s="18"/>
      <c r="F10" s="18"/>
      <c r="G10" s="18"/>
    </row>
    <row r="11" spans="1:22" ht="15.75" x14ac:dyDescent="0.25">
      <c r="A11" s="16"/>
      <c r="B11" s="18"/>
      <c r="C11" s="18"/>
      <c r="D11" s="18"/>
      <c r="E11" s="18"/>
      <c r="F11" s="18"/>
      <c r="G11" s="18"/>
    </row>
    <row r="12" spans="1:22" ht="15.75" x14ac:dyDescent="0.25">
      <c r="A12" s="16"/>
      <c r="B12" s="18"/>
      <c r="C12" s="18"/>
      <c r="D12" s="18"/>
      <c r="E12" s="18"/>
      <c r="F12" s="18"/>
      <c r="G12" s="18"/>
    </row>
    <row r="13" spans="1:22" ht="15.75" x14ac:dyDescent="0.25">
      <c r="A13" s="16"/>
      <c r="B13" s="18"/>
      <c r="C13" s="18"/>
      <c r="D13" s="18"/>
      <c r="E13" s="18"/>
      <c r="F13" s="18"/>
      <c r="G13" s="18"/>
      <c r="U13" t="s">
        <v>2101</v>
      </c>
    </row>
    <row r="14" spans="1:22" ht="15.75" x14ac:dyDescent="0.25">
      <c r="A14" s="16"/>
      <c r="B14" s="18"/>
      <c r="C14" s="18"/>
      <c r="D14" s="18"/>
      <c r="E14" s="18"/>
      <c r="F14" s="18"/>
      <c r="G14" s="18"/>
      <c r="U14" s="81" t="s">
        <v>2091</v>
      </c>
      <c r="V14" s="86">
        <v>151</v>
      </c>
    </row>
    <row r="15" spans="1:22" ht="15.75" x14ac:dyDescent="0.25">
      <c r="A15" s="16"/>
      <c r="B15" s="18"/>
      <c r="C15" s="18"/>
      <c r="D15" s="18"/>
      <c r="E15" s="18"/>
      <c r="F15" s="18"/>
      <c r="G15" s="18"/>
      <c r="U15" s="81" t="s">
        <v>2092</v>
      </c>
      <c r="V15" s="86">
        <f>U23</f>
        <v>276426043317</v>
      </c>
    </row>
    <row r="16" spans="1:22" ht="15.75" x14ac:dyDescent="0.25">
      <c r="A16" s="16"/>
      <c r="B16" s="18"/>
      <c r="C16" s="18"/>
      <c r="D16" s="18"/>
      <c r="E16" s="18"/>
      <c r="F16" s="18"/>
      <c r="G16" s="18"/>
      <c r="U16" s="81" t="s">
        <v>2093</v>
      </c>
      <c r="V16" s="86">
        <f>X23</f>
        <v>21171224847</v>
      </c>
    </row>
    <row r="17" spans="1:25" ht="15.75" x14ac:dyDescent="0.25">
      <c r="A17" s="16"/>
      <c r="B17" s="18"/>
      <c r="C17" s="18"/>
      <c r="D17" s="18"/>
      <c r="E17" s="18"/>
      <c r="F17" s="18"/>
      <c r="G17" s="18"/>
      <c r="U17" s="81" t="s">
        <v>2094</v>
      </c>
      <c r="V17" s="86">
        <f>W23</f>
        <v>6457569</v>
      </c>
    </row>
    <row r="18" spans="1:25" ht="15.75" x14ac:dyDescent="0.25">
      <c r="A18" s="16"/>
      <c r="B18" s="18"/>
      <c r="C18" s="18"/>
      <c r="D18" s="18"/>
      <c r="E18" s="18"/>
      <c r="F18" s="18"/>
      <c r="G18" s="18"/>
      <c r="U18" s="81" t="s">
        <v>2095</v>
      </c>
      <c r="V18" s="86">
        <f>V23</f>
        <v>486738</v>
      </c>
    </row>
    <row r="19" spans="1:25" ht="15.75" x14ac:dyDescent="0.25">
      <c r="A19" s="16"/>
      <c r="B19" s="18"/>
      <c r="C19" s="18"/>
      <c r="D19" s="18"/>
      <c r="E19" s="18"/>
      <c r="F19" s="18"/>
      <c r="G19" s="18"/>
      <c r="U19" s="81" t="s">
        <v>2096</v>
      </c>
      <c r="V19" s="86">
        <f>((V14*V16)-(V17*V18))/((V14*V15)-V17^2)</f>
        <v>1.3382466614650548</v>
      </c>
    </row>
    <row r="20" spans="1:25" ht="15.75" x14ac:dyDescent="0.25">
      <c r="A20" s="16"/>
      <c r="B20" s="18"/>
      <c r="C20" s="18"/>
      <c r="D20" s="18"/>
      <c r="E20" s="18"/>
      <c r="F20" s="18"/>
      <c r="G20" s="18"/>
      <c r="U20" s="81" t="s">
        <v>2097</v>
      </c>
      <c r="V20" s="86">
        <f>(V18-(V19*V17))/V14</f>
        <v>-54007.166592253197</v>
      </c>
    </row>
    <row r="21" spans="1:25" ht="15.75" x14ac:dyDescent="0.25">
      <c r="A21" s="16"/>
      <c r="B21" s="18"/>
      <c r="C21" s="18"/>
      <c r="D21" s="18"/>
      <c r="E21" s="18"/>
      <c r="F21" s="18"/>
      <c r="G21" s="18"/>
    </row>
    <row r="22" spans="1:25" ht="15.75" x14ac:dyDescent="0.25">
      <c r="A22" s="16"/>
      <c r="B22" s="18"/>
      <c r="C22" s="18"/>
      <c r="D22" s="18"/>
      <c r="E22" s="18"/>
      <c r="F22" s="18"/>
      <c r="G22" s="18"/>
      <c r="U22" t="s">
        <v>2086</v>
      </c>
    </row>
    <row r="23" spans="1:25" ht="15.75" x14ac:dyDescent="0.25">
      <c r="A23" s="16"/>
      <c r="B23" s="18"/>
      <c r="C23" s="18"/>
      <c r="D23" s="18"/>
      <c r="E23" s="18"/>
      <c r="F23" s="18"/>
      <c r="G23" s="18"/>
      <c r="H23" s="81" t="s">
        <v>2085</v>
      </c>
      <c r="I23" s="82"/>
      <c r="J23" s="82"/>
      <c r="K23" s="82"/>
      <c r="L23" s="82"/>
      <c r="M23" s="83"/>
      <c r="T23" t="s">
        <v>2087</v>
      </c>
      <c r="U23" s="84">
        <f>SUM(U25:U175)</f>
        <v>276426043317</v>
      </c>
      <c r="V23" s="84">
        <f>SUM(V25:V175)</f>
        <v>486738</v>
      </c>
      <c r="W23" s="84">
        <f>SUM(W25:W175)</f>
        <v>6457569</v>
      </c>
      <c r="X23" s="84">
        <f>SUM(X25:X175)</f>
        <v>21171224847</v>
      </c>
      <c r="Y23" s="84"/>
    </row>
    <row r="24" spans="1:25" x14ac:dyDescent="0.25">
      <c r="A24" t="s">
        <v>0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201</v>
      </c>
      <c r="H24" t="s">
        <v>2063</v>
      </c>
      <c r="I24" t="s">
        <v>2064</v>
      </c>
      <c r="J24" t="s">
        <v>2065</v>
      </c>
      <c r="K24" t="s">
        <v>2066</v>
      </c>
      <c r="L24" t="s">
        <v>2067</v>
      </c>
      <c r="M24" t="s">
        <v>2068</v>
      </c>
      <c r="N24" t="s">
        <v>2069</v>
      </c>
      <c r="O24" t="s">
        <v>2070</v>
      </c>
      <c r="P24" t="s">
        <v>2071</v>
      </c>
      <c r="Q24" t="s">
        <v>2072</v>
      </c>
      <c r="U24" s="85" t="s">
        <v>2088</v>
      </c>
      <c r="V24" s="85" t="s">
        <v>2089</v>
      </c>
      <c r="W24" s="85" t="s">
        <v>2099</v>
      </c>
      <c r="X24" s="85" t="s">
        <v>2090</v>
      </c>
      <c r="Y24" s="85" t="s">
        <v>2098</v>
      </c>
    </row>
    <row r="25" spans="1:25" ht="18" thickBot="1" x14ac:dyDescent="0.3">
      <c r="A25" s="25">
        <v>40483</v>
      </c>
      <c r="B25" s="22">
        <v>108</v>
      </c>
      <c r="C25" s="22">
        <v>769</v>
      </c>
      <c r="D25" s="22">
        <v>2694</v>
      </c>
      <c r="E25" s="22">
        <v>2550</v>
      </c>
      <c r="F25" s="22">
        <v>858</v>
      </c>
      <c r="G25" s="13">
        <v>7.1087999999999996</v>
      </c>
      <c r="H25" s="79" cm="1">
        <f t="array" ref="H25">ROUND(TREND($B$25:$B$175,$A$25:$A$175,A25),0)</f>
        <v>85</v>
      </c>
      <c r="I25" s="79" cm="1">
        <f t="array" ref="I25">ROUND(TREND($C$25:$C$175,$A$25:$A$175,A25),0)</f>
        <v>169</v>
      </c>
      <c r="J25" s="79" cm="1">
        <f t="array" ref="J25">ROUND(TREND($D$25:$D$175,$A$25:$A$175,A25),0)</f>
        <v>2875</v>
      </c>
      <c r="K25" s="79" cm="1">
        <f t="array" ref="K25">ROUND(TREND($E$25:$E$175,$A$25:$A$175,A25),0)</f>
        <v>3422</v>
      </c>
      <c r="L25" s="79" cm="1">
        <f t="array" ref="L25">ROUND(TREND($F$25:$F$175,$A$25:$A$175,A25),0)</f>
        <v>562</v>
      </c>
      <c r="M25" s="80" cm="1">
        <f t="array" ref="M25">TREND($G$25:$G$175,$A$25:$A$175,A25)</f>
        <v>7.7406622200491739</v>
      </c>
      <c r="U25" s="50">
        <f>W25^2</f>
        <v>1638873289</v>
      </c>
      <c r="V25" s="50">
        <f>I25</f>
        <v>169</v>
      </c>
      <c r="W25" s="22">
        <f>A25</f>
        <v>40483</v>
      </c>
      <c r="X25">
        <f>V25*W25</f>
        <v>6841627</v>
      </c>
      <c r="Y25">
        <f>$V$19*W25+$V$20</f>
        <v>169.07300383661641</v>
      </c>
    </row>
    <row r="26" spans="1:25" ht="18" thickBot="1" x14ac:dyDescent="0.3">
      <c r="A26" s="25">
        <v>40513</v>
      </c>
      <c r="B26" s="22">
        <v>115</v>
      </c>
      <c r="C26" s="22">
        <v>760</v>
      </c>
      <c r="D26" s="22">
        <v>2855</v>
      </c>
      <c r="E26" s="22">
        <v>2670</v>
      </c>
      <c r="F26" s="22">
        <v>855</v>
      </c>
      <c r="G26" s="13">
        <v>6.5994999999999999</v>
      </c>
      <c r="H26" s="79" cm="1">
        <f t="array" ref="H26">ROUND(TREND($B$25:$B$175,$A$25:$A$175,A26),0)</f>
        <v>86</v>
      </c>
      <c r="I26" s="79" cm="1">
        <f t="array" ref="I26">ROUND(TREND($C$25:$C$175,$A$25:$A$175,A26),0)</f>
        <v>209</v>
      </c>
      <c r="J26" s="79" cm="1">
        <f t="array" ref="J26">ROUND(TREND($D$25:$D$175,$A$25:$A$175,A26),0)</f>
        <v>2899</v>
      </c>
      <c r="K26" s="79" cm="1">
        <f t="array" ref="K26">ROUND(TREND($E$25:$E$175,$A$25:$A$175,A26),0)</f>
        <v>3461</v>
      </c>
      <c r="L26" s="79" cm="1">
        <f t="array" ref="L26">ROUND(TREND($F$25:$F$175,$A$25:$A$175,A26),0)</f>
        <v>590</v>
      </c>
      <c r="M26" s="80" cm="1">
        <f t="array" ref="M26">TREND($G$25:$G$175,$A$25:$A$175,A26)</f>
        <v>7.8071767894591488</v>
      </c>
      <c r="U26" s="50">
        <f t="shared" ref="U26:U89" si="0">W26^2</f>
        <v>1641303169</v>
      </c>
      <c r="V26" s="50">
        <f t="shared" ref="V26:V89" si="1">I26</f>
        <v>209</v>
      </c>
      <c r="W26" s="22">
        <f t="shared" ref="W26:W89" si="2">A26</f>
        <v>40513</v>
      </c>
      <c r="X26">
        <f t="shared" ref="X26:X89" si="3">V26*W26</f>
        <v>8467217</v>
      </c>
      <c r="Y26">
        <f t="shared" ref="Y26:Y89" si="4">$V$19*W26+$V$20</f>
        <v>209.22040368056332</v>
      </c>
    </row>
    <row r="27" spans="1:25" ht="18" thickBot="1" x14ac:dyDescent="0.3">
      <c r="A27" s="25">
        <v>40544</v>
      </c>
      <c r="B27" s="22">
        <v>118</v>
      </c>
      <c r="C27" s="22">
        <v>845</v>
      </c>
      <c r="D27" s="22">
        <v>2808</v>
      </c>
      <c r="E27" s="22">
        <v>2572</v>
      </c>
      <c r="F27" s="22">
        <v>944</v>
      </c>
      <c r="G27" s="13">
        <v>7.1755000000000004</v>
      </c>
      <c r="H27" s="79" cm="1">
        <f t="array" ref="H27">ROUND(TREND($B$25:$B$175,$A$25:$A$175,A27),0)</f>
        <v>88</v>
      </c>
      <c r="I27" s="79" cm="1">
        <f t="array" ref="I27">ROUND(TREND($C$25:$C$175,$A$25:$A$175,A27),0)</f>
        <v>251</v>
      </c>
      <c r="J27" s="79" cm="1">
        <f t="array" ref="J27">ROUND(TREND($D$25:$D$175,$A$25:$A$175,A27),0)</f>
        <v>2924</v>
      </c>
      <c r="K27" s="79" cm="1">
        <f t="array" ref="K27">ROUND(TREND($E$25:$E$175,$A$25:$A$175,A27),0)</f>
        <v>3501</v>
      </c>
      <c r="L27" s="79" cm="1">
        <f t="array" ref="L27">ROUND(TREND($F$25:$F$175,$A$25:$A$175,A27),0)</f>
        <v>618</v>
      </c>
      <c r="M27" s="80" cm="1">
        <f t="array" ref="M27">TREND($G$25:$G$175,$A$25:$A$175,A27)</f>
        <v>7.8759085111828</v>
      </c>
      <c r="U27" s="50">
        <f t="shared" si="0"/>
        <v>1643815936</v>
      </c>
      <c r="V27" s="50">
        <f t="shared" si="1"/>
        <v>251</v>
      </c>
      <c r="W27" s="22">
        <f t="shared" si="2"/>
        <v>40544</v>
      </c>
      <c r="X27">
        <f t="shared" si="3"/>
        <v>10176544</v>
      </c>
      <c r="Y27">
        <f t="shared" si="4"/>
        <v>250.70605018598144</v>
      </c>
    </row>
    <row r="28" spans="1:25" ht="18" thickBot="1" x14ac:dyDescent="0.3">
      <c r="A28" s="25">
        <v>40575</v>
      </c>
      <c r="B28" s="22">
        <v>122</v>
      </c>
      <c r="C28" s="22">
        <v>842</v>
      </c>
      <c r="D28" s="22">
        <v>2890</v>
      </c>
      <c r="E28" s="22">
        <v>2623</v>
      </c>
      <c r="F28" s="22">
        <v>940</v>
      </c>
      <c r="G28" s="13">
        <v>6.9135</v>
      </c>
      <c r="H28" s="79" cm="1">
        <f t="array" ref="H28">ROUND(TREND($B$25:$B$175,$A$25:$A$175,A28),0)</f>
        <v>91</v>
      </c>
      <c r="I28" s="79" cm="1">
        <f t="array" ref="I28">ROUND(TREND($C$25:$C$175,$A$25:$A$175,A28),0)</f>
        <v>292</v>
      </c>
      <c r="J28" s="79" cm="1">
        <f t="array" ref="J28">ROUND(TREND($D$25:$D$175,$A$25:$A$175,A28),0)</f>
        <v>2949</v>
      </c>
      <c r="K28" s="79" cm="1">
        <f t="array" ref="K28">ROUND(TREND($E$25:$E$175,$A$25:$A$175,A28),0)</f>
        <v>3541</v>
      </c>
      <c r="L28" s="79" cm="1">
        <f t="array" ref="L28">ROUND(TREND($F$25:$F$175,$A$25:$A$175,A28),0)</f>
        <v>647</v>
      </c>
      <c r="M28" s="80" cm="1">
        <f t="array" ref="M28">TREND($G$25:$G$175,$A$25:$A$175,A28)</f>
        <v>7.9446402329064369</v>
      </c>
      <c r="U28" s="50">
        <f t="shared" si="0"/>
        <v>1646330625</v>
      </c>
      <c r="V28" s="50">
        <f t="shared" si="1"/>
        <v>292</v>
      </c>
      <c r="W28" s="22">
        <f t="shared" si="2"/>
        <v>40575</v>
      </c>
      <c r="X28">
        <f t="shared" si="3"/>
        <v>11847900</v>
      </c>
      <c r="Y28">
        <f t="shared" si="4"/>
        <v>292.19169669139956</v>
      </c>
    </row>
    <row r="29" spans="1:25" ht="18" thickBot="1" x14ac:dyDescent="0.3">
      <c r="A29" s="25">
        <v>40603</v>
      </c>
      <c r="B29" s="22">
        <v>121</v>
      </c>
      <c r="C29" s="22">
        <v>820</v>
      </c>
      <c r="D29" s="22">
        <v>2908</v>
      </c>
      <c r="E29" s="22">
        <v>2691</v>
      </c>
      <c r="F29" s="22">
        <v>922</v>
      </c>
      <c r="G29" s="13">
        <v>6.7656000000000001</v>
      </c>
      <c r="H29" s="79" cm="1">
        <f t="array" ref="H29">ROUND(TREND($B$25:$B$175,$A$25:$A$175,A29),0)</f>
        <v>92</v>
      </c>
      <c r="I29" s="79" cm="1">
        <f t="array" ref="I29">ROUND(TREND($C$25:$C$175,$A$25:$A$175,A29),0)</f>
        <v>330</v>
      </c>
      <c r="J29" s="79" cm="1">
        <f t="array" ref="J29">ROUND(TREND($D$25:$D$175,$A$25:$A$175,A29),0)</f>
        <v>2972</v>
      </c>
      <c r="K29" s="79" cm="1">
        <f t="array" ref="K29">ROUND(TREND($E$25:$E$175,$A$25:$A$175,A29),0)</f>
        <v>3578</v>
      </c>
      <c r="L29" s="79" cm="1">
        <f t="array" ref="L29">ROUND(TREND($F$25:$F$175,$A$25:$A$175,A29),0)</f>
        <v>673</v>
      </c>
      <c r="M29" s="80" cm="1">
        <f t="array" ref="M29">TREND($G$25:$G$175,$A$25:$A$175,A29)</f>
        <v>8.0067204976890878</v>
      </c>
      <c r="U29" s="50">
        <f t="shared" si="0"/>
        <v>1648603609</v>
      </c>
      <c r="V29" s="50">
        <f t="shared" si="1"/>
        <v>330</v>
      </c>
      <c r="W29" s="22">
        <f t="shared" si="2"/>
        <v>40603</v>
      </c>
      <c r="X29">
        <f t="shared" si="3"/>
        <v>13398990</v>
      </c>
      <c r="Y29">
        <f t="shared" si="4"/>
        <v>329.66260321241862</v>
      </c>
    </row>
    <row r="30" spans="1:25" ht="18" thickBot="1" x14ac:dyDescent="0.3">
      <c r="A30" s="25">
        <v>40634</v>
      </c>
      <c r="B30" s="22">
        <v>125</v>
      </c>
      <c r="C30" s="22">
        <v>819</v>
      </c>
      <c r="D30" s="22">
        <v>2964</v>
      </c>
      <c r="E30" s="22">
        <v>2793</v>
      </c>
      <c r="F30" s="22">
        <v>925</v>
      </c>
      <c r="G30" s="13">
        <v>6.5655999999999999</v>
      </c>
      <c r="H30" s="79" cm="1">
        <f t="array" ref="H30">ROUND(TREND($B$25:$B$175,$A$25:$A$175,A30),0)</f>
        <v>94</v>
      </c>
      <c r="I30" s="79" cm="1">
        <f t="array" ref="I30">ROUND(TREND($C$25:$C$175,$A$25:$A$175,A30),0)</f>
        <v>371</v>
      </c>
      <c r="J30" s="79" cm="1">
        <f t="array" ref="J30">ROUND(TREND($D$25:$D$175,$A$25:$A$175,A30),0)</f>
        <v>2997</v>
      </c>
      <c r="K30" s="79" cm="1">
        <f t="array" ref="K30">ROUND(TREND($E$25:$E$175,$A$25:$A$175,A30),0)</f>
        <v>3618</v>
      </c>
      <c r="L30" s="79" cm="1">
        <f t="array" ref="L30">ROUND(TREND($F$25:$F$175,$A$25:$A$175,A30),0)</f>
        <v>701</v>
      </c>
      <c r="M30" s="80" cm="1">
        <f t="array" ref="M30">TREND($G$25:$G$175,$A$25:$A$175,A30)</f>
        <v>8.0754522194127247</v>
      </c>
      <c r="U30" s="50">
        <f t="shared" si="0"/>
        <v>1651121956</v>
      </c>
      <c r="V30" s="50">
        <f t="shared" si="1"/>
        <v>371</v>
      </c>
      <c r="W30" s="22">
        <f t="shared" si="2"/>
        <v>40634</v>
      </c>
      <c r="X30">
        <f t="shared" si="3"/>
        <v>15075214</v>
      </c>
      <c r="Y30">
        <f t="shared" si="4"/>
        <v>371.14824971783673</v>
      </c>
    </row>
    <row r="31" spans="1:25" ht="18" thickBot="1" x14ac:dyDescent="0.3">
      <c r="A31" s="25">
        <v>40664</v>
      </c>
      <c r="B31" s="22">
        <v>123</v>
      </c>
      <c r="C31" s="22">
        <v>839</v>
      </c>
      <c r="D31" s="22">
        <v>2947</v>
      </c>
      <c r="E31" s="22">
        <v>2824</v>
      </c>
      <c r="F31" s="22">
        <v>943</v>
      </c>
      <c r="G31" s="13">
        <v>6.8041999999999998</v>
      </c>
      <c r="H31" s="79" cm="1">
        <f t="array" ref="H31">ROUND(TREND($B$25:$B$175,$A$25:$A$175,A31),0)</f>
        <v>96</v>
      </c>
      <c r="I31" s="79" cm="1">
        <f t="array" ref="I31">ROUND(TREND($C$25:$C$175,$A$25:$A$175,A31),0)</f>
        <v>411</v>
      </c>
      <c r="J31" s="79" cm="1">
        <f t="array" ref="J31">ROUND(TREND($D$25:$D$175,$A$25:$A$175,A31),0)</f>
        <v>3021</v>
      </c>
      <c r="K31" s="79" cm="1">
        <f t="array" ref="K31">ROUND(TREND($E$25:$E$175,$A$25:$A$175,A31),0)</f>
        <v>3657</v>
      </c>
      <c r="L31" s="79" cm="1">
        <f t="array" ref="L31">ROUND(TREND($F$25:$F$175,$A$25:$A$175,A31),0)</f>
        <v>729</v>
      </c>
      <c r="M31" s="80" cm="1">
        <f t="array" ref="M31">TREND($G$25:$G$175,$A$25:$A$175,A31)</f>
        <v>8.1419667888227139</v>
      </c>
      <c r="U31" s="50">
        <f t="shared" si="0"/>
        <v>1653560896</v>
      </c>
      <c r="V31" s="50">
        <f t="shared" si="1"/>
        <v>411</v>
      </c>
      <c r="W31" s="22">
        <f t="shared" si="2"/>
        <v>40664</v>
      </c>
      <c r="X31">
        <f t="shared" si="3"/>
        <v>16712904</v>
      </c>
      <c r="Y31">
        <f t="shared" si="4"/>
        <v>411.29564956179092</v>
      </c>
    </row>
    <row r="32" spans="1:25" ht="18" thickBot="1" x14ac:dyDescent="0.3">
      <c r="A32" s="25">
        <v>40695</v>
      </c>
      <c r="B32" s="22">
        <v>121</v>
      </c>
      <c r="C32" s="22">
        <v>814</v>
      </c>
      <c r="D32" s="22">
        <v>2850</v>
      </c>
      <c r="E32" s="22">
        <v>2775</v>
      </c>
      <c r="F32" s="22">
        <v>905</v>
      </c>
      <c r="G32" s="13">
        <v>6.7430000000000003</v>
      </c>
      <c r="H32" s="79" cm="1">
        <f t="array" ref="H32">ROUND(TREND($B$25:$B$175,$A$25:$A$175,A32),0)</f>
        <v>98</v>
      </c>
      <c r="I32" s="79" cm="1">
        <f t="array" ref="I32">ROUND(TREND($C$25:$C$175,$A$25:$A$175,A32),0)</f>
        <v>453</v>
      </c>
      <c r="J32" s="79" cm="1">
        <f t="array" ref="J32">ROUND(TREND($D$25:$D$175,$A$25:$A$175,A32),0)</f>
        <v>3046</v>
      </c>
      <c r="K32" s="79" cm="1">
        <f t="array" ref="K32">ROUND(TREND($E$25:$E$175,$A$25:$A$175,A32),0)</f>
        <v>3697</v>
      </c>
      <c r="L32" s="79" cm="1">
        <f t="array" ref="L32">ROUND(TREND($F$25:$F$175,$A$25:$A$175,A32),0)</f>
        <v>757</v>
      </c>
      <c r="M32" s="80" cm="1">
        <f t="array" ref="M32">TREND($G$25:$G$175,$A$25:$A$175,A32)</f>
        <v>8.2106985105463508</v>
      </c>
      <c r="U32" s="50">
        <f t="shared" si="0"/>
        <v>1656083025</v>
      </c>
      <c r="V32" s="50">
        <f t="shared" si="1"/>
        <v>453</v>
      </c>
      <c r="W32" s="22">
        <f t="shared" si="2"/>
        <v>40695</v>
      </c>
      <c r="X32">
        <f t="shared" si="3"/>
        <v>18434835</v>
      </c>
      <c r="Y32">
        <f t="shared" si="4"/>
        <v>452.78129606720904</v>
      </c>
    </row>
    <row r="33" spans="1:25" ht="18" thickBot="1" x14ac:dyDescent="0.3">
      <c r="A33" s="25">
        <v>40725</v>
      </c>
      <c r="B33" s="22">
        <v>118</v>
      </c>
      <c r="C33" s="22">
        <v>789</v>
      </c>
      <c r="D33" s="22">
        <v>2790</v>
      </c>
      <c r="E33" s="22">
        <v>2766</v>
      </c>
      <c r="F33" s="22">
        <v>876</v>
      </c>
      <c r="G33" s="13">
        <v>6.6725000000000003</v>
      </c>
      <c r="H33" s="79" cm="1">
        <f t="array" ref="H33">ROUND(TREND($B$25:$B$175,$A$25:$A$175,A33),0)</f>
        <v>100</v>
      </c>
      <c r="I33" s="79" cm="1">
        <f t="array" ref="I33">ROUND(TREND($C$25:$C$175,$A$25:$A$175,A33),0)</f>
        <v>493</v>
      </c>
      <c r="J33" s="79" cm="1">
        <f t="array" ref="J33">ROUND(TREND($D$25:$D$175,$A$25:$A$175,A33),0)</f>
        <v>3070</v>
      </c>
      <c r="K33" s="79" cm="1">
        <f t="array" ref="K33">ROUND(TREND($E$25:$E$175,$A$25:$A$175,A33),0)</f>
        <v>3736</v>
      </c>
      <c r="L33" s="79" cm="1">
        <f t="array" ref="L33">ROUND(TREND($F$25:$F$175,$A$25:$A$175,A33),0)</f>
        <v>785</v>
      </c>
      <c r="M33" s="80" cm="1">
        <f t="array" ref="M33">TREND($G$25:$G$175,$A$25:$A$175,A33)</f>
        <v>8.2772130799563257</v>
      </c>
      <c r="U33" s="50">
        <f t="shared" si="0"/>
        <v>1658525625</v>
      </c>
      <c r="V33" s="50">
        <f t="shared" si="1"/>
        <v>493</v>
      </c>
      <c r="W33" s="22">
        <f t="shared" si="2"/>
        <v>40725</v>
      </c>
      <c r="X33">
        <f t="shared" si="3"/>
        <v>20077425</v>
      </c>
      <c r="Y33">
        <f t="shared" si="4"/>
        <v>492.92869591115596</v>
      </c>
    </row>
    <row r="34" spans="1:25" ht="18" thickBot="1" x14ac:dyDescent="0.3">
      <c r="A34" s="25">
        <v>40756</v>
      </c>
      <c r="B34" s="22">
        <v>112</v>
      </c>
      <c r="C34" s="22">
        <v>780</v>
      </c>
      <c r="D34" s="22">
        <v>2778</v>
      </c>
      <c r="E34" s="22">
        <v>2773</v>
      </c>
      <c r="F34" s="22">
        <v>854</v>
      </c>
      <c r="G34" s="13">
        <v>6.9865000000000004</v>
      </c>
      <c r="H34" s="79" cm="1">
        <f t="array" ref="H34">ROUND(TREND($B$25:$B$175,$A$25:$A$175,A34),0)</f>
        <v>102</v>
      </c>
      <c r="I34" s="79" cm="1">
        <f t="array" ref="I34">ROUND(TREND($C$25:$C$175,$A$25:$A$175,A34),0)</f>
        <v>534</v>
      </c>
      <c r="J34" s="79" cm="1">
        <f t="array" ref="J34">ROUND(TREND($D$25:$D$175,$A$25:$A$175,A34),0)</f>
        <v>3095</v>
      </c>
      <c r="K34" s="79" cm="1">
        <f t="array" ref="K34">ROUND(TREND($E$25:$E$175,$A$25:$A$175,A34),0)</f>
        <v>3776</v>
      </c>
      <c r="L34" s="79" cm="1">
        <f t="array" ref="L34">ROUND(TREND($F$25:$F$175,$A$25:$A$175,A34),0)</f>
        <v>813</v>
      </c>
      <c r="M34" s="80" cm="1">
        <f t="array" ref="M34">TREND($G$25:$G$175,$A$25:$A$175,A34)</f>
        <v>8.3459448016799769</v>
      </c>
      <c r="U34" s="50">
        <f t="shared" si="0"/>
        <v>1661051536</v>
      </c>
      <c r="V34" s="50">
        <f t="shared" si="1"/>
        <v>534</v>
      </c>
      <c r="W34" s="22">
        <f t="shared" si="2"/>
        <v>40756</v>
      </c>
      <c r="X34">
        <f t="shared" si="3"/>
        <v>21763704</v>
      </c>
      <c r="Y34">
        <f t="shared" si="4"/>
        <v>534.41434241657407</v>
      </c>
    </row>
    <row r="35" spans="1:25" ht="18" thickBot="1" x14ac:dyDescent="0.3">
      <c r="A35" s="25">
        <v>40787</v>
      </c>
      <c r="B35" s="22">
        <v>104</v>
      </c>
      <c r="C35" s="22">
        <v>833</v>
      </c>
      <c r="D35" s="22">
        <v>2640</v>
      </c>
      <c r="E35" s="22">
        <v>2654</v>
      </c>
      <c r="F35" s="22">
        <v>895</v>
      </c>
      <c r="G35" s="13">
        <v>8.0463000000000005</v>
      </c>
      <c r="H35" s="79" cm="1">
        <f t="array" ref="H35">ROUND(TREND($B$25:$B$175,$A$25:$A$175,A35),0)</f>
        <v>104</v>
      </c>
      <c r="I35" s="79" cm="1">
        <f t="array" ref="I35">ROUND(TREND($C$25:$C$175,$A$25:$A$175,A35),0)</f>
        <v>576</v>
      </c>
      <c r="J35" s="79" cm="1">
        <f t="array" ref="J35">ROUND(TREND($D$25:$D$175,$A$25:$A$175,A35),0)</f>
        <v>3120</v>
      </c>
      <c r="K35" s="79" cm="1">
        <f t="array" ref="K35">ROUND(TREND($E$25:$E$175,$A$25:$A$175,A35),0)</f>
        <v>3817</v>
      </c>
      <c r="L35" s="79" cm="1">
        <f t="array" ref="L35">ROUND(TREND($F$25:$F$175,$A$25:$A$175,A35),0)</f>
        <v>842</v>
      </c>
      <c r="M35" s="80" cm="1">
        <f t="array" ref="M35">TREND($G$25:$G$175,$A$25:$A$175,A35)</f>
        <v>8.4146765234036138</v>
      </c>
      <c r="U35" s="50">
        <f t="shared" si="0"/>
        <v>1663579369</v>
      </c>
      <c r="V35" s="50">
        <f t="shared" si="1"/>
        <v>576</v>
      </c>
      <c r="W35" s="22">
        <f t="shared" si="2"/>
        <v>40787</v>
      </c>
      <c r="X35">
        <f t="shared" si="3"/>
        <v>23493312</v>
      </c>
      <c r="Y35">
        <f t="shared" si="4"/>
        <v>575.89998892199219</v>
      </c>
    </row>
    <row r="36" spans="1:25" ht="18" thickBot="1" x14ac:dyDescent="0.3">
      <c r="A36" s="25">
        <v>40817</v>
      </c>
      <c r="B36" s="22">
        <v>115</v>
      </c>
      <c r="C36" s="22">
        <v>910</v>
      </c>
      <c r="D36" s="22">
        <v>2912</v>
      </c>
      <c r="E36" s="22">
        <v>2930</v>
      </c>
      <c r="F36" s="22">
        <v>969</v>
      </c>
      <c r="G36" s="13">
        <v>7.9405999999999999</v>
      </c>
      <c r="H36" s="79" cm="1">
        <f t="array" ref="H36">ROUND(TREND($B$25:$B$175,$A$25:$A$175,A36),0)</f>
        <v>106</v>
      </c>
      <c r="I36" s="79" cm="1">
        <f t="array" ref="I36">ROUND(TREND($C$25:$C$175,$A$25:$A$175,A36),0)</f>
        <v>616</v>
      </c>
      <c r="J36" s="79" cm="1">
        <f t="array" ref="J36">ROUND(TREND($D$25:$D$175,$A$25:$A$175,A36),0)</f>
        <v>3144</v>
      </c>
      <c r="K36" s="79" cm="1">
        <f t="array" ref="K36">ROUND(TREND($E$25:$E$175,$A$25:$A$175,A36),0)</f>
        <v>3856</v>
      </c>
      <c r="L36" s="79" cm="1">
        <f t="array" ref="L36">ROUND(TREND($F$25:$F$175,$A$25:$A$175,A36),0)</f>
        <v>870</v>
      </c>
      <c r="M36" s="80" cm="1">
        <f t="array" ref="M36">TREND($G$25:$G$175,$A$25:$A$175,A36)</f>
        <v>8.4811910928136029</v>
      </c>
      <c r="U36" s="50">
        <f t="shared" si="0"/>
        <v>1666027489</v>
      </c>
      <c r="V36" s="50">
        <f t="shared" si="1"/>
        <v>616</v>
      </c>
      <c r="W36" s="22">
        <f t="shared" si="2"/>
        <v>40817</v>
      </c>
      <c r="X36">
        <f t="shared" si="3"/>
        <v>25143272</v>
      </c>
      <c r="Y36">
        <f t="shared" si="4"/>
        <v>616.04738876594638</v>
      </c>
    </row>
    <row r="37" spans="1:25" ht="18" thickBot="1" x14ac:dyDescent="0.3">
      <c r="A37" s="25">
        <v>40848</v>
      </c>
      <c r="B37" s="22">
        <v>114</v>
      </c>
      <c r="C37" s="22">
        <v>927</v>
      </c>
      <c r="D37" s="22">
        <v>2903</v>
      </c>
      <c r="E37" s="22">
        <v>2942</v>
      </c>
      <c r="F37" s="22">
        <v>962</v>
      </c>
      <c r="G37" s="13">
        <v>8.1114999999999995</v>
      </c>
      <c r="H37" s="79" cm="1">
        <f t="array" ref="H37">ROUND(TREND($B$25:$B$175,$A$25:$A$175,A37),0)</f>
        <v>108</v>
      </c>
      <c r="I37" s="79" cm="1">
        <f t="array" ref="I37">ROUND(TREND($C$25:$C$175,$A$25:$A$175,A37),0)</f>
        <v>658</v>
      </c>
      <c r="J37" s="79" cm="1">
        <f t="array" ref="J37">ROUND(TREND($D$25:$D$175,$A$25:$A$175,A37),0)</f>
        <v>3169</v>
      </c>
      <c r="K37" s="79" cm="1">
        <f t="array" ref="K37">ROUND(TREND($E$25:$E$175,$A$25:$A$175,A37),0)</f>
        <v>3896</v>
      </c>
      <c r="L37" s="79" cm="1">
        <f t="array" ref="L37">ROUND(TREND($F$25:$F$175,$A$25:$A$175,A37),0)</f>
        <v>898</v>
      </c>
      <c r="M37" s="80" cm="1">
        <f t="array" ref="M37">TREND($G$25:$G$175,$A$25:$A$175,A37)</f>
        <v>8.5499228145372399</v>
      </c>
      <c r="U37" s="50">
        <f t="shared" si="0"/>
        <v>1668559104</v>
      </c>
      <c r="V37" s="50">
        <f t="shared" si="1"/>
        <v>658</v>
      </c>
      <c r="W37" s="22">
        <f t="shared" si="2"/>
        <v>40848</v>
      </c>
      <c r="X37">
        <f t="shared" si="3"/>
        <v>26877984</v>
      </c>
      <c r="Y37">
        <f t="shared" si="4"/>
        <v>657.53303527135722</v>
      </c>
    </row>
    <row r="38" spans="1:25" ht="18" thickBot="1" x14ac:dyDescent="0.3">
      <c r="A38" s="25">
        <v>40878</v>
      </c>
      <c r="B38" s="22">
        <v>115</v>
      </c>
      <c r="C38" s="22">
        <v>927</v>
      </c>
      <c r="D38" s="22">
        <v>2851</v>
      </c>
      <c r="E38" s="22">
        <v>2885</v>
      </c>
      <c r="F38" s="22">
        <v>949</v>
      </c>
      <c r="G38" s="13">
        <v>8.0649999999999995</v>
      </c>
      <c r="H38" s="79" cm="1">
        <f t="array" ref="H38">ROUND(TREND($B$25:$B$175,$A$25:$A$175,A38),0)</f>
        <v>110</v>
      </c>
      <c r="I38" s="79" cm="1">
        <f t="array" ref="I38">ROUND(TREND($C$25:$C$175,$A$25:$A$175,A38),0)</f>
        <v>698</v>
      </c>
      <c r="J38" s="79" cm="1">
        <f t="array" ref="J38">ROUND(TREND($D$25:$D$175,$A$25:$A$175,A38),0)</f>
        <v>3193</v>
      </c>
      <c r="K38" s="79" cm="1">
        <f t="array" ref="K38">ROUND(TREND($E$25:$E$175,$A$25:$A$175,A38),0)</f>
        <v>3935</v>
      </c>
      <c r="L38" s="79" cm="1">
        <f t="array" ref="L38">ROUND(TREND($F$25:$F$175,$A$25:$A$175,A38),0)</f>
        <v>926</v>
      </c>
      <c r="M38" s="80" cm="1">
        <f t="array" ref="M38">TREND($G$25:$G$175,$A$25:$A$175,A38)</f>
        <v>8.6164373839472148</v>
      </c>
      <c r="U38" s="50">
        <f t="shared" si="0"/>
        <v>1671010884</v>
      </c>
      <c r="V38" s="50">
        <f t="shared" si="1"/>
        <v>698</v>
      </c>
      <c r="W38" s="22">
        <f t="shared" si="2"/>
        <v>40878</v>
      </c>
      <c r="X38">
        <f t="shared" si="3"/>
        <v>28532844</v>
      </c>
      <c r="Y38">
        <f t="shared" si="4"/>
        <v>697.68043511531141</v>
      </c>
    </row>
    <row r="39" spans="1:25" ht="18" thickBot="1" x14ac:dyDescent="0.3">
      <c r="A39" s="25">
        <v>40909</v>
      </c>
      <c r="B39" s="22">
        <v>120</v>
      </c>
      <c r="C39" s="22">
        <v>938</v>
      </c>
      <c r="D39" s="22">
        <v>3001</v>
      </c>
      <c r="E39" s="22">
        <v>2974</v>
      </c>
      <c r="F39" s="22">
        <v>963</v>
      </c>
      <c r="G39" s="13">
        <v>7.81</v>
      </c>
      <c r="H39" s="79" cm="1">
        <f t="array" ref="H39">ROUND(TREND($B$25:$B$175,$A$25:$A$175,A39),0)</f>
        <v>112</v>
      </c>
      <c r="I39" s="79" cm="1">
        <f t="array" ref="I39">ROUND(TREND($C$25:$C$175,$A$25:$A$175,A39),0)</f>
        <v>739</v>
      </c>
      <c r="J39" s="79" cm="1">
        <f t="array" ref="J39">ROUND(TREND($D$25:$D$175,$A$25:$A$175,A39),0)</f>
        <v>3218</v>
      </c>
      <c r="K39" s="79" cm="1">
        <f t="array" ref="K39">ROUND(TREND($E$25:$E$175,$A$25:$A$175,A39),0)</f>
        <v>3975</v>
      </c>
      <c r="L39" s="79" cm="1">
        <f t="array" ref="L39">ROUND(TREND($F$25:$F$175,$A$25:$A$175,A39),0)</f>
        <v>954</v>
      </c>
      <c r="M39" s="80" cm="1">
        <f t="array" ref="M39">TREND($G$25:$G$175,$A$25:$A$175,A39)</f>
        <v>8.685169105670866</v>
      </c>
      <c r="U39" s="50">
        <f t="shared" si="0"/>
        <v>1673546281</v>
      </c>
      <c r="V39" s="50">
        <f t="shared" si="1"/>
        <v>739</v>
      </c>
      <c r="W39" s="22">
        <f t="shared" si="2"/>
        <v>40909</v>
      </c>
      <c r="X39">
        <f t="shared" si="3"/>
        <v>30231751</v>
      </c>
      <c r="Y39">
        <f t="shared" si="4"/>
        <v>739.16608162072953</v>
      </c>
    </row>
    <row r="40" spans="1:25" ht="18" thickBot="1" x14ac:dyDescent="0.3">
      <c r="A40" s="25">
        <v>40940</v>
      </c>
      <c r="B40" s="22">
        <v>125</v>
      </c>
      <c r="C40" s="22">
        <v>937</v>
      </c>
      <c r="D40" s="22">
        <v>3050</v>
      </c>
      <c r="E40" s="22">
        <v>3097</v>
      </c>
      <c r="F40" s="22">
        <v>975</v>
      </c>
      <c r="G40" s="13">
        <v>7.4847999999999999</v>
      </c>
      <c r="H40" s="79" cm="1">
        <f t="array" ref="H40">ROUND(TREND($B$25:$B$175,$A$25:$A$175,A40),0)</f>
        <v>114</v>
      </c>
      <c r="I40" s="79" cm="1">
        <f t="array" ref="I40">ROUND(TREND($C$25:$C$175,$A$25:$A$175,A40),0)</f>
        <v>781</v>
      </c>
      <c r="J40" s="79" cm="1">
        <f t="array" ref="J40">ROUND(TREND($D$25:$D$175,$A$25:$A$175,A40),0)</f>
        <v>3243</v>
      </c>
      <c r="K40" s="79" cm="1">
        <f t="array" ref="K40">ROUND(TREND($E$25:$E$175,$A$25:$A$175,A40),0)</f>
        <v>4016</v>
      </c>
      <c r="L40" s="79" cm="1">
        <f t="array" ref="L40">ROUND(TREND($F$25:$F$175,$A$25:$A$175,A40),0)</f>
        <v>983</v>
      </c>
      <c r="M40" s="80" cm="1">
        <f t="array" ref="M40">TREND($G$25:$G$175,$A$25:$A$175,A40)</f>
        <v>8.7539008273945029</v>
      </c>
      <c r="U40" s="50">
        <f t="shared" si="0"/>
        <v>1676083600</v>
      </c>
      <c r="V40" s="50">
        <f t="shared" si="1"/>
        <v>781</v>
      </c>
      <c r="W40" s="22">
        <f t="shared" si="2"/>
        <v>40940</v>
      </c>
      <c r="X40">
        <f t="shared" si="3"/>
        <v>31974140</v>
      </c>
      <c r="Y40">
        <f t="shared" si="4"/>
        <v>780.65172812614765</v>
      </c>
    </row>
    <row r="41" spans="1:25" ht="18" thickBot="1" x14ac:dyDescent="0.3">
      <c r="A41" s="25">
        <v>40969</v>
      </c>
      <c r="B41" s="22">
        <v>129</v>
      </c>
      <c r="C41" s="22">
        <v>985</v>
      </c>
      <c r="D41" s="22">
        <v>2971</v>
      </c>
      <c r="E41" s="22">
        <v>3160</v>
      </c>
      <c r="F41" s="22">
        <v>1012</v>
      </c>
      <c r="G41" s="13">
        <v>7.65</v>
      </c>
      <c r="H41" s="79" cm="1">
        <f t="array" ref="H41">ROUND(TREND($B$25:$B$175,$A$25:$A$175,A41),0)</f>
        <v>116</v>
      </c>
      <c r="I41" s="79" cm="1">
        <f t="array" ref="I41">ROUND(TREND($C$25:$C$175,$A$25:$A$175,A41),0)</f>
        <v>819</v>
      </c>
      <c r="J41" s="79" cm="1">
        <f t="array" ref="J41">ROUND(TREND($D$25:$D$175,$A$25:$A$175,A41),0)</f>
        <v>3266</v>
      </c>
      <c r="K41" s="79" cm="1">
        <f t="array" ref="K41">ROUND(TREND($E$25:$E$175,$A$25:$A$175,A41),0)</f>
        <v>4053</v>
      </c>
      <c r="L41" s="79" cm="1">
        <f t="array" ref="L41">ROUND(TREND($F$25:$F$175,$A$25:$A$175,A41),0)</f>
        <v>1010</v>
      </c>
      <c r="M41" s="80" cm="1">
        <f t="array" ref="M41">TREND($G$25:$G$175,$A$25:$A$175,A41)</f>
        <v>8.8181982444908158</v>
      </c>
      <c r="U41" s="50">
        <f t="shared" si="0"/>
        <v>1678458961</v>
      </c>
      <c r="V41" s="50">
        <f t="shared" si="1"/>
        <v>819</v>
      </c>
      <c r="W41" s="22">
        <f t="shared" si="2"/>
        <v>40969</v>
      </c>
      <c r="X41">
        <f t="shared" si="3"/>
        <v>33553611</v>
      </c>
      <c r="Y41">
        <f t="shared" si="4"/>
        <v>819.46088130863063</v>
      </c>
    </row>
    <row r="42" spans="1:25" ht="18" thickBot="1" x14ac:dyDescent="0.3">
      <c r="A42" s="25">
        <v>41000</v>
      </c>
      <c r="B42" s="22">
        <v>128</v>
      </c>
      <c r="C42" s="22">
        <v>993</v>
      </c>
      <c r="D42" s="22">
        <v>3051</v>
      </c>
      <c r="E42" s="22">
        <v>3260</v>
      </c>
      <c r="F42" s="22">
        <v>1000</v>
      </c>
      <c r="G42" s="13">
        <v>7.7603999999999997</v>
      </c>
      <c r="H42" s="79" cm="1">
        <f t="array" ref="H42">ROUND(TREND($B$25:$B$175,$A$25:$A$175,A42),0)</f>
        <v>118</v>
      </c>
      <c r="I42" s="79" cm="1">
        <f t="array" ref="I42">ROUND(TREND($C$25:$C$175,$A$25:$A$175,A42),0)</f>
        <v>861</v>
      </c>
      <c r="J42" s="79" cm="1">
        <f t="array" ref="J42">ROUND(TREND($D$25:$D$175,$A$25:$A$175,A42),0)</f>
        <v>3291</v>
      </c>
      <c r="K42" s="79" cm="1">
        <f t="array" ref="K42">ROUND(TREND($E$25:$E$175,$A$25:$A$175,A42),0)</f>
        <v>4094</v>
      </c>
      <c r="L42" s="79" cm="1">
        <f t="array" ref="L42">ROUND(TREND($F$25:$F$175,$A$25:$A$175,A42),0)</f>
        <v>1038</v>
      </c>
      <c r="M42" s="80" cm="1">
        <f t="array" ref="M42">TREND($G$25:$G$175,$A$25:$A$175,A42)</f>
        <v>8.886929966214467</v>
      </c>
      <c r="U42" s="50">
        <f t="shared" si="0"/>
        <v>1681000000</v>
      </c>
      <c r="V42" s="50">
        <f t="shared" si="1"/>
        <v>861</v>
      </c>
      <c r="W42" s="22">
        <f t="shared" si="2"/>
        <v>41000</v>
      </c>
      <c r="X42">
        <f t="shared" si="3"/>
        <v>35301000</v>
      </c>
      <c r="Y42">
        <f t="shared" si="4"/>
        <v>860.94652781404875</v>
      </c>
    </row>
    <row r="43" spans="1:25" ht="18" thickBot="1" x14ac:dyDescent="0.3">
      <c r="A43" s="25">
        <v>41030</v>
      </c>
      <c r="B43" s="22">
        <v>120</v>
      </c>
      <c r="C43" s="22">
        <v>1022</v>
      </c>
      <c r="D43" s="22">
        <v>2945</v>
      </c>
      <c r="E43" s="22">
        <v>3204</v>
      </c>
      <c r="F43" s="22">
        <v>1003</v>
      </c>
      <c r="G43" s="13">
        <v>8.5030000000000001</v>
      </c>
      <c r="H43" s="79" cm="1">
        <f t="array" ref="H43">ROUND(TREND($B$25:$B$175,$A$25:$A$175,A43),0)</f>
        <v>120</v>
      </c>
      <c r="I43" s="79" cm="1">
        <f t="array" ref="I43">ROUND(TREND($C$25:$C$175,$A$25:$A$175,A43),0)</f>
        <v>901</v>
      </c>
      <c r="J43" s="79" cm="1">
        <f t="array" ref="J43">ROUND(TREND($D$25:$D$175,$A$25:$A$175,A43),0)</f>
        <v>3315</v>
      </c>
      <c r="K43" s="79" cm="1">
        <f t="array" ref="K43">ROUND(TREND($E$25:$E$175,$A$25:$A$175,A43),0)</f>
        <v>4133</v>
      </c>
      <c r="L43" s="79" cm="1">
        <f t="array" ref="L43">ROUND(TREND($F$25:$F$175,$A$25:$A$175,A43),0)</f>
        <v>1066</v>
      </c>
      <c r="M43" s="80" cm="1">
        <f t="array" ref="M43">TREND($G$25:$G$175,$A$25:$A$175,A43)</f>
        <v>8.9534445356244419</v>
      </c>
      <c r="U43" s="50">
        <f t="shared" si="0"/>
        <v>1683460900</v>
      </c>
      <c r="V43" s="50">
        <f t="shared" si="1"/>
        <v>901</v>
      </c>
      <c r="W43" s="22">
        <f t="shared" si="2"/>
        <v>41030</v>
      </c>
      <c r="X43">
        <f t="shared" si="3"/>
        <v>36968030</v>
      </c>
      <c r="Y43">
        <f t="shared" si="4"/>
        <v>901.09392765800294</v>
      </c>
    </row>
    <row r="44" spans="1:25" ht="18" thickBot="1" x14ac:dyDescent="0.3">
      <c r="A44" s="25">
        <v>41061</v>
      </c>
      <c r="B44" s="22">
        <v>125</v>
      </c>
      <c r="C44" s="22">
        <v>1016</v>
      </c>
      <c r="D44" s="22">
        <v>2955</v>
      </c>
      <c r="E44" s="22">
        <v>3221</v>
      </c>
      <c r="F44" s="22">
        <v>997</v>
      </c>
      <c r="G44" s="13">
        <v>8.16</v>
      </c>
      <c r="H44" s="79" cm="1">
        <f t="array" ref="H44">ROUND(TREND($B$25:$B$175,$A$25:$A$175,A44),0)</f>
        <v>122</v>
      </c>
      <c r="I44" s="79" cm="1">
        <f t="array" ref="I44">ROUND(TREND($C$25:$C$175,$A$25:$A$175,A44),0)</f>
        <v>943</v>
      </c>
      <c r="J44" s="79" cm="1">
        <f t="array" ref="J44">ROUND(TREND($D$25:$D$175,$A$25:$A$175,A44),0)</f>
        <v>3340</v>
      </c>
      <c r="K44" s="79" cm="1">
        <f t="array" ref="K44">ROUND(TREND($E$25:$E$175,$A$25:$A$175,A44),0)</f>
        <v>4173</v>
      </c>
      <c r="L44" s="79" cm="1">
        <f t="array" ref="L44">ROUND(TREND($F$25:$F$175,$A$25:$A$175,A44),0)</f>
        <v>1094</v>
      </c>
      <c r="M44" s="80" cm="1">
        <f t="array" ref="M44">TREND($G$25:$G$175,$A$25:$A$175,A44)</f>
        <v>9.0221762573480788</v>
      </c>
      <c r="U44" s="50">
        <f t="shared" si="0"/>
        <v>1686005721</v>
      </c>
      <c r="V44" s="50">
        <f t="shared" si="1"/>
        <v>943</v>
      </c>
      <c r="W44" s="22">
        <f t="shared" si="2"/>
        <v>41061</v>
      </c>
      <c r="X44">
        <f t="shared" si="3"/>
        <v>38720523</v>
      </c>
      <c r="Y44">
        <f t="shared" si="4"/>
        <v>942.57957416341378</v>
      </c>
    </row>
    <row r="45" spans="1:25" ht="18" thickBot="1" x14ac:dyDescent="0.3">
      <c r="A45" s="25">
        <v>41091</v>
      </c>
      <c r="B45" s="22">
        <v>126</v>
      </c>
      <c r="C45" s="22">
        <v>1035</v>
      </c>
      <c r="D45" s="22">
        <v>3043</v>
      </c>
      <c r="E45" s="22">
        <v>3434</v>
      </c>
      <c r="F45" s="22">
        <v>1028</v>
      </c>
      <c r="G45" s="13">
        <v>8.2088000000000001</v>
      </c>
      <c r="H45" s="79" cm="1">
        <f t="array" ref="H45">ROUND(TREND($B$25:$B$175,$A$25:$A$175,A45),0)</f>
        <v>124</v>
      </c>
      <c r="I45" s="79" cm="1">
        <f t="array" ref="I45">ROUND(TREND($C$25:$C$175,$A$25:$A$175,A45),0)</f>
        <v>983</v>
      </c>
      <c r="J45" s="79" cm="1">
        <f t="array" ref="J45">ROUND(TREND($D$25:$D$175,$A$25:$A$175,A45),0)</f>
        <v>3364</v>
      </c>
      <c r="K45" s="79" cm="1">
        <f t="array" ref="K45">ROUND(TREND($E$25:$E$175,$A$25:$A$175,A45),0)</f>
        <v>4212</v>
      </c>
      <c r="L45" s="79" cm="1">
        <f t="array" ref="L45">ROUND(TREND($F$25:$F$175,$A$25:$A$175,A45),0)</f>
        <v>1122</v>
      </c>
      <c r="M45" s="80" cm="1">
        <f t="array" ref="M45">TREND($G$25:$G$175,$A$25:$A$175,A45)</f>
        <v>9.0886908267580679</v>
      </c>
      <c r="U45" s="50">
        <f t="shared" si="0"/>
        <v>1688470281</v>
      </c>
      <c r="V45" s="50">
        <f t="shared" si="1"/>
        <v>983</v>
      </c>
      <c r="W45" s="22">
        <f t="shared" si="2"/>
        <v>41091</v>
      </c>
      <c r="X45">
        <f t="shared" si="3"/>
        <v>40392453</v>
      </c>
      <c r="Y45">
        <f t="shared" si="4"/>
        <v>982.72697400736797</v>
      </c>
    </row>
    <row r="46" spans="1:25" ht="18" thickBot="1" x14ac:dyDescent="0.3">
      <c r="A46" s="25">
        <v>41122</v>
      </c>
      <c r="B46" s="22">
        <v>129</v>
      </c>
      <c r="C46" s="22">
        <v>1085</v>
      </c>
      <c r="D46" s="22">
        <v>3127</v>
      </c>
      <c r="E46" s="22">
        <v>3633</v>
      </c>
      <c r="F46" s="22">
        <v>1082</v>
      </c>
      <c r="G46" s="13">
        <v>8.3949999999999996</v>
      </c>
      <c r="H46" s="79" cm="1">
        <f t="array" ref="H46">ROUND(TREND($B$25:$B$175,$A$25:$A$175,A46),0)</f>
        <v>126</v>
      </c>
      <c r="I46" s="79" cm="1">
        <f t="array" ref="I46">ROUND(TREND($C$25:$C$175,$A$25:$A$175,A46),0)</f>
        <v>1024</v>
      </c>
      <c r="J46" s="79" cm="1">
        <f t="array" ref="J46">ROUND(TREND($D$25:$D$175,$A$25:$A$175,A46),0)</f>
        <v>3389</v>
      </c>
      <c r="K46" s="79" cm="1">
        <f t="array" ref="K46">ROUND(TREND($E$25:$E$175,$A$25:$A$175,A46),0)</f>
        <v>4252</v>
      </c>
      <c r="L46" s="79" cm="1">
        <f t="array" ref="L46">ROUND(TREND($F$25:$F$175,$A$25:$A$175,A46),0)</f>
        <v>1150</v>
      </c>
      <c r="M46" s="80" cm="1">
        <f t="array" ref="M46">TREND($G$25:$G$175,$A$25:$A$175,A46)</f>
        <v>9.1574225484817049</v>
      </c>
      <c r="U46" s="50">
        <f t="shared" si="0"/>
        <v>1691018884</v>
      </c>
      <c r="V46" s="50">
        <f t="shared" si="1"/>
        <v>1024</v>
      </c>
      <c r="W46" s="22">
        <f t="shared" si="2"/>
        <v>41122</v>
      </c>
      <c r="X46">
        <f t="shared" si="3"/>
        <v>42108928</v>
      </c>
      <c r="Y46">
        <f t="shared" si="4"/>
        <v>1024.2126205127861</v>
      </c>
    </row>
    <row r="47" spans="1:25" ht="18" thickBot="1" x14ac:dyDescent="0.3">
      <c r="A47" s="25">
        <v>41153</v>
      </c>
      <c r="B47" s="22">
        <v>132</v>
      </c>
      <c r="C47" s="22">
        <v>1095</v>
      </c>
      <c r="D47" s="22">
        <v>3152</v>
      </c>
      <c r="E47" s="22">
        <v>3580</v>
      </c>
      <c r="F47" s="22">
        <v>1089</v>
      </c>
      <c r="G47" s="13">
        <v>8.3047000000000004</v>
      </c>
      <c r="H47" s="79" cm="1">
        <f t="array" ref="H47">ROUND(TREND($B$25:$B$175,$A$25:$A$175,A47),0)</f>
        <v>128</v>
      </c>
      <c r="I47" s="79" cm="1">
        <f t="array" ref="I47">ROUND(TREND($C$25:$C$175,$A$25:$A$175,A47),0)</f>
        <v>1066</v>
      </c>
      <c r="J47" s="79" cm="1">
        <f t="array" ref="J47">ROUND(TREND($D$25:$D$175,$A$25:$A$175,A47),0)</f>
        <v>3414</v>
      </c>
      <c r="K47" s="79" cm="1">
        <f t="array" ref="K47">ROUND(TREND($E$25:$E$175,$A$25:$A$175,A47),0)</f>
        <v>4293</v>
      </c>
      <c r="L47" s="79" cm="1">
        <f t="array" ref="L47">ROUND(TREND($F$25:$F$175,$A$25:$A$175,A47),0)</f>
        <v>1179</v>
      </c>
      <c r="M47" s="80" cm="1">
        <f t="array" ref="M47">TREND($G$25:$G$175,$A$25:$A$175,A47)</f>
        <v>9.2261542702053561</v>
      </c>
      <c r="U47" s="50">
        <f t="shared" si="0"/>
        <v>1693569409</v>
      </c>
      <c r="V47" s="50">
        <f t="shared" si="1"/>
        <v>1066</v>
      </c>
      <c r="W47" s="22">
        <f t="shared" si="2"/>
        <v>41153</v>
      </c>
      <c r="X47">
        <f t="shared" si="3"/>
        <v>43869098</v>
      </c>
      <c r="Y47">
        <f t="shared" si="4"/>
        <v>1065.6982670182042</v>
      </c>
    </row>
    <row r="48" spans="1:25" ht="18" thickBot="1" x14ac:dyDescent="0.3">
      <c r="A48" s="25">
        <v>41183</v>
      </c>
      <c r="B48" s="22">
        <v>129</v>
      </c>
      <c r="C48" s="22">
        <v>1121</v>
      </c>
      <c r="D48" s="22">
        <v>3306</v>
      </c>
      <c r="E48" s="22">
        <v>3741</v>
      </c>
      <c r="F48" s="22">
        <v>1136</v>
      </c>
      <c r="G48" s="13">
        <v>8.6692</v>
      </c>
      <c r="H48" s="79" cm="1">
        <f t="array" ref="H48">ROUND(TREND($B$25:$B$175,$A$25:$A$175,A48),0)</f>
        <v>130</v>
      </c>
      <c r="I48" s="79" cm="1">
        <f t="array" ref="I48">ROUND(TREND($C$25:$C$175,$A$25:$A$175,A48),0)</f>
        <v>1106</v>
      </c>
      <c r="J48" s="79" cm="1">
        <f t="array" ref="J48">ROUND(TREND($D$25:$D$175,$A$25:$A$175,A48),0)</f>
        <v>3438</v>
      </c>
      <c r="K48" s="79" cm="1">
        <f t="array" ref="K48">ROUND(TREND($E$25:$E$175,$A$25:$A$175,A48),0)</f>
        <v>4332</v>
      </c>
      <c r="L48" s="79" cm="1">
        <f t="array" ref="L48">ROUND(TREND($F$25:$F$175,$A$25:$A$175,A48),0)</f>
        <v>1207</v>
      </c>
      <c r="M48" s="80" cm="1">
        <f t="array" ref="M48">TREND($G$25:$G$175,$A$25:$A$175,A48)</f>
        <v>9.292668839615331</v>
      </c>
      <c r="U48" s="50">
        <f t="shared" si="0"/>
        <v>1696039489</v>
      </c>
      <c r="V48" s="50">
        <f t="shared" si="1"/>
        <v>1106</v>
      </c>
      <c r="W48" s="22">
        <f t="shared" si="2"/>
        <v>41183</v>
      </c>
      <c r="X48">
        <f t="shared" si="3"/>
        <v>45548398</v>
      </c>
      <c r="Y48">
        <f t="shared" si="4"/>
        <v>1105.8456668621511</v>
      </c>
    </row>
    <row r="49" spans="1:25" ht="18" thickBot="1" x14ac:dyDescent="0.3">
      <c r="A49" s="25">
        <v>41214</v>
      </c>
      <c r="B49" s="22">
        <v>130</v>
      </c>
      <c r="C49" s="22">
        <v>1155</v>
      </c>
      <c r="D49" s="22">
        <v>3389</v>
      </c>
      <c r="E49" s="22">
        <v>3946</v>
      </c>
      <c r="F49" s="22">
        <v>1167</v>
      </c>
      <c r="G49" s="13">
        <v>8.8854000000000006</v>
      </c>
      <c r="H49" s="79" cm="1">
        <f t="array" ref="H49">ROUND(TREND($B$25:$B$175,$A$25:$A$175,A49),0)</f>
        <v>132</v>
      </c>
      <c r="I49" s="79" cm="1">
        <f t="array" ref="I49">ROUND(TREND($C$25:$C$175,$A$25:$A$175,A49),0)</f>
        <v>1147</v>
      </c>
      <c r="J49" s="79" cm="1">
        <f t="array" ref="J49">ROUND(TREND($D$25:$D$175,$A$25:$A$175,A49),0)</f>
        <v>3463</v>
      </c>
      <c r="K49" s="79" cm="1">
        <f t="array" ref="K49">ROUND(TREND($E$25:$E$175,$A$25:$A$175,A49),0)</f>
        <v>4372</v>
      </c>
      <c r="L49" s="79" cm="1">
        <f t="array" ref="L49">ROUND(TREND($F$25:$F$175,$A$25:$A$175,A49),0)</f>
        <v>1235</v>
      </c>
      <c r="M49" s="80" cm="1">
        <f t="array" ref="M49">TREND($G$25:$G$175,$A$25:$A$175,A49)</f>
        <v>9.3614005613389679</v>
      </c>
      <c r="U49" s="50">
        <f t="shared" si="0"/>
        <v>1698593796</v>
      </c>
      <c r="V49" s="50">
        <f t="shared" si="1"/>
        <v>1147</v>
      </c>
      <c r="W49" s="22">
        <f t="shared" si="2"/>
        <v>41214</v>
      </c>
      <c r="X49">
        <f t="shared" si="3"/>
        <v>47272458</v>
      </c>
      <c r="Y49">
        <f t="shared" si="4"/>
        <v>1147.3313133675692</v>
      </c>
    </row>
    <row r="50" spans="1:25" ht="18" thickBot="1" x14ac:dyDescent="0.3">
      <c r="A50" s="25">
        <v>41244</v>
      </c>
      <c r="B50" s="22">
        <v>130</v>
      </c>
      <c r="C50" s="22">
        <v>1102</v>
      </c>
      <c r="D50" s="22">
        <v>3487</v>
      </c>
      <c r="E50" s="22">
        <v>4043</v>
      </c>
      <c r="F50" s="22">
        <v>1155</v>
      </c>
      <c r="G50" s="13">
        <v>8.4512</v>
      </c>
      <c r="H50" s="79" cm="1">
        <f t="array" ref="H50">ROUND(TREND($B$25:$B$175,$A$25:$A$175,A50),0)</f>
        <v>134</v>
      </c>
      <c r="I50" s="79" cm="1">
        <f t="array" ref="I50">ROUND(TREND($C$25:$C$175,$A$25:$A$175,A50),0)</f>
        <v>1187</v>
      </c>
      <c r="J50" s="79" cm="1">
        <f t="array" ref="J50">ROUND(TREND($D$25:$D$175,$A$25:$A$175,A50),0)</f>
        <v>3487</v>
      </c>
      <c r="K50" s="79" cm="1">
        <f t="array" ref="K50">ROUND(TREND($E$25:$E$175,$A$25:$A$175,A50),0)</f>
        <v>4411</v>
      </c>
      <c r="L50" s="79" cm="1">
        <f t="array" ref="L50">ROUND(TREND($F$25:$F$175,$A$25:$A$175,A50),0)</f>
        <v>1263</v>
      </c>
      <c r="M50" s="80" cm="1">
        <f t="array" ref="M50">TREND($G$25:$G$175,$A$25:$A$175,A50)</f>
        <v>9.427915130748957</v>
      </c>
      <c r="U50" s="50">
        <f t="shared" si="0"/>
        <v>1701067536</v>
      </c>
      <c r="V50" s="50">
        <f t="shared" si="1"/>
        <v>1187</v>
      </c>
      <c r="W50" s="22">
        <f t="shared" si="2"/>
        <v>41244</v>
      </c>
      <c r="X50">
        <f t="shared" si="3"/>
        <v>48956628</v>
      </c>
      <c r="Y50">
        <f t="shared" si="4"/>
        <v>1187.4787132115234</v>
      </c>
    </row>
    <row r="51" spans="1:25" ht="18" thickBot="1" x14ac:dyDescent="0.3">
      <c r="A51" s="25">
        <v>41275</v>
      </c>
      <c r="B51" s="22">
        <v>137</v>
      </c>
      <c r="C51" s="22">
        <v>1228</v>
      </c>
      <c r="D51" s="22">
        <v>3611</v>
      </c>
      <c r="E51" s="22">
        <v>4181</v>
      </c>
      <c r="F51" s="22">
        <v>1258</v>
      </c>
      <c r="G51" s="13">
        <v>8.9527999999999999</v>
      </c>
      <c r="H51" s="79" cm="1">
        <f t="array" ref="H51">ROUND(TREND($B$25:$B$175,$A$25:$A$175,A51),0)</f>
        <v>136</v>
      </c>
      <c r="I51" s="79" cm="1">
        <f t="array" ref="I51">ROUND(TREND($C$25:$C$175,$A$25:$A$175,A51),0)</f>
        <v>1229</v>
      </c>
      <c r="J51" s="79" cm="1">
        <f t="array" ref="J51">ROUND(TREND($D$25:$D$175,$A$25:$A$175,A51),0)</f>
        <v>3512</v>
      </c>
      <c r="K51" s="79" cm="1">
        <f t="array" ref="K51">ROUND(TREND($E$25:$E$175,$A$25:$A$175,A51),0)</f>
        <v>4451</v>
      </c>
      <c r="L51" s="79" cm="1">
        <f t="array" ref="L51">ROUND(TREND($F$25:$F$175,$A$25:$A$175,A51),0)</f>
        <v>1291</v>
      </c>
      <c r="M51" s="80" cm="1">
        <f t="array" ref="M51">TREND($G$25:$G$175,$A$25:$A$175,A51)</f>
        <v>9.496646852472594</v>
      </c>
      <c r="U51" s="50">
        <f t="shared" si="0"/>
        <v>1703625625</v>
      </c>
      <c r="V51" s="50">
        <f t="shared" si="1"/>
        <v>1229</v>
      </c>
      <c r="W51" s="22">
        <f t="shared" si="2"/>
        <v>41275</v>
      </c>
      <c r="X51">
        <f t="shared" si="3"/>
        <v>50726975</v>
      </c>
      <c r="Y51">
        <f t="shared" si="4"/>
        <v>1228.9643597169415</v>
      </c>
    </row>
    <row r="52" spans="1:25" ht="18" thickBot="1" x14ac:dyDescent="0.3">
      <c r="A52" s="25">
        <v>41306</v>
      </c>
      <c r="B52" s="22">
        <v>139</v>
      </c>
      <c r="C52" s="22">
        <v>1247</v>
      </c>
      <c r="D52" s="22">
        <v>3519</v>
      </c>
      <c r="E52" s="22">
        <v>4189</v>
      </c>
      <c r="F52" s="22">
        <v>1263</v>
      </c>
      <c r="G52" s="13">
        <v>8.9749999999999996</v>
      </c>
      <c r="H52" s="79" cm="1">
        <f t="array" ref="H52">ROUND(TREND($B$25:$B$175,$A$25:$A$175,A52),0)</f>
        <v>138</v>
      </c>
      <c r="I52" s="79" cm="1">
        <f t="array" ref="I52">ROUND(TREND($C$25:$C$175,$A$25:$A$175,A52),0)</f>
        <v>1270</v>
      </c>
      <c r="J52" s="79" cm="1">
        <f t="array" ref="J52">ROUND(TREND($D$25:$D$175,$A$25:$A$175,A52),0)</f>
        <v>3537</v>
      </c>
      <c r="K52" s="79" cm="1">
        <f t="array" ref="K52">ROUND(TREND($E$25:$E$175,$A$25:$A$175,A52),0)</f>
        <v>4491</v>
      </c>
      <c r="L52" s="79" cm="1">
        <f t="array" ref="L52">ROUND(TREND($F$25:$F$175,$A$25:$A$175,A52),0)</f>
        <v>1320</v>
      </c>
      <c r="M52" s="80" cm="1">
        <f t="array" ref="M52">TREND($G$25:$G$175,$A$25:$A$175,A52)</f>
        <v>9.5653785741962452</v>
      </c>
      <c r="U52" s="50">
        <f t="shared" si="0"/>
        <v>1706185636</v>
      </c>
      <c r="V52" s="50">
        <f t="shared" si="1"/>
        <v>1270</v>
      </c>
      <c r="W52" s="22">
        <f t="shared" si="2"/>
        <v>41306</v>
      </c>
      <c r="X52">
        <f t="shared" si="3"/>
        <v>52458620</v>
      </c>
      <c r="Y52">
        <f t="shared" si="4"/>
        <v>1270.4500062223524</v>
      </c>
    </row>
    <row r="53" spans="1:25" ht="18" thickBot="1" x14ac:dyDescent="0.3">
      <c r="A53" s="25">
        <v>41334</v>
      </c>
      <c r="B53" s="22">
        <v>143</v>
      </c>
      <c r="C53" s="22">
        <v>1321</v>
      </c>
      <c r="D53" s="22">
        <v>3532</v>
      </c>
      <c r="E53" s="22">
        <v>4293</v>
      </c>
      <c r="F53" s="22">
        <v>1328</v>
      </c>
      <c r="G53" s="13">
        <v>9.2174999999999994</v>
      </c>
      <c r="H53" s="79" cm="1">
        <f t="array" ref="H53">ROUND(TREND($B$25:$B$175,$A$25:$A$175,A53),0)</f>
        <v>140</v>
      </c>
      <c r="I53" s="79" cm="1">
        <f t="array" ref="I53">ROUND(TREND($C$25:$C$175,$A$25:$A$175,A53),0)</f>
        <v>1308</v>
      </c>
      <c r="J53" s="79" cm="1">
        <f t="array" ref="J53">ROUND(TREND($D$25:$D$175,$A$25:$A$175,A53),0)</f>
        <v>3560</v>
      </c>
      <c r="K53" s="79" cm="1">
        <f t="array" ref="K53">ROUND(TREND($E$25:$E$175,$A$25:$A$175,A53),0)</f>
        <v>4528</v>
      </c>
      <c r="L53" s="79" cm="1">
        <f t="array" ref="L53">ROUND(TREND($F$25:$F$175,$A$25:$A$175,A53),0)</f>
        <v>1346</v>
      </c>
      <c r="M53" s="80" cm="1">
        <f t="array" ref="M53">TREND($G$25:$G$175,$A$25:$A$175,A53)</f>
        <v>9.6274588389788818</v>
      </c>
      <c r="U53" s="50">
        <f t="shared" si="0"/>
        <v>1708499556</v>
      </c>
      <c r="V53" s="50">
        <f t="shared" si="1"/>
        <v>1308</v>
      </c>
      <c r="W53" s="22">
        <f t="shared" si="2"/>
        <v>41334</v>
      </c>
      <c r="X53">
        <f t="shared" si="3"/>
        <v>54064872</v>
      </c>
      <c r="Y53">
        <f t="shared" si="4"/>
        <v>1307.9209127433787</v>
      </c>
    </row>
    <row r="54" spans="1:25" ht="18" thickBot="1" x14ac:dyDescent="0.3">
      <c r="A54" s="25">
        <v>41365</v>
      </c>
      <c r="B54" s="22">
        <v>146</v>
      </c>
      <c r="C54" s="22">
        <v>1311</v>
      </c>
      <c r="D54" s="22">
        <v>3420</v>
      </c>
      <c r="E54" s="22">
        <v>4292</v>
      </c>
      <c r="F54" s="22">
        <v>1333</v>
      </c>
      <c r="G54" s="13">
        <v>8.9652999999999992</v>
      </c>
      <c r="H54" s="79" cm="1">
        <f t="array" ref="H54">ROUND(TREND($B$25:$B$175,$A$25:$A$175,A54),0)</f>
        <v>142</v>
      </c>
      <c r="I54" s="79" cm="1">
        <f t="array" ref="I54">ROUND(TREND($C$25:$C$175,$A$25:$A$175,A54),0)</f>
        <v>1349</v>
      </c>
      <c r="J54" s="79" cm="1">
        <f t="array" ref="J54">ROUND(TREND($D$25:$D$175,$A$25:$A$175,A54),0)</f>
        <v>3585</v>
      </c>
      <c r="K54" s="79" cm="1">
        <f t="array" ref="K54">ROUND(TREND($E$25:$E$175,$A$25:$A$175,A54),0)</f>
        <v>4568</v>
      </c>
      <c r="L54" s="79" cm="1">
        <f t="array" ref="L54">ROUND(TREND($F$25:$F$175,$A$25:$A$175,A54),0)</f>
        <v>1374</v>
      </c>
      <c r="M54" s="80" cm="1">
        <f t="array" ref="M54">TREND($G$25:$G$175,$A$25:$A$175,A54)</f>
        <v>9.6961905607025329</v>
      </c>
      <c r="U54" s="50">
        <f t="shared" si="0"/>
        <v>1711063225</v>
      </c>
      <c r="V54" s="50">
        <f t="shared" si="1"/>
        <v>1349</v>
      </c>
      <c r="W54" s="22">
        <f t="shared" si="2"/>
        <v>41365</v>
      </c>
      <c r="X54">
        <f t="shared" si="3"/>
        <v>55801385</v>
      </c>
      <c r="Y54">
        <f t="shared" si="4"/>
        <v>1349.4065592487968</v>
      </c>
    </row>
    <row r="55" spans="1:25" ht="18" thickBot="1" x14ac:dyDescent="0.3">
      <c r="A55" s="25">
        <v>41395</v>
      </c>
      <c r="B55" s="22">
        <v>150</v>
      </c>
      <c r="C55" s="22">
        <v>1503</v>
      </c>
      <c r="D55" s="22">
        <v>3773</v>
      </c>
      <c r="E55" s="22">
        <v>4767</v>
      </c>
      <c r="F55" s="22">
        <v>1509</v>
      </c>
      <c r="G55" s="13">
        <v>10.042999999999999</v>
      </c>
      <c r="H55" s="79" cm="1">
        <f t="array" ref="H55">ROUND(TREND($B$25:$B$175,$A$25:$A$175,A55),0)</f>
        <v>144</v>
      </c>
      <c r="I55" s="79" cm="1">
        <f t="array" ref="I55">ROUND(TREND($C$25:$C$175,$A$25:$A$175,A55),0)</f>
        <v>1390</v>
      </c>
      <c r="J55" s="79" cm="1">
        <f t="array" ref="J55">ROUND(TREND($D$25:$D$175,$A$25:$A$175,A55),0)</f>
        <v>3609</v>
      </c>
      <c r="K55" s="79" cm="1">
        <f t="array" ref="K55">ROUND(TREND($E$25:$E$175,$A$25:$A$175,A55),0)</f>
        <v>4607</v>
      </c>
      <c r="L55" s="79" cm="1">
        <f t="array" ref="L55">ROUND(TREND($F$25:$F$175,$A$25:$A$175,A55),0)</f>
        <v>1402</v>
      </c>
      <c r="M55" s="80" cm="1">
        <f t="array" ref="M55">TREND($G$25:$G$175,$A$25:$A$175,A55)</f>
        <v>9.7627051301125078</v>
      </c>
      <c r="U55" s="50">
        <f t="shared" si="0"/>
        <v>1713546025</v>
      </c>
      <c r="V55" s="50">
        <f t="shared" si="1"/>
        <v>1390</v>
      </c>
      <c r="W55" s="22">
        <f t="shared" si="2"/>
        <v>41395</v>
      </c>
      <c r="X55">
        <f t="shared" si="3"/>
        <v>57539050</v>
      </c>
      <c r="Y55">
        <f t="shared" si="4"/>
        <v>1389.5539590927438</v>
      </c>
    </row>
    <row r="56" spans="1:25" ht="18" thickBot="1" x14ac:dyDescent="0.3">
      <c r="A56" s="25">
        <v>41426</v>
      </c>
      <c r="B56" s="22">
        <v>147</v>
      </c>
      <c r="C56" s="22">
        <v>1442</v>
      </c>
      <c r="D56" s="22">
        <v>3477</v>
      </c>
      <c r="E56" s="22">
        <v>4575</v>
      </c>
      <c r="F56" s="22">
        <v>1428</v>
      </c>
      <c r="G56" s="13">
        <v>9.83</v>
      </c>
      <c r="H56" s="79" cm="1">
        <f t="array" ref="H56">ROUND(TREND($B$25:$B$175,$A$25:$A$175,A56),0)</f>
        <v>146</v>
      </c>
      <c r="I56" s="79" cm="1">
        <f t="array" ref="I56">ROUND(TREND($C$25:$C$175,$A$25:$A$175,A56),0)</f>
        <v>1431</v>
      </c>
      <c r="J56" s="79" cm="1">
        <f t="array" ref="J56">ROUND(TREND($D$25:$D$175,$A$25:$A$175,A56),0)</f>
        <v>3634</v>
      </c>
      <c r="K56" s="79" cm="1">
        <f t="array" ref="K56">ROUND(TREND($E$25:$E$175,$A$25:$A$175,A56),0)</f>
        <v>4647</v>
      </c>
      <c r="L56" s="79" cm="1">
        <f t="array" ref="L56">ROUND(TREND($F$25:$F$175,$A$25:$A$175,A56),0)</f>
        <v>1430</v>
      </c>
      <c r="M56" s="80" cm="1">
        <f t="array" ref="M56">TREND($G$25:$G$175,$A$25:$A$175,A56)</f>
        <v>9.831436851836159</v>
      </c>
      <c r="U56" s="50">
        <f t="shared" si="0"/>
        <v>1716113476</v>
      </c>
      <c r="V56" s="50">
        <f t="shared" si="1"/>
        <v>1431</v>
      </c>
      <c r="W56" s="22">
        <f t="shared" si="2"/>
        <v>41426</v>
      </c>
      <c r="X56">
        <f t="shared" si="3"/>
        <v>59280606</v>
      </c>
      <c r="Y56">
        <f t="shared" si="4"/>
        <v>1431.0396055981619</v>
      </c>
    </row>
    <row r="57" spans="1:25" ht="18" thickBot="1" x14ac:dyDescent="0.3">
      <c r="A57" s="25">
        <v>41456</v>
      </c>
      <c r="B57" s="22">
        <v>154</v>
      </c>
      <c r="C57" s="22">
        <v>1516</v>
      </c>
      <c r="D57" s="22">
        <v>3687</v>
      </c>
      <c r="E57" s="22">
        <v>4771</v>
      </c>
      <c r="F57" s="22">
        <v>1499</v>
      </c>
      <c r="G57" s="13">
        <v>9.8179999999999996</v>
      </c>
      <c r="H57" s="79" cm="1">
        <f t="array" ref="H57">ROUND(TREND($B$25:$B$175,$A$25:$A$175,A57),0)</f>
        <v>148</v>
      </c>
      <c r="I57" s="79" cm="1">
        <f t="array" ref="I57">ROUND(TREND($C$25:$C$175,$A$25:$A$175,A57),0)</f>
        <v>1471</v>
      </c>
      <c r="J57" s="79" cm="1">
        <f t="array" ref="J57">ROUND(TREND($D$25:$D$175,$A$25:$A$175,A57),0)</f>
        <v>3658</v>
      </c>
      <c r="K57" s="79" cm="1">
        <f t="array" ref="K57">ROUND(TREND($E$25:$E$175,$A$25:$A$175,A57),0)</f>
        <v>4686</v>
      </c>
      <c r="L57" s="79" cm="1">
        <f t="array" ref="L57">ROUND(TREND($F$25:$F$175,$A$25:$A$175,A57),0)</f>
        <v>1458</v>
      </c>
      <c r="M57" s="80" cm="1">
        <f t="array" ref="M57">TREND($G$25:$G$175,$A$25:$A$175,A57)</f>
        <v>9.8979514212461339</v>
      </c>
      <c r="U57" s="50">
        <f t="shared" si="0"/>
        <v>1718599936</v>
      </c>
      <c r="V57" s="50">
        <f t="shared" si="1"/>
        <v>1471</v>
      </c>
      <c r="W57" s="22">
        <f t="shared" si="2"/>
        <v>41456</v>
      </c>
      <c r="X57">
        <f t="shared" si="3"/>
        <v>60981776</v>
      </c>
      <c r="Y57">
        <f t="shared" si="4"/>
        <v>1471.1870054421161</v>
      </c>
    </row>
    <row r="58" spans="1:25" ht="18" thickBot="1" x14ac:dyDescent="0.3">
      <c r="A58" s="25">
        <v>41487</v>
      </c>
      <c r="B58" s="22">
        <v>150</v>
      </c>
      <c r="C58" s="22">
        <v>1531</v>
      </c>
      <c r="D58" s="22">
        <v>3805</v>
      </c>
      <c r="E58" s="22">
        <v>4847</v>
      </c>
      <c r="F58" s="22">
        <v>1513</v>
      </c>
      <c r="G58" s="13">
        <v>10.23</v>
      </c>
      <c r="H58" s="79" cm="1">
        <f t="array" ref="H58">ROUND(TREND($B$25:$B$175,$A$25:$A$175,A58),0)</f>
        <v>150</v>
      </c>
      <c r="I58" s="79" cm="1">
        <f t="array" ref="I58">ROUND(TREND($C$25:$C$175,$A$25:$A$175,A58),0)</f>
        <v>1513</v>
      </c>
      <c r="J58" s="79" cm="1">
        <f t="array" ref="J58">ROUND(TREND($D$25:$D$175,$A$25:$A$175,A58),0)</f>
        <v>3683</v>
      </c>
      <c r="K58" s="79" cm="1">
        <f t="array" ref="K58">ROUND(TREND($E$25:$E$175,$A$25:$A$175,A58),0)</f>
        <v>4727</v>
      </c>
      <c r="L58" s="79" cm="1">
        <f t="array" ref="L58">ROUND(TREND($F$25:$F$175,$A$25:$A$175,A58),0)</f>
        <v>1486</v>
      </c>
      <c r="M58" s="80" cm="1">
        <f t="array" ref="M58">TREND($G$25:$G$175,$A$25:$A$175,A58)</f>
        <v>9.9666831429697709</v>
      </c>
      <c r="U58" s="50">
        <f t="shared" si="0"/>
        <v>1721171169</v>
      </c>
      <c r="V58" s="50">
        <f t="shared" si="1"/>
        <v>1513</v>
      </c>
      <c r="W58" s="22">
        <f t="shared" si="2"/>
        <v>41487</v>
      </c>
      <c r="X58">
        <f t="shared" si="3"/>
        <v>62769831</v>
      </c>
      <c r="Y58">
        <f t="shared" si="4"/>
        <v>1512.6726519475269</v>
      </c>
    </row>
    <row r="59" spans="1:25" ht="18" thickBot="1" x14ac:dyDescent="0.3">
      <c r="A59" s="25">
        <v>41518</v>
      </c>
      <c r="B59" s="22">
        <v>154</v>
      </c>
      <c r="C59" s="22">
        <v>1543</v>
      </c>
      <c r="D59" s="22">
        <v>3949</v>
      </c>
      <c r="E59" s="22">
        <v>5102</v>
      </c>
      <c r="F59" s="22">
        <v>1551</v>
      </c>
      <c r="G59" s="13">
        <v>10.0205</v>
      </c>
      <c r="H59" s="79" cm="1">
        <f t="array" ref="H59">ROUND(TREND($B$25:$B$175,$A$25:$A$175,A59),0)</f>
        <v>152</v>
      </c>
      <c r="I59" s="79" cm="1">
        <f t="array" ref="I59">ROUND(TREND($C$25:$C$175,$A$25:$A$175,A59),0)</f>
        <v>1554</v>
      </c>
      <c r="J59" s="79" cm="1">
        <f t="array" ref="J59">ROUND(TREND($D$25:$D$175,$A$25:$A$175,A59),0)</f>
        <v>3708</v>
      </c>
      <c r="K59" s="79" cm="1">
        <f t="array" ref="K59">ROUND(TREND($E$25:$E$175,$A$25:$A$175,A59),0)</f>
        <v>4767</v>
      </c>
      <c r="L59" s="79" cm="1">
        <f t="array" ref="L59">ROUND(TREND($F$25:$F$175,$A$25:$A$175,A59),0)</f>
        <v>1515</v>
      </c>
      <c r="M59" s="80" cm="1">
        <f t="array" ref="M59">TREND($G$25:$G$175,$A$25:$A$175,A59)</f>
        <v>10.035414864693422</v>
      </c>
      <c r="U59" s="50">
        <f t="shared" si="0"/>
        <v>1723744324</v>
      </c>
      <c r="V59" s="50">
        <f t="shared" si="1"/>
        <v>1554</v>
      </c>
      <c r="W59" s="22">
        <f t="shared" si="2"/>
        <v>41518</v>
      </c>
      <c r="X59">
        <f t="shared" si="3"/>
        <v>64518972</v>
      </c>
      <c r="Y59">
        <f t="shared" si="4"/>
        <v>1554.158298452945</v>
      </c>
    </row>
    <row r="60" spans="1:25" ht="18" thickBot="1" x14ac:dyDescent="0.3">
      <c r="A60" s="25">
        <v>41548</v>
      </c>
      <c r="B60" s="22">
        <v>161</v>
      </c>
      <c r="C60" s="22">
        <v>1609</v>
      </c>
      <c r="D60" s="22">
        <v>4072</v>
      </c>
      <c r="E60" s="22">
        <v>5230</v>
      </c>
      <c r="F60" s="22">
        <v>1610</v>
      </c>
      <c r="G60" s="13">
        <v>9.9999000000000002</v>
      </c>
      <c r="H60" s="79" cm="1">
        <f t="array" ref="H60">ROUND(TREND($B$25:$B$175,$A$25:$A$175,A60),0)</f>
        <v>154</v>
      </c>
      <c r="I60" s="79" cm="1">
        <f t="array" ref="I60">ROUND(TREND($C$25:$C$175,$A$25:$A$175,A60),0)</f>
        <v>1594</v>
      </c>
      <c r="J60" s="79" cm="1">
        <f t="array" ref="J60">ROUND(TREND($D$25:$D$175,$A$25:$A$175,A60),0)</f>
        <v>3732</v>
      </c>
      <c r="K60" s="79" cm="1">
        <f t="array" ref="K60">ROUND(TREND($E$25:$E$175,$A$25:$A$175,A60),0)</f>
        <v>4806</v>
      </c>
      <c r="L60" s="79" cm="1">
        <f t="array" ref="L60">ROUND(TREND($F$25:$F$175,$A$25:$A$175,A60),0)</f>
        <v>1543</v>
      </c>
      <c r="M60" s="80" cm="1">
        <f t="array" ref="M60">TREND($G$25:$G$175,$A$25:$A$175,A60)</f>
        <v>10.101929434103397</v>
      </c>
      <c r="U60" s="50">
        <f t="shared" si="0"/>
        <v>1726236304</v>
      </c>
      <c r="V60" s="50">
        <f t="shared" si="1"/>
        <v>1594</v>
      </c>
      <c r="W60" s="22">
        <f t="shared" si="2"/>
        <v>41548</v>
      </c>
      <c r="X60">
        <f t="shared" si="3"/>
        <v>66227512</v>
      </c>
      <c r="Y60">
        <f t="shared" si="4"/>
        <v>1594.3056982968992</v>
      </c>
    </row>
    <row r="61" spans="1:25" ht="18" thickBot="1" x14ac:dyDescent="0.3">
      <c r="A61" s="25">
        <v>41579</v>
      </c>
      <c r="B61" s="22">
        <v>166</v>
      </c>
      <c r="C61" s="22">
        <v>1683</v>
      </c>
      <c r="D61" s="22">
        <v>4028</v>
      </c>
      <c r="E61" s="22">
        <v>5238</v>
      </c>
      <c r="F61" s="22">
        <v>1672</v>
      </c>
      <c r="G61" s="13">
        <v>10.154999999999999</v>
      </c>
      <c r="H61" s="79" cm="1">
        <f t="array" ref="H61">ROUND(TREND($B$25:$B$175,$A$25:$A$175,A61),0)</f>
        <v>156</v>
      </c>
      <c r="I61" s="79" cm="1">
        <f t="array" ref="I61">ROUND(TREND($C$25:$C$175,$A$25:$A$175,A61),0)</f>
        <v>1636</v>
      </c>
      <c r="J61" s="79" cm="1">
        <f t="array" ref="J61">ROUND(TREND($D$25:$D$175,$A$25:$A$175,A61),0)</f>
        <v>3757</v>
      </c>
      <c r="K61" s="79" cm="1">
        <f t="array" ref="K61">ROUND(TREND($E$25:$E$175,$A$25:$A$175,A61),0)</f>
        <v>4846</v>
      </c>
      <c r="L61" s="79" cm="1">
        <f t="array" ref="L61">ROUND(TREND($F$25:$F$175,$A$25:$A$175,A61),0)</f>
        <v>1571</v>
      </c>
      <c r="M61" s="80" cm="1">
        <f t="array" ref="M61">TREND($G$25:$G$175,$A$25:$A$175,A61)</f>
        <v>10.170661155827048</v>
      </c>
      <c r="U61" s="50">
        <f t="shared" si="0"/>
        <v>1728813241</v>
      </c>
      <c r="V61" s="50">
        <f t="shared" si="1"/>
        <v>1636</v>
      </c>
      <c r="W61" s="22">
        <f t="shared" si="2"/>
        <v>41579</v>
      </c>
      <c r="X61">
        <f t="shared" si="3"/>
        <v>68023244</v>
      </c>
      <c r="Y61">
        <f t="shared" si="4"/>
        <v>1635.7913448023173</v>
      </c>
    </row>
    <row r="62" spans="1:25" ht="18" thickBot="1" x14ac:dyDescent="0.3">
      <c r="A62" s="25">
        <v>41609</v>
      </c>
      <c r="B62" s="22">
        <v>169</v>
      </c>
      <c r="C62" s="22">
        <v>1767</v>
      </c>
      <c r="D62" s="22">
        <v>4144</v>
      </c>
      <c r="E62" s="22">
        <v>5450</v>
      </c>
      <c r="F62" s="22">
        <v>1744</v>
      </c>
      <c r="G62" s="13">
        <v>10.446999999999999</v>
      </c>
      <c r="H62" s="79" cm="1">
        <f t="array" ref="H62">ROUND(TREND($B$25:$B$175,$A$25:$A$175,A62),0)</f>
        <v>158</v>
      </c>
      <c r="I62" s="79" cm="1">
        <f t="array" ref="I62">ROUND(TREND($C$25:$C$175,$A$25:$A$175,A62),0)</f>
        <v>1676</v>
      </c>
      <c r="J62" s="79" cm="1">
        <f t="array" ref="J62">ROUND(TREND($D$25:$D$175,$A$25:$A$175,A62),0)</f>
        <v>3781</v>
      </c>
      <c r="K62" s="79" cm="1">
        <f t="array" ref="K62">ROUND(TREND($E$25:$E$175,$A$25:$A$175,A62),0)</f>
        <v>4885</v>
      </c>
      <c r="L62" s="79" cm="1">
        <f t="array" ref="L62">ROUND(TREND($F$25:$F$175,$A$25:$A$175,A62),0)</f>
        <v>1599</v>
      </c>
      <c r="M62" s="80" cm="1">
        <f t="array" ref="M62">TREND($G$25:$G$175,$A$25:$A$175,A62)</f>
        <v>10.237175725237023</v>
      </c>
      <c r="U62" s="50">
        <f t="shared" si="0"/>
        <v>1731308881</v>
      </c>
      <c r="V62" s="50">
        <f t="shared" si="1"/>
        <v>1676</v>
      </c>
      <c r="W62" s="22">
        <f t="shared" si="2"/>
        <v>41609</v>
      </c>
      <c r="X62">
        <f t="shared" si="3"/>
        <v>69736684</v>
      </c>
      <c r="Y62">
        <f t="shared" si="4"/>
        <v>1675.9387446462642</v>
      </c>
    </row>
    <row r="63" spans="1:25" ht="18" thickBot="1" x14ac:dyDescent="0.3">
      <c r="A63" s="25">
        <v>41640</v>
      </c>
      <c r="B63" s="22">
        <v>163</v>
      </c>
      <c r="C63" s="22">
        <v>1813</v>
      </c>
      <c r="D63" s="22">
        <v>4055</v>
      </c>
      <c r="E63" s="22">
        <v>5164</v>
      </c>
      <c r="F63" s="22">
        <v>1789</v>
      </c>
      <c r="G63" s="13">
        <v>11.109</v>
      </c>
      <c r="H63" s="79" cm="1">
        <f t="array" ref="H63">ROUND(TREND($B$25:$B$175,$A$25:$A$175,A63),0)</f>
        <v>160</v>
      </c>
      <c r="I63" s="79" cm="1">
        <f t="array" ref="I63">ROUND(TREND($C$25:$C$175,$A$25:$A$175,A63),0)</f>
        <v>1717</v>
      </c>
      <c r="J63" s="79" cm="1">
        <f t="array" ref="J63">ROUND(TREND($D$25:$D$175,$A$25:$A$175,A63),0)</f>
        <v>3806</v>
      </c>
      <c r="K63" s="79" cm="1">
        <f t="array" ref="K63">ROUND(TREND($E$25:$E$175,$A$25:$A$175,A63),0)</f>
        <v>4926</v>
      </c>
      <c r="L63" s="79" cm="1">
        <f t="array" ref="L63">ROUND(TREND($F$25:$F$175,$A$25:$A$175,A63),0)</f>
        <v>1627</v>
      </c>
      <c r="M63" s="80" cm="1">
        <f t="array" ref="M63">TREND($G$25:$G$175,$A$25:$A$175,A63)</f>
        <v>10.30590744696066</v>
      </c>
      <c r="U63" s="50">
        <f t="shared" si="0"/>
        <v>1733889600</v>
      </c>
      <c r="V63" s="50">
        <f t="shared" si="1"/>
        <v>1717</v>
      </c>
      <c r="W63" s="22">
        <f t="shared" si="2"/>
        <v>41640</v>
      </c>
      <c r="X63">
        <f t="shared" si="3"/>
        <v>71495880</v>
      </c>
      <c r="Y63">
        <f t="shared" si="4"/>
        <v>1717.4243911516824</v>
      </c>
    </row>
    <row r="64" spans="1:25" ht="18" thickBot="1" x14ac:dyDescent="0.3">
      <c r="A64" s="25">
        <v>41671</v>
      </c>
      <c r="B64" s="22">
        <v>171</v>
      </c>
      <c r="C64" s="22">
        <v>1835</v>
      </c>
      <c r="D64" s="22">
        <v>4270</v>
      </c>
      <c r="E64" s="22">
        <v>5429</v>
      </c>
      <c r="F64" s="22">
        <v>1800</v>
      </c>
      <c r="G64" s="13">
        <v>10.756500000000001</v>
      </c>
      <c r="H64" s="79" cm="1">
        <f t="array" ref="H64">ROUND(TREND($B$25:$B$175,$A$25:$A$175,A64),0)</f>
        <v>162</v>
      </c>
      <c r="I64" s="79" cm="1">
        <f t="array" ref="I64">ROUND(TREND($C$25:$C$175,$A$25:$A$175,A64),0)</f>
        <v>1759</v>
      </c>
      <c r="J64" s="79" cm="1">
        <f t="array" ref="J64">ROUND(TREND($D$25:$D$175,$A$25:$A$175,A64),0)</f>
        <v>3831</v>
      </c>
      <c r="K64" s="79" cm="1">
        <f t="array" ref="K64">ROUND(TREND($E$25:$E$175,$A$25:$A$175,A64),0)</f>
        <v>4966</v>
      </c>
      <c r="L64" s="79" cm="1">
        <f t="array" ref="L64">ROUND(TREND($F$25:$F$175,$A$25:$A$175,A64),0)</f>
        <v>1656</v>
      </c>
      <c r="M64" s="80" cm="1">
        <f t="array" ref="M64">TREND($G$25:$G$175,$A$25:$A$175,A64)</f>
        <v>10.374639168684311</v>
      </c>
      <c r="U64" s="50">
        <f t="shared" si="0"/>
        <v>1736472241</v>
      </c>
      <c r="V64" s="50">
        <f t="shared" si="1"/>
        <v>1759</v>
      </c>
      <c r="W64" s="22">
        <f t="shared" si="2"/>
        <v>41671</v>
      </c>
      <c r="X64">
        <f t="shared" si="3"/>
        <v>73299289</v>
      </c>
      <c r="Y64">
        <f t="shared" si="4"/>
        <v>1758.9100376571005</v>
      </c>
    </row>
    <row r="65" spans="1:25" ht="18" thickBot="1" x14ac:dyDescent="0.3">
      <c r="A65" s="25">
        <v>41699</v>
      </c>
      <c r="B65" s="22">
        <v>171</v>
      </c>
      <c r="C65" s="22">
        <v>1803</v>
      </c>
      <c r="D65" s="22">
        <v>4324</v>
      </c>
      <c r="E65" s="22">
        <v>5484</v>
      </c>
      <c r="F65" s="22">
        <v>1773</v>
      </c>
      <c r="G65" s="13">
        <v>10.522500000000001</v>
      </c>
      <c r="H65" s="79" cm="1">
        <f t="array" ref="H65">ROUND(TREND($B$25:$B$175,$A$25:$A$175,A65),0)</f>
        <v>164</v>
      </c>
      <c r="I65" s="79" cm="1">
        <f t="array" ref="I65">ROUND(TREND($C$25:$C$175,$A$25:$A$175,A65),0)</f>
        <v>1796</v>
      </c>
      <c r="J65" s="79" cm="1">
        <f t="array" ref="J65">ROUND(TREND($D$25:$D$175,$A$25:$A$175,A65),0)</f>
        <v>3854</v>
      </c>
      <c r="K65" s="79" cm="1">
        <f t="array" ref="K65">ROUND(TREND($E$25:$E$175,$A$25:$A$175,A65),0)</f>
        <v>5002</v>
      </c>
      <c r="L65" s="79" cm="1">
        <f t="array" ref="L65">ROUND(TREND($F$25:$F$175,$A$25:$A$175,A65),0)</f>
        <v>1682</v>
      </c>
      <c r="M65" s="80" cm="1">
        <f t="array" ref="M65">TREND($G$25:$G$175,$A$25:$A$175,A65)</f>
        <v>10.436719433466948</v>
      </c>
      <c r="U65" s="50">
        <f t="shared" si="0"/>
        <v>1738806601</v>
      </c>
      <c r="V65" s="50">
        <f t="shared" si="1"/>
        <v>1796</v>
      </c>
      <c r="W65" s="22">
        <f t="shared" si="2"/>
        <v>41699</v>
      </c>
      <c r="X65">
        <f t="shared" si="3"/>
        <v>74891404</v>
      </c>
      <c r="Y65">
        <f t="shared" si="4"/>
        <v>1796.3809441781195</v>
      </c>
    </row>
    <row r="66" spans="1:25" ht="18" thickBot="1" x14ac:dyDescent="0.3">
      <c r="A66" s="25">
        <v>41730</v>
      </c>
      <c r="B66" s="22">
        <v>173</v>
      </c>
      <c r="C66" s="22">
        <v>1808</v>
      </c>
      <c r="D66" s="22">
        <v>4404</v>
      </c>
      <c r="E66" s="22">
        <v>5555</v>
      </c>
      <c r="F66" s="22">
        <v>1779</v>
      </c>
      <c r="G66" s="13">
        <v>10.473000000000001</v>
      </c>
      <c r="H66" s="79" cm="1">
        <f t="array" ref="H66">ROUND(TREND($B$25:$B$175,$A$25:$A$175,A66),0)</f>
        <v>166</v>
      </c>
      <c r="I66" s="79" cm="1">
        <f t="array" ref="I66">ROUND(TREND($C$25:$C$175,$A$25:$A$175,A66),0)</f>
        <v>1838</v>
      </c>
      <c r="J66" s="79" cm="1">
        <f t="array" ref="J66">ROUND(TREND($D$25:$D$175,$A$25:$A$175,A66),0)</f>
        <v>3878</v>
      </c>
      <c r="K66" s="79" cm="1">
        <f t="array" ref="K66">ROUND(TREND($E$25:$E$175,$A$25:$A$175,A66),0)</f>
        <v>5043</v>
      </c>
      <c r="L66" s="79" cm="1">
        <f t="array" ref="L66">ROUND(TREND($F$25:$F$175,$A$25:$A$175,A66),0)</f>
        <v>1710</v>
      </c>
      <c r="M66" s="80" cm="1">
        <f t="array" ref="M66">TREND($G$25:$G$175,$A$25:$A$175,A66)</f>
        <v>10.505451155190599</v>
      </c>
      <c r="U66" s="50">
        <f t="shared" si="0"/>
        <v>1741392900</v>
      </c>
      <c r="V66" s="50">
        <f t="shared" si="1"/>
        <v>1838</v>
      </c>
      <c r="W66" s="22">
        <f t="shared" si="2"/>
        <v>41730</v>
      </c>
      <c r="X66">
        <f t="shared" si="3"/>
        <v>76699740</v>
      </c>
      <c r="Y66">
        <f t="shared" si="4"/>
        <v>1837.8665906835377</v>
      </c>
    </row>
    <row r="67" spans="1:25" ht="18" thickBot="1" x14ac:dyDescent="0.3">
      <c r="A67" s="25">
        <v>41760</v>
      </c>
      <c r="B67" s="22">
        <v>177</v>
      </c>
      <c r="C67" s="22">
        <v>1865</v>
      </c>
      <c r="D67" s="22">
        <v>4503</v>
      </c>
      <c r="E67" s="22">
        <v>5854</v>
      </c>
      <c r="F67" s="22">
        <v>1824</v>
      </c>
      <c r="G67" s="13">
        <v>10.566000000000001</v>
      </c>
      <c r="H67" s="79" cm="1">
        <f t="array" ref="H67">ROUND(TREND($B$25:$B$175,$A$25:$A$175,A67),0)</f>
        <v>168</v>
      </c>
      <c r="I67" s="79" cm="1">
        <f t="array" ref="I67">ROUND(TREND($C$25:$C$175,$A$25:$A$175,A67),0)</f>
        <v>1878</v>
      </c>
      <c r="J67" s="79" cm="1">
        <f t="array" ref="J67">ROUND(TREND($D$25:$D$175,$A$25:$A$175,A67),0)</f>
        <v>3903</v>
      </c>
      <c r="K67" s="79" cm="1">
        <f t="array" ref="K67">ROUND(TREND($E$25:$E$175,$A$25:$A$175,A67),0)</f>
        <v>5082</v>
      </c>
      <c r="L67" s="79" cm="1">
        <f t="array" ref="L67">ROUND(TREND($F$25:$F$175,$A$25:$A$175,A67),0)</f>
        <v>1738</v>
      </c>
      <c r="M67" s="80" cm="1">
        <f t="array" ref="M67">TREND($G$25:$G$175,$A$25:$A$175,A67)</f>
        <v>10.571965724600574</v>
      </c>
      <c r="U67" s="50">
        <f t="shared" si="0"/>
        <v>1743897600</v>
      </c>
      <c r="V67" s="50">
        <f t="shared" si="1"/>
        <v>1878</v>
      </c>
      <c r="W67" s="22">
        <f t="shared" si="2"/>
        <v>41760</v>
      </c>
      <c r="X67">
        <f t="shared" si="3"/>
        <v>78425280</v>
      </c>
      <c r="Y67">
        <f t="shared" si="4"/>
        <v>1878.0139905274918</v>
      </c>
    </row>
    <row r="68" spans="1:25" ht="18" thickBot="1" x14ac:dyDescent="0.3">
      <c r="A68" s="25">
        <v>41791</v>
      </c>
      <c r="B68" s="22">
        <v>179</v>
      </c>
      <c r="C68" s="22">
        <v>1908</v>
      </c>
      <c r="D68" s="22">
        <v>4591</v>
      </c>
      <c r="E68" s="22">
        <v>5958</v>
      </c>
      <c r="F68" s="22">
        <v>1853</v>
      </c>
      <c r="G68" s="13">
        <v>10.634</v>
      </c>
      <c r="H68" s="79" cm="1">
        <f t="array" ref="H68">ROUND(TREND($B$25:$B$175,$A$25:$A$175,A68),0)</f>
        <v>170</v>
      </c>
      <c r="I68" s="79" cm="1">
        <f t="array" ref="I68">ROUND(TREND($C$25:$C$175,$A$25:$A$175,A68),0)</f>
        <v>1920</v>
      </c>
      <c r="J68" s="79" cm="1">
        <f t="array" ref="J68">ROUND(TREND($D$25:$D$175,$A$25:$A$175,A68),0)</f>
        <v>3928</v>
      </c>
      <c r="K68" s="79" cm="1">
        <f t="array" ref="K68">ROUND(TREND($E$25:$E$175,$A$25:$A$175,A68),0)</f>
        <v>5122</v>
      </c>
      <c r="L68" s="79" cm="1">
        <f t="array" ref="L68">ROUND(TREND($F$25:$F$175,$A$25:$A$175,A68),0)</f>
        <v>1766</v>
      </c>
      <c r="M68" s="80" cm="1">
        <f t="array" ref="M68">TREND($G$25:$G$175,$A$25:$A$175,A68)</f>
        <v>10.640697446324225</v>
      </c>
      <c r="U68" s="50">
        <f t="shared" si="0"/>
        <v>1746487681</v>
      </c>
      <c r="V68" s="50">
        <f t="shared" si="1"/>
        <v>1920</v>
      </c>
      <c r="W68" s="22">
        <f t="shared" si="2"/>
        <v>41791</v>
      </c>
      <c r="X68">
        <f t="shared" si="3"/>
        <v>80238720</v>
      </c>
      <c r="Y68">
        <f t="shared" si="4"/>
        <v>1919.49963703291</v>
      </c>
    </row>
    <row r="69" spans="1:25" ht="18" thickBot="1" x14ac:dyDescent="0.3">
      <c r="A69" s="25">
        <v>41821</v>
      </c>
      <c r="B69" s="22">
        <v>177</v>
      </c>
      <c r="C69" s="22">
        <v>1894</v>
      </c>
      <c r="D69" s="22">
        <v>4630</v>
      </c>
      <c r="E69" s="22">
        <v>5900</v>
      </c>
      <c r="F69" s="22">
        <v>1844</v>
      </c>
      <c r="G69" s="13">
        <v>10.702</v>
      </c>
      <c r="H69" s="79" cm="1">
        <f t="array" ref="H69">ROUND(TREND($B$25:$B$175,$A$25:$A$175,A69),0)</f>
        <v>172</v>
      </c>
      <c r="I69" s="79" cm="1">
        <f t="array" ref="I69">ROUND(TREND($C$25:$C$175,$A$25:$A$175,A69),0)</f>
        <v>1960</v>
      </c>
      <c r="J69" s="79" cm="1">
        <f t="array" ref="J69">ROUND(TREND($D$25:$D$175,$A$25:$A$175,A69),0)</f>
        <v>3952</v>
      </c>
      <c r="K69" s="79" cm="1">
        <f t="array" ref="K69">ROUND(TREND($E$25:$E$175,$A$25:$A$175,A69),0)</f>
        <v>5161</v>
      </c>
      <c r="L69" s="79" cm="1">
        <f t="array" ref="L69">ROUND(TREND($F$25:$F$175,$A$25:$A$175,A69),0)</f>
        <v>1794</v>
      </c>
      <c r="M69" s="80" cm="1">
        <f t="array" ref="M69">TREND($G$25:$G$175,$A$25:$A$175,A69)</f>
        <v>10.7072120157342</v>
      </c>
      <c r="U69" s="50">
        <f t="shared" si="0"/>
        <v>1748996041</v>
      </c>
      <c r="V69" s="50">
        <f t="shared" si="1"/>
        <v>1960</v>
      </c>
      <c r="W69" s="22">
        <f t="shared" si="2"/>
        <v>41821</v>
      </c>
      <c r="X69">
        <f t="shared" si="3"/>
        <v>81969160</v>
      </c>
      <c r="Y69">
        <f t="shared" si="4"/>
        <v>1959.6470368768569</v>
      </c>
    </row>
    <row r="70" spans="1:25" ht="18" thickBot="1" x14ac:dyDescent="0.3">
      <c r="A70" s="25">
        <v>41852</v>
      </c>
      <c r="B70" s="22">
        <v>184</v>
      </c>
      <c r="C70" s="22">
        <v>1961</v>
      </c>
      <c r="D70" s="22">
        <v>4588</v>
      </c>
      <c r="E70" s="22">
        <v>5984</v>
      </c>
      <c r="F70" s="22">
        <v>1861</v>
      </c>
      <c r="G70" s="13">
        <v>10.6595</v>
      </c>
      <c r="H70" s="79" cm="1">
        <f t="array" ref="H70">ROUND(TREND($B$25:$B$175,$A$25:$A$175,A70),0)</f>
        <v>174</v>
      </c>
      <c r="I70" s="79" cm="1">
        <f t="array" ref="I70">ROUND(TREND($C$25:$C$175,$A$25:$A$175,A70),0)</f>
        <v>2001</v>
      </c>
      <c r="J70" s="79" cm="1">
        <f t="array" ref="J70">ROUND(TREND($D$25:$D$175,$A$25:$A$175,A70),0)</f>
        <v>3977</v>
      </c>
      <c r="K70" s="79" cm="1">
        <f t="array" ref="K70">ROUND(TREND($E$25:$E$175,$A$25:$A$175,A70),0)</f>
        <v>5201</v>
      </c>
      <c r="L70" s="79" cm="1">
        <f t="array" ref="L70">ROUND(TREND($F$25:$F$175,$A$25:$A$175,A70),0)</f>
        <v>1822</v>
      </c>
      <c r="M70" s="80" cm="1">
        <f t="array" ref="M70">TREND($G$25:$G$175,$A$25:$A$175,A70)</f>
        <v>10.775943737457837</v>
      </c>
      <c r="U70" s="50">
        <f t="shared" si="0"/>
        <v>1751589904</v>
      </c>
      <c r="V70" s="50">
        <f t="shared" si="1"/>
        <v>2001</v>
      </c>
      <c r="W70" s="22">
        <f t="shared" si="2"/>
        <v>41852</v>
      </c>
      <c r="X70">
        <f t="shared" si="3"/>
        <v>83745852</v>
      </c>
      <c r="Y70">
        <f t="shared" si="4"/>
        <v>2001.132683382275</v>
      </c>
    </row>
    <row r="71" spans="1:25" ht="18" thickBot="1" x14ac:dyDescent="0.3">
      <c r="A71" s="25">
        <v>41883</v>
      </c>
      <c r="B71" s="22">
        <v>181</v>
      </c>
      <c r="C71" s="22">
        <v>2037</v>
      </c>
      <c r="D71" s="22">
        <v>4422</v>
      </c>
      <c r="E71" s="22">
        <v>5848</v>
      </c>
      <c r="F71" s="22">
        <v>1974</v>
      </c>
      <c r="G71" s="13">
        <v>11.2805</v>
      </c>
      <c r="H71" s="79" cm="1">
        <f t="array" ref="H71">ROUND(TREND($B$25:$B$175,$A$25:$A$175,A71),0)</f>
        <v>176</v>
      </c>
      <c r="I71" s="79" cm="1">
        <f t="array" ref="I71">ROUND(TREND($C$25:$C$175,$A$25:$A$175,A71),0)</f>
        <v>2043</v>
      </c>
      <c r="J71" s="79" cm="1">
        <f t="array" ref="J71">ROUND(TREND($D$25:$D$175,$A$25:$A$175,A71),0)</f>
        <v>4002</v>
      </c>
      <c r="K71" s="79" cm="1">
        <f t="array" ref="K71">ROUND(TREND($E$25:$E$175,$A$25:$A$175,A71),0)</f>
        <v>5241</v>
      </c>
      <c r="L71" s="79" cm="1">
        <f t="array" ref="L71">ROUND(TREND($F$25:$F$175,$A$25:$A$175,A71),0)</f>
        <v>1851</v>
      </c>
      <c r="M71" s="80" cm="1">
        <f t="array" ref="M71">TREND($G$25:$G$175,$A$25:$A$175,A71)</f>
        <v>10.844675459181488</v>
      </c>
      <c r="U71" s="50">
        <f t="shared" si="0"/>
        <v>1754185689</v>
      </c>
      <c r="V71" s="50">
        <f t="shared" si="1"/>
        <v>2043</v>
      </c>
      <c r="W71" s="22">
        <f t="shared" si="2"/>
        <v>41883</v>
      </c>
      <c r="X71">
        <f t="shared" si="3"/>
        <v>85566969</v>
      </c>
      <c r="Y71">
        <f t="shared" si="4"/>
        <v>2042.6183298876931</v>
      </c>
    </row>
    <row r="72" spans="1:25" ht="18" thickBot="1" x14ac:dyDescent="0.3">
      <c r="A72" s="25">
        <v>41913</v>
      </c>
      <c r="B72" s="22">
        <v>185</v>
      </c>
      <c r="C72" s="22">
        <v>2041</v>
      </c>
      <c r="D72" s="22">
        <v>4454</v>
      </c>
      <c r="E72" s="22">
        <v>6078</v>
      </c>
      <c r="F72" s="22">
        <v>1878</v>
      </c>
      <c r="G72" s="13">
        <v>11.0345</v>
      </c>
      <c r="H72" s="79" cm="1">
        <f t="array" ref="H72">ROUND(TREND($B$25:$B$175,$A$25:$A$175,A72),0)</f>
        <v>178</v>
      </c>
      <c r="I72" s="79" cm="1">
        <f t="array" ref="I72">ROUND(TREND($C$25:$C$175,$A$25:$A$175,A72),0)</f>
        <v>2083</v>
      </c>
      <c r="J72" s="79" cm="1">
        <f t="array" ref="J72">ROUND(TREND($D$25:$D$175,$A$25:$A$175,A72),0)</f>
        <v>4026</v>
      </c>
      <c r="K72" s="79" cm="1">
        <f t="array" ref="K72">ROUND(TREND($E$25:$E$175,$A$25:$A$175,A72),0)</f>
        <v>5280</v>
      </c>
      <c r="L72" s="79" cm="1">
        <f t="array" ref="L72">ROUND(TREND($F$25:$F$175,$A$25:$A$175,A72),0)</f>
        <v>1879</v>
      </c>
      <c r="M72" s="80" cm="1">
        <f t="array" ref="M72">TREND($G$25:$G$175,$A$25:$A$175,A72)</f>
        <v>10.911190028591463</v>
      </c>
      <c r="U72" s="50">
        <f t="shared" si="0"/>
        <v>1756699569</v>
      </c>
      <c r="V72" s="50">
        <f t="shared" si="1"/>
        <v>2083</v>
      </c>
      <c r="W72" s="22">
        <f t="shared" si="2"/>
        <v>41913</v>
      </c>
      <c r="X72">
        <f t="shared" si="3"/>
        <v>87304779</v>
      </c>
      <c r="Y72">
        <f t="shared" si="4"/>
        <v>2082.76572973164</v>
      </c>
    </row>
    <row r="73" spans="1:25" ht="18" thickBot="1" x14ac:dyDescent="0.3">
      <c r="A73" s="25">
        <v>41944</v>
      </c>
      <c r="B73" s="22">
        <v>190</v>
      </c>
      <c r="C73" s="22">
        <v>2105</v>
      </c>
      <c r="D73" s="22">
        <v>4442</v>
      </c>
      <c r="E73" s="22">
        <v>6201</v>
      </c>
      <c r="F73" s="22">
        <v>1924</v>
      </c>
      <c r="G73" s="13">
        <v>11.076000000000001</v>
      </c>
      <c r="H73" s="79" cm="1">
        <f t="array" ref="H73">ROUND(TREND($B$25:$B$175,$A$25:$A$175,A73),0)</f>
        <v>180</v>
      </c>
      <c r="I73" s="79" cm="1">
        <f t="array" ref="I73">ROUND(TREND($C$25:$C$175,$A$25:$A$175,A73),0)</f>
        <v>2124</v>
      </c>
      <c r="J73" s="79" cm="1">
        <f t="array" ref="J73">ROUND(TREND($D$25:$D$175,$A$25:$A$175,A73),0)</f>
        <v>4051</v>
      </c>
      <c r="K73" s="79" cm="1">
        <f t="array" ref="K73">ROUND(TREND($E$25:$E$175,$A$25:$A$175,A73),0)</f>
        <v>5321</v>
      </c>
      <c r="L73" s="79" cm="1">
        <f t="array" ref="L73">ROUND(TREND($F$25:$F$175,$A$25:$A$175,A73),0)</f>
        <v>1907</v>
      </c>
      <c r="M73" s="80" cm="1">
        <f t="array" ref="M73">TREND($G$25:$G$175,$A$25:$A$175,A73)</f>
        <v>10.979921750315114</v>
      </c>
      <c r="U73" s="50">
        <f t="shared" si="0"/>
        <v>1759299136</v>
      </c>
      <c r="V73" s="50">
        <f t="shared" si="1"/>
        <v>2124</v>
      </c>
      <c r="W73" s="22">
        <f t="shared" si="2"/>
        <v>41944</v>
      </c>
      <c r="X73">
        <f t="shared" si="3"/>
        <v>89089056</v>
      </c>
      <c r="Y73">
        <f t="shared" si="4"/>
        <v>2124.2513762370581</v>
      </c>
    </row>
    <row r="74" spans="1:25" ht="18" thickBot="1" x14ac:dyDescent="0.3">
      <c r="A74" s="25">
        <v>41974</v>
      </c>
      <c r="B74" s="22">
        <v>188</v>
      </c>
      <c r="C74" s="22">
        <v>2179</v>
      </c>
      <c r="D74" s="22">
        <v>4405</v>
      </c>
      <c r="E74" s="22">
        <v>6244</v>
      </c>
      <c r="F74" s="22">
        <v>1995</v>
      </c>
      <c r="G74" s="13">
        <v>11.566000000000001</v>
      </c>
      <c r="H74" s="79" cm="1">
        <f t="array" ref="H74">ROUND(TREND($B$25:$B$175,$A$25:$A$175,A74),0)</f>
        <v>182</v>
      </c>
      <c r="I74" s="79" cm="1">
        <f t="array" ref="I74">ROUND(TREND($C$25:$C$175,$A$25:$A$175,A74),0)</f>
        <v>2164</v>
      </c>
      <c r="J74" s="79" cm="1">
        <f t="array" ref="J74">ROUND(TREND($D$25:$D$175,$A$25:$A$175,A74),0)</f>
        <v>4075</v>
      </c>
      <c r="K74" s="79" cm="1">
        <f t="array" ref="K74">ROUND(TREND($E$25:$E$175,$A$25:$A$175,A74),0)</f>
        <v>5360</v>
      </c>
      <c r="L74" s="79" cm="1">
        <f t="array" ref="L74">ROUND(TREND($F$25:$F$175,$A$25:$A$175,A74),0)</f>
        <v>1935</v>
      </c>
      <c r="M74" s="80" cm="1">
        <f t="array" ref="M74">TREND($G$25:$G$175,$A$25:$A$175,A74)</f>
        <v>11.046436319725089</v>
      </c>
      <c r="U74" s="50">
        <f t="shared" si="0"/>
        <v>1761816676</v>
      </c>
      <c r="V74" s="50">
        <f t="shared" si="1"/>
        <v>2164</v>
      </c>
      <c r="W74" s="22">
        <f t="shared" si="2"/>
        <v>41974</v>
      </c>
      <c r="X74">
        <f t="shared" si="3"/>
        <v>90831736</v>
      </c>
      <c r="Y74">
        <f t="shared" si="4"/>
        <v>2164.3987760810123</v>
      </c>
    </row>
    <row r="75" spans="1:25" ht="18" thickBot="1" x14ac:dyDescent="0.3">
      <c r="A75" s="25">
        <v>42005</v>
      </c>
      <c r="B75" s="22">
        <v>183</v>
      </c>
      <c r="C75" s="22">
        <v>2131</v>
      </c>
      <c r="D75" s="22">
        <v>4511</v>
      </c>
      <c r="E75" s="22">
        <v>6440</v>
      </c>
      <c r="F75" s="22">
        <v>1958</v>
      </c>
      <c r="G75" s="13">
        <v>11.6435</v>
      </c>
      <c r="H75" s="79" cm="1">
        <f t="array" ref="H75">ROUND(TREND($B$25:$B$175,$A$25:$A$175,A75),0)</f>
        <v>184</v>
      </c>
      <c r="I75" s="79" cm="1">
        <f t="array" ref="I75">ROUND(TREND($C$25:$C$175,$A$25:$A$175,A75),0)</f>
        <v>2206</v>
      </c>
      <c r="J75" s="79" cm="1">
        <f t="array" ref="J75">ROUND(TREND($D$25:$D$175,$A$25:$A$175,A75),0)</f>
        <v>4100</v>
      </c>
      <c r="K75" s="79" cm="1">
        <f t="array" ref="K75">ROUND(TREND($E$25:$E$175,$A$25:$A$175,A75),0)</f>
        <v>5400</v>
      </c>
      <c r="L75" s="79" cm="1">
        <f t="array" ref="L75">ROUND(TREND($F$25:$F$175,$A$25:$A$175,A75),0)</f>
        <v>1963</v>
      </c>
      <c r="M75" s="80" cm="1">
        <f t="array" ref="M75">TREND($G$25:$G$175,$A$25:$A$175,A75)</f>
        <v>11.115168041448726</v>
      </c>
      <c r="U75" s="50">
        <f t="shared" si="0"/>
        <v>1764420025</v>
      </c>
      <c r="V75" s="50">
        <f t="shared" si="1"/>
        <v>2206</v>
      </c>
      <c r="W75" s="22">
        <f t="shared" si="2"/>
        <v>42005</v>
      </c>
      <c r="X75">
        <f t="shared" si="3"/>
        <v>92663030</v>
      </c>
      <c r="Y75">
        <f t="shared" si="4"/>
        <v>2205.8844225864304</v>
      </c>
    </row>
    <row r="76" spans="1:25" ht="18" thickBot="1" x14ac:dyDescent="0.3">
      <c r="A76" s="25">
        <v>42036</v>
      </c>
      <c r="B76" s="22">
        <v>193</v>
      </c>
      <c r="C76" s="22">
        <v>2253</v>
      </c>
      <c r="D76" s="22">
        <v>4725</v>
      </c>
      <c r="E76" s="22">
        <v>6633</v>
      </c>
      <c r="F76" s="22">
        <v>2064</v>
      </c>
      <c r="G76" s="13">
        <v>11.663</v>
      </c>
      <c r="H76" s="79" cm="1">
        <f t="array" ref="H76">ROUND(TREND($B$25:$B$175,$A$25:$A$175,A76),0)</f>
        <v>186</v>
      </c>
      <c r="I76" s="79" cm="1">
        <f t="array" ref="I76">ROUND(TREND($C$25:$C$175,$A$25:$A$175,A76),0)</f>
        <v>2247</v>
      </c>
      <c r="J76" s="79" cm="1">
        <f t="array" ref="J76">ROUND(TREND($D$25:$D$175,$A$25:$A$175,A76),0)</f>
        <v>4125</v>
      </c>
      <c r="K76" s="79" cm="1">
        <f t="array" ref="K76">ROUND(TREND($E$25:$E$175,$A$25:$A$175,A76),0)</f>
        <v>5440</v>
      </c>
      <c r="L76" s="79" cm="1">
        <f t="array" ref="L76">ROUND(TREND($F$25:$F$175,$A$25:$A$175,A76),0)</f>
        <v>1992</v>
      </c>
      <c r="M76" s="80" cm="1">
        <f t="array" ref="M76">TREND($G$25:$G$175,$A$25:$A$175,A76)</f>
        <v>11.183899763172377</v>
      </c>
      <c r="U76" s="50">
        <f t="shared" si="0"/>
        <v>1767025296</v>
      </c>
      <c r="V76" s="50">
        <f t="shared" si="1"/>
        <v>2247</v>
      </c>
      <c r="W76" s="22">
        <f t="shared" si="2"/>
        <v>42036</v>
      </c>
      <c r="X76">
        <f t="shared" si="3"/>
        <v>94454892</v>
      </c>
      <c r="Y76">
        <f t="shared" si="4"/>
        <v>2247.3700690918486</v>
      </c>
    </row>
    <row r="77" spans="1:25" ht="18" thickBot="1" x14ac:dyDescent="0.3">
      <c r="A77" s="25">
        <v>42064</v>
      </c>
      <c r="B77" s="22">
        <v>189</v>
      </c>
      <c r="C77" s="22">
        <v>2294</v>
      </c>
      <c r="D77" s="22">
        <v>4625</v>
      </c>
      <c r="E77" s="22">
        <v>6598</v>
      </c>
      <c r="F77" s="22">
        <v>2127</v>
      </c>
      <c r="G77" s="13">
        <v>12.125500000000001</v>
      </c>
      <c r="H77" s="79" cm="1">
        <f t="array" ref="H77">ROUND(TREND($B$25:$B$175,$A$25:$A$175,A77),0)</f>
        <v>188</v>
      </c>
      <c r="I77" s="79" cm="1">
        <f t="array" ref="I77">ROUND(TREND($C$25:$C$175,$A$25:$A$175,A77),0)</f>
        <v>2285</v>
      </c>
      <c r="J77" s="79" cm="1">
        <f t="array" ref="J77">ROUND(TREND($D$25:$D$175,$A$25:$A$175,A77),0)</f>
        <v>4147</v>
      </c>
      <c r="K77" s="79" cm="1">
        <f t="array" ref="K77">ROUND(TREND($E$25:$E$175,$A$25:$A$175,A77),0)</f>
        <v>5477</v>
      </c>
      <c r="L77" s="79" cm="1">
        <f t="array" ref="L77">ROUND(TREND($F$25:$F$175,$A$25:$A$175,A77),0)</f>
        <v>2018</v>
      </c>
      <c r="M77" s="80" cm="1">
        <f t="array" ref="M77">TREND($G$25:$G$175,$A$25:$A$175,A77)</f>
        <v>11.245980027955028</v>
      </c>
      <c r="U77" s="50">
        <f t="shared" si="0"/>
        <v>1769380096</v>
      </c>
      <c r="V77" s="50">
        <f t="shared" si="1"/>
        <v>2285</v>
      </c>
      <c r="W77" s="22">
        <f t="shared" si="2"/>
        <v>42064</v>
      </c>
      <c r="X77">
        <f t="shared" si="3"/>
        <v>96116240</v>
      </c>
      <c r="Y77">
        <f t="shared" si="4"/>
        <v>2284.8409756128676</v>
      </c>
    </row>
    <row r="78" spans="1:25" ht="18" thickBot="1" x14ac:dyDescent="0.3">
      <c r="A78" s="25">
        <v>42095</v>
      </c>
      <c r="B78" s="22">
        <v>191</v>
      </c>
      <c r="C78" s="22">
        <v>2276</v>
      </c>
      <c r="D78" s="22">
        <v>4854</v>
      </c>
      <c r="E78" s="22">
        <v>6883</v>
      </c>
      <c r="F78" s="22">
        <v>2135</v>
      </c>
      <c r="G78" s="13">
        <v>11.909000000000001</v>
      </c>
      <c r="H78" s="79" cm="1">
        <f t="array" ref="H78">ROUND(TREND($B$25:$B$175,$A$25:$A$175,A78),0)</f>
        <v>190</v>
      </c>
      <c r="I78" s="79" cm="1">
        <f t="array" ref="I78">ROUND(TREND($C$25:$C$175,$A$25:$A$175,A78),0)</f>
        <v>2326</v>
      </c>
      <c r="J78" s="79" cm="1">
        <f t="array" ref="J78">ROUND(TREND($D$25:$D$175,$A$25:$A$175,A78),0)</f>
        <v>4172</v>
      </c>
      <c r="K78" s="79" cm="1">
        <f t="array" ref="K78">ROUND(TREND($E$25:$E$175,$A$25:$A$175,A78),0)</f>
        <v>5517</v>
      </c>
      <c r="L78" s="79" cm="1">
        <f t="array" ref="L78">ROUND(TREND($F$25:$F$175,$A$25:$A$175,A78),0)</f>
        <v>2046</v>
      </c>
      <c r="M78" s="80" cm="1">
        <f t="array" ref="M78">TREND($G$25:$G$175,$A$25:$A$175,A78)</f>
        <v>11.314711749678665</v>
      </c>
      <c r="U78" s="50">
        <f t="shared" si="0"/>
        <v>1771989025</v>
      </c>
      <c r="V78" s="50">
        <f t="shared" si="1"/>
        <v>2326</v>
      </c>
      <c r="W78" s="22">
        <f t="shared" si="2"/>
        <v>42095</v>
      </c>
      <c r="X78">
        <f t="shared" si="3"/>
        <v>97912970</v>
      </c>
      <c r="Y78">
        <f t="shared" si="4"/>
        <v>2326.3266221182857</v>
      </c>
    </row>
    <row r="79" spans="1:25" ht="18" thickBot="1" x14ac:dyDescent="0.3">
      <c r="A79" s="25">
        <v>42125</v>
      </c>
      <c r="B79" s="22">
        <v>193</v>
      </c>
      <c r="C79" s="22">
        <v>2352</v>
      </c>
      <c r="D79" s="22">
        <v>4672</v>
      </c>
      <c r="E79" s="22">
        <v>6669</v>
      </c>
      <c r="F79" s="22">
        <v>2180</v>
      </c>
      <c r="G79" s="13">
        <v>12.1531</v>
      </c>
      <c r="H79" s="79" cm="1">
        <f t="array" ref="H79">ROUND(TREND($B$25:$B$175,$A$25:$A$175,A79),0)</f>
        <v>192</v>
      </c>
      <c r="I79" s="79" cm="1">
        <f t="array" ref="I79">ROUND(TREND($C$25:$C$175,$A$25:$A$175,A79),0)</f>
        <v>2366</v>
      </c>
      <c r="J79" s="79" cm="1">
        <f t="array" ref="J79">ROUND(TREND($D$25:$D$175,$A$25:$A$175,A79),0)</f>
        <v>4196</v>
      </c>
      <c r="K79" s="79" cm="1">
        <f t="array" ref="K79">ROUND(TREND($E$25:$E$175,$A$25:$A$175,A79),0)</f>
        <v>5556</v>
      </c>
      <c r="L79" s="79" cm="1">
        <f t="array" ref="L79">ROUND(TREND($F$25:$F$175,$A$25:$A$175,A79),0)</f>
        <v>2074</v>
      </c>
      <c r="M79" s="80" cm="1">
        <f t="array" ref="M79">TREND($G$25:$G$175,$A$25:$A$175,A79)</f>
        <v>11.38122631908864</v>
      </c>
      <c r="U79" s="50">
        <f t="shared" si="0"/>
        <v>1774515625</v>
      </c>
      <c r="V79" s="50">
        <f t="shared" si="1"/>
        <v>2366</v>
      </c>
      <c r="W79" s="22">
        <f t="shared" si="2"/>
        <v>42125</v>
      </c>
      <c r="X79">
        <f t="shared" si="3"/>
        <v>99667750</v>
      </c>
      <c r="Y79">
        <f t="shared" si="4"/>
        <v>2366.4740219622327</v>
      </c>
    </row>
    <row r="80" spans="1:25" ht="18" thickBot="1" x14ac:dyDescent="0.3">
      <c r="A80" s="25">
        <v>42156</v>
      </c>
      <c r="B80" s="22">
        <v>189</v>
      </c>
      <c r="C80" s="22">
        <v>2297</v>
      </c>
      <c r="D80" s="22">
        <v>4618</v>
      </c>
      <c r="E80" s="22">
        <v>6682</v>
      </c>
      <c r="F80" s="22">
        <v>2118</v>
      </c>
      <c r="G80" s="13">
        <v>12.164899999999999</v>
      </c>
      <c r="H80" s="79" cm="1">
        <f t="array" ref="H80">ROUND(TREND($B$25:$B$175,$A$25:$A$175,A80),0)</f>
        <v>194</v>
      </c>
      <c r="I80" s="79" cm="1">
        <f t="array" ref="I80">ROUND(TREND($C$25:$C$175,$A$25:$A$175,A80),0)</f>
        <v>2408</v>
      </c>
      <c r="J80" s="79" cm="1">
        <f t="array" ref="J80">ROUND(TREND($D$25:$D$175,$A$25:$A$175,A80),0)</f>
        <v>4221</v>
      </c>
      <c r="K80" s="79" cm="1">
        <f t="array" ref="K80">ROUND(TREND($E$25:$E$175,$A$25:$A$175,A80),0)</f>
        <v>5596</v>
      </c>
      <c r="L80" s="79" cm="1">
        <f t="array" ref="L80">ROUND(TREND($F$25:$F$175,$A$25:$A$175,A80),0)</f>
        <v>2102</v>
      </c>
      <c r="M80" s="80" cm="1">
        <f t="array" ref="M80">TREND($G$25:$G$175,$A$25:$A$175,A80)</f>
        <v>11.449958040812291</v>
      </c>
      <c r="U80" s="50">
        <f t="shared" si="0"/>
        <v>1777128336</v>
      </c>
      <c r="V80" s="50">
        <f t="shared" si="1"/>
        <v>2408</v>
      </c>
      <c r="W80" s="22">
        <f t="shared" si="2"/>
        <v>42156</v>
      </c>
      <c r="X80">
        <f t="shared" si="3"/>
        <v>101511648</v>
      </c>
      <c r="Y80">
        <f t="shared" si="4"/>
        <v>2407.9596684676508</v>
      </c>
    </row>
    <row r="81" spans="1:25" ht="18" thickBot="1" x14ac:dyDescent="0.3">
      <c r="A81" s="25">
        <v>42186</v>
      </c>
      <c r="B81" s="22">
        <v>193</v>
      </c>
      <c r="C81" s="22">
        <v>2445</v>
      </c>
      <c r="D81" s="22">
        <v>4665</v>
      </c>
      <c r="E81" s="22">
        <v>6777</v>
      </c>
      <c r="F81" s="22">
        <v>2221</v>
      </c>
      <c r="G81" s="13">
        <v>12.670999999999999</v>
      </c>
      <c r="H81" s="79" cm="1">
        <f t="array" ref="H81">ROUND(TREND($B$25:$B$175,$A$25:$A$175,A81),0)</f>
        <v>196</v>
      </c>
      <c r="I81" s="79" cm="1">
        <f t="array" ref="I81">ROUND(TREND($C$25:$C$175,$A$25:$A$175,A81),0)</f>
        <v>2448</v>
      </c>
      <c r="J81" s="79" cm="1">
        <f t="array" ref="J81">ROUND(TREND($D$25:$D$175,$A$25:$A$175,A81),0)</f>
        <v>4245</v>
      </c>
      <c r="K81" s="79" cm="1">
        <f t="array" ref="K81">ROUND(TREND($E$25:$E$175,$A$25:$A$175,A81),0)</f>
        <v>5635</v>
      </c>
      <c r="L81" s="79" cm="1">
        <f t="array" ref="L81">ROUND(TREND($F$25:$F$175,$A$25:$A$175,A81),0)</f>
        <v>2130</v>
      </c>
      <c r="M81" s="80" cm="1">
        <f t="array" ref="M81">TREND($G$25:$G$175,$A$25:$A$175,A81)</f>
        <v>11.516472610222266</v>
      </c>
      <c r="U81" s="50">
        <f t="shared" si="0"/>
        <v>1779658596</v>
      </c>
      <c r="V81" s="50">
        <f t="shared" si="1"/>
        <v>2448</v>
      </c>
      <c r="W81" s="22">
        <f t="shared" si="2"/>
        <v>42186</v>
      </c>
      <c r="X81">
        <f t="shared" si="3"/>
        <v>103271328</v>
      </c>
      <c r="Y81">
        <f t="shared" si="4"/>
        <v>2448.107068311605</v>
      </c>
    </row>
    <row r="82" spans="1:25" ht="18" thickBot="1" x14ac:dyDescent="0.3">
      <c r="A82" s="25">
        <v>42217</v>
      </c>
      <c r="B82" s="22">
        <v>181</v>
      </c>
      <c r="C82" s="22">
        <v>2402</v>
      </c>
      <c r="D82" s="22">
        <v>4447</v>
      </c>
      <c r="E82" s="22">
        <v>6454</v>
      </c>
      <c r="F82" s="22">
        <v>2180</v>
      </c>
      <c r="G82" s="13">
        <v>13.260999999999999</v>
      </c>
      <c r="H82" s="79" cm="1">
        <f t="array" ref="H82">ROUND(TREND($B$25:$B$175,$A$25:$A$175,A82),0)</f>
        <v>198</v>
      </c>
      <c r="I82" s="79" cm="1">
        <f t="array" ref="I82">ROUND(TREND($C$25:$C$175,$A$25:$A$175,A82),0)</f>
        <v>2490</v>
      </c>
      <c r="J82" s="79" cm="1">
        <f t="array" ref="J82">ROUND(TREND($D$25:$D$175,$A$25:$A$175,A82),0)</f>
        <v>4270</v>
      </c>
      <c r="K82" s="79" cm="1">
        <f t="array" ref="K82">ROUND(TREND($E$25:$E$175,$A$25:$A$175,A82),0)</f>
        <v>5676</v>
      </c>
      <c r="L82" s="79" cm="1">
        <f t="array" ref="L82">ROUND(TREND($F$25:$F$175,$A$25:$A$175,A82),0)</f>
        <v>2158</v>
      </c>
      <c r="M82" s="80" cm="1">
        <f t="array" ref="M82">TREND($G$25:$G$175,$A$25:$A$175,A82)</f>
        <v>11.585204331945903</v>
      </c>
      <c r="U82" s="50">
        <f t="shared" si="0"/>
        <v>1782275089</v>
      </c>
      <c r="V82" s="50">
        <f t="shared" si="1"/>
        <v>2490</v>
      </c>
      <c r="W82" s="22">
        <f t="shared" si="2"/>
        <v>42217</v>
      </c>
      <c r="X82">
        <f t="shared" si="3"/>
        <v>105120330</v>
      </c>
      <c r="Y82">
        <f t="shared" si="4"/>
        <v>2489.5927148170231</v>
      </c>
    </row>
    <row r="83" spans="1:25" ht="18" thickBot="1" x14ac:dyDescent="0.3">
      <c r="A83" s="25">
        <v>42248</v>
      </c>
      <c r="B83" s="22">
        <v>176</v>
      </c>
      <c r="C83" s="22">
        <v>2432</v>
      </c>
      <c r="D83" s="22">
        <v>4508</v>
      </c>
      <c r="E83" s="22">
        <v>6736</v>
      </c>
      <c r="F83" s="22">
        <v>2187</v>
      </c>
      <c r="G83" s="13">
        <v>13.8406</v>
      </c>
      <c r="H83" s="79" cm="1">
        <f t="array" ref="H83">ROUND(TREND($B$25:$B$175,$A$25:$A$175,A83),0)</f>
        <v>200</v>
      </c>
      <c r="I83" s="79" cm="1">
        <f t="array" ref="I83">ROUND(TREND($C$25:$C$175,$A$25:$A$175,A83),0)</f>
        <v>2531</v>
      </c>
      <c r="J83" s="79" cm="1">
        <f t="array" ref="J83">ROUND(TREND($D$25:$D$175,$A$25:$A$175,A83),0)</f>
        <v>4295</v>
      </c>
      <c r="K83" s="79" cm="1">
        <f t="array" ref="K83">ROUND(TREND($E$25:$E$175,$A$25:$A$175,A83),0)</f>
        <v>5716</v>
      </c>
      <c r="L83" s="79" cm="1">
        <f t="array" ref="L83">ROUND(TREND($F$25:$F$175,$A$25:$A$175,A83),0)</f>
        <v>2187</v>
      </c>
      <c r="M83" s="80" cm="1">
        <f t="array" ref="M83">TREND($G$25:$G$175,$A$25:$A$175,A83)</f>
        <v>11.653936053669554</v>
      </c>
      <c r="U83" s="50">
        <f t="shared" si="0"/>
        <v>1784893504</v>
      </c>
      <c r="V83" s="50">
        <f t="shared" si="1"/>
        <v>2531</v>
      </c>
      <c r="W83" s="22">
        <f t="shared" si="2"/>
        <v>42248</v>
      </c>
      <c r="X83">
        <f t="shared" si="3"/>
        <v>106929688</v>
      </c>
      <c r="Y83">
        <f t="shared" si="4"/>
        <v>2531.0783613224339</v>
      </c>
    </row>
    <row r="84" spans="1:25" ht="18" thickBot="1" x14ac:dyDescent="0.3">
      <c r="A84" s="25">
        <v>42278</v>
      </c>
      <c r="B84" s="22">
        <v>191</v>
      </c>
      <c r="C84" s="22">
        <v>2633</v>
      </c>
      <c r="D84" s="22">
        <v>4857</v>
      </c>
      <c r="E84" s="22">
        <v>7315</v>
      </c>
      <c r="F84" s="22">
        <v>2368</v>
      </c>
      <c r="G84" s="13">
        <v>13.8185</v>
      </c>
      <c r="H84" s="79" cm="1">
        <f t="array" ref="H84">ROUND(TREND($B$25:$B$175,$A$25:$A$175,A84),0)</f>
        <v>202</v>
      </c>
      <c r="I84" s="79" cm="1">
        <f t="array" ref="I84">ROUND(TREND($C$25:$C$175,$A$25:$A$175,A84),0)</f>
        <v>2571</v>
      </c>
      <c r="J84" s="79" cm="1">
        <f t="array" ref="J84">ROUND(TREND($D$25:$D$175,$A$25:$A$175,A84),0)</f>
        <v>4319</v>
      </c>
      <c r="K84" s="79" cm="1">
        <f t="array" ref="K84">ROUND(TREND($E$25:$E$175,$A$25:$A$175,A84),0)</f>
        <v>5755</v>
      </c>
      <c r="L84" s="79" cm="1">
        <f t="array" ref="L84">ROUND(TREND($F$25:$F$175,$A$25:$A$175,A84),0)</f>
        <v>2215</v>
      </c>
      <c r="M84" s="80" cm="1">
        <f t="array" ref="M84">TREND($G$25:$G$175,$A$25:$A$175,A84)</f>
        <v>11.720450623079529</v>
      </c>
      <c r="U84" s="50">
        <f t="shared" si="0"/>
        <v>1787429284</v>
      </c>
      <c r="V84" s="50">
        <f t="shared" si="1"/>
        <v>2571</v>
      </c>
      <c r="W84" s="22">
        <f t="shared" si="2"/>
        <v>42278</v>
      </c>
      <c r="X84">
        <f t="shared" si="3"/>
        <v>108696738</v>
      </c>
      <c r="Y84">
        <f t="shared" si="4"/>
        <v>2571.2257611663881</v>
      </c>
    </row>
    <row r="85" spans="1:25" ht="18" thickBot="1" x14ac:dyDescent="0.3">
      <c r="A85" s="25">
        <v>42309</v>
      </c>
      <c r="B85" s="22">
        <v>191</v>
      </c>
      <c r="C85" s="22">
        <v>2765</v>
      </c>
      <c r="D85" s="22">
        <v>4652</v>
      </c>
      <c r="E85" s="22">
        <v>7238</v>
      </c>
      <c r="F85" s="22">
        <v>2458</v>
      </c>
      <c r="G85" s="13">
        <v>14.447900000000001</v>
      </c>
      <c r="H85" s="79" cm="1">
        <f t="array" ref="H85">ROUND(TREND($B$25:$B$175,$A$25:$A$175,A85),0)</f>
        <v>204</v>
      </c>
      <c r="I85" s="79" cm="1">
        <f t="array" ref="I85">ROUND(TREND($C$25:$C$175,$A$25:$A$175,A85),0)</f>
        <v>2613</v>
      </c>
      <c r="J85" s="79" cm="1">
        <f t="array" ref="J85">ROUND(TREND($D$25:$D$175,$A$25:$A$175,A85),0)</f>
        <v>4344</v>
      </c>
      <c r="K85" s="79" cm="1">
        <f t="array" ref="K85">ROUND(TREND($E$25:$E$175,$A$25:$A$175,A85),0)</f>
        <v>5795</v>
      </c>
      <c r="L85" s="79" cm="1">
        <f t="array" ref="L85">ROUND(TREND($F$25:$F$175,$A$25:$A$175,A85),0)</f>
        <v>2243</v>
      </c>
      <c r="M85" s="80" cm="1">
        <f t="array" ref="M85">TREND($G$25:$G$175,$A$25:$A$175,A85)</f>
        <v>11.78918234480318</v>
      </c>
      <c r="U85" s="50">
        <f t="shared" si="0"/>
        <v>1790051481</v>
      </c>
      <c r="V85" s="50">
        <f t="shared" si="1"/>
        <v>2613</v>
      </c>
      <c r="W85" s="22">
        <f t="shared" si="2"/>
        <v>42309</v>
      </c>
      <c r="X85">
        <f t="shared" si="3"/>
        <v>110553417</v>
      </c>
      <c r="Y85">
        <f t="shared" si="4"/>
        <v>2612.7114076718062</v>
      </c>
    </row>
    <row r="86" spans="1:25" ht="18" thickBot="1" x14ac:dyDescent="0.3">
      <c r="A86" s="25">
        <v>42339</v>
      </c>
      <c r="B86" s="22">
        <v>187</v>
      </c>
      <c r="C86" s="22">
        <v>2890</v>
      </c>
      <c r="D86" s="22">
        <v>4584</v>
      </c>
      <c r="E86" s="22">
        <v>7175</v>
      </c>
      <c r="F86" s="22">
        <v>2616</v>
      </c>
      <c r="G86" s="13">
        <v>15.461499999999999</v>
      </c>
      <c r="H86" s="79" cm="1">
        <f t="array" ref="H86">ROUND(TREND($B$25:$B$175,$A$25:$A$175,A86),0)</f>
        <v>206</v>
      </c>
      <c r="I86" s="79" cm="1">
        <f t="array" ref="I86">ROUND(TREND($C$25:$C$175,$A$25:$A$175,A86),0)</f>
        <v>2653</v>
      </c>
      <c r="J86" s="79" cm="1">
        <f t="array" ref="J86">ROUND(TREND($D$25:$D$175,$A$25:$A$175,A86),0)</f>
        <v>4368</v>
      </c>
      <c r="K86" s="79" cm="1">
        <f t="array" ref="K86">ROUND(TREND($E$25:$E$175,$A$25:$A$175,A86),0)</f>
        <v>5834</v>
      </c>
      <c r="L86" s="79" cm="1">
        <f t="array" ref="L86">ROUND(TREND($F$25:$F$175,$A$25:$A$175,A86),0)</f>
        <v>2271</v>
      </c>
      <c r="M86" s="80" cm="1">
        <f t="array" ref="M86">TREND($G$25:$G$175,$A$25:$A$175,A86)</f>
        <v>11.855696914213155</v>
      </c>
      <c r="U86" s="50">
        <f t="shared" si="0"/>
        <v>1792590921</v>
      </c>
      <c r="V86" s="50">
        <f t="shared" si="1"/>
        <v>2653</v>
      </c>
      <c r="W86" s="22">
        <f t="shared" si="2"/>
        <v>42339</v>
      </c>
      <c r="X86">
        <f t="shared" si="3"/>
        <v>112325367</v>
      </c>
      <c r="Y86">
        <f t="shared" si="4"/>
        <v>2652.8588075157531</v>
      </c>
    </row>
    <row r="87" spans="1:25" ht="18" thickBot="1" x14ac:dyDescent="0.3">
      <c r="A87" s="25">
        <v>42370</v>
      </c>
      <c r="B87" s="22">
        <v>178</v>
      </c>
      <c r="C87" s="22">
        <v>2821</v>
      </c>
      <c r="D87" s="22">
        <v>4375</v>
      </c>
      <c r="E87" s="22">
        <v>6967</v>
      </c>
      <c r="F87" s="22">
        <v>2468</v>
      </c>
      <c r="G87" s="13">
        <v>15.871</v>
      </c>
      <c r="H87" s="79" cm="1">
        <f t="array" ref="H87">ROUND(TREND($B$25:$B$175,$A$25:$A$175,A87),0)</f>
        <v>208</v>
      </c>
      <c r="I87" s="79" cm="1">
        <f t="array" ref="I87">ROUND(TREND($C$25:$C$175,$A$25:$A$175,A87),0)</f>
        <v>2694</v>
      </c>
      <c r="J87" s="79" cm="1">
        <f t="array" ref="J87">ROUND(TREND($D$25:$D$175,$A$25:$A$175,A87),0)</f>
        <v>4393</v>
      </c>
      <c r="K87" s="79" cm="1">
        <f t="array" ref="K87">ROUND(TREND($E$25:$E$175,$A$25:$A$175,A87),0)</f>
        <v>5875</v>
      </c>
      <c r="L87" s="79" cm="1">
        <f t="array" ref="L87">ROUND(TREND($F$25:$F$175,$A$25:$A$175,A87),0)</f>
        <v>2299</v>
      </c>
      <c r="M87" s="80" cm="1">
        <f t="array" ref="M87">TREND($G$25:$G$175,$A$25:$A$175,A87)</f>
        <v>11.924428635936792</v>
      </c>
      <c r="U87" s="50">
        <f t="shared" si="0"/>
        <v>1795216900</v>
      </c>
      <c r="V87" s="50">
        <f t="shared" si="1"/>
        <v>2694</v>
      </c>
      <c r="W87" s="22">
        <f t="shared" si="2"/>
        <v>42370</v>
      </c>
      <c r="X87">
        <f t="shared" si="3"/>
        <v>114144780</v>
      </c>
      <c r="Y87">
        <f t="shared" si="4"/>
        <v>2694.3444540211713</v>
      </c>
    </row>
    <row r="88" spans="1:25" ht="18" thickBot="1" x14ac:dyDescent="0.3">
      <c r="A88" s="25">
        <v>42401</v>
      </c>
      <c r="B88" s="22">
        <v>177</v>
      </c>
      <c r="C88" s="22">
        <v>2813</v>
      </c>
      <c r="D88" s="22">
        <v>4382</v>
      </c>
      <c r="E88" s="22">
        <v>6793</v>
      </c>
      <c r="F88" s="22">
        <v>2483</v>
      </c>
      <c r="G88" s="13">
        <v>15.8565</v>
      </c>
      <c r="H88" s="79" cm="1">
        <f t="array" ref="H88">ROUND(TREND($B$25:$B$175,$A$25:$A$175,A88),0)</f>
        <v>210</v>
      </c>
      <c r="I88" s="79" cm="1">
        <f t="array" ref="I88">ROUND(TREND($C$25:$C$175,$A$25:$A$175,A88),0)</f>
        <v>2736</v>
      </c>
      <c r="J88" s="79" cm="1">
        <f t="array" ref="J88">ROUND(TREND($D$25:$D$175,$A$25:$A$175,A88),0)</f>
        <v>4418</v>
      </c>
      <c r="K88" s="79" cm="1">
        <f t="array" ref="K88">ROUND(TREND($E$25:$E$175,$A$25:$A$175,A88),0)</f>
        <v>5915</v>
      </c>
      <c r="L88" s="79" cm="1">
        <f t="array" ref="L88">ROUND(TREND($F$25:$F$175,$A$25:$A$175,A88),0)</f>
        <v>2328</v>
      </c>
      <c r="M88" s="80" cm="1">
        <f t="array" ref="M88">TREND($G$25:$G$175,$A$25:$A$175,A88)</f>
        <v>11.993160357660443</v>
      </c>
      <c r="U88" s="50">
        <f t="shared" si="0"/>
        <v>1797844801</v>
      </c>
      <c r="V88" s="50">
        <f t="shared" si="1"/>
        <v>2736</v>
      </c>
      <c r="W88" s="22">
        <f t="shared" si="2"/>
        <v>42401</v>
      </c>
      <c r="X88">
        <f t="shared" si="3"/>
        <v>116009136</v>
      </c>
      <c r="Y88">
        <f t="shared" si="4"/>
        <v>2735.8301005265894</v>
      </c>
    </row>
    <row r="89" spans="1:25" ht="18" thickBot="1" x14ac:dyDescent="0.3">
      <c r="A89" s="25">
        <v>42430</v>
      </c>
      <c r="B89" s="22">
        <v>189</v>
      </c>
      <c r="C89" s="22">
        <v>2784</v>
      </c>
      <c r="D89" s="22">
        <v>4613</v>
      </c>
      <c r="E89" s="22">
        <v>7104</v>
      </c>
      <c r="F89" s="22">
        <v>2435</v>
      </c>
      <c r="G89" s="13">
        <v>14.7637</v>
      </c>
      <c r="H89" s="79" cm="1">
        <f t="array" ref="H89">ROUND(TREND($B$25:$B$175,$A$25:$A$175,A89),0)</f>
        <v>212</v>
      </c>
      <c r="I89" s="79" cm="1">
        <f t="array" ref="I89">ROUND(TREND($C$25:$C$175,$A$25:$A$175,A89),0)</f>
        <v>2775</v>
      </c>
      <c r="J89" s="79" cm="1">
        <f t="array" ref="J89">ROUND(TREND($D$25:$D$175,$A$25:$A$175,A89),0)</f>
        <v>4442</v>
      </c>
      <c r="K89" s="79" cm="1">
        <f t="array" ref="K89">ROUND(TREND($E$25:$E$175,$A$25:$A$175,A89),0)</f>
        <v>5953</v>
      </c>
      <c r="L89" s="79" cm="1">
        <f t="array" ref="L89">ROUND(TREND($F$25:$F$175,$A$25:$A$175,A89),0)</f>
        <v>2354</v>
      </c>
      <c r="M89" s="80" cm="1">
        <f t="array" ref="M89">TREND($G$25:$G$175,$A$25:$A$175,A89)</f>
        <v>12.057457774756756</v>
      </c>
      <c r="U89" s="50">
        <f t="shared" si="0"/>
        <v>1800304900</v>
      </c>
      <c r="V89" s="50">
        <f t="shared" si="1"/>
        <v>2775</v>
      </c>
      <c r="W89" s="22">
        <f t="shared" si="2"/>
        <v>42430</v>
      </c>
      <c r="X89">
        <f t="shared" si="3"/>
        <v>117743250</v>
      </c>
      <c r="Y89">
        <f t="shared" si="4"/>
        <v>2774.6392537090796</v>
      </c>
    </row>
    <row r="90" spans="1:25" ht="18" thickBot="1" x14ac:dyDescent="0.3">
      <c r="A90" s="25">
        <v>42461</v>
      </c>
      <c r="B90" s="22">
        <v>189</v>
      </c>
      <c r="C90" s="22">
        <v>2693</v>
      </c>
      <c r="D90" s="22">
        <v>4695</v>
      </c>
      <c r="E90" s="22">
        <v>7032</v>
      </c>
      <c r="F90" s="22">
        <v>2378</v>
      </c>
      <c r="G90" s="13">
        <v>14.2295</v>
      </c>
      <c r="H90" s="79" cm="1">
        <f t="array" ref="H90">ROUND(TREND($B$25:$B$175,$A$25:$A$175,A90),0)</f>
        <v>214</v>
      </c>
      <c r="I90" s="79" cm="1">
        <f t="array" ref="I90">ROUND(TREND($C$25:$C$175,$A$25:$A$175,A90),0)</f>
        <v>2816</v>
      </c>
      <c r="J90" s="79" cm="1">
        <f t="array" ref="J90">ROUND(TREND($D$25:$D$175,$A$25:$A$175,A90),0)</f>
        <v>4467</v>
      </c>
      <c r="K90" s="79" cm="1">
        <f t="array" ref="K90">ROUND(TREND($E$25:$E$175,$A$25:$A$175,A90),0)</f>
        <v>5993</v>
      </c>
      <c r="L90" s="79" cm="1">
        <f t="array" ref="L90">ROUND(TREND($F$25:$F$175,$A$25:$A$175,A90),0)</f>
        <v>2383</v>
      </c>
      <c r="M90" s="80" cm="1">
        <f t="array" ref="M90">TREND($G$25:$G$175,$A$25:$A$175,A90)</f>
        <v>12.126189496480393</v>
      </c>
      <c r="U90" s="50">
        <f t="shared" ref="U90:U153" si="5">W90^2</f>
        <v>1802936521</v>
      </c>
      <c r="V90" s="50">
        <f t="shared" ref="V90:V153" si="6">I90</f>
        <v>2816</v>
      </c>
      <c r="W90" s="22">
        <f t="shared" ref="W90:W153" si="7">A90</f>
        <v>42461</v>
      </c>
      <c r="X90">
        <f t="shared" ref="X90:X153" si="8">V90*W90</f>
        <v>119570176</v>
      </c>
      <c r="Y90">
        <f t="shared" ref="Y90:Y153" si="9">$V$19*W90+$V$20</f>
        <v>2816.1249002144905</v>
      </c>
    </row>
    <row r="91" spans="1:25" ht="18" thickBot="1" x14ac:dyDescent="0.3">
      <c r="A91" s="25">
        <v>42491</v>
      </c>
      <c r="B91" s="22">
        <v>193</v>
      </c>
      <c r="C91" s="22">
        <v>3024</v>
      </c>
      <c r="D91" s="22">
        <v>4846</v>
      </c>
      <c r="E91" s="22">
        <v>7439</v>
      </c>
      <c r="F91" s="22">
        <v>2660</v>
      </c>
      <c r="G91" s="13">
        <v>15.7081</v>
      </c>
      <c r="H91" s="79" cm="1">
        <f t="array" ref="H91">ROUND(TREND($B$25:$B$175,$A$25:$A$175,A91),0)</f>
        <v>216</v>
      </c>
      <c r="I91" s="79" cm="1">
        <f t="array" ref="I91">ROUND(TREND($C$25:$C$175,$A$25:$A$175,A91),0)</f>
        <v>2856</v>
      </c>
      <c r="J91" s="79" cm="1">
        <f t="array" ref="J91">ROUND(TREND($D$25:$D$175,$A$25:$A$175,A91),0)</f>
        <v>4491</v>
      </c>
      <c r="K91" s="79" cm="1">
        <f t="array" ref="K91">ROUND(TREND($E$25:$E$175,$A$25:$A$175,A91),0)</f>
        <v>6032</v>
      </c>
      <c r="L91" s="79" cm="1">
        <f t="array" ref="L91">ROUND(TREND($F$25:$F$175,$A$25:$A$175,A91),0)</f>
        <v>2411</v>
      </c>
      <c r="M91" s="80" cm="1">
        <f t="array" ref="M91">TREND($G$25:$G$175,$A$25:$A$175,A91)</f>
        <v>12.192704065890382</v>
      </c>
      <c r="U91" s="50">
        <f t="shared" si="5"/>
        <v>1805485081</v>
      </c>
      <c r="V91" s="50">
        <f t="shared" si="6"/>
        <v>2856</v>
      </c>
      <c r="W91" s="22">
        <f t="shared" si="7"/>
        <v>42491</v>
      </c>
      <c r="X91">
        <f t="shared" si="8"/>
        <v>121354296</v>
      </c>
      <c r="Y91">
        <f t="shared" si="9"/>
        <v>2856.2723000584447</v>
      </c>
    </row>
    <row r="92" spans="1:25" ht="18" thickBot="1" x14ac:dyDescent="0.3">
      <c r="A92" s="25">
        <v>42522</v>
      </c>
      <c r="B92" s="22">
        <v>192</v>
      </c>
      <c r="C92" s="22">
        <v>2821</v>
      </c>
      <c r="D92" s="22">
        <v>4605</v>
      </c>
      <c r="E92" s="22">
        <v>7108</v>
      </c>
      <c r="F92" s="22">
        <v>2395</v>
      </c>
      <c r="G92" s="13">
        <v>14.68</v>
      </c>
      <c r="H92" s="79" cm="1">
        <f t="array" ref="H92">ROUND(TREND($B$25:$B$175,$A$25:$A$175,A92),0)</f>
        <v>218</v>
      </c>
      <c r="I92" s="79" cm="1">
        <f t="array" ref="I92">ROUND(TREND($C$25:$C$175,$A$25:$A$175,A92),0)</f>
        <v>2898</v>
      </c>
      <c r="J92" s="79" cm="1">
        <f t="array" ref="J92">ROUND(TREND($D$25:$D$175,$A$25:$A$175,A92),0)</f>
        <v>4516</v>
      </c>
      <c r="K92" s="79" cm="1">
        <f t="array" ref="K92">ROUND(TREND($E$25:$E$175,$A$25:$A$175,A92),0)</f>
        <v>6072</v>
      </c>
      <c r="L92" s="79" cm="1">
        <f t="array" ref="L92">ROUND(TREND($F$25:$F$175,$A$25:$A$175,A92),0)</f>
        <v>2439</v>
      </c>
      <c r="M92" s="80" cm="1">
        <f t="array" ref="M92">TREND($G$25:$G$175,$A$25:$A$175,A92)</f>
        <v>12.261435787614019</v>
      </c>
      <c r="U92" s="50">
        <f t="shared" si="5"/>
        <v>1808120484</v>
      </c>
      <c r="V92" s="50">
        <f t="shared" si="6"/>
        <v>2898</v>
      </c>
      <c r="W92" s="22">
        <f t="shared" si="7"/>
        <v>42522</v>
      </c>
      <c r="X92">
        <f t="shared" si="8"/>
        <v>123228756</v>
      </c>
      <c r="Y92">
        <f t="shared" si="9"/>
        <v>2897.7579465638628</v>
      </c>
    </row>
    <row r="93" spans="1:25" ht="18" thickBot="1" x14ac:dyDescent="0.3">
      <c r="A93" s="25">
        <v>42552</v>
      </c>
      <c r="B93" s="22">
        <v>199</v>
      </c>
      <c r="C93" s="22">
        <v>2765</v>
      </c>
      <c r="D93" s="22">
        <v>4607</v>
      </c>
      <c r="E93" s="22">
        <v>7064</v>
      </c>
      <c r="F93" s="22">
        <v>2380</v>
      </c>
      <c r="G93" s="13">
        <v>13.875</v>
      </c>
      <c r="H93" s="79" cm="1">
        <f t="array" ref="H93">ROUND(TREND($B$25:$B$175,$A$25:$A$175,A93),0)</f>
        <v>220</v>
      </c>
      <c r="I93" s="79" cm="1">
        <f t="array" ref="I93">ROUND(TREND($C$25:$C$175,$A$25:$A$175,A93),0)</f>
        <v>2938</v>
      </c>
      <c r="J93" s="79" cm="1">
        <f t="array" ref="J93">ROUND(TREND($D$25:$D$175,$A$25:$A$175,A93),0)</f>
        <v>4540</v>
      </c>
      <c r="K93" s="79" cm="1">
        <f t="array" ref="K93">ROUND(TREND($E$25:$E$175,$A$25:$A$175,A93),0)</f>
        <v>6111</v>
      </c>
      <c r="L93" s="79" cm="1">
        <f t="array" ref="L93">ROUND(TREND($F$25:$F$175,$A$25:$A$175,A93),0)</f>
        <v>2467</v>
      </c>
      <c r="M93" s="80" cm="1">
        <f t="array" ref="M93">TREND($G$25:$G$175,$A$25:$A$175,A93)</f>
        <v>12.327950357023994</v>
      </c>
      <c r="U93" s="50">
        <f t="shared" si="5"/>
        <v>1810672704</v>
      </c>
      <c r="V93" s="50">
        <f t="shared" si="6"/>
        <v>2938</v>
      </c>
      <c r="W93" s="22">
        <f t="shared" si="7"/>
        <v>42552</v>
      </c>
      <c r="X93">
        <f t="shared" si="8"/>
        <v>125017776</v>
      </c>
      <c r="Y93">
        <f t="shared" si="9"/>
        <v>2937.905346407817</v>
      </c>
    </row>
    <row r="94" spans="1:25" ht="18" thickBot="1" x14ac:dyDescent="0.3">
      <c r="A94" s="25">
        <v>42583</v>
      </c>
      <c r="B94" s="22">
        <v>200</v>
      </c>
      <c r="C94" s="22">
        <v>2939</v>
      </c>
      <c r="D94" s="22">
        <v>4647</v>
      </c>
      <c r="E94" s="22">
        <v>7174</v>
      </c>
      <c r="F94" s="22">
        <v>2513</v>
      </c>
      <c r="G94" s="13">
        <v>14.73</v>
      </c>
      <c r="H94" s="79" cm="1">
        <f t="array" ref="H94">ROUND(TREND($B$25:$B$175,$A$25:$A$175,A94),0)</f>
        <v>222</v>
      </c>
      <c r="I94" s="79" cm="1">
        <f t="array" ref="I94">ROUND(TREND($C$25:$C$175,$A$25:$A$175,A94),0)</f>
        <v>2979</v>
      </c>
      <c r="J94" s="79" cm="1">
        <f t="array" ref="J94">ROUND(TREND($D$25:$D$175,$A$25:$A$175,A94),0)</f>
        <v>4565</v>
      </c>
      <c r="K94" s="79" cm="1">
        <f t="array" ref="K94">ROUND(TREND($E$25:$E$175,$A$25:$A$175,A94),0)</f>
        <v>6151</v>
      </c>
      <c r="L94" s="79" cm="1">
        <f t="array" ref="L94">ROUND(TREND($F$25:$F$175,$A$25:$A$175,A94),0)</f>
        <v>2495</v>
      </c>
      <c r="M94" s="80" cm="1">
        <f t="array" ref="M94">TREND($G$25:$G$175,$A$25:$A$175,A94)</f>
        <v>12.396682078747645</v>
      </c>
      <c r="U94" s="50">
        <f t="shared" si="5"/>
        <v>1813311889</v>
      </c>
      <c r="V94" s="50">
        <f t="shared" si="6"/>
        <v>2979</v>
      </c>
      <c r="W94" s="22">
        <f t="shared" si="7"/>
        <v>42583</v>
      </c>
      <c r="X94">
        <f t="shared" si="8"/>
        <v>126854757</v>
      </c>
      <c r="Y94">
        <f t="shared" si="9"/>
        <v>2979.3909929132278</v>
      </c>
    </row>
    <row r="95" spans="1:25" ht="18" thickBot="1" x14ac:dyDescent="0.3">
      <c r="A95" s="25">
        <v>42614</v>
      </c>
      <c r="B95" s="22">
        <v>199</v>
      </c>
      <c r="C95" s="22">
        <v>2724</v>
      </c>
      <c r="D95" s="22">
        <v>4555</v>
      </c>
      <c r="E95" s="22">
        <v>6846</v>
      </c>
      <c r="F95" s="22">
        <v>2353</v>
      </c>
      <c r="G95" s="13">
        <v>13.71</v>
      </c>
      <c r="H95" s="79" cm="1">
        <f t="array" ref="H95">ROUND(TREND($B$25:$B$175,$A$25:$A$175,A95),0)</f>
        <v>224</v>
      </c>
      <c r="I95" s="79" cm="1">
        <f t="array" ref="I95">ROUND(TREND($C$25:$C$175,$A$25:$A$175,A95),0)</f>
        <v>3021</v>
      </c>
      <c r="J95" s="79" cm="1">
        <f t="array" ref="J95">ROUND(TREND($D$25:$D$175,$A$25:$A$175,A95),0)</f>
        <v>4590</v>
      </c>
      <c r="K95" s="79" cm="1">
        <f t="array" ref="K95">ROUND(TREND($E$25:$E$175,$A$25:$A$175,A95),0)</f>
        <v>6192</v>
      </c>
      <c r="L95" s="79" cm="1">
        <f t="array" ref="L95">ROUND(TREND($F$25:$F$175,$A$25:$A$175,A95),0)</f>
        <v>2524</v>
      </c>
      <c r="M95" s="80" cm="1">
        <f t="array" ref="M95">TREND($G$25:$G$175,$A$25:$A$175,A95)</f>
        <v>12.465413800471282</v>
      </c>
      <c r="U95" s="50">
        <f t="shared" si="5"/>
        <v>1815952996</v>
      </c>
      <c r="V95" s="50">
        <f t="shared" si="6"/>
        <v>3021</v>
      </c>
      <c r="W95" s="22">
        <f t="shared" si="7"/>
        <v>42614</v>
      </c>
      <c r="X95">
        <f t="shared" si="8"/>
        <v>128736894</v>
      </c>
      <c r="Y95">
        <f t="shared" si="9"/>
        <v>3020.8766394186459</v>
      </c>
    </row>
    <row r="96" spans="1:25" ht="18" thickBot="1" x14ac:dyDescent="0.3">
      <c r="A96" s="25">
        <v>42644</v>
      </c>
      <c r="B96" s="22">
        <v>195</v>
      </c>
      <c r="C96" s="22">
        <v>2626</v>
      </c>
      <c r="D96" s="22">
        <v>4408</v>
      </c>
      <c r="E96" s="22">
        <v>6606</v>
      </c>
      <c r="F96" s="22">
        <v>2304</v>
      </c>
      <c r="G96" s="13">
        <v>13.46</v>
      </c>
      <c r="H96" s="79" cm="1">
        <f t="array" ref="H96">ROUND(TREND($B$25:$B$175,$A$25:$A$175,A96),0)</f>
        <v>226</v>
      </c>
      <c r="I96" s="79" cm="1">
        <f t="array" ref="I96">ROUND(TREND($C$25:$C$175,$A$25:$A$175,A96),0)</f>
        <v>3061</v>
      </c>
      <c r="J96" s="79" cm="1">
        <f t="array" ref="J96">ROUND(TREND($D$25:$D$175,$A$25:$A$175,A96),0)</f>
        <v>4614</v>
      </c>
      <c r="K96" s="79" cm="1">
        <f t="array" ref="K96">ROUND(TREND($E$25:$E$175,$A$25:$A$175,A96),0)</f>
        <v>6231</v>
      </c>
      <c r="L96" s="79" cm="1">
        <f t="array" ref="L96">ROUND(TREND($F$25:$F$175,$A$25:$A$175,A96),0)</f>
        <v>2551</v>
      </c>
      <c r="M96" s="80" cm="1">
        <f t="array" ref="M96">TREND($G$25:$G$175,$A$25:$A$175,A96)</f>
        <v>12.531928369881271</v>
      </c>
      <c r="U96" s="50">
        <f t="shared" si="5"/>
        <v>1818510736</v>
      </c>
      <c r="V96" s="50">
        <f t="shared" si="6"/>
        <v>3061</v>
      </c>
      <c r="W96" s="22">
        <f t="shared" si="7"/>
        <v>42644</v>
      </c>
      <c r="X96">
        <f t="shared" si="8"/>
        <v>130533284</v>
      </c>
      <c r="Y96">
        <f t="shared" si="9"/>
        <v>3061.0240392626001</v>
      </c>
    </row>
    <row r="97" spans="1:25" ht="18" thickBot="1" x14ac:dyDescent="0.3">
      <c r="A97" s="25">
        <v>42675</v>
      </c>
      <c r="B97" s="22">
        <v>202</v>
      </c>
      <c r="C97" s="22">
        <v>2850</v>
      </c>
      <c r="D97" s="22">
        <v>4400</v>
      </c>
      <c r="E97" s="22">
        <v>6337</v>
      </c>
      <c r="F97" s="22">
        <v>2403</v>
      </c>
      <c r="G97" s="13">
        <v>14.08</v>
      </c>
      <c r="H97" s="79" cm="1">
        <f t="array" ref="H97">ROUND(TREND($B$25:$B$175,$A$25:$A$175,A97),0)</f>
        <v>228</v>
      </c>
      <c r="I97" s="79" cm="1">
        <f t="array" ref="I97">ROUND(TREND($C$25:$C$175,$A$25:$A$175,A97),0)</f>
        <v>3103</v>
      </c>
      <c r="J97" s="79" cm="1">
        <f t="array" ref="J97">ROUND(TREND($D$25:$D$175,$A$25:$A$175,A97),0)</f>
        <v>4639</v>
      </c>
      <c r="K97" s="79" cm="1">
        <f t="array" ref="K97">ROUND(TREND($E$25:$E$175,$A$25:$A$175,A97),0)</f>
        <v>6271</v>
      </c>
      <c r="L97" s="79" cm="1">
        <f t="array" ref="L97">ROUND(TREND($F$25:$F$175,$A$25:$A$175,A97),0)</f>
        <v>2580</v>
      </c>
      <c r="M97" s="80" cm="1">
        <f t="array" ref="M97">TREND($G$25:$G$175,$A$25:$A$175,A97)</f>
        <v>12.600660091604908</v>
      </c>
      <c r="U97" s="50">
        <f t="shared" si="5"/>
        <v>1821155625</v>
      </c>
      <c r="V97" s="50">
        <f t="shared" si="6"/>
        <v>3103</v>
      </c>
      <c r="W97" s="22">
        <f t="shared" si="7"/>
        <v>42675</v>
      </c>
      <c r="X97">
        <f t="shared" si="8"/>
        <v>132420525</v>
      </c>
      <c r="Y97">
        <f t="shared" si="9"/>
        <v>3102.5096857680182</v>
      </c>
    </row>
    <row r="98" spans="1:25" ht="18" thickBot="1" x14ac:dyDescent="0.3">
      <c r="A98" s="25">
        <v>42705</v>
      </c>
      <c r="B98" s="22">
        <v>205</v>
      </c>
      <c r="C98" s="22">
        <v>2819</v>
      </c>
      <c r="D98" s="22">
        <v>4372</v>
      </c>
      <c r="E98" s="22">
        <v>6411</v>
      </c>
      <c r="F98" s="22">
        <v>2408</v>
      </c>
      <c r="G98" s="13">
        <v>13.7311</v>
      </c>
      <c r="H98" s="79" cm="1">
        <f t="array" ref="H98">ROUND(TREND($B$25:$B$175,$A$25:$A$175,A98),0)</f>
        <v>230</v>
      </c>
      <c r="I98" s="79" cm="1">
        <f t="array" ref="I98">ROUND(TREND($C$25:$C$175,$A$25:$A$175,A98),0)</f>
        <v>3143</v>
      </c>
      <c r="J98" s="79" cm="1">
        <f t="array" ref="J98">ROUND(TREND($D$25:$D$175,$A$25:$A$175,A98),0)</f>
        <v>4663</v>
      </c>
      <c r="K98" s="79" cm="1">
        <f t="array" ref="K98">ROUND(TREND($E$25:$E$175,$A$25:$A$175,A98),0)</f>
        <v>6310</v>
      </c>
      <c r="L98" s="79" cm="1">
        <f t="array" ref="L98">ROUND(TREND($F$25:$F$175,$A$25:$A$175,A98),0)</f>
        <v>2608</v>
      </c>
      <c r="M98" s="80" cm="1">
        <f t="array" ref="M98">TREND($G$25:$G$175,$A$25:$A$175,A98)</f>
        <v>12.667174661014883</v>
      </c>
      <c r="U98" s="50">
        <f t="shared" si="5"/>
        <v>1823717025</v>
      </c>
      <c r="V98" s="50">
        <f t="shared" si="6"/>
        <v>3143</v>
      </c>
      <c r="W98" s="22">
        <f t="shared" si="7"/>
        <v>42705</v>
      </c>
      <c r="X98">
        <f t="shared" si="8"/>
        <v>134221815</v>
      </c>
      <c r="Y98">
        <f t="shared" si="9"/>
        <v>3142.6570856119652</v>
      </c>
    </row>
    <row r="99" spans="1:25" ht="18" thickBot="1" x14ac:dyDescent="0.3">
      <c r="A99" s="25">
        <v>42736</v>
      </c>
      <c r="B99" s="22">
        <v>209</v>
      </c>
      <c r="C99" s="22">
        <v>2813</v>
      </c>
      <c r="D99" s="22">
        <v>4589</v>
      </c>
      <c r="E99" s="22">
        <v>6719</v>
      </c>
      <c r="F99" s="22">
        <v>2393</v>
      </c>
      <c r="G99" s="13">
        <v>13.460100000000001</v>
      </c>
      <c r="H99" s="79" cm="1">
        <f t="array" ref="H99">ROUND(TREND($B$25:$B$175,$A$25:$A$175,A99),0)</f>
        <v>232</v>
      </c>
      <c r="I99" s="79" cm="1">
        <f t="array" ref="I99">ROUND(TREND($C$25:$C$175,$A$25:$A$175,A99),0)</f>
        <v>3184</v>
      </c>
      <c r="J99" s="79" cm="1">
        <f t="array" ref="J99">ROUND(TREND($D$25:$D$175,$A$25:$A$175,A99),0)</f>
        <v>4688</v>
      </c>
      <c r="K99" s="79" cm="1">
        <f t="array" ref="K99">ROUND(TREND($E$25:$E$175,$A$25:$A$175,A99),0)</f>
        <v>6350</v>
      </c>
      <c r="L99" s="79" cm="1">
        <f t="array" ref="L99">ROUND(TREND($F$25:$F$175,$A$25:$A$175,A99),0)</f>
        <v>2636</v>
      </c>
      <c r="M99" s="80" cm="1">
        <f t="array" ref="M99">TREND($G$25:$G$175,$A$25:$A$175,A99)</f>
        <v>12.735906382738534</v>
      </c>
      <c r="U99" s="50">
        <f t="shared" si="5"/>
        <v>1826365696</v>
      </c>
      <c r="V99" s="50">
        <f t="shared" si="6"/>
        <v>3184</v>
      </c>
      <c r="W99" s="22">
        <f t="shared" si="7"/>
        <v>42736</v>
      </c>
      <c r="X99">
        <f t="shared" si="8"/>
        <v>136071424</v>
      </c>
      <c r="Y99">
        <f t="shared" si="9"/>
        <v>3184.1427321173833</v>
      </c>
    </row>
    <row r="100" spans="1:25" ht="18" thickBot="1" x14ac:dyDescent="0.3">
      <c r="A100" s="25">
        <v>42767</v>
      </c>
      <c r="B100" s="22">
        <v>217</v>
      </c>
      <c r="C100" s="22">
        <v>2847</v>
      </c>
      <c r="D100" s="22">
        <v>4432</v>
      </c>
      <c r="E100" s="22">
        <v>6596</v>
      </c>
      <c r="F100" s="22">
        <v>2385</v>
      </c>
      <c r="G100" s="13">
        <v>13.1149</v>
      </c>
      <c r="H100" s="79" cm="1">
        <f t="array" ref="H100">ROUND(TREND($B$25:$B$175,$A$25:$A$175,A100),0)</f>
        <v>234</v>
      </c>
      <c r="I100" s="79" cm="1">
        <f t="array" ref="I100">ROUND(TREND($C$25:$C$175,$A$25:$A$175,A100),0)</f>
        <v>3226</v>
      </c>
      <c r="J100" s="79" cm="1">
        <f t="array" ref="J100">ROUND(TREND($D$25:$D$175,$A$25:$A$175,A100),0)</f>
        <v>4713</v>
      </c>
      <c r="K100" s="79" cm="1">
        <f t="array" ref="K100">ROUND(TREND($E$25:$E$175,$A$25:$A$175,A100),0)</f>
        <v>6391</v>
      </c>
      <c r="L100" s="79" cm="1">
        <f t="array" ref="L100">ROUND(TREND($F$25:$F$175,$A$25:$A$175,A100),0)</f>
        <v>2665</v>
      </c>
      <c r="M100" s="80" cm="1">
        <f t="array" ref="M100">TREND($G$25:$G$175,$A$25:$A$175,A100)</f>
        <v>12.804638104462171</v>
      </c>
      <c r="U100" s="50">
        <f t="shared" si="5"/>
        <v>1829016289</v>
      </c>
      <c r="V100" s="50">
        <f t="shared" si="6"/>
        <v>3226</v>
      </c>
      <c r="W100" s="22">
        <f t="shared" si="7"/>
        <v>42767</v>
      </c>
      <c r="X100">
        <f t="shared" si="8"/>
        <v>137966342</v>
      </c>
      <c r="Y100">
        <f t="shared" si="9"/>
        <v>3225.6283786228014</v>
      </c>
    </row>
    <row r="101" spans="1:25" ht="18" thickBot="1" x14ac:dyDescent="0.3">
      <c r="A101" s="25">
        <v>42795</v>
      </c>
      <c r="B101" s="22">
        <v>216</v>
      </c>
      <c r="C101" s="22">
        <v>2903</v>
      </c>
      <c r="D101" s="22">
        <v>4550</v>
      </c>
      <c r="E101" s="22">
        <v>6844</v>
      </c>
      <c r="F101" s="22">
        <v>2472</v>
      </c>
      <c r="G101" s="13">
        <v>13.419700000000001</v>
      </c>
      <c r="H101" s="79" cm="1">
        <f t="array" ref="H101">ROUND(TREND($B$25:$B$175,$A$25:$A$175,A101),0)</f>
        <v>235</v>
      </c>
      <c r="I101" s="79" cm="1">
        <f t="array" ref="I101">ROUND(TREND($C$25:$C$175,$A$25:$A$175,A101),0)</f>
        <v>3263</v>
      </c>
      <c r="J101" s="79" cm="1">
        <f t="array" ref="J101">ROUND(TREND($D$25:$D$175,$A$25:$A$175,A101),0)</f>
        <v>4735</v>
      </c>
      <c r="K101" s="79" cm="1">
        <f t="array" ref="K101">ROUND(TREND($E$25:$E$175,$A$25:$A$175,A101),0)</f>
        <v>6427</v>
      </c>
      <c r="L101" s="79" cm="1">
        <f t="array" ref="L101">ROUND(TREND($F$25:$F$175,$A$25:$A$175,A101),0)</f>
        <v>2690</v>
      </c>
      <c r="M101" s="80" cm="1">
        <f t="array" ref="M101">TREND($G$25:$G$175,$A$25:$A$175,A101)</f>
        <v>12.866718369244822</v>
      </c>
      <c r="U101" s="50">
        <f t="shared" si="5"/>
        <v>1831412025</v>
      </c>
      <c r="V101" s="50">
        <f t="shared" si="6"/>
        <v>3263</v>
      </c>
      <c r="W101" s="22">
        <f t="shared" si="7"/>
        <v>42795</v>
      </c>
      <c r="X101">
        <f t="shared" si="8"/>
        <v>139640085</v>
      </c>
      <c r="Y101">
        <f t="shared" si="9"/>
        <v>3263.0992851438205</v>
      </c>
    </row>
    <row r="102" spans="1:25" ht="18" thickBot="1" x14ac:dyDescent="0.3">
      <c r="A102" s="25">
        <v>42826</v>
      </c>
      <c r="B102" s="22">
        <v>219</v>
      </c>
      <c r="C102" s="22">
        <v>2921</v>
      </c>
      <c r="D102" s="22">
        <v>4727</v>
      </c>
      <c r="E102" s="22">
        <v>7251</v>
      </c>
      <c r="F102" s="22">
        <v>2507</v>
      </c>
      <c r="G102" s="13">
        <v>13.361800000000001</v>
      </c>
      <c r="H102" s="79" cm="1">
        <f t="array" ref="H102">ROUND(TREND($B$25:$B$175,$A$25:$A$175,A102),0)</f>
        <v>237</v>
      </c>
      <c r="I102" s="79" cm="1">
        <f t="array" ref="I102">ROUND(TREND($C$25:$C$175,$A$25:$A$175,A102),0)</f>
        <v>3305</v>
      </c>
      <c r="J102" s="79" cm="1">
        <f t="array" ref="J102">ROUND(TREND($D$25:$D$175,$A$25:$A$175,A102),0)</f>
        <v>4760</v>
      </c>
      <c r="K102" s="79" cm="1">
        <f t="array" ref="K102">ROUND(TREND($E$25:$E$175,$A$25:$A$175,A102),0)</f>
        <v>6467</v>
      </c>
      <c r="L102" s="79" cm="1">
        <f t="array" ref="L102">ROUND(TREND($F$25:$F$175,$A$25:$A$175,A102),0)</f>
        <v>2719</v>
      </c>
      <c r="M102" s="80" cm="1">
        <f t="array" ref="M102">TREND($G$25:$G$175,$A$25:$A$175,A102)</f>
        <v>12.935450090968473</v>
      </c>
      <c r="U102" s="50">
        <f t="shared" si="5"/>
        <v>1834066276</v>
      </c>
      <c r="V102" s="50">
        <f t="shared" si="6"/>
        <v>3305</v>
      </c>
      <c r="W102" s="22">
        <f t="shared" si="7"/>
        <v>42826</v>
      </c>
      <c r="X102">
        <f t="shared" si="8"/>
        <v>141539930</v>
      </c>
      <c r="Y102">
        <f t="shared" si="9"/>
        <v>3304.5849316492386</v>
      </c>
    </row>
    <row r="103" spans="1:25" ht="18" thickBot="1" x14ac:dyDescent="0.3">
      <c r="A103" s="25">
        <v>42856</v>
      </c>
      <c r="B103" s="22">
        <v>222</v>
      </c>
      <c r="C103" s="22">
        <v>2904</v>
      </c>
      <c r="D103" s="22">
        <v>4701</v>
      </c>
      <c r="E103" s="22">
        <v>7357</v>
      </c>
      <c r="F103" s="22">
        <v>2526</v>
      </c>
      <c r="G103" s="13">
        <v>13.1015</v>
      </c>
      <c r="H103" s="79" cm="1">
        <f t="array" ref="H103">ROUND(TREND($B$25:$B$175,$A$25:$A$175,A103),0)</f>
        <v>239</v>
      </c>
      <c r="I103" s="79" cm="1">
        <f t="array" ref="I103">ROUND(TREND($C$25:$C$175,$A$25:$A$175,A103),0)</f>
        <v>3345</v>
      </c>
      <c r="J103" s="79" cm="1">
        <f t="array" ref="J103">ROUND(TREND($D$25:$D$175,$A$25:$A$175,A103),0)</f>
        <v>4784</v>
      </c>
      <c r="K103" s="79" cm="1">
        <f t="array" ref="K103">ROUND(TREND($E$25:$E$175,$A$25:$A$175,A103),0)</f>
        <v>6506</v>
      </c>
      <c r="L103" s="79" cm="1">
        <f t="array" ref="L103">ROUND(TREND($F$25:$F$175,$A$25:$A$175,A103),0)</f>
        <v>2747</v>
      </c>
      <c r="M103" s="80" cm="1">
        <f t="array" ref="M103">TREND($G$25:$G$175,$A$25:$A$175,A103)</f>
        <v>13.001964660378448</v>
      </c>
      <c r="U103" s="50">
        <f t="shared" si="5"/>
        <v>1836636736</v>
      </c>
      <c r="V103" s="50">
        <f t="shared" si="6"/>
        <v>3345</v>
      </c>
      <c r="W103" s="22">
        <f t="shared" si="7"/>
        <v>42856</v>
      </c>
      <c r="X103">
        <f t="shared" si="8"/>
        <v>143353320</v>
      </c>
      <c r="Y103">
        <f t="shared" si="9"/>
        <v>3344.7323314931928</v>
      </c>
    </row>
    <row r="104" spans="1:25" ht="18" thickBot="1" x14ac:dyDescent="0.3">
      <c r="A104" s="25">
        <v>42887</v>
      </c>
      <c r="B104" s="22">
        <v>222</v>
      </c>
      <c r="C104" s="22">
        <v>2897</v>
      </c>
      <c r="D104" s="22">
        <v>4595</v>
      </c>
      <c r="E104" s="22">
        <v>7066</v>
      </c>
      <c r="F104" s="22">
        <v>2519</v>
      </c>
      <c r="G104" s="13">
        <v>13.047599999999999</v>
      </c>
      <c r="H104" s="79" cm="1">
        <f t="array" ref="H104">ROUND(TREND($B$25:$B$175,$A$25:$A$175,A104),0)</f>
        <v>241</v>
      </c>
      <c r="I104" s="79" cm="1">
        <f t="array" ref="I104">ROUND(TREND($C$25:$C$175,$A$25:$A$175,A104),0)</f>
        <v>3386</v>
      </c>
      <c r="J104" s="79" cm="1">
        <f t="array" ref="J104">ROUND(TREND($D$25:$D$175,$A$25:$A$175,A104),0)</f>
        <v>4809</v>
      </c>
      <c r="K104" s="79" cm="1">
        <f t="array" ref="K104">ROUND(TREND($E$25:$E$175,$A$25:$A$175,A104),0)</f>
        <v>6547</v>
      </c>
      <c r="L104" s="79" cm="1">
        <f t="array" ref="L104">ROUND(TREND($F$25:$F$175,$A$25:$A$175,A104),0)</f>
        <v>2775</v>
      </c>
      <c r="M104" s="80" cm="1">
        <f t="array" ref="M104">TREND($G$25:$G$175,$A$25:$A$175,A104)</f>
        <v>13.070696382102085</v>
      </c>
      <c r="U104" s="50">
        <f t="shared" si="5"/>
        <v>1839294769</v>
      </c>
      <c r="V104" s="50">
        <f t="shared" si="6"/>
        <v>3386</v>
      </c>
      <c r="W104" s="22">
        <f t="shared" si="7"/>
        <v>42887</v>
      </c>
      <c r="X104">
        <f t="shared" si="8"/>
        <v>145215382</v>
      </c>
      <c r="Y104">
        <f t="shared" si="9"/>
        <v>3386.2179779986036</v>
      </c>
    </row>
    <row r="105" spans="1:25" ht="18" thickBot="1" x14ac:dyDescent="0.3">
      <c r="A105" s="25">
        <v>42917</v>
      </c>
      <c r="B105" s="22">
        <v>227</v>
      </c>
      <c r="C105" s="22">
        <v>2984</v>
      </c>
      <c r="D105" s="22">
        <v>4809</v>
      </c>
      <c r="E105" s="22">
        <v>7496</v>
      </c>
      <c r="F105" s="22">
        <v>2585</v>
      </c>
      <c r="G105" s="13">
        <v>13.1653</v>
      </c>
      <c r="H105" s="79" cm="1">
        <f t="array" ref="H105">ROUND(TREND($B$25:$B$175,$A$25:$A$175,A105),0)</f>
        <v>243</v>
      </c>
      <c r="I105" s="79" cm="1">
        <f t="array" ref="I105">ROUND(TREND($C$25:$C$175,$A$25:$A$175,A105),0)</f>
        <v>3426</v>
      </c>
      <c r="J105" s="79" cm="1">
        <f t="array" ref="J105">ROUND(TREND($D$25:$D$175,$A$25:$A$175,A105),0)</f>
        <v>4833</v>
      </c>
      <c r="K105" s="79" cm="1">
        <f t="array" ref="K105">ROUND(TREND($E$25:$E$175,$A$25:$A$175,A105),0)</f>
        <v>6586</v>
      </c>
      <c r="L105" s="79" cm="1">
        <f t="array" ref="L105">ROUND(TREND($F$25:$F$175,$A$25:$A$175,A105),0)</f>
        <v>2803</v>
      </c>
      <c r="M105" s="80" cm="1">
        <f t="array" ref="M105">TREND($G$25:$G$175,$A$25:$A$175,A105)</f>
        <v>13.13721095151206</v>
      </c>
      <c r="U105" s="50">
        <f t="shared" si="5"/>
        <v>1841868889</v>
      </c>
      <c r="V105" s="50">
        <f t="shared" si="6"/>
        <v>3426</v>
      </c>
      <c r="W105" s="22">
        <f t="shared" si="7"/>
        <v>42917</v>
      </c>
      <c r="X105">
        <f t="shared" si="8"/>
        <v>147033642</v>
      </c>
      <c r="Y105">
        <f t="shared" si="9"/>
        <v>3426.3653778425578</v>
      </c>
    </row>
    <row r="106" spans="1:25" ht="18" thickBot="1" x14ac:dyDescent="0.3">
      <c r="A106" s="25">
        <v>42948</v>
      </c>
      <c r="B106" s="22">
        <v>227</v>
      </c>
      <c r="C106" s="22">
        <v>2953</v>
      </c>
      <c r="D106" s="22">
        <v>5014</v>
      </c>
      <c r="E106" s="22">
        <v>7618</v>
      </c>
      <c r="F106" s="22">
        <v>2544</v>
      </c>
      <c r="G106" s="13">
        <v>12.9902</v>
      </c>
      <c r="H106" s="79" cm="1">
        <f t="array" ref="H106">ROUND(TREND($B$25:$B$175,$A$25:$A$175,A106),0)</f>
        <v>245</v>
      </c>
      <c r="I106" s="79" cm="1">
        <f t="array" ref="I106">ROUND(TREND($C$25:$C$175,$A$25:$A$175,A106),0)</f>
        <v>3468</v>
      </c>
      <c r="J106" s="79" cm="1">
        <f t="array" ref="J106">ROUND(TREND($D$25:$D$175,$A$25:$A$175,A106),0)</f>
        <v>4858</v>
      </c>
      <c r="K106" s="79" cm="1">
        <f t="array" ref="K106">ROUND(TREND($E$25:$E$175,$A$25:$A$175,A106),0)</f>
        <v>6626</v>
      </c>
      <c r="L106" s="79" cm="1">
        <f t="array" ref="L106">ROUND(TREND($F$25:$F$175,$A$25:$A$175,A106),0)</f>
        <v>2831</v>
      </c>
      <c r="M106" s="80" cm="1">
        <f t="array" ref="M106">TREND($G$25:$G$175,$A$25:$A$175,A106)</f>
        <v>13.205942673235711</v>
      </c>
      <c r="U106" s="50">
        <f t="shared" si="5"/>
        <v>1844530704</v>
      </c>
      <c r="V106" s="50">
        <f t="shared" si="6"/>
        <v>3468</v>
      </c>
      <c r="W106" s="22">
        <f t="shared" si="7"/>
        <v>42948</v>
      </c>
      <c r="X106">
        <f t="shared" si="8"/>
        <v>148943664</v>
      </c>
      <c r="Y106">
        <f t="shared" si="9"/>
        <v>3467.8510243479759</v>
      </c>
    </row>
    <row r="107" spans="1:25" ht="18" thickBot="1" x14ac:dyDescent="0.3">
      <c r="A107" s="25">
        <v>42979</v>
      </c>
      <c r="B107" s="22">
        <v>231</v>
      </c>
      <c r="C107" s="22">
        <v>3126</v>
      </c>
      <c r="D107" s="22">
        <v>4947</v>
      </c>
      <c r="E107" s="22">
        <v>7590</v>
      </c>
      <c r="F107" s="22">
        <v>2690</v>
      </c>
      <c r="G107" s="13">
        <v>13.546099999999999</v>
      </c>
      <c r="H107" s="79" cm="1">
        <f t="array" ref="H107">ROUND(TREND($B$25:$B$175,$A$25:$A$175,A107),0)</f>
        <v>247</v>
      </c>
      <c r="I107" s="79" cm="1">
        <f t="array" ref="I107">ROUND(TREND($C$25:$C$175,$A$25:$A$175,A107),0)</f>
        <v>3509</v>
      </c>
      <c r="J107" s="79" cm="1">
        <f t="array" ref="J107">ROUND(TREND($D$25:$D$175,$A$25:$A$175,A107),0)</f>
        <v>4883</v>
      </c>
      <c r="K107" s="79" cm="1">
        <f t="array" ref="K107">ROUND(TREND($E$25:$E$175,$A$25:$A$175,A107),0)</f>
        <v>6666</v>
      </c>
      <c r="L107" s="79" cm="1">
        <f t="array" ref="L107">ROUND(TREND($F$25:$F$175,$A$25:$A$175,A107),0)</f>
        <v>2860</v>
      </c>
      <c r="M107" s="80" cm="1">
        <f t="array" ref="M107">TREND($G$25:$G$175,$A$25:$A$175,A107)</f>
        <v>13.274674394959348</v>
      </c>
      <c r="U107" s="50">
        <f t="shared" si="5"/>
        <v>1847194441</v>
      </c>
      <c r="V107" s="50">
        <f t="shared" si="6"/>
        <v>3509</v>
      </c>
      <c r="W107" s="22">
        <f t="shared" si="7"/>
        <v>42979</v>
      </c>
      <c r="X107">
        <f t="shared" si="8"/>
        <v>150813311</v>
      </c>
      <c r="Y107">
        <f t="shared" si="9"/>
        <v>3509.336670853394</v>
      </c>
    </row>
    <row r="108" spans="1:25" ht="18" thickBot="1" x14ac:dyDescent="0.3">
      <c r="A108" s="25">
        <v>43009</v>
      </c>
      <c r="B108" s="22">
        <v>236</v>
      </c>
      <c r="C108" s="22">
        <v>3335</v>
      </c>
      <c r="D108" s="22">
        <v>5289</v>
      </c>
      <c r="E108" s="22">
        <v>8223</v>
      </c>
      <c r="F108" s="22">
        <v>2906</v>
      </c>
      <c r="G108" s="13">
        <v>14.123900000000001</v>
      </c>
      <c r="H108" s="79" cm="1">
        <f t="array" ref="H108">ROUND(TREND($B$25:$B$175,$A$25:$A$175,A108),0)</f>
        <v>249</v>
      </c>
      <c r="I108" s="79" cm="1">
        <f t="array" ref="I108">ROUND(TREND($C$25:$C$175,$A$25:$A$175,A108),0)</f>
        <v>3549</v>
      </c>
      <c r="J108" s="79" cm="1">
        <f t="array" ref="J108">ROUND(TREND($D$25:$D$175,$A$25:$A$175,A108),0)</f>
        <v>4907</v>
      </c>
      <c r="K108" s="79" cm="1">
        <f t="array" ref="K108">ROUND(TREND($E$25:$E$175,$A$25:$A$175,A108),0)</f>
        <v>6705</v>
      </c>
      <c r="L108" s="79" cm="1">
        <f t="array" ref="L108">ROUND(TREND($F$25:$F$175,$A$25:$A$175,A108),0)</f>
        <v>2887</v>
      </c>
      <c r="M108" s="80" cm="1">
        <f t="array" ref="M108">TREND($G$25:$G$175,$A$25:$A$175,A108)</f>
        <v>13.341188964369337</v>
      </c>
      <c r="U108" s="50">
        <f t="shared" si="5"/>
        <v>1849774081</v>
      </c>
      <c r="V108" s="50">
        <f t="shared" si="6"/>
        <v>3549</v>
      </c>
      <c r="W108" s="22">
        <f t="shared" si="7"/>
        <v>43009</v>
      </c>
      <c r="X108">
        <f t="shared" si="8"/>
        <v>152638941</v>
      </c>
      <c r="Y108">
        <f t="shared" si="9"/>
        <v>3549.4840706973409</v>
      </c>
    </row>
    <row r="109" spans="1:25" ht="18" thickBot="1" x14ac:dyDescent="0.3">
      <c r="A109" s="25">
        <v>43040</v>
      </c>
      <c r="B109" s="22">
        <v>243</v>
      </c>
      <c r="C109" s="22">
        <v>3332</v>
      </c>
      <c r="D109" s="22">
        <v>5371</v>
      </c>
      <c r="E109" s="22">
        <v>8370</v>
      </c>
      <c r="F109" s="22">
        <v>2830</v>
      </c>
      <c r="G109" s="13">
        <v>13.691000000000001</v>
      </c>
      <c r="H109" s="79" cm="1">
        <f t="array" ref="H109">ROUND(TREND($B$25:$B$175,$A$25:$A$175,A109),0)</f>
        <v>251</v>
      </c>
      <c r="I109" s="79" cm="1">
        <f t="array" ref="I109">ROUND(TREND($C$25:$C$175,$A$25:$A$175,A109),0)</f>
        <v>3591</v>
      </c>
      <c r="J109" s="79" cm="1">
        <f t="array" ref="J109">ROUND(TREND($D$25:$D$175,$A$25:$A$175,A109),0)</f>
        <v>4932</v>
      </c>
      <c r="K109" s="79" cm="1">
        <f t="array" ref="K109">ROUND(TREND($E$25:$E$175,$A$25:$A$175,A109),0)</f>
        <v>6745</v>
      </c>
      <c r="L109" s="79" cm="1">
        <f t="array" ref="L109">ROUND(TREND($F$25:$F$175,$A$25:$A$175,A109),0)</f>
        <v>2916</v>
      </c>
      <c r="M109" s="80" cm="1">
        <f t="array" ref="M109">TREND($G$25:$G$175,$A$25:$A$175,A109)</f>
        <v>13.409920686092974</v>
      </c>
      <c r="U109" s="50">
        <f t="shared" si="5"/>
        <v>1852441600</v>
      </c>
      <c r="V109" s="50">
        <f t="shared" si="6"/>
        <v>3591</v>
      </c>
      <c r="W109" s="22">
        <f t="shared" si="7"/>
        <v>43040</v>
      </c>
      <c r="X109">
        <f t="shared" si="8"/>
        <v>154556640</v>
      </c>
      <c r="Y109">
        <f t="shared" si="9"/>
        <v>3590.9697172027591</v>
      </c>
    </row>
    <row r="110" spans="1:25" ht="18" thickBot="1" x14ac:dyDescent="0.3">
      <c r="A110" s="25">
        <v>43070</v>
      </c>
      <c r="B110" s="22">
        <v>245</v>
      </c>
      <c r="C110" s="22">
        <v>3031</v>
      </c>
      <c r="D110" s="22">
        <v>5271</v>
      </c>
      <c r="E110" s="22">
        <v>7947</v>
      </c>
      <c r="F110" s="22">
        <v>2616</v>
      </c>
      <c r="G110" s="13">
        <v>12.3574</v>
      </c>
      <c r="H110" s="79" cm="1">
        <f t="array" ref="H110">ROUND(TREND($B$25:$B$175,$A$25:$A$175,A110),0)</f>
        <v>253</v>
      </c>
      <c r="I110" s="79" cm="1">
        <f t="array" ref="I110">ROUND(TREND($C$25:$C$175,$A$25:$A$175,A110),0)</f>
        <v>3631</v>
      </c>
      <c r="J110" s="79" cm="1">
        <f t="array" ref="J110">ROUND(TREND($D$25:$D$175,$A$25:$A$175,A110),0)</f>
        <v>4957</v>
      </c>
      <c r="K110" s="79" cm="1">
        <f t="array" ref="K110">ROUND(TREND($E$25:$E$175,$A$25:$A$175,A110),0)</f>
        <v>6784</v>
      </c>
      <c r="L110" s="79" cm="1">
        <f t="array" ref="L110">ROUND(TREND($F$25:$F$175,$A$25:$A$175,A110),0)</f>
        <v>2944</v>
      </c>
      <c r="M110" s="80" cm="1">
        <f t="array" ref="M110">TREND($G$25:$G$175,$A$25:$A$175,A110)</f>
        <v>13.476435255502949</v>
      </c>
      <c r="U110" s="50">
        <f t="shared" si="5"/>
        <v>1855024900</v>
      </c>
      <c r="V110" s="50">
        <f t="shared" si="6"/>
        <v>3631</v>
      </c>
      <c r="W110" s="22">
        <f t="shared" si="7"/>
        <v>43070</v>
      </c>
      <c r="X110">
        <f t="shared" si="8"/>
        <v>156387170</v>
      </c>
      <c r="Y110">
        <f t="shared" si="9"/>
        <v>3631.1171170467132</v>
      </c>
    </row>
    <row r="111" spans="1:25" ht="18" thickBot="1" x14ac:dyDescent="0.3">
      <c r="A111" s="25">
        <v>43101</v>
      </c>
      <c r="B111" s="22">
        <v>259</v>
      </c>
      <c r="C111" s="22">
        <v>3071</v>
      </c>
      <c r="D111" s="22">
        <v>5272</v>
      </c>
      <c r="E111" s="22">
        <v>7945</v>
      </c>
      <c r="F111" s="22">
        <v>2640</v>
      </c>
      <c r="G111" s="13">
        <v>11.8575</v>
      </c>
      <c r="H111" s="79" cm="1">
        <f t="array" ref="H111">ROUND(TREND($B$25:$B$175,$A$25:$A$175,A111),0)</f>
        <v>255</v>
      </c>
      <c r="I111" s="79" cm="1">
        <f t="array" ref="I111">ROUND(TREND($C$25:$C$175,$A$25:$A$175,A111),0)</f>
        <v>3673</v>
      </c>
      <c r="J111" s="79" cm="1">
        <f t="array" ref="J111">ROUND(TREND($D$25:$D$175,$A$25:$A$175,A111),0)</f>
        <v>4981</v>
      </c>
      <c r="K111" s="79" cm="1">
        <f t="array" ref="K111">ROUND(TREND($E$25:$E$175,$A$25:$A$175,A111),0)</f>
        <v>6825</v>
      </c>
      <c r="L111" s="79" cm="1">
        <f t="array" ref="L111">ROUND(TREND($F$25:$F$175,$A$25:$A$175,A111),0)</f>
        <v>2972</v>
      </c>
      <c r="M111" s="80" cm="1">
        <f t="array" ref="M111">TREND($G$25:$G$175,$A$25:$A$175,A111)</f>
        <v>13.5451669772266</v>
      </c>
      <c r="U111" s="50">
        <f t="shared" si="5"/>
        <v>1857696201</v>
      </c>
      <c r="V111" s="50">
        <f t="shared" si="6"/>
        <v>3673</v>
      </c>
      <c r="W111" s="22">
        <f t="shared" si="7"/>
        <v>43101</v>
      </c>
      <c r="X111">
        <f t="shared" si="8"/>
        <v>158309973</v>
      </c>
      <c r="Y111">
        <f t="shared" si="9"/>
        <v>3672.6027635521314</v>
      </c>
    </row>
    <row r="112" spans="1:25" ht="18" thickBot="1" x14ac:dyDescent="0.3">
      <c r="A112" s="25">
        <v>43132</v>
      </c>
      <c r="B112" s="22">
        <v>249</v>
      </c>
      <c r="C112" s="22">
        <v>2939</v>
      </c>
      <c r="D112" s="22">
        <v>5148</v>
      </c>
      <c r="E112" s="22">
        <v>7651</v>
      </c>
      <c r="F112" s="22">
        <v>2539</v>
      </c>
      <c r="G112" s="13">
        <v>11.7883</v>
      </c>
      <c r="H112" s="79" cm="1">
        <f t="array" ref="H112">ROUND(TREND($B$25:$B$175,$A$25:$A$175,A112),0)</f>
        <v>257</v>
      </c>
      <c r="I112" s="79" cm="1">
        <f t="array" ref="I112">ROUND(TREND($C$25:$C$175,$A$25:$A$175,A112),0)</f>
        <v>3714</v>
      </c>
      <c r="J112" s="79" cm="1">
        <f t="array" ref="J112">ROUND(TREND($D$25:$D$175,$A$25:$A$175,A112),0)</f>
        <v>5006</v>
      </c>
      <c r="K112" s="79" cm="1">
        <f t="array" ref="K112">ROUND(TREND($E$25:$E$175,$A$25:$A$175,A112),0)</f>
        <v>6865</v>
      </c>
      <c r="L112" s="79" cm="1">
        <f t="array" ref="L112">ROUND(TREND($F$25:$F$175,$A$25:$A$175,A112),0)</f>
        <v>3001</v>
      </c>
      <c r="M112" s="80" cm="1">
        <f t="array" ref="M112">TREND($G$25:$G$175,$A$25:$A$175,A112)</f>
        <v>13.613898698950237</v>
      </c>
      <c r="U112" s="50">
        <f t="shared" si="5"/>
        <v>1860369424</v>
      </c>
      <c r="V112" s="50">
        <f t="shared" si="6"/>
        <v>3714</v>
      </c>
      <c r="W112" s="22">
        <f t="shared" si="7"/>
        <v>43132</v>
      </c>
      <c r="X112">
        <f t="shared" si="8"/>
        <v>160192248</v>
      </c>
      <c r="Y112">
        <f t="shared" si="9"/>
        <v>3714.0884100575422</v>
      </c>
    </row>
    <row r="113" spans="1:25" ht="18" thickBot="1" x14ac:dyDescent="0.3">
      <c r="A113" s="25">
        <v>43160</v>
      </c>
      <c r="B113" s="22">
        <v>242</v>
      </c>
      <c r="C113" s="22">
        <v>2864</v>
      </c>
      <c r="D113" s="22">
        <v>4940</v>
      </c>
      <c r="E113" s="22">
        <v>7354</v>
      </c>
      <c r="F113" s="22">
        <v>2492</v>
      </c>
      <c r="G113" s="13">
        <v>11.831</v>
      </c>
      <c r="H113" s="79" cm="1">
        <f t="array" ref="H113">ROUND(TREND($B$25:$B$175,$A$25:$A$175,A113),0)</f>
        <v>259</v>
      </c>
      <c r="I113" s="79" cm="1">
        <f t="array" ref="I113">ROUND(TREND($C$25:$C$175,$A$25:$A$175,A113),0)</f>
        <v>3752</v>
      </c>
      <c r="J113" s="79" cm="1">
        <f t="array" ref="J113">ROUND(TREND($D$25:$D$175,$A$25:$A$175,A113),0)</f>
        <v>5029</v>
      </c>
      <c r="K113" s="79" cm="1">
        <f t="array" ref="K113">ROUND(TREND($E$25:$E$175,$A$25:$A$175,A113),0)</f>
        <v>6901</v>
      </c>
      <c r="L113" s="79" cm="1">
        <f t="array" ref="L113">ROUND(TREND($F$25:$F$175,$A$25:$A$175,A113),0)</f>
        <v>3026</v>
      </c>
      <c r="M113" s="80" cm="1">
        <f t="array" ref="M113">TREND($G$25:$G$175,$A$25:$A$175,A113)</f>
        <v>13.675978963732888</v>
      </c>
      <c r="U113" s="50">
        <f t="shared" si="5"/>
        <v>1862785600</v>
      </c>
      <c r="V113" s="50">
        <f t="shared" si="6"/>
        <v>3752</v>
      </c>
      <c r="W113" s="22">
        <f t="shared" si="7"/>
        <v>43160</v>
      </c>
      <c r="X113">
        <f t="shared" si="8"/>
        <v>161936320</v>
      </c>
      <c r="Y113">
        <f t="shared" si="9"/>
        <v>3751.5593165785685</v>
      </c>
    </row>
    <row r="114" spans="1:25" ht="18" thickBot="1" x14ac:dyDescent="0.3">
      <c r="A114" s="25">
        <v>43191</v>
      </c>
      <c r="B114" s="22">
        <v>243</v>
      </c>
      <c r="C114" s="22">
        <v>3028</v>
      </c>
      <c r="D114" s="22">
        <v>5151</v>
      </c>
      <c r="E114" s="22">
        <v>7695</v>
      </c>
      <c r="F114" s="22">
        <v>2628</v>
      </c>
      <c r="G114" s="13">
        <v>12.463800000000001</v>
      </c>
      <c r="H114" s="79" cm="1">
        <f t="array" ref="H114">ROUND(TREND($B$25:$B$175,$A$25:$A$175,A114),0)</f>
        <v>261</v>
      </c>
      <c r="I114" s="79" cm="1">
        <f t="array" ref="I114">ROUND(TREND($C$25:$C$175,$A$25:$A$175,A114),0)</f>
        <v>3793</v>
      </c>
      <c r="J114" s="79" cm="1">
        <f t="array" ref="J114">ROUND(TREND($D$25:$D$175,$A$25:$A$175,A114),0)</f>
        <v>5054</v>
      </c>
      <c r="K114" s="79" cm="1">
        <f t="array" ref="K114">ROUND(TREND($E$25:$E$175,$A$25:$A$175,A114),0)</f>
        <v>6942</v>
      </c>
      <c r="L114" s="79" cm="1">
        <f t="array" ref="L114">ROUND(TREND($F$25:$F$175,$A$25:$A$175,A114),0)</f>
        <v>3055</v>
      </c>
      <c r="M114" s="80" cm="1">
        <f t="array" ref="M114">TREND($G$25:$G$175,$A$25:$A$175,A114)</f>
        <v>13.744710685456539</v>
      </c>
      <c r="U114" s="50">
        <f t="shared" si="5"/>
        <v>1865462481</v>
      </c>
      <c r="V114" s="50">
        <f t="shared" si="6"/>
        <v>3793</v>
      </c>
      <c r="W114" s="22">
        <f t="shared" si="7"/>
        <v>43191</v>
      </c>
      <c r="X114">
        <f t="shared" si="8"/>
        <v>163823463</v>
      </c>
      <c r="Y114">
        <f t="shared" si="9"/>
        <v>3793.0449630839867</v>
      </c>
    </row>
    <row r="115" spans="1:25" ht="18" thickBot="1" x14ac:dyDescent="0.3">
      <c r="A115" s="25">
        <v>43221</v>
      </c>
      <c r="B115" s="22">
        <v>249</v>
      </c>
      <c r="C115" s="22">
        <v>3158</v>
      </c>
      <c r="D115" s="22">
        <v>5020</v>
      </c>
      <c r="E115" s="22">
        <v>7307</v>
      </c>
      <c r="F115" s="22">
        <v>2663</v>
      </c>
      <c r="G115" s="13">
        <v>12.695</v>
      </c>
      <c r="H115" s="79" cm="1">
        <f t="array" ref="H115">ROUND(TREND($B$25:$B$175,$A$25:$A$175,A115),0)</f>
        <v>263</v>
      </c>
      <c r="I115" s="79" cm="1">
        <f t="array" ref="I115">ROUND(TREND($C$25:$C$175,$A$25:$A$175,A115),0)</f>
        <v>3833</v>
      </c>
      <c r="J115" s="79" cm="1">
        <f t="array" ref="J115">ROUND(TREND($D$25:$D$175,$A$25:$A$175,A115),0)</f>
        <v>5078</v>
      </c>
      <c r="K115" s="79" cm="1">
        <f t="array" ref="K115">ROUND(TREND($E$25:$E$175,$A$25:$A$175,A115),0)</f>
        <v>6981</v>
      </c>
      <c r="L115" s="79" cm="1">
        <f t="array" ref="L115">ROUND(TREND($F$25:$F$175,$A$25:$A$175,A115),0)</f>
        <v>3083</v>
      </c>
      <c r="M115" s="80" cm="1">
        <f t="array" ref="M115">TREND($G$25:$G$175,$A$25:$A$175,A115)</f>
        <v>13.811225254866514</v>
      </c>
      <c r="U115" s="50">
        <f t="shared" si="5"/>
        <v>1868054841</v>
      </c>
      <c r="V115" s="50">
        <f t="shared" si="6"/>
        <v>3833</v>
      </c>
      <c r="W115" s="22">
        <f t="shared" si="7"/>
        <v>43221</v>
      </c>
      <c r="X115">
        <f t="shared" si="8"/>
        <v>165666093</v>
      </c>
      <c r="Y115">
        <f t="shared" si="9"/>
        <v>3833.1923629279336</v>
      </c>
    </row>
    <row r="116" spans="1:25" ht="18" thickBot="1" x14ac:dyDescent="0.3">
      <c r="A116" s="25">
        <v>43252</v>
      </c>
      <c r="B116" s="22">
        <v>250</v>
      </c>
      <c r="C116" s="22">
        <v>3424</v>
      </c>
      <c r="D116" s="22">
        <v>5060</v>
      </c>
      <c r="E116" s="22">
        <v>7482</v>
      </c>
      <c r="F116" s="22">
        <v>2912</v>
      </c>
      <c r="G116" s="13">
        <v>13.7225</v>
      </c>
      <c r="H116" s="79" cm="1">
        <f t="array" ref="H116">ROUND(TREND($B$25:$B$175,$A$25:$A$175,A116),0)</f>
        <v>265</v>
      </c>
      <c r="I116" s="79" cm="1">
        <f t="array" ref="I116">ROUND(TREND($C$25:$C$175,$A$25:$A$175,A116),0)</f>
        <v>3875</v>
      </c>
      <c r="J116" s="79" cm="1">
        <f t="array" ref="J116">ROUND(TREND($D$25:$D$175,$A$25:$A$175,A116),0)</f>
        <v>5103</v>
      </c>
      <c r="K116" s="79" cm="1">
        <f t="array" ref="K116">ROUND(TREND($E$25:$E$175,$A$25:$A$175,A116),0)</f>
        <v>7021</v>
      </c>
      <c r="L116" s="79" cm="1">
        <f t="array" ref="L116">ROUND(TREND($F$25:$F$175,$A$25:$A$175,A116),0)</f>
        <v>3111</v>
      </c>
      <c r="M116" s="80" cm="1">
        <f t="array" ref="M116">TREND($G$25:$G$175,$A$25:$A$175,A116)</f>
        <v>13.879956976590151</v>
      </c>
      <c r="U116" s="50">
        <f t="shared" si="5"/>
        <v>1870735504</v>
      </c>
      <c r="V116" s="50">
        <f t="shared" si="6"/>
        <v>3875</v>
      </c>
      <c r="W116" s="22">
        <f t="shared" si="7"/>
        <v>43252</v>
      </c>
      <c r="X116">
        <f t="shared" si="8"/>
        <v>167601500</v>
      </c>
      <c r="Y116">
        <f t="shared" si="9"/>
        <v>3874.6780094333517</v>
      </c>
    </row>
    <row r="117" spans="1:25" ht="18" thickBot="1" x14ac:dyDescent="0.3">
      <c r="A117" s="25">
        <v>43282</v>
      </c>
      <c r="B117" s="22">
        <v>258</v>
      </c>
      <c r="C117" s="22">
        <v>3429</v>
      </c>
      <c r="D117" s="22">
        <v>5145</v>
      </c>
      <c r="E117" s="22">
        <v>7398</v>
      </c>
      <c r="F117" s="22">
        <v>2819</v>
      </c>
      <c r="G117" s="13">
        <v>13.27</v>
      </c>
      <c r="H117" s="79" cm="1">
        <f t="array" ref="H117">ROUND(TREND($B$25:$B$175,$A$25:$A$175,A117),0)</f>
        <v>267</v>
      </c>
      <c r="I117" s="79" cm="1">
        <f t="array" ref="I117">ROUND(TREND($C$25:$C$175,$A$25:$A$175,A117),0)</f>
        <v>3915</v>
      </c>
      <c r="J117" s="79" cm="1">
        <f t="array" ref="J117">ROUND(TREND($D$25:$D$175,$A$25:$A$175,A117),0)</f>
        <v>5127</v>
      </c>
      <c r="K117" s="79" cm="1">
        <f t="array" ref="K117">ROUND(TREND($E$25:$E$175,$A$25:$A$175,A117),0)</f>
        <v>7060</v>
      </c>
      <c r="L117" s="79" cm="1">
        <f t="array" ref="L117">ROUND(TREND($F$25:$F$175,$A$25:$A$175,A117),0)</f>
        <v>3139</v>
      </c>
      <c r="M117" s="80" cm="1">
        <f t="array" ref="M117">TREND($G$25:$G$175,$A$25:$A$175,A117)</f>
        <v>13.94647154600014</v>
      </c>
      <c r="U117" s="50">
        <f t="shared" si="5"/>
        <v>1873331524</v>
      </c>
      <c r="V117" s="50">
        <f t="shared" si="6"/>
        <v>3915</v>
      </c>
      <c r="W117" s="22">
        <f t="shared" si="7"/>
        <v>43282</v>
      </c>
      <c r="X117">
        <f t="shared" si="8"/>
        <v>169449030</v>
      </c>
      <c r="Y117">
        <f t="shared" si="9"/>
        <v>3914.8254092773059</v>
      </c>
    </row>
    <row r="118" spans="1:25" ht="18" thickBot="1" x14ac:dyDescent="0.3">
      <c r="A118" s="25">
        <v>43313</v>
      </c>
      <c r="B118" s="22">
        <v>267</v>
      </c>
      <c r="C118" s="22">
        <v>3915</v>
      </c>
      <c r="D118" s="22">
        <v>5250</v>
      </c>
      <c r="E118" s="22">
        <v>7569</v>
      </c>
      <c r="F118" s="22">
        <v>3193</v>
      </c>
      <c r="G118" s="13">
        <v>14.68</v>
      </c>
      <c r="H118" s="79" cm="1">
        <f t="array" ref="H118">ROUND(TREND($B$25:$B$175,$A$25:$A$175,A118),0)</f>
        <v>269</v>
      </c>
      <c r="I118" s="79" cm="1">
        <f t="array" ref="I118">ROUND(TREND($C$25:$C$175,$A$25:$A$175,A118),0)</f>
        <v>3956</v>
      </c>
      <c r="J118" s="79" cm="1">
        <f t="array" ref="J118">ROUND(TREND($D$25:$D$175,$A$25:$A$175,A118),0)</f>
        <v>5152</v>
      </c>
      <c r="K118" s="79" cm="1">
        <f t="array" ref="K118">ROUND(TREND($E$25:$E$175,$A$25:$A$175,A118),0)</f>
        <v>7100</v>
      </c>
      <c r="L118" s="79" cm="1">
        <f t="array" ref="L118">ROUND(TREND($F$25:$F$175,$A$25:$A$175,A118),0)</f>
        <v>3167</v>
      </c>
      <c r="M118" s="80" cm="1">
        <f t="array" ref="M118">TREND($G$25:$G$175,$A$25:$A$175,A118)</f>
        <v>14.015203267723777</v>
      </c>
      <c r="U118" s="50">
        <f t="shared" si="5"/>
        <v>1876015969</v>
      </c>
      <c r="V118" s="50">
        <f t="shared" si="6"/>
        <v>3956</v>
      </c>
      <c r="W118" s="22">
        <f t="shared" si="7"/>
        <v>43313</v>
      </c>
      <c r="X118">
        <f t="shared" si="8"/>
        <v>171346228</v>
      </c>
      <c r="Y118">
        <f t="shared" si="9"/>
        <v>3956.3110557827167</v>
      </c>
    </row>
    <row r="119" spans="1:25" ht="18" thickBot="1" x14ac:dyDescent="0.3">
      <c r="A119" s="25">
        <v>43344</v>
      </c>
      <c r="B119" s="22">
        <v>267</v>
      </c>
      <c r="C119" s="22">
        <v>3776</v>
      </c>
      <c r="D119" s="22">
        <v>5008</v>
      </c>
      <c r="E119" s="22">
        <v>6900</v>
      </c>
      <c r="F119" s="22">
        <v>3102</v>
      </c>
      <c r="G119" s="13">
        <v>14.139799999999999</v>
      </c>
      <c r="H119" s="79" cm="1">
        <f t="array" ref="H119">ROUND(TREND($B$25:$B$175,$A$25:$A$175,A119),0)</f>
        <v>271</v>
      </c>
      <c r="I119" s="79" cm="1">
        <f t="array" ref="I119">ROUND(TREND($C$25:$C$175,$A$25:$A$175,A119),0)</f>
        <v>3998</v>
      </c>
      <c r="J119" s="79" cm="1">
        <f t="array" ref="J119">ROUND(TREND($D$25:$D$175,$A$25:$A$175,A119),0)</f>
        <v>5177</v>
      </c>
      <c r="K119" s="79" cm="1">
        <f t="array" ref="K119">ROUND(TREND($E$25:$E$175,$A$25:$A$175,A119),0)</f>
        <v>7141</v>
      </c>
      <c r="L119" s="79" cm="1">
        <f t="array" ref="L119">ROUND(TREND($F$25:$F$175,$A$25:$A$175,A119),0)</f>
        <v>3196</v>
      </c>
      <c r="M119" s="80" cm="1">
        <f t="array" ref="M119">TREND($G$25:$G$175,$A$25:$A$175,A119)</f>
        <v>14.083934989447428</v>
      </c>
      <c r="U119" s="50">
        <f t="shared" si="5"/>
        <v>1878702336</v>
      </c>
      <c r="V119" s="50">
        <f t="shared" si="6"/>
        <v>3998</v>
      </c>
      <c r="W119" s="22">
        <f t="shared" si="7"/>
        <v>43344</v>
      </c>
      <c r="X119">
        <f t="shared" si="8"/>
        <v>173289312</v>
      </c>
      <c r="Y119">
        <f t="shared" si="9"/>
        <v>3997.7967022881348</v>
      </c>
    </row>
    <row r="120" spans="1:25" ht="18" thickBot="1" x14ac:dyDescent="0.3">
      <c r="A120" s="25">
        <v>43374</v>
      </c>
      <c r="B120" s="22">
        <v>249</v>
      </c>
      <c r="C120" s="22">
        <v>3678</v>
      </c>
      <c r="D120" s="22">
        <v>4615</v>
      </c>
      <c r="E120" s="22">
        <v>6300</v>
      </c>
      <c r="F120" s="22">
        <v>3021</v>
      </c>
      <c r="G120" s="13">
        <v>14.784800000000001</v>
      </c>
      <c r="H120" s="79" cm="1">
        <f t="array" ref="H120">ROUND(TREND($B$25:$B$175,$A$25:$A$175,A120),0)</f>
        <v>273</v>
      </c>
      <c r="I120" s="79" cm="1">
        <f t="array" ref="I120">ROUND(TREND($C$25:$C$175,$A$25:$A$175,A120),0)</f>
        <v>4038</v>
      </c>
      <c r="J120" s="79" cm="1">
        <f t="array" ref="J120">ROUND(TREND($D$25:$D$175,$A$25:$A$175,A120),0)</f>
        <v>5201</v>
      </c>
      <c r="K120" s="79" cm="1">
        <f t="array" ref="K120">ROUND(TREND($E$25:$E$175,$A$25:$A$175,A120),0)</f>
        <v>7180</v>
      </c>
      <c r="L120" s="79" cm="1">
        <f t="array" ref="L120">ROUND(TREND($F$25:$F$175,$A$25:$A$175,A120),0)</f>
        <v>3223</v>
      </c>
      <c r="M120" s="80" cm="1">
        <f t="array" ref="M120">TREND($G$25:$G$175,$A$25:$A$175,A120)</f>
        <v>14.150449558857403</v>
      </c>
      <c r="U120" s="50">
        <f t="shared" si="5"/>
        <v>1881303876</v>
      </c>
      <c r="V120" s="50">
        <f t="shared" si="6"/>
        <v>4038</v>
      </c>
      <c r="W120" s="22">
        <f t="shared" si="7"/>
        <v>43374</v>
      </c>
      <c r="X120">
        <f t="shared" si="8"/>
        <v>175144212</v>
      </c>
      <c r="Y120">
        <f t="shared" si="9"/>
        <v>4037.944102132089</v>
      </c>
    </row>
    <row r="121" spans="1:25" ht="18" thickBot="1" x14ac:dyDescent="0.3">
      <c r="A121" s="25">
        <v>43405</v>
      </c>
      <c r="B121" s="22">
        <v>253</v>
      </c>
      <c r="C121" s="22">
        <v>3513</v>
      </c>
      <c r="D121" s="22">
        <v>4552</v>
      </c>
      <c r="E121" s="22">
        <v>6270</v>
      </c>
      <c r="F121" s="22">
        <v>2833</v>
      </c>
      <c r="G121" s="13">
        <v>13.8592</v>
      </c>
      <c r="H121" s="79" cm="1">
        <f t="array" ref="H121">ROUND(TREND($B$25:$B$175,$A$25:$A$175,A121),0)</f>
        <v>275</v>
      </c>
      <c r="I121" s="79" cm="1">
        <f t="array" ref="I121">ROUND(TREND($C$25:$C$175,$A$25:$A$175,A121),0)</f>
        <v>4079</v>
      </c>
      <c r="J121" s="79" cm="1">
        <f t="array" ref="J121">ROUND(TREND($D$25:$D$175,$A$25:$A$175,A121),0)</f>
        <v>5226</v>
      </c>
      <c r="K121" s="79" cm="1">
        <f t="array" ref="K121">ROUND(TREND($E$25:$E$175,$A$25:$A$175,A121),0)</f>
        <v>7220</v>
      </c>
      <c r="L121" s="79" cm="1">
        <f t="array" ref="L121">ROUND(TREND($F$25:$F$175,$A$25:$A$175,A121),0)</f>
        <v>3252</v>
      </c>
      <c r="M121" s="80" cm="1">
        <f t="array" ref="M121">TREND($G$25:$G$175,$A$25:$A$175,A121)</f>
        <v>14.21918128058104</v>
      </c>
      <c r="U121" s="50">
        <f t="shared" si="5"/>
        <v>1883994025</v>
      </c>
      <c r="V121" s="50">
        <f t="shared" si="6"/>
        <v>4079</v>
      </c>
      <c r="W121" s="22">
        <f t="shared" si="7"/>
        <v>43405</v>
      </c>
      <c r="X121">
        <f t="shared" si="8"/>
        <v>177048995</v>
      </c>
      <c r="Y121">
        <f t="shared" si="9"/>
        <v>4079.4297486375071</v>
      </c>
    </row>
    <row r="122" spans="1:25" ht="18" thickBot="1" x14ac:dyDescent="0.3">
      <c r="A122" s="25">
        <v>43435</v>
      </c>
      <c r="B122" s="22">
        <v>230</v>
      </c>
      <c r="C122" s="22">
        <v>3297</v>
      </c>
      <c r="D122" s="22">
        <v>4699</v>
      </c>
      <c r="E122" s="22">
        <v>6360</v>
      </c>
      <c r="F122" s="22">
        <v>2742</v>
      </c>
      <c r="G122" s="13">
        <v>14.347300000000001</v>
      </c>
      <c r="H122" s="79" cm="1">
        <f t="array" ref="H122">ROUND(TREND($B$25:$B$175,$A$25:$A$175,A122),0)</f>
        <v>277</v>
      </c>
      <c r="I122" s="79" cm="1">
        <f t="array" ref="I122">ROUND(TREND($C$25:$C$175,$A$25:$A$175,A122),0)</f>
        <v>4120</v>
      </c>
      <c r="J122" s="79" cm="1">
        <f t="array" ref="J122">ROUND(TREND($D$25:$D$175,$A$25:$A$175,A122),0)</f>
        <v>5250</v>
      </c>
      <c r="K122" s="79" cm="1">
        <f t="array" ref="K122">ROUND(TREND($E$25:$E$175,$A$25:$A$175,A122),0)</f>
        <v>7259</v>
      </c>
      <c r="L122" s="79" cm="1">
        <f t="array" ref="L122">ROUND(TREND($F$25:$F$175,$A$25:$A$175,A122),0)</f>
        <v>3280</v>
      </c>
      <c r="M122" s="80" cm="1">
        <f t="array" ref="M122">TREND($G$25:$G$175,$A$25:$A$175,A122)</f>
        <v>14.285695849991029</v>
      </c>
      <c r="U122" s="50">
        <f t="shared" si="5"/>
        <v>1886599225</v>
      </c>
      <c r="V122" s="50">
        <f t="shared" si="6"/>
        <v>4120</v>
      </c>
      <c r="W122" s="22">
        <f t="shared" si="7"/>
        <v>43435</v>
      </c>
      <c r="X122">
        <f t="shared" si="8"/>
        <v>178952200</v>
      </c>
      <c r="Y122">
        <f t="shared" si="9"/>
        <v>4119.5771484814541</v>
      </c>
    </row>
    <row r="123" spans="1:25" ht="18" thickBot="1" x14ac:dyDescent="0.3">
      <c r="A123" s="25">
        <v>43466</v>
      </c>
      <c r="B123" s="22">
        <v>248</v>
      </c>
      <c r="C123" s="22">
        <v>3286</v>
      </c>
      <c r="D123" s="22">
        <v>4797</v>
      </c>
      <c r="E123" s="22">
        <v>6359</v>
      </c>
      <c r="F123" s="22">
        <v>2682</v>
      </c>
      <c r="G123" s="13">
        <v>13.2477</v>
      </c>
      <c r="H123" s="79" cm="1">
        <f t="array" ref="H123">ROUND(TREND($B$25:$B$175,$A$25:$A$175,A123),0)</f>
        <v>279</v>
      </c>
      <c r="I123" s="79" cm="1">
        <f t="array" ref="I123">ROUND(TREND($C$25:$C$175,$A$25:$A$175,A123),0)</f>
        <v>4161</v>
      </c>
      <c r="J123" s="79" cm="1">
        <f t="array" ref="J123">ROUND(TREND($D$25:$D$175,$A$25:$A$175,A123),0)</f>
        <v>5275</v>
      </c>
      <c r="K123" s="79" cm="1">
        <f t="array" ref="K123">ROUND(TREND($E$25:$E$175,$A$25:$A$175,A123),0)</f>
        <v>7299</v>
      </c>
      <c r="L123" s="79" cm="1">
        <f t="array" ref="L123">ROUND(TREND($F$25:$F$175,$A$25:$A$175,A123),0)</f>
        <v>3308</v>
      </c>
      <c r="M123" s="80" cm="1">
        <f t="array" ref="M123">TREND($G$25:$G$175,$A$25:$A$175,A123)</f>
        <v>14.354427571714666</v>
      </c>
      <c r="U123" s="50">
        <f t="shared" si="5"/>
        <v>1889293156</v>
      </c>
      <c r="V123" s="50">
        <f t="shared" si="6"/>
        <v>4161</v>
      </c>
      <c r="W123" s="22">
        <f t="shared" si="7"/>
        <v>43466</v>
      </c>
      <c r="X123">
        <f t="shared" si="8"/>
        <v>180862026</v>
      </c>
      <c r="Y123">
        <f t="shared" si="9"/>
        <v>4161.0627949868722</v>
      </c>
    </row>
    <row r="124" spans="1:25" ht="18" thickBot="1" x14ac:dyDescent="0.3">
      <c r="A124" s="25">
        <v>43497</v>
      </c>
      <c r="B124" s="22">
        <v>256</v>
      </c>
      <c r="C124" s="22">
        <v>3605</v>
      </c>
      <c r="D124" s="22">
        <v>4973</v>
      </c>
      <c r="E124" s="22">
        <v>6639</v>
      </c>
      <c r="F124" s="22">
        <v>2938</v>
      </c>
      <c r="G124" s="13">
        <v>14.079700000000001</v>
      </c>
      <c r="H124" s="79" cm="1">
        <f t="array" ref="H124">ROUND(TREND($B$25:$B$175,$A$25:$A$175,A124),0)</f>
        <v>281</v>
      </c>
      <c r="I124" s="79" cm="1">
        <f t="array" ref="I124">ROUND(TREND($C$25:$C$175,$A$25:$A$175,A124),0)</f>
        <v>4203</v>
      </c>
      <c r="J124" s="79" cm="1">
        <f t="array" ref="J124">ROUND(TREND($D$25:$D$175,$A$25:$A$175,A124),0)</f>
        <v>5300</v>
      </c>
      <c r="K124" s="79" cm="1">
        <f t="array" ref="K124">ROUND(TREND($E$25:$E$175,$A$25:$A$175,A124),0)</f>
        <v>7340</v>
      </c>
      <c r="L124" s="79" cm="1">
        <f t="array" ref="L124">ROUND(TREND($F$25:$F$175,$A$25:$A$175,A124),0)</f>
        <v>3337</v>
      </c>
      <c r="M124" s="80" cm="1">
        <f t="array" ref="M124">TREND($G$25:$G$175,$A$25:$A$175,A124)</f>
        <v>14.423159293438317</v>
      </c>
      <c r="U124" s="50">
        <f t="shared" si="5"/>
        <v>1891989009</v>
      </c>
      <c r="V124" s="50">
        <f t="shared" si="6"/>
        <v>4203</v>
      </c>
      <c r="W124" s="22">
        <f t="shared" si="7"/>
        <v>43497</v>
      </c>
      <c r="X124">
        <f t="shared" si="8"/>
        <v>182817891</v>
      </c>
      <c r="Y124">
        <f t="shared" si="9"/>
        <v>4202.5484414922903</v>
      </c>
    </row>
    <row r="125" spans="1:25" ht="18" thickBot="1" x14ac:dyDescent="0.3">
      <c r="A125" s="25">
        <v>43525</v>
      </c>
      <c r="B125" s="22">
        <v>260</v>
      </c>
      <c r="C125" s="22">
        <v>3759</v>
      </c>
      <c r="D125" s="22">
        <v>5065</v>
      </c>
      <c r="E125" s="22">
        <v>6755</v>
      </c>
      <c r="F125" s="22">
        <v>3065</v>
      </c>
      <c r="G125" s="13">
        <v>14.4825</v>
      </c>
      <c r="H125" s="79" cm="1">
        <f t="array" ref="H125">ROUND(TREND($B$25:$B$175,$A$25:$A$175,A125),0)</f>
        <v>283</v>
      </c>
      <c r="I125" s="79" cm="1">
        <f t="array" ref="I125">ROUND(TREND($C$25:$C$175,$A$25:$A$175,A125),0)</f>
        <v>4240</v>
      </c>
      <c r="J125" s="79" cm="1">
        <f t="array" ref="J125">ROUND(TREND($D$25:$D$175,$A$25:$A$175,A125),0)</f>
        <v>5323</v>
      </c>
      <c r="K125" s="79" cm="1">
        <f t="array" ref="K125">ROUND(TREND($E$25:$E$175,$A$25:$A$175,A125),0)</f>
        <v>7376</v>
      </c>
      <c r="L125" s="79" cm="1">
        <f t="array" ref="L125">ROUND(TREND($F$25:$F$175,$A$25:$A$175,A125),0)</f>
        <v>3362</v>
      </c>
      <c r="M125" s="80" cm="1">
        <f t="array" ref="M125">TREND($G$25:$G$175,$A$25:$A$175,A125)</f>
        <v>14.485239558220954</v>
      </c>
      <c r="U125" s="50">
        <f t="shared" si="5"/>
        <v>1894425625</v>
      </c>
      <c r="V125" s="50">
        <f t="shared" si="6"/>
        <v>4240</v>
      </c>
      <c r="W125" s="22">
        <f t="shared" si="7"/>
        <v>43525</v>
      </c>
      <c r="X125">
        <f t="shared" si="8"/>
        <v>184546000</v>
      </c>
      <c r="Y125">
        <f t="shared" si="9"/>
        <v>4240.0193480133094</v>
      </c>
    </row>
    <row r="126" spans="1:25" ht="18" thickBot="1" x14ac:dyDescent="0.3">
      <c r="A126" s="25">
        <v>43556</v>
      </c>
      <c r="B126" s="22">
        <v>270</v>
      </c>
      <c r="C126" s="22">
        <v>3859</v>
      </c>
      <c r="D126" s="22">
        <v>5267</v>
      </c>
      <c r="E126" s="22">
        <v>7124</v>
      </c>
      <c r="F126" s="22">
        <v>3141</v>
      </c>
      <c r="G126" s="13">
        <v>14.2935</v>
      </c>
      <c r="H126" s="79" cm="1">
        <f t="array" ref="H126">ROUND(TREND($B$25:$B$175,$A$25:$A$175,A126),0)</f>
        <v>285</v>
      </c>
      <c r="I126" s="79" cm="1">
        <f t="array" ref="I126">ROUND(TREND($C$25:$C$175,$A$25:$A$175,A126),0)</f>
        <v>4281</v>
      </c>
      <c r="J126" s="79" cm="1">
        <f t="array" ref="J126">ROUND(TREND($D$25:$D$175,$A$25:$A$175,A126),0)</f>
        <v>5348</v>
      </c>
      <c r="K126" s="79" cm="1">
        <f t="array" ref="K126">ROUND(TREND($E$25:$E$175,$A$25:$A$175,A126),0)</f>
        <v>7416</v>
      </c>
      <c r="L126" s="79" cm="1">
        <f t="array" ref="L126">ROUND(TREND($F$25:$F$175,$A$25:$A$175,A126),0)</f>
        <v>3391</v>
      </c>
      <c r="M126" s="80" cm="1">
        <f t="array" ref="M126">TREND($G$25:$G$175,$A$25:$A$175,A126)</f>
        <v>14.553971279944605</v>
      </c>
      <c r="U126" s="50">
        <f t="shared" si="5"/>
        <v>1897125136</v>
      </c>
      <c r="V126" s="50">
        <f t="shared" si="6"/>
        <v>4281</v>
      </c>
      <c r="W126" s="22">
        <f t="shared" si="7"/>
        <v>43556</v>
      </c>
      <c r="X126">
        <f t="shared" si="8"/>
        <v>186463236</v>
      </c>
      <c r="Y126">
        <f t="shared" si="9"/>
        <v>4281.5049945187275</v>
      </c>
    </row>
    <row r="127" spans="1:25" ht="18" thickBot="1" x14ac:dyDescent="0.3">
      <c r="A127" s="25">
        <v>43586</v>
      </c>
      <c r="B127" s="22">
        <v>253</v>
      </c>
      <c r="C127" s="22">
        <v>3687</v>
      </c>
      <c r="D127" s="22">
        <v>4991</v>
      </c>
      <c r="E127" s="22">
        <v>6732</v>
      </c>
      <c r="F127" s="22">
        <v>3020</v>
      </c>
      <c r="G127" s="13">
        <v>14.58</v>
      </c>
      <c r="H127" s="79" cm="1">
        <f t="array" ref="H127">ROUND(TREND($B$25:$B$175,$A$25:$A$175,A127),0)</f>
        <v>287</v>
      </c>
      <c r="I127" s="79" cm="1">
        <f t="array" ref="I127">ROUND(TREND($C$25:$C$175,$A$25:$A$175,A127),0)</f>
        <v>4322</v>
      </c>
      <c r="J127" s="79" cm="1">
        <f t="array" ref="J127">ROUND(TREND($D$25:$D$175,$A$25:$A$175,A127),0)</f>
        <v>5372</v>
      </c>
      <c r="K127" s="79" cm="1">
        <f t="array" ref="K127">ROUND(TREND($E$25:$E$175,$A$25:$A$175,A127),0)</f>
        <v>7455</v>
      </c>
      <c r="L127" s="79" cm="1">
        <f t="array" ref="L127">ROUND(TREND($F$25:$F$175,$A$25:$A$175,A127),0)</f>
        <v>3419</v>
      </c>
      <c r="M127" s="80" cm="1">
        <f t="array" ref="M127">TREND($G$25:$G$175,$A$25:$A$175,A127)</f>
        <v>14.62048584935458</v>
      </c>
      <c r="U127" s="50">
        <f t="shared" si="5"/>
        <v>1899739396</v>
      </c>
      <c r="V127" s="50">
        <f t="shared" si="6"/>
        <v>4322</v>
      </c>
      <c r="W127" s="22">
        <f t="shared" si="7"/>
        <v>43586</v>
      </c>
      <c r="X127">
        <f t="shared" si="8"/>
        <v>188378692</v>
      </c>
      <c r="Y127">
        <f t="shared" si="9"/>
        <v>4321.6523943626817</v>
      </c>
    </row>
    <row r="128" spans="1:25" ht="18" thickBot="1" x14ac:dyDescent="0.3">
      <c r="A128" s="25">
        <v>43617</v>
      </c>
      <c r="B128" s="22">
        <v>269</v>
      </c>
      <c r="C128" s="22">
        <v>3788</v>
      </c>
      <c r="D128" s="22">
        <v>5265</v>
      </c>
      <c r="E128" s="22">
        <v>7052</v>
      </c>
      <c r="F128" s="22">
        <v>3101</v>
      </c>
      <c r="G128" s="13">
        <v>14.0733</v>
      </c>
      <c r="H128" s="79" cm="1">
        <f t="array" ref="H128">ROUND(TREND($B$25:$B$175,$A$25:$A$175,A128),0)</f>
        <v>289</v>
      </c>
      <c r="I128" s="79" cm="1">
        <f t="array" ref="I128">ROUND(TREND($C$25:$C$175,$A$25:$A$175,A128),0)</f>
        <v>4363</v>
      </c>
      <c r="J128" s="79" cm="1">
        <f t="array" ref="J128">ROUND(TREND($D$25:$D$175,$A$25:$A$175,A128),0)</f>
        <v>5397</v>
      </c>
      <c r="K128" s="79" cm="1">
        <f t="array" ref="K128">ROUND(TREND($E$25:$E$175,$A$25:$A$175,A128),0)</f>
        <v>7496</v>
      </c>
      <c r="L128" s="79" cm="1">
        <f t="array" ref="L128">ROUND(TREND($F$25:$F$175,$A$25:$A$175,A128),0)</f>
        <v>3447</v>
      </c>
      <c r="M128" s="80" cm="1">
        <f t="array" ref="M128">TREND($G$25:$G$175,$A$25:$A$175,A128)</f>
        <v>14.689217571078217</v>
      </c>
      <c r="U128" s="50">
        <f t="shared" si="5"/>
        <v>1902442689</v>
      </c>
      <c r="V128" s="50">
        <f t="shared" si="6"/>
        <v>4363</v>
      </c>
      <c r="W128" s="22">
        <f t="shared" si="7"/>
        <v>43617</v>
      </c>
      <c r="X128">
        <f t="shared" si="8"/>
        <v>190300971</v>
      </c>
      <c r="Y128">
        <f t="shared" si="9"/>
        <v>4363.1380408680998</v>
      </c>
    </row>
    <row r="129" spans="1:25" ht="18" thickBot="1" x14ac:dyDescent="0.3">
      <c r="A129" s="25">
        <v>43647</v>
      </c>
      <c r="B129" s="22">
        <v>273</v>
      </c>
      <c r="C129" s="22">
        <v>3915</v>
      </c>
      <c r="D129" s="22">
        <v>5098</v>
      </c>
      <c r="E129" s="22">
        <v>7102</v>
      </c>
      <c r="F129" s="22">
        <v>3145</v>
      </c>
      <c r="G129" s="13">
        <v>14.336399999999999</v>
      </c>
      <c r="H129" s="79" cm="1">
        <f t="array" ref="H129">ROUND(TREND($B$25:$B$175,$A$25:$A$175,A129),0)</f>
        <v>291</v>
      </c>
      <c r="I129" s="79" cm="1">
        <f t="array" ref="I129">ROUND(TREND($C$25:$C$175,$A$25:$A$175,A129),0)</f>
        <v>4403</v>
      </c>
      <c r="J129" s="79" cm="1">
        <f t="array" ref="J129">ROUND(TREND($D$25:$D$175,$A$25:$A$175,A129),0)</f>
        <v>5421</v>
      </c>
      <c r="K129" s="79" cm="1">
        <f t="array" ref="K129">ROUND(TREND($E$25:$E$175,$A$25:$A$175,A129),0)</f>
        <v>7535</v>
      </c>
      <c r="L129" s="79" cm="1">
        <f t="array" ref="L129">ROUND(TREND($F$25:$F$175,$A$25:$A$175,A129),0)</f>
        <v>3475</v>
      </c>
      <c r="M129" s="80" cm="1">
        <f t="array" ref="M129">TREND($G$25:$G$175,$A$25:$A$175,A129)</f>
        <v>14.755732140488206</v>
      </c>
      <c r="U129" s="50">
        <f t="shared" si="5"/>
        <v>1905060609</v>
      </c>
      <c r="V129" s="50">
        <f t="shared" si="6"/>
        <v>4403</v>
      </c>
      <c r="W129" s="22">
        <f t="shared" si="7"/>
        <v>43647</v>
      </c>
      <c r="X129">
        <f t="shared" si="8"/>
        <v>192177741</v>
      </c>
      <c r="Y129">
        <f t="shared" si="9"/>
        <v>4403.2854407120467</v>
      </c>
    </row>
    <row r="130" spans="1:25" ht="18" thickBot="1" x14ac:dyDescent="0.3">
      <c r="A130" s="25">
        <v>43678</v>
      </c>
      <c r="B130" s="22">
        <v>269</v>
      </c>
      <c r="C130" s="22">
        <v>4077</v>
      </c>
      <c r="D130" s="22">
        <v>4939</v>
      </c>
      <c r="E130" s="22">
        <v>6871</v>
      </c>
      <c r="F130" s="22">
        <v>3283</v>
      </c>
      <c r="G130" s="13">
        <v>15.18</v>
      </c>
      <c r="H130" s="79" cm="1">
        <f t="array" ref="H130">ROUND(TREND($B$25:$B$175,$A$25:$A$175,A130),0)</f>
        <v>293</v>
      </c>
      <c r="I130" s="79" cm="1">
        <f t="array" ref="I130">ROUND(TREND($C$25:$C$175,$A$25:$A$175,A130),0)</f>
        <v>4445</v>
      </c>
      <c r="J130" s="79" cm="1">
        <f t="array" ref="J130">ROUND(TREND($D$25:$D$175,$A$25:$A$175,A130),0)</f>
        <v>5446</v>
      </c>
      <c r="K130" s="79" cm="1">
        <f t="array" ref="K130">ROUND(TREND($E$25:$E$175,$A$25:$A$175,A130),0)</f>
        <v>7575</v>
      </c>
      <c r="L130" s="79" cm="1">
        <f t="array" ref="L130">ROUND(TREND($F$25:$F$175,$A$25:$A$175,A130),0)</f>
        <v>3503</v>
      </c>
      <c r="M130" s="80" cm="1">
        <f t="array" ref="M130">TREND($G$25:$G$175,$A$25:$A$175,A130)</f>
        <v>14.824463862211843</v>
      </c>
      <c r="U130" s="50">
        <f t="shared" si="5"/>
        <v>1907767684</v>
      </c>
      <c r="V130" s="50">
        <f t="shared" si="6"/>
        <v>4445</v>
      </c>
      <c r="W130" s="22">
        <f t="shared" si="7"/>
        <v>43678</v>
      </c>
      <c r="X130">
        <f t="shared" si="8"/>
        <v>194148710</v>
      </c>
      <c r="Y130">
        <f t="shared" si="9"/>
        <v>4444.7710872174648</v>
      </c>
    </row>
    <row r="131" spans="1:25" ht="18" thickBot="1" x14ac:dyDescent="0.3">
      <c r="A131" s="25">
        <v>43709</v>
      </c>
      <c r="B131" s="22">
        <v>273</v>
      </c>
      <c r="C131" s="22">
        <v>4125</v>
      </c>
      <c r="D131" s="22">
        <v>4957</v>
      </c>
      <c r="E131" s="22">
        <v>6819</v>
      </c>
      <c r="F131" s="22">
        <v>3362</v>
      </c>
      <c r="G131" s="13">
        <v>15.132999999999999</v>
      </c>
      <c r="H131" s="79" cm="1">
        <f t="array" ref="H131">ROUND(TREND($B$25:$B$175,$A$25:$A$175,A131),0)</f>
        <v>295</v>
      </c>
      <c r="I131" s="79" cm="1">
        <f t="array" ref="I131">ROUND(TREND($C$25:$C$175,$A$25:$A$175,A131),0)</f>
        <v>4486</v>
      </c>
      <c r="J131" s="79" cm="1">
        <f t="array" ref="J131">ROUND(TREND($D$25:$D$175,$A$25:$A$175,A131),0)</f>
        <v>5471</v>
      </c>
      <c r="K131" s="79" cm="1">
        <f t="array" ref="K131">ROUND(TREND($E$25:$E$175,$A$25:$A$175,A131),0)</f>
        <v>7615</v>
      </c>
      <c r="L131" s="79" cm="1">
        <f t="array" ref="L131">ROUND(TREND($F$25:$F$175,$A$25:$A$175,A131),0)</f>
        <v>3532</v>
      </c>
      <c r="M131" s="80" cm="1">
        <f t="array" ref="M131">TREND($G$25:$G$175,$A$25:$A$175,A131)</f>
        <v>14.893195583935494</v>
      </c>
      <c r="U131" s="50">
        <f t="shared" si="5"/>
        <v>1910476681</v>
      </c>
      <c r="V131" s="50">
        <f t="shared" si="6"/>
        <v>4486</v>
      </c>
      <c r="W131" s="22">
        <f t="shared" si="7"/>
        <v>43709</v>
      </c>
      <c r="X131">
        <f t="shared" si="8"/>
        <v>196078574</v>
      </c>
      <c r="Y131">
        <f t="shared" si="9"/>
        <v>4486.2567337228829</v>
      </c>
    </row>
    <row r="132" spans="1:25" ht="18" thickBot="1" x14ac:dyDescent="0.3">
      <c r="A132" s="25">
        <v>43739</v>
      </c>
      <c r="B132" s="22">
        <v>279</v>
      </c>
      <c r="C132" s="22">
        <v>4204</v>
      </c>
      <c r="D132" s="22">
        <v>5043</v>
      </c>
      <c r="E132" s="22">
        <v>6812</v>
      </c>
      <c r="F132" s="22">
        <v>3394</v>
      </c>
      <c r="G132" s="13">
        <v>15.093</v>
      </c>
      <c r="H132" s="79" cm="1">
        <f t="array" ref="H132">ROUND(TREND($B$25:$B$175,$A$25:$A$175,A132),0)</f>
        <v>297</v>
      </c>
      <c r="I132" s="79" cm="1">
        <f t="array" ref="I132">ROUND(TREND($C$25:$C$175,$A$25:$A$175,A132),0)</f>
        <v>4526</v>
      </c>
      <c r="J132" s="79" cm="1">
        <f t="array" ref="J132">ROUND(TREND($D$25:$D$175,$A$25:$A$175,A132),0)</f>
        <v>5495</v>
      </c>
      <c r="K132" s="79" cm="1">
        <f t="array" ref="K132">ROUND(TREND($E$25:$E$175,$A$25:$A$175,A132),0)</f>
        <v>7654</v>
      </c>
      <c r="L132" s="79" cm="1">
        <f t="array" ref="L132">ROUND(TREND($F$25:$F$175,$A$25:$A$175,A132),0)</f>
        <v>3559</v>
      </c>
      <c r="M132" s="80" cm="1">
        <f t="array" ref="M132">TREND($G$25:$G$175,$A$25:$A$175,A132)</f>
        <v>14.959710153345469</v>
      </c>
      <c r="U132" s="50">
        <f t="shared" si="5"/>
        <v>1913100121</v>
      </c>
      <c r="V132" s="50">
        <f t="shared" si="6"/>
        <v>4526</v>
      </c>
      <c r="W132" s="22">
        <f t="shared" si="7"/>
        <v>43739</v>
      </c>
      <c r="X132">
        <f t="shared" si="8"/>
        <v>197962714</v>
      </c>
      <c r="Y132">
        <f t="shared" si="9"/>
        <v>4526.4041335668298</v>
      </c>
    </row>
    <row r="133" spans="1:25" ht="18" thickBot="1" x14ac:dyDescent="0.3">
      <c r="A133" s="25">
        <v>43770</v>
      </c>
      <c r="B133" s="22">
        <v>289</v>
      </c>
      <c r="C133" s="22">
        <v>4225</v>
      </c>
      <c r="D133" s="22">
        <v>4921</v>
      </c>
      <c r="E133" s="22">
        <v>6639</v>
      </c>
      <c r="F133" s="22">
        <v>3390</v>
      </c>
      <c r="G133" s="13">
        <v>14.638500000000001</v>
      </c>
      <c r="H133" s="79" cm="1">
        <f t="array" ref="H133">ROUND(TREND($B$25:$B$175,$A$25:$A$175,A133),0)</f>
        <v>299</v>
      </c>
      <c r="I133" s="79" cm="1">
        <f t="array" ref="I133">ROUND(TREND($C$25:$C$175,$A$25:$A$175,A133),0)</f>
        <v>4568</v>
      </c>
      <c r="J133" s="79" cm="1">
        <f t="array" ref="J133">ROUND(TREND($D$25:$D$175,$A$25:$A$175,A133),0)</f>
        <v>5520</v>
      </c>
      <c r="K133" s="79" cm="1">
        <f t="array" ref="K133">ROUND(TREND($E$25:$E$175,$A$25:$A$175,A133),0)</f>
        <v>7694</v>
      </c>
      <c r="L133" s="79" cm="1">
        <f t="array" ref="L133">ROUND(TREND($F$25:$F$175,$A$25:$A$175,A133),0)</f>
        <v>3588</v>
      </c>
      <c r="M133" s="80" cm="1">
        <f t="array" ref="M133">TREND($G$25:$G$175,$A$25:$A$175,A133)</f>
        <v>15.028441875069106</v>
      </c>
      <c r="U133" s="50">
        <f t="shared" si="5"/>
        <v>1915812900</v>
      </c>
      <c r="V133" s="50">
        <f t="shared" si="6"/>
        <v>4568</v>
      </c>
      <c r="W133" s="22">
        <f t="shared" si="7"/>
        <v>43770</v>
      </c>
      <c r="X133">
        <f t="shared" si="8"/>
        <v>199941360</v>
      </c>
      <c r="Y133">
        <f t="shared" si="9"/>
        <v>4567.889780072248</v>
      </c>
    </row>
    <row r="134" spans="1:25" ht="18" thickBot="1" x14ac:dyDescent="0.3">
      <c r="A134" s="25">
        <v>43800</v>
      </c>
      <c r="B134" s="22">
        <v>296</v>
      </c>
      <c r="C134" s="22">
        <v>4139</v>
      </c>
      <c r="D134" s="22">
        <v>5108</v>
      </c>
      <c r="E134" s="22">
        <v>6769</v>
      </c>
      <c r="F134" s="22">
        <v>3336</v>
      </c>
      <c r="G134" s="13">
        <v>13.9937</v>
      </c>
      <c r="H134" s="79" cm="1">
        <f t="array" ref="H134">ROUND(TREND($B$25:$B$175,$A$25:$A$175,A134),0)</f>
        <v>301</v>
      </c>
      <c r="I134" s="79" cm="1">
        <f t="array" ref="I134">ROUND(TREND($C$25:$C$175,$A$25:$A$175,A134),0)</f>
        <v>4608</v>
      </c>
      <c r="J134" s="79" cm="1">
        <f t="array" ref="J134">ROUND(TREND($D$25:$D$175,$A$25:$A$175,A134),0)</f>
        <v>5544</v>
      </c>
      <c r="K134" s="79" cm="1">
        <f t="array" ref="K134">ROUND(TREND($E$25:$E$175,$A$25:$A$175,A134),0)</f>
        <v>7733</v>
      </c>
      <c r="L134" s="79" cm="1">
        <f t="array" ref="L134">ROUND(TREND($F$25:$F$175,$A$25:$A$175,A134),0)</f>
        <v>3616</v>
      </c>
      <c r="M134" s="80" cm="1">
        <f t="array" ref="M134">TREND($G$25:$G$175,$A$25:$A$175,A134)</f>
        <v>15.094956444479095</v>
      </c>
      <c r="U134" s="50">
        <f t="shared" si="5"/>
        <v>1918440000</v>
      </c>
      <c r="V134" s="50">
        <f t="shared" si="6"/>
        <v>4608</v>
      </c>
      <c r="W134" s="22">
        <f t="shared" si="7"/>
        <v>43800</v>
      </c>
      <c r="X134">
        <f t="shared" si="8"/>
        <v>201830400</v>
      </c>
      <c r="Y134">
        <f t="shared" si="9"/>
        <v>4608.0371799162021</v>
      </c>
    </row>
    <row r="135" spans="1:25" ht="18" thickBot="1" x14ac:dyDescent="0.3">
      <c r="A135" s="25">
        <v>43831</v>
      </c>
      <c r="B135" s="22">
        <v>296</v>
      </c>
      <c r="C135" s="22">
        <v>4434</v>
      </c>
      <c r="D135" s="22">
        <v>5011</v>
      </c>
      <c r="E135" s="22">
        <v>6867</v>
      </c>
      <c r="F135" s="22">
        <v>3538</v>
      </c>
      <c r="G135" s="13">
        <v>14.995799999999999</v>
      </c>
      <c r="H135" s="79" cm="1">
        <f t="array" ref="H135">ROUND(TREND($B$25:$B$175,$A$25:$A$175,A135),0)</f>
        <v>303</v>
      </c>
      <c r="I135" s="79" cm="1">
        <f t="array" ref="I135">ROUND(TREND($C$25:$C$175,$A$25:$A$175,A135),0)</f>
        <v>4650</v>
      </c>
      <c r="J135" s="79" cm="1">
        <f t="array" ref="J135">ROUND(TREND($D$25:$D$175,$A$25:$A$175,A135),0)</f>
        <v>5569</v>
      </c>
      <c r="K135" s="79" cm="1">
        <f t="array" ref="K135">ROUND(TREND($E$25:$E$175,$A$25:$A$175,A135),0)</f>
        <v>7774</v>
      </c>
      <c r="L135" s="79" cm="1">
        <f t="array" ref="L135">ROUND(TREND($F$25:$F$175,$A$25:$A$175,A135),0)</f>
        <v>3644</v>
      </c>
      <c r="M135" s="80" cm="1">
        <f t="array" ref="M135">TREND($G$25:$G$175,$A$25:$A$175,A135)</f>
        <v>15.163688166202732</v>
      </c>
      <c r="U135" s="50">
        <f t="shared" si="5"/>
        <v>1921156561</v>
      </c>
      <c r="V135" s="50">
        <f t="shared" si="6"/>
        <v>4650</v>
      </c>
      <c r="W135" s="22">
        <f t="shared" si="7"/>
        <v>43831</v>
      </c>
      <c r="X135">
        <f t="shared" si="8"/>
        <v>203814150</v>
      </c>
      <c r="Y135">
        <f t="shared" si="9"/>
        <v>4649.5228264216203</v>
      </c>
    </row>
    <row r="136" spans="1:25" ht="18" thickBot="1" x14ac:dyDescent="0.3">
      <c r="A136" s="25">
        <v>43862</v>
      </c>
      <c r="B136" s="22">
        <v>272</v>
      </c>
      <c r="C136" s="22">
        <v>4256</v>
      </c>
      <c r="D136" s="22">
        <v>4607</v>
      </c>
      <c r="E136" s="22">
        <v>6432</v>
      </c>
      <c r="F136" s="22">
        <v>3304</v>
      </c>
      <c r="G136" s="13">
        <v>15.661899999999999</v>
      </c>
      <c r="H136" s="79" cm="1">
        <f t="array" ref="H136">ROUND(TREND($B$25:$B$175,$A$25:$A$175,A136),0)</f>
        <v>305</v>
      </c>
      <c r="I136" s="79" cm="1">
        <f t="array" ref="I136">ROUND(TREND($C$25:$C$175,$A$25:$A$175,A136),0)</f>
        <v>4691</v>
      </c>
      <c r="J136" s="79" cm="1">
        <f t="array" ref="J136">ROUND(TREND($D$25:$D$175,$A$25:$A$175,A136),0)</f>
        <v>5594</v>
      </c>
      <c r="K136" s="79" cm="1">
        <f t="array" ref="K136">ROUND(TREND($E$25:$E$175,$A$25:$A$175,A136),0)</f>
        <v>7814</v>
      </c>
      <c r="L136" s="79" cm="1">
        <f t="array" ref="L136">ROUND(TREND($F$25:$F$175,$A$25:$A$175,A136),0)</f>
        <v>3673</v>
      </c>
      <c r="M136" s="80" cm="1">
        <f t="array" ref="M136">TREND($G$25:$G$175,$A$25:$A$175,A136)</f>
        <v>15.232419887926383</v>
      </c>
      <c r="U136" s="50">
        <f t="shared" si="5"/>
        <v>1923875044</v>
      </c>
      <c r="V136" s="50">
        <f t="shared" si="6"/>
        <v>4691</v>
      </c>
      <c r="W136" s="22">
        <f t="shared" si="7"/>
        <v>43862</v>
      </c>
      <c r="X136">
        <f t="shared" si="8"/>
        <v>205756642</v>
      </c>
      <c r="Y136">
        <f t="shared" si="9"/>
        <v>4691.0084729270384</v>
      </c>
    </row>
    <row r="137" spans="1:25" ht="18" thickBot="1" x14ac:dyDescent="0.3">
      <c r="A137" s="25">
        <v>43891</v>
      </c>
      <c r="B137" s="22">
        <v>237</v>
      </c>
      <c r="C137" s="22">
        <v>4225</v>
      </c>
      <c r="D137" s="22">
        <v>4093</v>
      </c>
      <c r="E137" s="22">
        <v>6218</v>
      </c>
      <c r="F137" s="22">
        <v>3346</v>
      </c>
      <c r="G137" s="13">
        <v>17.840199999999999</v>
      </c>
      <c r="H137" s="79" cm="1">
        <f t="array" ref="H137">ROUND(TREND($B$25:$B$175,$A$25:$A$175,A137),0)</f>
        <v>307</v>
      </c>
      <c r="I137" s="79" cm="1">
        <f t="array" ref="I137">ROUND(TREND($C$25:$C$175,$A$25:$A$175,A137),0)</f>
        <v>4730</v>
      </c>
      <c r="J137" s="79" cm="1">
        <f t="array" ref="J137">ROUND(TREND($D$25:$D$175,$A$25:$A$175,A137),0)</f>
        <v>5617</v>
      </c>
      <c r="K137" s="79" cm="1">
        <f t="array" ref="K137">ROUND(TREND($E$25:$E$175,$A$25:$A$175,A137),0)</f>
        <v>7852</v>
      </c>
      <c r="L137" s="79" cm="1">
        <f t="array" ref="L137">ROUND(TREND($F$25:$F$175,$A$25:$A$175,A137),0)</f>
        <v>3699</v>
      </c>
      <c r="M137" s="80" cm="1">
        <f t="array" ref="M137">TREND($G$25:$G$175,$A$25:$A$175,A137)</f>
        <v>15.296717305022696</v>
      </c>
      <c r="U137" s="50">
        <f t="shared" si="5"/>
        <v>1926419881</v>
      </c>
      <c r="V137" s="50">
        <f t="shared" si="6"/>
        <v>4730</v>
      </c>
      <c r="W137" s="22">
        <f t="shared" si="7"/>
        <v>43891</v>
      </c>
      <c r="X137">
        <f t="shared" si="8"/>
        <v>207604430</v>
      </c>
      <c r="Y137">
        <f t="shared" si="9"/>
        <v>4729.8176261095214</v>
      </c>
    </row>
    <row r="138" spans="1:25" ht="18" thickBot="1" x14ac:dyDescent="0.3">
      <c r="A138" s="25">
        <v>43922</v>
      </c>
      <c r="B138" s="22">
        <v>267</v>
      </c>
      <c r="C138" s="22">
        <v>4946</v>
      </c>
      <c r="D138" s="22">
        <v>4659</v>
      </c>
      <c r="E138" s="22">
        <v>6746</v>
      </c>
      <c r="F138" s="22">
        <v>3766</v>
      </c>
      <c r="G138" s="13">
        <v>18.5166</v>
      </c>
      <c r="H138" s="79" cm="1">
        <f t="array" ref="H138">ROUND(TREND($B$25:$B$175,$A$25:$A$175,A138),0)</f>
        <v>309</v>
      </c>
      <c r="I138" s="79" cm="1">
        <f t="array" ref="I138">ROUND(TREND($C$25:$C$175,$A$25:$A$175,A138),0)</f>
        <v>4771</v>
      </c>
      <c r="J138" s="79" cm="1">
        <f t="array" ref="J138">ROUND(TREND($D$25:$D$175,$A$25:$A$175,A138),0)</f>
        <v>5642</v>
      </c>
      <c r="K138" s="79" cm="1">
        <f t="array" ref="K138">ROUND(TREND($E$25:$E$175,$A$25:$A$175,A138),0)</f>
        <v>7892</v>
      </c>
      <c r="L138" s="79" cm="1">
        <f t="array" ref="L138">ROUND(TREND($F$25:$F$175,$A$25:$A$175,A138),0)</f>
        <v>3728</v>
      </c>
      <c r="M138" s="80" cm="1">
        <f t="array" ref="M138">TREND($G$25:$G$175,$A$25:$A$175,A138)</f>
        <v>15.365449026746333</v>
      </c>
      <c r="U138" s="50">
        <f t="shared" si="5"/>
        <v>1929142084</v>
      </c>
      <c r="V138" s="50">
        <f t="shared" si="6"/>
        <v>4771</v>
      </c>
      <c r="W138" s="22">
        <f t="shared" si="7"/>
        <v>43922</v>
      </c>
      <c r="X138">
        <f t="shared" si="8"/>
        <v>209551862</v>
      </c>
      <c r="Y138">
        <f t="shared" si="9"/>
        <v>4771.3032726149395</v>
      </c>
    </row>
    <row r="139" spans="1:25" ht="18" thickBot="1" x14ac:dyDescent="0.3">
      <c r="A139" s="25">
        <v>43952</v>
      </c>
      <c r="B139" s="22">
        <v>280</v>
      </c>
      <c r="C139" s="22">
        <v>4907</v>
      </c>
      <c r="D139" s="22">
        <v>4696</v>
      </c>
      <c r="E139" s="22">
        <v>6691</v>
      </c>
      <c r="F139" s="22">
        <v>3757</v>
      </c>
      <c r="G139" s="13">
        <v>17.540500000000002</v>
      </c>
      <c r="H139" s="79" cm="1">
        <f t="array" ref="H139">ROUND(TREND($B$25:$B$175,$A$25:$A$175,A139),0)</f>
        <v>311</v>
      </c>
      <c r="I139" s="79" cm="1">
        <f t="array" ref="I139">ROUND(TREND($C$25:$C$175,$A$25:$A$175,A139),0)</f>
        <v>4811</v>
      </c>
      <c r="J139" s="79" cm="1">
        <f t="array" ref="J139">ROUND(TREND($D$25:$D$175,$A$25:$A$175,A139),0)</f>
        <v>5666</v>
      </c>
      <c r="K139" s="79" cm="1">
        <f t="array" ref="K139">ROUND(TREND($E$25:$E$175,$A$25:$A$175,A139),0)</f>
        <v>7931</v>
      </c>
      <c r="L139" s="79" cm="1">
        <f t="array" ref="L139">ROUND(TREND($F$25:$F$175,$A$25:$A$175,A139),0)</f>
        <v>3755</v>
      </c>
      <c r="M139" s="80" cm="1">
        <f t="array" ref="M139">TREND($G$25:$G$175,$A$25:$A$175,A139)</f>
        <v>15.431963596156308</v>
      </c>
      <c r="U139" s="50">
        <f t="shared" si="5"/>
        <v>1931778304</v>
      </c>
      <c r="V139" s="50">
        <f t="shared" si="6"/>
        <v>4811</v>
      </c>
      <c r="W139" s="22">
        <f t="shared" si="7"/>
        <v>43952</v>
      </c>
      <c r="X139">
        <f t="shared" si="8"/>
        <v>211453072</v>
      </c>
      <c r="Y139">
        <f t="shared" si="9"/>
        <v>4811.4506724588937</v>
      </c>
    </row>
    <row r="140" spans="1:25" ht="18" thickBot="1" x14ac:dyDescent="0.3">
      <c r="A140" s="25">
        <v>43983</v>
      </c>
      <c r="B140" s="22">
        <v>283</v>
      </c>
      <c r="C140" s="22">
        <v>4909</v>
      </c>
      <c r="D140" s="22">
        <v>5038</v>
      </c>
      <c r="E140" s="22">
        <v>7161</v>
      </c>
      <c r="F140" s="22">
        <v>3841</v>
      </c>
      <c r="G140" s="13">
        <v>17.321000000000002</v>
      </c>
      <c r="H140" s="79" cm="1">
        <f t="array" ref="H140">ROUND(TREND($B$25:$B$175,$A$25:$A$175,A140),0)</f>
        <v>313</v>
      </c>
      <c r="I140" s="79" cm="1">
        <f t="array" ref="I140">ROUND(TREND($C$25:$C$175,$A$25:$A$175,A140),0)</f>
        <v>4853</v>
      </c>
      <c r="J140" s="79" cm="1">
        <f t="array" ref="J140">ROUND(TREND($D$25:$D$175,$A$25:$A$175,A140),0)</f>
        <v>5691</v>
      </c>
      <c r="K140" s="79" cm="1">
        <f t="array" ref="K140">ROUND(TREND($E$25:$E$175,$A$25:$A$175,A140),0)</f>
        <v>7971</v>
      </c>
      <c r="L140" s="79" cm="1">
        <f t="array" ref="L140">ROUND(TREND($F$25:$F$175,$A$25:$A$175,A140),0)</f>
        <v>3784</v>
      </c>
      <c r="M140" s="80" cm="1">
        <f t="array" ref="M140">TREND($G$25:$G$175,$A$25:$A$175,A140)</f>
        <v>15.500695317879959</v>
      </c>
      <c r="U140" s="50">
        <f t="shared" si="5"/>
        <v>1934504289</v>
      </c>
      <c r="V140" s="50">
        <f t="shared" si="6"/>
        <v>4853</v>
      </c>
      <c r="W140" s="22">
        <f t="shared" si="7"/>
        <v>43983</v>
      </c>
      <c r="X140">
        <f t="shared" si="8"/>
        <v>213449499</v>
      </c>
      <c r="Y140">
        <f t="shared" si="9"/>
        <v>4852.9363189643045</v>
      </c>
    </row>
    <row r="141" spans="1:25" ht="18" thickBot="1" x14ac:dyDescent="0.3">
      <c r="A141" s="25">
        <v>44013</v>
      </c>
      <c r="B141" s="22">
        <v>300</v>
      </c>
      <c r="C141" s="22">
        <v>5104</v>
      </c>
      <c r="D141" s="22">
        <v>5134</v>
      </c>
      <c r="E141" s="22">
        <v>7036</v>
      </c>
      <c r="F141" s="22">
        <v>3936</v>
      </c>
      <c r="G141" s="13">
        <v>17.008800000000001</v>
      </c>
      <c r="H141" s="79" cm="1">
        <f t="array" ref="H141">ROUND(TREND($B$25:$B$175,$A$25:$A$175,A141),0)</f>
        <v>315</v>
      </c>
      <c r="I141" s="79" cm="1">
        <f t="array" ref="I141">ROUND(TREND($C$25:$C$175,$A$25:$A$175,A141),0)</f>
        <v>4893</v>
      </c>
      <c r="J141" s="79" cm="1">
        <f t="array" ref="J141">ROUND(TREND($D$25:$D$175,$A$25:$A$175,A141),0)</f>
        <v>5715</v>
      </c>
      <c r="K141" s="79" cm="1">
        <f t="array" ref="K141">ROUND(TREND($E$25:$E$175,$A$25:$A$175,A141),0)</f>
        <v>8010</v>
      </c>
      <c r="L141" s="79" cm="1">
        <f t="array" ref="L141">ROUND(TREND($F$25:$F$175,$A$25:$A$175,A141),0)</f>
        <v>3812</v>
      </c>
      <c r="M141" s="80" cm="1">
        <f t="array" ref="M141">TREND($G$25:$G$175,$A$25:$A$175,A141)</f>
        <v>15.567209887289934</v>
      </c>
      <c r="U141" s="50">
        <f t="shared" si="5"/>
        <v>1937144169</v>
      </c>
      <c r="V141" s="50">
        <f t="shared" si="6"/>
        <v>4893</v>
      </c>
      <c r="W141" s="22">
        <f t="shared" si="7"/>
        <v>44013</v>
      </c>
      <c r="X141">
        <f t="shared" si="8"/>
        <v>215355609</v>
      </c>
      <c r="Y141">
        <f t="shared" si="9"/>
        <v>4893.0837188082587</v>
      </c>
    </row>
    <row r="142" spans="1:25" ht="18" thickBot="1" x14ac:dyDescent="0.3">
      <c r="A142" s="25">
        <v>44044</v>
      </c>
      <c r="B142" s="22">
        <v>321</v>
      </c>
      <c r="C142" s="22">
        <v>5437</v>
      </c>
      <c r="D142" s="22">
        <v>5145</v>
      </c>
      <c r="E142" s="22">
        <v>7104</v>
      </c>
      <c r="F142" s="22">
        <v>4165</v>
      </c>
      <c r="G142" s="13">
        <v>16.9361</v>
      </c>
      <c r="H142" s="79" cm="1">
        <f t="array" ref="H142">ROUND(TREND($B$25:$B$175,$A$25:$A$175,A142),0)</f>
        <v>317</v>
      </c>
      <c r="I142" s="79" cm="1">
        <f t="array" ref="I142">ROUND(TREND($C$25:$C$175,$A$25:$A$175,A142),0)</f>
        <v>4935</v>
      </c>
      <c r="J142" s="79" cm="1">
        <f t="array" ref="J142">ROUND(TREND($D$25:$D$175,$A$25:$A$175,A142),0)</f>
        <v>5740</v>
      </c>
      <c r="K142" s="79" cm="1">
        <f t="array" ref="K142">ROUND(TREND($E$25:$E$175,$A$25:$A$175,A142),0)</f>
        <v>8051</v>
      </c>
      <c r="L142" s="79" cm="1">
        <f t="array" ref="L142">ROUND(TREND($F$25:$F$175,$A$25:$A$175,A142),0)</f>
        <v>3840</v>
      </c>
      <c r="M142" s="80" cm="1">
        <f t="array" ref="M142">TREND($G$25:$G$175,$A$25:$A$175,A142)</f>
        <v>15.635941609013585</v>
      </c>
      <c r="U142" s="50">
        <f t="shared" si="5"/>
        <v>1939873936</v>
      </c>
      <c r="V142" s="50">
        <f t="shared" si="6"/>
        <v>4935</v>
      </c>
      <c r="W142" s="22">
        <f t="shared" si="7"/>
        <v>44044</v>
      </c>
      <c r="X142">
        <f t="shared" si="8"/>
        <v>217357140</v>
      </c>
      <c r="Y142">
        <f t="shared" si="9"/>
        <v>4934.5693653136768</v>
      </c>
    </row>
    <row r="143" spans="1:25" ht="18" thickBot="1" x14ac:dyDescent="0.3">
      <c r="A143" s="25">
        <v>44075</v>
      </c>
      <c r="B143" s="22">
        <v>308</v>
      </c>
      <c r="C143" s="22">
        <v>5148</v>
      </c>
      <c r="D143" s="22">
        <v>5073</v>
      </c>
      <c r="E143" s="22">
        <v>7036</v>
      </c>
      <c r="F143" s="22">
        <v>4007</v>
      </c>
      <c r="G143" s="13">
        <v>16.733899999999998</v>
      </c>
      <c r="H143" s="79" cm="1">
        <f t="array" ref="H143">ROUND(TREND($B$25:$B$175,$A$25:$A$175,A143),0)</f>
        <v>319</v>
      </c>
      <c r="I143" s="79" cm="1">
        <f t="array" ref="I143">ROUND(TREND($C$25:$C$175,$A$25:$A$175,A143),0)</f>
        <v>4976</v>
      </c>
      <c r="J143" s="79" cm="1">
        <f t="array" ref="J143">ROUND(TREND($D$25:$D$175,$A$25:$A$175,A143),0)</f>
        <v>5765</v>
      </c>
      <c r="K143" s="79" cm="1">
        <f t="array" ref="K143">ROUND(TREND($E$25:$E$175,$A$25:$A$175,A143),0)</f>
        <v>8091</v>
      </c>
      <c r="L143" s="79" cm="1">
        <f t="array" ref="L143">ROUND(TREND($F$25:$F$175,$A$25:$A$175,A143),0)</f>
        <v>3869</v>
      </c>
      <c r="M143" s="80" cm="1">
        <f t="array" ref="M143">TREND($G$25:$G$175,$A$25:$A$175,A143)</f>
        <v>15.704673330737222</v>
      </c>
      <c r="U143" s="50">
        <f t="shared" si="5"/>
        <v>1942605625</v>
      </c>
      <c r="V143" s="50">
        <f t="shared" si="6"/>
        <v>4976</v>
      </c>
      <c r="W143" s="22">
        <f t="shared" si="7"/>
        <v>44075</v>
      </c>
      <c r="X143">
        <f t="shared" si="8"/>
        <v>219317200</v>
      </c>
      <c r="Y143">
        <f t="shared" si="9"/>
        <v>4976.0550118190949</v>
      </c>
    </row>
    <row r="144" spans="1:25" ht="18" thickBot="1" x14ac:dyDescent="0.3">
      <c r="A144" s="25">
        <v>44105</v>
      </c>
      <c r="B144" s="22">
        <v>300</v>
      </c>
      <c r="C144" s="22">
        <v>4870</v>
      </c>
      <c r="D144" s="22">
        <v>4757</v>
      </c>
      <c r="E144" s="22">
        <v>6945</v>
      </c>
      <c r="F144" s="22">
        <v>3754</v>
      </c>
      <c r="G144" s="13">
        <v>16.2438</v>
      </c>
      <c r="H144" s="79" cm="1">
        <f t="array" ref="H144">ROUND(TREND($B$25:$B$175,$A$25:$A$175,A144),0)</f>
        <v>321</v>
      </c>
      <c r="I144" s="79" cm="1">
        <f t="array" ref="I144">ROUND(TREND($C$25:$C$175,$A$25:$A$175,A144),0)</f>
        <v>5016</v>
      </c>
      <c r="J144" s="79" cm="1">
        <f t="array" ref="J144">ROUND(TREND($D$25:$D$175,$A$25:$A$175,A144),0)</f>
        <v>5789</v>
      </c>
      <c r="K144" s="79" cm="1">
        <f t="array" ref="K144">ROUND(TREND($E$25:$E$175,$A$25:$A$175,A144),0)</f>
        <v>8130</v>
      </c>
      <c r="L144" s="79" cm="1">
        <f t="array" ref="L144">ROUND(TREND($F$25:$F$175,$A$25:$A$175,A144),0)</f>
        <v>3896</v>
      </c>
      <c r="M144" s="80" cm="1">
        <f t="array" ref="M144">TREND($G$25:$G$175,$A$25:$A$175,A144)</f>
        <v>15.771187900147197</v>
      </c>
      <c r="U144" s="50">
        <f t="shared" si="5"/>
        <v>1945251025</v>
      </c>
      <c r="V144" s="50">
        <f t="shared" si="6"/>
        <v>5016</v>
      </c>
      <c r="W144" s="22">
        <f t="shared" si="7"/>
        <v>44105</v>
      </c>
      <c r="X144">
        <f t="shared" si="8"/>
        <v>221230680</v>
      </c>
      <c r="Y144">
        <f t="shared" si="9"/>
        <v>5016.2024116630419</v>
      </c>
    </row>
    <row r="145" spans="1:25" ht="18" thickBot="1" x14ac:dyDescent="0.3">
      <c r="A145" s="25">
        <v>44136</v>
      </c>
      <c r="B145" s="22">
        <v>333</v>
      </c>
      <c r="C145" s="22">
        <v>5145</v>
      </c>
      <c r="D145" s="22">
        <v>5228</v>
      </c>
      <c r="E145" s="22">
        <v>7580</v>
      </c>
      <c r="F145" s="22">
        <v>4035</v>
      </c>
      <c r="G145" s="13">
        <v>15.466200000000001</v>
      </c>
      <c r="H145" s="79" cm="1">
        <f t="array" ref="H145">ROUND(TREND($B$25:$B$175,$A$25:$A$175,A145),0)</f>
        <v>323</v>
      </c>
      <c r="I145" s="79" cm="1">
        <f t="array" ref="I145">ROUND(TREND($C$25:$C$175,$A$25:$A$175,A145),0)</f>
        <v>5058</v>
      </c>
      <c r="J145" s="79" cm="1">
        <f t="array" ref="J145">ROUND(TREND($D$25:$D$175,$A$25:$A$175,A145),0)</f>
        <v>5814</v>
      </c>
      <c r="K145" s="79" cm="1">
        <f t="array" ref="K145">ROUND(TREND($E$25:$E$175,$A$25:$A$175,A145),0)</f>
        <v>8170</v>
      </c>
      <c r="L145" s="79" cm="1">
        <f t="array" ref="L145">ROUND(TREND($F$25:$F$175,$A$25:$A$175,A145),0)</f>
        <v>3925</v>
      </c>
      <c r="M145" s="80" cm="1">
        <f t="array" ref="M145">TREND($G$25:$G$175,$A$25:$A$175,A145)</f>
        <v>15.839919621870848</v>
      </c>
      <c r="U145" s="50">
        <f t="shared" si="5"/>
        <v>1947986496</v>
      </c>
      <c r="V145" s="50">
        <f t="shared" si="6"/>
        <v>5058</v>
      </c>
      <c r="W145" s="22">
        <f t="shared" si="7"/>
        <v>44136</v>
      </c>
      <c r="X145">
        <f t="shared" si="8"/>
        <v>223239888</v>
      </c>
      <c r="Y145">
        <f t="shared" si="9"/>
        <v>5057.68805816846</v>
      </c>
    </row>
    <row r="146" spans="1:25" ht="18" thickBot="1" x14ac:dyDescent="0.3">
      <c r="A146" s="25">
        <v>44166</v>
      </c>
      <c r="B146" s="22">
        <v>344</v>
      </c>
      <c r="C146" s="22">
        <v>5048</v>
      </c>
      <c r="D146" s="22">
        <v>5460</v>
      </c>
      <c r="E146" s="22">
        <v>7516</v>
      </c>
      <c r="F146" s="22">
        <v>4002</v>
      </c>
      <c r="G146" s="13">
        <v>14.687799999999999</v>
      </c>
      <c r="H146" s="79" cm="1">
        <f t="array" ref="H146">ROUND(TREND($B$25:$B$175,$A$25:$A$175,A146),0)</f>
        <v>325</v>
      </c>
      <c r="I146" s="79" cm="1">
        <f t="array" ref="I146">ROUND(TREND($C$25:$C$175,$A$25:$A$175,A146),0)</f>
        <v>5098</v>
      </c>
      <c r="J146" s="79" cm="1">
        <f t="array" ref="J146">ROUND(TREND($D$25:$D$175,$A$25:$A$175,A146),0)</f>
        <v>5838</v>
      </c>
      <c r="K146" s="79" cm="1">
        <f t="array" ref="K146">ROUND(TREND($E$25:$E$175,$A$25:$A$175,A146),0)</f>
        <v>8209</v>
      </c>
      <c r="L146" s="79" cm="1">
        <f t="array" ref="L146">ROUND(TREND($F$25:$F$175,$A$25:$A$175,A146),0)</f>
        <v>3952</v>
      </c>
      <c r="M146" s="80" cm="1">
        <f t="array" ref="M146">TREND($G$25:$G$175,$A$25:$A$175,A146)</f>
        <v>15.906434191280823</v>
      </c>
      <c r="U146" s="50">
        <f t="shared" si="5"/>
        <v>1950635556</v>
      </c>
      <c r="V146" s="50">
        <f t="shared" si="6"/>
        <v>5098</v>
      </c>
      <c r="W146" s="22">
        <f t="shared" si="7"/>
        <v>44166</v>
      </c>
      <c r="X146">
        <f t="shared" si="8"/>
        <v>225158268</v>
      </c>
      <c r="Y146">
        <f t="shared" si="9"/>
        <v>5097.8354580124142</v>
      </c>
    </row>
    <row r="147" spans="1:25" ht="18" thickBot="1" x14ac:dyDescent="0.3">
      <c r="A147" s="25">
        <v>44197</v>
      </c>
      <c r="B147" s="22">
        <v>340</v>
      </c>
      <c r="C147" s="22">
        <v>5156</v>
      </c>
      <c r="D147" s="22">
        <v>5751</v>
      </c>
      <c r="E147" s="22">
        <v>8058</v>
      </c>
      <c r="F147" s="22">
        <v>4076</v>
      </c>
      <c r="G147" s="13">
        <v>15.157500000000001</v>
      </c>
      <c r="H147" s="79" cm="1">
        <f t="array" ref="H147">ROUND(TREND($B$25:$B$175,$A$25:$A$175,A147),0)</f>
        <v>327</v>
      </c>
      <c r="I147" s="79" cm="1">
        <f t="array" ref="I147">ROUND(TREND($C$25:$C$175,$A$25:$A$175,A147),0)</f>
        <v>5139</v>
      </c>
      <c r="J147" s="79" cm="1">
        <f t="array" ref="J147">ROUND(TREND($D$25:$D$175,$A$25:$A$175,A147),0)</f>
        <v>5863</v>
      </c>
      <c r="K147" s="79" cm="1">
        <f t="array" ref="K147">ROUND(TREND($E$25:$E$175,$A$25:$A$175,A147),0)</f>
        <v>8249</v>
      </c>
      <c r="L147" s="79" cm="1">
        <f t="array" ref="L147">ROUND(TREND($F$25:$F$175,$A$25:$A$175,A147),0)</f>
        <v>3981</v>
      </c>
      <c r="M147" s="80" cm="1">
        <f t="array" ref="M147">TREND($G$25:$G$175,$A$25:$A$175,A147)</f>
        <v>15.975165913004474</v>
      </c>
      <c r="U147" s="50">
        <f t="shared" si="5"/>
        <v>1953374809</v>
      </c>
      <c r="V147" s="50">
        <f t="shared" si="6"/>
        <v>5139</v>
      </c>
      <c r="W147" s="22">
        <f t="shared" si="7"/>
        <v>44197</v>
      </c>
      <c r="X147">
        <f t="shared" si="8"/>
        <v>227128383</v>
      </c>
      <c r="Y147">
        <f t="shared" si="9"/>
        <v>5139.321104517825</v>
      </c>
    </row>
    <row r="148" spans="1:25" ht="18" thickBot="1" x14ac:dyDescent="0.3">
      <c r="A148" s="25">
        <v>44228</v>
      </c>
      <c r="B148" s="22">
        <v>350</v>
      </c>
      <c r="C148" s="22">
        <v>5276</v>
      </c>
      <c r="D148" s="22">
        <v>6093</v>
      </c>
      <c r="E148" s="22">
        <v>8218</v>
      </c>
      <c r="F148" s="22">
        <v>4145</v>
      </c>
      <c r="G148" s="13">
        <v>15.092599999999999</v>
      </c>
      <c r="H148" s="79" cm="1">
        <f t="array" ref="H148">ROUND(TREND($B$25:$B$175,$A$25:$A$175,A148),0)</f>
        <v>329</v>
      </c>
      <c r="I148" s="79" cm="1">
        <f t="array" ref="I148">ROUND(TREND($C$25:$C$175,$A$25:$A$175,A148),0)</f>
        <v>5181</v>
      </c>
      <c r="J148" s="79" cm="1">
        <f t="array" ref="J148">ROUND(TREND($D$25:$D$175,$A$25:$A$175,A148),0)</f>
        <v>5888</v>
      </c>
      <c r="K148" s="79" cm="1">
        <f t="array" ref="K148">ROUND(TREND($E$25:$E$175,$A$25:$A$175,A148),0)</f>
        <v>8290</v>
      </c>
      <c r="L148" s="79" cm="1">
        <f t="array" ref="L148">ROUND(TREND($F$25:$F$175,$A$25:$A$175,A148),0)</f>
        <v>4010</v>
      </c>
      <c r="M148" s="80" cm="1">
        <f t="array" ref="M148">TREND($G$25:$G$175,$A$25:$A$175,A148)</f>
        <v>16.043897634728111</v>
      </c>
      <c r="U148" s="50">
        <f t="shared" si="5"/>
        <v>1956115984</v>
      </c>
      <c r="V148" s="50">
        <f t="shared" si="6"/>
        <v>5181</v>
      </c>
      <c r="W148" s="22">
        <f t="shared" si="7"/>
        <v>44228</v>
      </c>
      <c r="X148">
        <f t="shared" si="8"/>
        <v>229145268</v>
      </c>
      <c r="Y148">
        <f t="shared" si="9"/>
        <v>5180.8067510232431</v>
      </c>
    </row>
    <row r="149" spans="1:25" ht="18" thickBot="1" x14ac:dyDescent="0.3">
      <c r="A149" s="25">
        <v>44256</v>
      </c>
      <c r="B149" s="22">
        <v>364</v>
      </c>
      <c r="C149" s="22">
        <v>5379</v>
      </c>
      <c r="D149" s="22">
        <v>6162</v>
      </c>
      <c r="E149" s="22">
        <v>8381</v>
      </c>
      <c r="F149" s="22">
        <v>4156</v>
      </c>
      <c r="G149" s="13">
        <v>14.766500000000001</v>
      </c>
      <c r="H149" s="79" cm="1">
        <f t="array" ref="H149">ROUND(TREND($B$25:$B$175,$A$25:$A$175,A149),0)</f>
        <v>331</v>
      </c>
      <c r="I149" s="79" cm="1">
        <f t="array" ref="I149">ROUND(TREND($C$25:$C$175,$A$25:$A$175,A149),0)</f>
        <v>5218</v>
      </c>
      <c r="J149" s="79" cm="1">
        <f t="array" ref="J149">ROUND(TREND($D$25:$D$175,$A$25:$A$175,A149),0)</f>
        <v>5911</v>
      </c>
      <c r="K149" s="79" cm="1">
        <f t="array" ref="K149">ROUND(TREND($E$25:$E$175,$A$25:$A$175,A149),0)</f>
        <v>8326</v>
      </c>
      <c r="L149" s="79" cm="1">
        <f t="array" ref="L149">ROUND(TREND($F$25:$F$175,$A$25:$A$175,A149),0)</f>
        <v>4035</v>
      </c>
      <c r="M149" s="80" cm="1">
        <f t="array" ref="M149">TREND($G$25:$G$175,$A$25:$A$175,A149)</f>
        <v>16.105977899510762</v>
      </c>
      <c r="U149" s="50">
        <f t="shared" si="5"/>
        <v>1958593536</v>
      </c>
      <c r="V149" s="50">
        <f t="shared" si="6"/>
        <v>5218</v>
      </c>
      <c r="W149" s="22">
        <f t="shared" si="7"/>
        <v>44256</v>
      </c>
      <c r="X149">
        <f t="shared" si="8"/>
        <v>230927808</v>
      </c>
      <c r="Y149">
        <f t="shared" si="9"/>
        <v>5218.2776575442695</v>
      </c>
    </row>
    <row r="150" spans="1:25" ht="18" thickBot="1" x14ac:dyDescent="0.3">
      <c r="A150" s="25">
        <v>44287</v>
      </c>
      <c r="B150" s="22">
        <v>384</v>
      </c>
      <c r="C150" s="22">
        <v>5559</v>
      </c>
      <c r="D150" s="22">
        <v>6157</v>
      </c>
      <c r="E150" s="22">
        <v>8305</v>
      </c>
      <c r="F150" s="22">
        <v>4271</v>
      </c>
      <c r="G150" s="13">
        <v>14.4938</v>
      </c>
      <c r="H150" s="79" cm="1">
        <f t="array" ref="H150">ROUND(TREND($B$25:$B$175,$A$25:$A$175,A150),0)</f>
        <v>333</v>
      </c>
      <c r="I150" s="79" cm="1">
        <f t="array" ref="I150">ROUND(TREND($C$25:$C$175,$A$25:$A$175,A150),0)</f>
        <v>5260</v>
      </c>
      <c r="J150" s="79" cm="1">
        <f t="array" ref="J150">ROUND(TREND($D$25:$D$175,$A$25:$A$175,A150),0)</f>
        <v>5936</v>
      </c>
      <c r="K150" s="79" cm="1">
        <f t="array" ref="K150">ROUND(TREND($E$25:$E$175,$A$25:$A$175,A150),0)</f>
        <v>8366</v>
      </c>
      <c r="L150" s="79" cm="1">
        <f t="array" ref="L150">ROUND(TREND($F$25:$F$175,$A$25:$A$175,A150),0)</f>
        <v>4064</v>
      </c>
      <c r="M150" s="80" cm="1">
        <f t="array" ref="M150">TREND($G$25:$G$175,$A$25:$A$175,A150)</f>
        <v>16.174709621234399</v>
      </c>
      <c r="U150" s="50">
        <f t="shared" si="5"/>
        <v>1961338369</v>
      </c>
      <c r="V150" s="50">
        <f t="shared" si="6"/>
        <v>5260</v>
      </c>
      <c r="W150" s="22">
        <f t="shared" si="7"/>
        <v>44287</v>
      </c>
      <c r="X150">
        <f t="shared" si="8"/>
        <v>232949620</v>
      </c>
      <c r="Y150">
        <f t="shared" si="9"/>
        <v>5259.7633040496803</v>
      </c>
    </row>
    <row r="151" spans="1:25" ht="18" thickBot="1" x14ac:dyDescent="0.3">
      <c r="A151" s="25">
        <v>44317</v>
      </c>
      <c r="B151" s="22">
        <v>386</v>
      </c>
      <c r="C151" s="22">
        <v>5297</v>
      </c>
      <c r="D151" s="22">
        <v>6223</v>
      </c>
      <c r="E151" s="22">
        <v>8502</v>
      </c>
      <c r="F151" s="22">
        <v>4116</v>
      </c>
      <c r="G151" s="13">
        <v>13.718299999999999</v>
      </c>
      <c r="H151" s="79" cm="1">
        <f t="array" ref="H151">ROUND(TREND($B$25:$B$175,$A$25:$A$175,A151),0)</f>
        <v>335</v>
      </c>
      <c r="I151" s="79" cm="1">
        <f t="array" ref="I151">ROUND(TREND($C$25:$C$175,$A$25:$A$175,A151),0)</f>
        <v>5300</v>
      </c>
      <c r="J151" s="79" cm="1">
        <f t="array" ref="J151">ROUND(TREND($D$25:$D$175,$A$25:$A$175,A151),0)</f>
        <v>5960</v>
      </c>
      <c r="K151" s="79" cm="1">
        <f t="array" ref="K151">ROUND(TREND($E$25:$E$175,$A$25:$A$175,A151),0)</f>
        <v>8405</v>
      </c>
      <c r="L151" s="79" cm="1">
        <f t="array" ref="L151">ROUND(TREND($F$25:$F$175,$A$25:$A$175,A151),0)</f>
        <v>4091</v>
      </c>
      <c r="M151" s="80" cm="1">
        <f t="array" ref="M151">TREND($G$25:$G$175,$A$25:$A$175,A151)</f>
        <v>16.241224190644374</v>
      </c>
      <c r="U151" s="50">
        <f t="shared" si="5"/>
        <v>1963996489</v>
      </c>
      <c r="V151" s="50">
        <f t="shared" si="6"/>
        <v>5300</v>
      </c>
      <c r="W151" s="22">
        <f t="shared" si="7"/>
        <v>44317</v>
      </c>
      <c r="X151">
        <f t="shared" si="8"/>
        <v>234880100</v>
      </c>
      <c r="Y151">
        <f t="shared" si="9"/>
        <v>5299.9107038936345</v>
      </c>
    </row>
    <row r="152" spans="1:25" ht="18" thickBot="1" x14ac:dyDescent="0.3">
      <c r="A152" s="25">
        <v>44348</v>
      </c>
      <c r="B152" s="22">
        <v>394</v>
      </c>
      <c r="C152" s="22">
        <v>5615</v>
      </c>
      <c r="D152" s="22">
        <v>6066</v>
      </c>
      <c r="E152" s="22">
        <v>8563</v>
      </c>
      <c r="F152" s="22">
        <v>4298</v>
      </c>
      <c r="G152" s="13">
        <v>14.2676</v>
      </c>
      <c r="H152" s="79" cm="1">
        <f t="array" ref="H152">ROUND(TREND($B$25:$B$175,$A$25:$A$175,A152),0)</f>
        <v>337</v>
      </c>
      <c r="I152" s="79" cm="1">
        <f t="array" ref="I152">ROUND(TREND($C$25:$C$175,$A$25:$A$175,A152),0)</f>
        <v>5341</v>
      </c>
      <c r="J152" s="79" cm="1">
        <f t="array" ref="J152">ROUND(TREND($D$25:$D$175,$A$25:$A$175,A152),0)</f>
        <v>5985</v>
      </c>
      <c r="K152" s="79" cm="1">
        <f t="array" ref="K152">ROUND(TREND($E$25:$E$175,$A$25:$A$175,A152),0)</f>
        <v>8446</v>
      </c>
      <c r="L152" s="79" cm="1">
        <f t="array" ref="L152">ROUND(TREND($F$25:$F$175,$A$25:$A$175,A152),0)</f>
        <v>4120</v>
      </c>
      <c r="M152" s="80" cm="1">
        <f t="array" ref="M152">TREND($G$25:$G$175,$A$25:$A$175,A152)</f>
        <v>16.309955912368025</v>
      </c>
      <c r="U152" s="50">
        <f t="shared" si="5"/>
        <v>1966745104</v>
      </c>
      <c r="V152" s="50">
        <f t="shared" si="6"/>
        <v>5341</v>
      </c>
      <c r="W152" s="22">
        <f t="shared" si="7"/>
        <v>44348</v>
      </c>
      <c r="X152">
        <f t="shared" si="8"/>
        <v>236862668</v>
      </c>
      <c r="Y152">
        <f t="shared" si="9"/>
        <v>5341.3963503990526</v>
      </c>
    </row>
    <row r="153" spans="1:25" ht="18" thickBot="1" x14ac:dyDescent="0.3">
      <c r="A153" s="25">
        <v>44378</v>
      </c>
      <c r="B153" s="22">
        <v>403</v>
      </c>
      <c r="C153" s="22">
        <v>5871</v>
      </c>
      <c r="D153" s="22">
        <v>6300</v>
      </c>
      <c r="E153" s="22">
        <v>8669</v>
      </c>
      <c r="F153" s="22">
        <v>4471</v>
      </c>
      <c r="G153" s="13">
        <v>14.562200000000001</v>
      </c>
      <c r="H153" s="79" cm="1">
        <f t="array" ref="H153">ROUND(TREND($B$25:$B$175,$A$25:$A$175,A153),0)</f>
        <v>339</v>
      </c>
      <c r="I153" s="79" cm="1">
        <f t="array" ref="I153">ROUND(TREND($C$25:$C$175,$A$25:$A$175,A153),0)</f>
        <v>5382</v>
      </c>
      <c r="J153" s="79" cm="1">
        <f t="array" ref="J153">ROUND(TREND($D$25:$D$175,$A$25:$A$175,A153),0)</f>
        <v>6009</v>
      </c>
      <c r="K153" s="79" cm="1">
        <f t="array" ref="K153">ROUND(TREND($E$25:$E$175,$A$25:$A$175,A153),0)</f>
        <v>8485</v>
      </c>
      <c r="L153" s="79" cm="1">
        <f t="array" ref="L153">ROUND(TREND($F$25:$F$175,$A$25:$A$175,A153),0)</f>
        <v>4148</v>
      </c>
      <c r="M153" s="80" cm="1">
        <f t="array" ref="M153">TREND($G$25:$G$175,$A$25:$A$175,A153)</f>
        <v>16.376470481778</v>
      </c>
      <c r="U153" s="50">
        <f t="shared" si="5"/>
        <v>1969406884</v>
      </c>
      <c r="V153" s="50">
        <f t="shared" si="6"/>
        <v>5382</v>
      </c>
      <c r="W153" s="22">
        <f t="shared" si="7"/>
        <v>44378</v>
      </c>
      <c r="X153">
        <f t="shared" si="8"/>
        <v>238842396</v>
      </c>
      <c r="Y153">
        <f t="shared" si="9"/>
        <v>5381.5437502430068</v>
      </c>
    </row>
    <row r="154" spans="1:25" ht="18" thickBot="1" x14ac:dyDescent="0.3">
      <c r="A154" s="25">
        <v>44409</v>
      </c>
      <c r="B154" s="22">
        <v>415</v>
      </c>
      <c r="C154" s="22">
        <v>6023</v>
      </c>
      <c r="D154" s="22">
        <v>6144</v>
      </c>
      <c r="E154" s="22">
        <v>8235</v>
      </c>
      <c r="F154" s="22">
        <v>4570</v>
      </c>
      <c r="G154" s="13">
        <v>14.511200000000001</v>
      </c>
      <c r="H154" s="79" cm="1">
        <f t="array" ref="H154">ROUND(TREND($B$25:$B$175,$A$25:$A$175,A154),0)</f>
        <v>341</v>
      </c>
      <c r="I154" s="79" cm="1">
        <f t="array" ref="I154">ROUND(TREND($C$25:$C$175,$A$25:$A$175,A154),0)</f>
        <v>5423</v>
      </c>
      <c r="J154" s="79" cm="1">
        <f t="array" ref="J154">ROUND(TREND($D$25:$D$175,$A$25:$A$175,A154),0)</f>
        <v>6034</v>
      </c>
      <c r="K154" s="79" cm="1">
        <f t="array" ref="K154">ROUND(TREND($E$25:$E$175,$A$25:$A$175,A154),0)</f>
        <v>8525</v>
      </c>
      <c r="L154" s="79" cm="1">
        <f t="array" ref="L154">ROUND(TREND($F$25:$F$175,$A$25:$A$175,A154),0)</f>
        <v>4176</v>
      </c>
      <c r="M154" s="80" cm="1">
        <f t="array" ref="M154">TREND($G$25:$G$175,$A$25:$A$175,A154)</f>
        <v>16.445202203501651</v>
      </c>
      <c r="U154" s="50">
        <f t="shared" ref="U154:U175" si="10">W154^2</f>
        <v>1972159281</v>
      </c>
      <c r="V154" s="50">
        <f t="shared" ref="V154:V175" si="11">I154</f>
        <v>5423</v>
      </c>
      <c r="W154" s="22">
        <f t="shared" ref="W154:W175" si="12">A154</f>
        <v>44409</v>
      </c>
      <c r="X154">
        <f t="shared" ref="X154:X175" si="13">V154*W154</f>
        <v>240830007</v>
      </c>
      <c r="Y154">
        <f t="shared" ref="Y154:Y175" si="14">$V$19*W154+$V$20</f>
        <v>5423.0293967484176</v>
      </c>
    </row>
    <row r="155" spans="1:25" ht="18" thickBot="1" x14ac:dyDescent="0.3">
      <c r="A155" s="25">
        <v>44440</v>
      </c>
      <c r="B155" s="22">
        <v>394</v>
      </c>
      <c r="C155" s="22">
        <v>5951</v>
      </c>
      <c r="D155" s="22">
        <v>5934</v>
      </c>
      <c r="E155" s="22">
        <v>8151</v>
      </c>
      <c r="F155" s="22">
        <v>4566</v>
      </c>
      <c r="G155" s="13">
        <v>15.0884</v>
      </c>
      <c r="H155" s="79" cm="1">
        <f t="array" ref="H155">ROUND(TREND($B$25:$B$175,$A$25:$A$175,A155),0)</f>
        <v>343</v>
      </c>
      <c r="I155" s="79" cm="1">
        <f t="array" ref="I155">ROUND(TREND($C$25:$C$175,$A$25:$A$175,A155),0)</f>
        <v>5464</v>
      </c>
      <c r="J155" s="79" cm="1">
        <f t="array" ref="J155">ROUND(TREND($D$25:$D$175,$A$25:$A$175,A155),0)</f>
        <v>6059</v>
      </c>
      <c r="K155" s="79" cm="1">
        <f t="array" ref="K155">ROUND(TREND($E$25:$E$175,$A$25:$A$175,A155),0)</f>
        <v>8565</v>
      </c>
      <c r="L155" s="79" cm="1">
        <f t="array" ref="L155">ROUND(TREND($F$25:$F$175,$A$25:$A$175,A155),0)</f>
        <v>4205</v>
      </c>
      <c r="M155" s="80" cm="1">
        <f t="array" ref="M155">TREND($G$25:$G$175,$A$25:$A$175,A155)</f>
        <v>16.513933925225288</v>
      </c>
      <c r="U155" s="50">
        <f t="shared" si="10"/>
        <v>1974913600</v>
      </c>
      <c r="V155" s="50">
        <f t="shared" si="11"/>
        <v>5464</v>
      </c>
      <c r="W155" s="22">
        <f t="shared" si="12"/>
        <v>44440</v>
      </c>
      <c r="X155">
        <f t="shared" si="13"/>
        <v>242820160</v>
      </c>
      <c r="Y155">
        <f t="shared" si="14"/>
        <v>5464.5150432538358</v>
      </c>
    </row>
    <row r="156" spans="1:25" ht="18" thickBot="1" x14ac:dyDescent="0.3">
      <c r="A156" s="25">
        <v>44470</v>
      </c>
      <c r="B156" s="22">
        <v>422</v>
      </c>
      <c r="C156" s="22">
        <v>6418</v>
      </c>
      <c r="D156" s="22">
        <v>6106</v>
      </c>
      <c r="E156" s="22">
        <v>8614</v>
      </c>
      <c r="F156" s="22">
        <v>4824</v>
      </c>
      <c r="G156" s="13">
        <v>15.203799999999999</v>
      </c>
      <c r="H156" s="79" cm="1">
        <f t="array" ref="H156">ROUND(TREND($B$25:$B$175,$A$25:$A$175,A156),0)</f>
        <v>345</v>
      </c>
      <c r="I156" s="79" cm="1">
        <f t="array" ref="I156">ROUND(TREND($C$25:$C$175,$A$25:$A$175,A156),0)</f>
        <v>5505</v>
      </c>
      <c r="J156" s="79" cm="1">
        <f t="array" ref="J156">ROUND(TREND($D$25:$D$175,$A$25:$A$175,A156),0)</f>
        <v>6083</v>
      </c>
      <c r="K156" s="79" cm="1">
        <f t="array" ref="K156">ROUND(TREND($E$25:$E$175,$A$25:$A$175,A156),0)</f>
        <v>8604</v>
      </c>
      <c r="L156" s="79" cm="1">
        <f t="array" ref="L156">ROUND(TREND($F$25:$F$175,$A$25:$A$175,A156),0)</f>
        <v>4232</v>
      </c>
      <c r="M156" s="80" cm="1">
        <f t="array" ref="M156">TREND($G$25:$G$175,$A$25:$A$175,A156)</f>
        <v>16.580448494635263</v>
      </c>
      <c r="U156" s="50">
        <f t="shared" si="10"/>
        <v>1977580900</v>
      </c>
      <c r="V156" s="50">
        <f t="shared" si="11"/>
        <v>5505</v>
      </c>
      <c r="W156" s="22">
        <f t="shared" si="12"/>
        <v>44470</v>
      </c>
      <c r="X156">
        <f t="shared" si="13"/>
        <v>244807350</v>
      </c>
      <c r="Y156">
        <f t="shared" si="14"/>
        <v>5504.6624430977899</v>
      </c>
    </row>
    <row r="157" spans="1:25" ht="18" thickBot="1" x14ac:dyDescent="0.3">
      <c r="A157" s="25">
        <v>44501</v>
      </c>
      <c r="B157" s="22">
        <v>419</v>
      </c>
      <c r="C157" s="22">
        <v>6652</v>
      </c>
      <c r="D157" s="22">
        <v>6434</v>
      </c>
      <c r="E157" s="22">
        <v>9207</v>
      </c>
      <c r="F157" s="22">
        <v>4993</v>
      </c>
      <c r="G157" s="13">
        <v>15.8735</v>
      </c>
      <c r="H157" s="79" cm="1">
        <f t="array" ref="H157">ROUND(TREND($B$25:$B$175,$A$25:$A$175,A157),0)</f>
        <v>347</v>
      </c>
      <c r="I157" s="79" cm="1">
        <f t="array" ref="I157">ROUND(TREND($C$25:$C$175,$A$25:$A$175,A157),0)</f>
        <v>5546</v>
      </c>
      <c r="J157" s="79" cm="1">
        <f t="array" ref="J157">ROUND(TREND($D$25:$D$175,$A$25:$A$175,A157),0)</f>
        <v>6108</v>
      </c>
      <c r="K157" s="79" cm="1">
        <f t="array" ref="K157">ROUND(TREND($E$25:$E$175,$A$25:$A$175,A157),0)</f>
        <v>8645</v>
      </c>
      <c r="L157" s="79" cm="1">
        <f t="array" ref="L157">ROUND(TREND($F$25:$F$175,$A$25:$A$175,A157),0)</f>
        <v>4261</v>
      </c>
      <c r="M157" s="80" cm="1">
        <f t="array" ref="M157">TREND($G$25:$G$175,$A$25:$A$175,A157)</f>
        <v>16.649180216358914</v>
      </c>
      <c r="U157" s="50">
        <f t="shared" si="10"/>
        <v>1980339001</v>
      </c>
      <c r="V157" s="50">
        <f t="shared" si="11"/>
        <v>5546</v>
      </c>
      <c r="W157" s="22">
        <f t="shared" si="12"/>
        <v>44501</v>
      </c>
      <c r="X157">
        <f t="shared" si="13"/>
        <v>246802546</v>
      </c>
      <c r="Y157">
        <f t="shared" si="14"/>
        <v>5546.1480896032081</v>
      </c>
    </row>
    <row r="158" spans="1:25" ht="18" thickBot="1" x14ac:dyDescent="0.3">
      <c r="A158" s="25">
        <v>44531</v>
      </c>
      <c r="B158" s="22">
        <v>437</v>
      </c>
      <c r="C158" s="22">
        <v>6982</v>
      </c>
      <c r="D158" s="22">
        <v>6720</v>
      </c>
      <c r="E158" s="22">
        <v>9426</v>
      </c>
      <c r="F158" s="22">
        <v>5146</v>
      </c>
      <c r="G158" s="13">
        <v>15.992100000000001</v>
      </c>
      <c r="H158" s="79" cm="1">
        <f t="array" ref="H158">ROUND(TREND($B$25:$B$175,$A$25:$A$175,A158),0)</f>
        <v>349</v>
      </c>
      <c r="I158" s="79" cm="1">
        <f t="array" ref="I158">ROUND(TREND($C$25:$C$175,$A$25:$A$175,A158),0)</f>
        <v>5586</v>
      </c>
      <c r="J158" s="79" cm="1">
        <f t="array" ref="J158">ROUND(TREND($D$25:$D$175,$A$25:$A$175,A158),0)</f>
        <v>6132</v>
      </c>
      <c r="K158" s="79" cm="1">
        <f t="array" ref="K158">ROUND(TREND($E$25:$E$175,$A$25:$A$175,A158),0)</f>
        <v>8684</v>
      </c>
      <c r="L158" s="79" cm="1">
        <f t="array" ref="L158">ROUND(TREND($F$25:$F$175,$A$25:$A$175,A158),0)</f>
        <v>4288</v>
      </c>
      <c r="M158" s="80" cm="1">
        <f t="array" ref="M158">TREND($G$25:$G$175,$A$25:$A$175,A158)</f>
        <v>16.715694785768889</v>
      </c>
      <c r="U158" s="50">
        <f t="shared" si="10"/>
        <v>1983009961</v>
      </c>
      <c r="V158" s="50">
        <f t="shared" si="11"/>
        <v>5586</v>
      </c>
      <c r="W158" s="22">
        <f t="shared" si="12"/>
        <v>44531</v>
      </c>
      <c r="X158">
        <f t="shared" si="13"/>
        <v>248750166</v>
      </c>
      <c r="Y158">
        <f t="shared" si="14"/>
        <v>5586.295489447155</v>
      </c>
    </row>
    <row r="159" spans="1:25" ht="18" thickBot="1" x14ac:dyDescent="0.3">
      <c r="A159" s="25">
        <v>44562</v>
      </c>
      <c r="B159" s="22">
        <v>414</v>
      </c>
      <c r="C159" s="22">
        <v>6363</v>
      </c>
      <c r="D159" s="22">
        <v>6792</v>
      </c>
      <c r="E159" s="22">
        <v>9287</v>
      </c>
      <c r="F159" s="22">
        <v>4714</v>
      </c>
      <c r="G159" s="13">
        <v>15.380800000000001</v>
      </c>
      <c r="H159" s="79" cm="1">
        <f t="array" ref="H159">ROUND(TREND($B$25:$B$175,$A$25:$A$175,A159),0)</f>
        <v>351</v>
      </c>
      <c r="I159" s="79" cm="1">
        <f t="array" ref="I159">ROUND(TREND($C$25:$C$175,$A$25:$A$175,A159),0)</f>
        <v>5628</v>
      </c>
      <c r="J159" s="79" cm="1">
        <f t="array" ref="J159">ROUND(TREND($D$25:$D$175,$A$25:$A$175,A159),0)</f>
        <v>6157</v>
      </c>
      <c r="K159" s="79" cm="1">
        <f t="array" ref="K159">ROUND(TREND($E$25:$E$175,$A$25:$A$175,A159),0)</f>
        <v>8724</v>
      </c>
      <c r="L159" s="79" cm="1">
        <f t="array" ref="L159">ROUND(TREND($F$25:$F$175,$A$25:$A$175,A159),0)</f>
        <v>4317</v>
      </c>
      <c r="M159" s="80" cm="1">
        <f t="array" ref="M159">TREND($G$25:$G$175,$A$25:$A$175,A159)</f>
        <v>16.78442650749254</v>
      </c>
      <c r="U159" s="50">
        <f t="shared" si="10"/>
        <v>1985771844</v>
      </c>
      <c r="V159" s="50">
        <f t="shared" si="11"/>
        <v>5628</v>
      </c>
      <c r="W159" s="22">
        <f t="shared" si="12"/>
        <v>44562</v>
      </c>
      <c r="X159">
        <f t="shared" si="13"/>
        <v>250794936</v>
      </c>
      <c r="Y159">
        <f t="shared" si="14"/>
        <v>5627.7811359525731</v>
      </c>
    </row>
    <row r="160" spans="1:25" ht="18" thickBot="1" x14ac:dyDescent="0.3">
      <c r="A160" s="25">
        <v>44593</v>
      </c>
      <c r="B160" s="22">
        <v>401</v>
      </c>
      <c r="C160" s="22">
        <v>6165</v>
      </c>
      <c r="D160" s="22">
        <v>6973</v>
      </c>
      <c r="E160" s="22">
        <v>8522</v>
      </c>
      <c r="F160" s="22">
        <v>4623</v>
      </c>
      <c r="G160" s="13">
        <v>15.3614</v>
      </c>
      <c r="H160" s="79" cm="1">
        <f t="array" ref="H160">ROUND(TREND($B$25:$B$175,$A$25:$A$175,A160),0)</f>
        <v>353</v>
      </c>
      <c r="I160" s="79" cm="1">
        <f t="array" ref="I160">ROUND(TREND($C$25:$C$175,$A$25:$A$175,A160),0)</f>
        <v>5669</v>
      </c>
      <c r="J160" s="79" cm="1">
        <f t="array" ref="J160">ROUND(TREND($D$25:$D$175,$A$25:$A$175,A160),0)</f>
        <v>6182</v>
      </c>
      <c r="K160" s="79" cm="1">
        <f t="array" ref="K160">ROUND(TREND($E$25:$E$175,$A$25:$A$175,A160),0)</f>
        <v>8764</v>
      </c>
      <c r="L160" s="79" cm="1">
        <f t="array" ref="L160">ROUND(TREND($F$25:$F$175,$A$25:$A$175,A160),0)</f>
        <v>4346</v>
      </c>
      <c r="M160" s="80" cm="1">
        <f t="array" ref="M160">TREND($G$25:$G$175,$A$25:$A$175,A160)</f>
        <v>16.853158229216177</v>
      </c>
      <c r="U160" s="50">
        <f t="shared" si="10"/>
        <v>1988535649</v>
      </c>
      <c r="V160" s="50">
        <f t="shared" si="11"/>
        <v>5669</v>
      </c>
      <c r="W160" s="22">
        <f t="shared" si="12"/>
        <v>44593</v>
      </c>
      <c r="X160">
        <f t="shared" si="13"/>
        <v>252797717</v>
      </c>
      <c r="Y160">
        <f t="shared" si="14"/>
        <v>5669.2667824579912</v>
      </c>
    </row>
    <row r="161" spans="1:25" ht="18" thickBot="1" x14ac:dyDescent="0.3">
      <c r="A161" s="25">
        <v>44621</v>
      </c>
      <c r="B161" s="22">
        <v>415</v>
      </c>
      <c r="C161" s="22">
        <v>6063</v>
      </c>
      <c r="D161" s="22">
        <v>6933</v>
      </c>
      <c r="E161" s="22">
        <v>8147</v>
      </c>
      <c r="F161" s="22">
        <v>4557</v>
      </c>
      <c r="G161" s="13">
        <v>14.6038</v>
      </c>
      <c r="H161" s="79" cm="1">
        <f t="array" ref="H161">ROUND(TREND($B$25:$B$175,$A$25:$A$175,A161),0)</f>
        <v>355</v>
      </c>
      <c r="I161" s="79" cm="1">
        <f t="array" ref="I161">ROUND(TREND($C$25:$C$175,$A$25:$A$175,A161),0)</f>
        <v>5707</v>
      </c>
      <c r="J161" s="79" cm="1">
        <f t="array" ref="J161">ROUND(TREND($D$25:$D$175,$A$25:$A$175,A161),0)</f>
        <v>6204</v>
      </c>
      <c r="K161" s="79" cm="1">
        <f t="array" ref="K161">ROUND(TREND($E$25:$E$175,$A$25:$A$175,A161),0)</f>
        <v>8801</v>
      </c>
      <c r="L161" s="79" cm="1">
        <f t="array" ref="L161">ROUND(TREND($F$25:$F$175,$A$25:$A$175,A161),0)</f>
        <v>4371</v>
      </c>
      <c r="M161" s="80" cm="1">
        <f t="array" ref="M161">TREND($G$25:$G$175,$A$25:$A$175,A161)</f>
        <v>16.915238493998828</v>
      </c>
      <c r="U161" s="50">
        <f t="shared" si="10"/>
        <v>1991033641</v>
      </c>
      <c r="V161" s="50">
        <f t="shared" si="11"/>
        <v>5707</v>
      </c>
      <c r="W161" s="22">
        <f t="shared" si="12"/>
        <v>44621</v>
      </c>
      <c r="X161">
        <f t="shared" si="13"/>
        <v>254652047</v>
      </c>
      <c r="Y161">
        <f t="shared" si="14"/>
        <v>5706.7376889790103</v>
      </c>
    </row>
    <row r="162" spans="1:25" ht="18" thickBot="1" x14ac:dyDescent="0.3">
      <c r="A162" s="25">
        <v>44652</v>
      </c>
      <c r="B162" s="22">
        <v>379</v>
      </c>
      <c r="C162" s="22">
        <v>5986</v>
      </c>
      <c r="D162" s="22">
        <v>6612</v>
      </c>
      <c r="E162" s="22">
        <v>7982</v>
      </c>
      <c r="F162" s="22">
        <v>4517</v>
      </c>
      <c r="G162" s="13">
        <v>15.8079</v>
      </c>
      <c r="H162" s="79" cm="1">
        <f t="array" ref="H162">ROUND(TREND($B$25:$B$175,$A$25:$A$175,A162),0)</f>
        <v>357</v>
      </c>
      <c r="I162" s="79" cm="1">
        <f t="array" ref="I162">ROUND(TREND($C$25:$C$175,$A$25:$A$175,A162),0)</f>
        <v>5748</v>
      </c>
      <c r="J162" s="79" cm="1">
        <f t="array" ref="J162">ROUND(TREND($D$25:$D$175,$A$25:$A$175,A162),0)</f>
        <v>6229</v>
      </c>
      <c r="K162" s="79" cm="1">
        <f t="array" ref="K162">ROUND(TREND($E$25:$E$175,$A$25:$A$175,A162),0)</f>
        <v>8841</v>
      </c>
      <c r="L162" s="79" cm="1">
        <f t="array" ref="L162">ROUND(TREND($F$25:$F$175,$A$25:$A$175,A162),0)</f>
        <v>4400</v>
      </c>
      <c r="M162" s="80" cm="1">
        <f t="array" ref="M162">TREND($G$25:$G$175,$A$25:$A$175,A162)</f>
        <v>16.983970215722465</v>
      </c>
      <c r="U162" s="50">
        <f t="shared" si="10"/>
        <v>1993801104</v>
      </c>
      <c r="V162" s="50">
        <f t="shared" si="11"/>
        <v>5748</v>
      </c>
      <c r="W162" s="22">
        <f t="shared" si="12"/>
        <v>44652</v>
      </c>
      <c r="X162">
        <f t="shared" si="13"/>
        <v>256659696</v>
      </c>
      <c r="Y162">
        <f t="shared" si="14"/>
        <v>5748.2233354844284</v>
      </c>
    </row>
    <row r="163" spans="1:25" ht="18" thickBot="1" x14ac:dyDescent="0.3">
      <c r="A163" s="25">
        <v>44682</v>
      </c>
      <c r="B163" s="22">
        <v>380</v>
      </c>
      <c r="C163" s="22">
        <v>5933</v>
      </c>
      <c r="D163" s="22">
        <v>6582</v>
      </c>
      <c r="E163" s="22">
        <v>7769</v>
      </c>
      <c r="F163" s="22">
        <v>4402</v>
      </c>
      <c r="G163" s="13">
        <v>15.6258</v>
      </c>
      <c r="H163" s="79" cm="1">
        <f t="array" ref="H163">ROUND(TREND($B$25:$B$175,$A$25:$A$175,A163),0)</f>
        <v>359</v>
      </c>
      <c r="I163" s="79" cm="1">
        <f t="array" ref="I163">ROUND(TREND($C$25:$C$175,$A$25:$A$175,A163),0)</f>
        <v>5788</v>
      </c>
      <c r="J163" s="79" cm="1">
        <f t="array" ref="J163">ROUND(TREND($D$25:$D$175,$A$25:$A$175,A163),0)</f>
        <v>6253</v>
      </c>
      <c r="K163" s="79" cm="1">
        <f t="array" ref="K163">ROUND(TREND($E$25:$E$175,$A$25:$A$175,A163),0)</f>
        <v>8880</v>
      </c>
      <c r="L163" s="79" cm="1">
        <f t="array" ref="L163">ROUND(TREND($F$25:$F$175,$A$25:$A$175,A163),0)</f>
        <v>4427</v>
      </c>
      <c r="M163" s="80" cm="1">
        <f t="array" ref="M163">TREND($G$25:$G$175,$A$25:$A$175,A163)</f>
        <v>17.050484785132454</v>
      </c>
      <c r="U163" s="50">
        <f t="shared" si="10"/>
        <v>1996481124</v>
      </c>
      <c r="V163" s="50">
        <f t="shared" si="11"/>
        <v>5788</v>
      </c>
      <c r="W163" s="22">
        <f t="shared" si="12"/>
        <v>44682</v>
      </c>
      <c r="X163">
        <f t="shared" si="13"/>
        <v>258619416</v>
      </c>
      <c r="Y163">
        <f t="shared" si="14"/>
        <v>5788.3707353283826</v>
      </c>
    </row>
    <row r="164" spans="1:25" ht="18" thickBot="1" x14ac:dyDescent="0.3">
      <c r="A164" s="25">
        <v>44713</v>
      </c>
      <c r="B164" s="22">
        <v>347</v>
      </c>
      <c r="C164" s="22">
        <v>5644</v>
      </c>
      <c r="D164" s="22">
        <v>6157</v>
      </c>
      <c r="E164" s="22">
        <v>7926</v>
      </c>
      <c r="F164" s="22">
        <v>4217</v>
      </c>
      <c r="G164" s="13">
        <v>16.271999999999998</v>
      </c>
      <c r="H164" s="79" cm="1">
        <f t="array" ref="H164">ROUND(TREND($B$25:$B$175,$A$25:$A$175,A164),0)</f>
        <v>361</v>
      </c>
      <c r="I164" s="79" cm="1">
        <f t="array" ref="I164">ROUND(TREND($C$25:$C$175,$A$25:$A$175,A164),0)</f>
        <v>5830</v>
      </c>
      <c r="J164" s="79" cm="1">
        <f t="array" ref="J164">ROUND(TREND($D$25:$D$175,$A$25:$A$175,A164),0)</f>
        <v>6278</v>
      </c>
      <c r="K164" s="79" cm="1">
        <f t="array" ref="K164">ROUND(TREND($E$25:$E$175,$A$25:$A$175,A164),0)</f>
        <v>8920</v>
      </c>
      <c r="L164" s="79" cm="1">
        <f t="array" ref="L164">ROUND(TREND($F$25:$F$175,$A$25:$A$175,A164),0)</f>
        <v>4456</v>
      </c>
      <c r="M164" s="80" cm="1">
        <f t="array" ref="M164">TREND($G$25:$G$175,$A$25:$A$175,A164)</f>
        <v>17.119216506856091</v>
      </c>
      <c r="U164" s="50">
        <f t="shared" si="10"/>
        <v>1999252369</v>
      </c>
      <c r="V164" s="50">
        <f t="shared" si="11"/>
        <v>5830</v>
      </c>
      <c r="W164" s="22">
        <f t="shared" si="12"/>
        <v>44713</v>
      </c>
      <c r="X164">
        <f t="shared" si="13"/>
        <v>260676790</v>
      </c>
      <c r="Y164">
        <f t="shared" si="14"/>
        <v>5829.8563818337934</v>
      </c>
    </row>
    <row r="165" spans="1:25" ht="18" thickBot="1" x14ac:dyDescent="0.3">
      <c r="A165" s="25">
        <v>44743</v>
      </c>
      <c r="B165" s="22">
        <v>379</v>
      </c>
      <c r="C165" s="22">
        <v>6303</v>
      </c>
      <c r="D165" s="22">
        <v>6254</v>
      </c>
      <c r="E165" s="22">
        <v>8346</v>
      </c>
      <c r="F165" s="22">
        <v>4595</v>
      </c>
      <c r="G165" s="13">
        <v>16.6389</v>
      </c>
      <c r="H165" s="79" cm="1">
        <f t="array" ref="H165">ROUND(TREND($B$25:$B$175,$A$25:$A$175,A165),0)</f>
        <v>363</v>
      </c>
      <c r="I165" s="79" cm="1">
        <f t="array" ref="I165">ROUND(TREND($C$25:$C$175,$A$25:$A$175,A165),0)</f>
        <v>5870</v>
      </c>
      <c r="J165" s="79" cm="1">
        <f t="array" ref="J165">ROUND(TREND($D$25:$D$175,$A$25:$A$175,A165),0)</f>
        <v>6302</v>
      </c>
      <c r="K165" s="79" cm="1">
        <f t="array" ref="K165">ROUND(TREND($E$25:$E$175,$A$25:$A$175,A165),0)</f>
        <v>8959</v>
      </c>
      <c r="L165" s="79" cm="1">
        <f t="array" ref="L165">ROUND(TREND($F$25:$F$175,$A$25:$A$175,A165),0)</f>
        <v>4484</v>
      </c>
      <c r="M165" s="80" cm="1">
        <f t="array" ref="M165">TREND($G$25:$G$175,$A$25:$A$175,A165)</f>
        <v>17.185731076266066</v>
      </c>
      <c r="U165" s="50">
        <f t="shared" si="10"/>
        <v>2001936049</v>
      </c>
      <c r="V165" s="50">
        <f t="shared" si="11"/>
        <v>5870</v>
      </c>
      <c r="W165" s="22">
        <f t="shared" si="12"/>
        <v>44743</v>
      </c>
      <c r="X165">
        <f t="shared" si="13"/>
        <v>262641410</v>
      </c>
      <c r="Y165">
        <f t="shared" si="14"/>
        <v>5870.0037816777476</v>
      </c>
    </row>
    <row r="166" spans="1:25" ht="18" thickBot="1" x14ac:dyDescent="0.3">
      <c r="A166" s="25">
        <v>44774</v>
      </c>
      <c r="B166" s="22">
        <v>363</v>
      </c>
      <c r="C166" s="22">
        <v>6212</v>
      </c>
      <c r="D166" s="22">
        <v>6144</v>
      </c>
      <c r="E166" s="22">
        <v>8304</v>
      </c>
      <c r="F166" s="22">
        <v>4490</v>
      </c>
      <c r="G166" s="13">
        <v>17.1069</v>
      </c>
      <c r="H166" s="79" cm="1">
        <f t="array" ref="H166">ROUND(TREND($B$25:$B$175,$A$25:$A$175,A166),0)</f>
        <v>365</v>
      </c>
      <c r="I166" s="79" cm="1">
        <f t="array" ref="I166">ROUND(TREND($C$25:$C$175,$A$25:$A$175,A166),0)</f>
        <v>5911</v>
      </c>
      <c r="J166" s="79" cm="1">
        <f t="array" ref="J166">ROUND(TREND($D$25:$D$175,$A$25:$A$175,A166),0)</f>
        <v>6327</v>
      </c>
      <c r="K166" s="79" cm="1">
        <f t="array" ref="K166">ROUND(TREND($E$25:$E$175,$A$25:$A$175,A166),0)</f>
        <v>9000</v>
      </c>
      <c r="L166" s="79" cm="1">
        <f t="array" ref="L166">ROUND(TREND($F$25:$F$175,$A$25:$A$175,A166),0)</f>
        <v>4512</v>
      </c>
      <c r="M166" s="80" cm="1">
        <f t="array" ref="M166">TREND($G$25:$G$175,$A$25:$A$175,A166)</f>
        <v>17.254462797989717</v>
      </c>
      <c r="U166" s="50">
        <f t="shared" si="10"/>
        <v>2004711076</v>
      </c>
      <c r="V166" s="50">
        <f t="shared" si="11"/>
        <v>5911</v>
      </c>
      <c r="W166" s="22">
        <f t="shared" si="12"/>
        <v>44774</v>
      </c>
      <c r="X166">
        <f t="shared" si="13"/>
        <v>264659114</v>
      </c>
      <c r="Y166">
        <f t="shared" si="14"/>
        <v>5911.4894281831657</v>
      </c>
    </row>
    <row r="167" spans="1:25" ht="18" thickBot="1" x14ac:dyDescent="0.3">
      <c r="A167" s="25">
        <v>44805</v>
      </c>
      <c r="B167" s="22">
        <v>328</v>
      </c>
      <c r="C167" s="22">
        <v>5957</v>
      </c>
      <c r="D167" s="22">
        <v>5857</v>
      </c>
      <c r="E167" s="22">
        <v>7745</v>
      </c>
      <c r="F167" s="22">
        <v>4319</v>
      </c>
      <c r="G167" s="13">
        <v>18.1462</v>
      </c>
      <c r="H167" s="79" cm="1">
        <f t="array" ref="H167">ROUND(TREND($B$25:$B$175,$A$25:$A$175,A167),0)</f>
        <v>367</v>
      </c>
      <c r="I167" s="79" cm="1">
        <f t="array" ref="I167">ROUND(TREND($C$25:$C$175,$A$25:$A$175,A167),0)</f>
        <v>5953</v>
      </c>
      <c r="J167" s="79" cm="1">
        <f t="array" ref="J167">ROUND(TREND($D$25:$D$175,$A$25:$A$175,A167),0)</f>
        <v>6352</v>
      </c>
      <c r="K167" s="79" cm="1">
        <f t="array" ref="K167">ROUND(TREND($E$25:$E$175,$A$25:$A$175,A167),0)</f>
        <v>9040</v>
      </c>
      <c r="L167" s="79" cm="1">
        <f t="array" ref="L167">ROUND(TREND($F$25:$F$175,$A$25:$A$175,A167),0)</f>
        <v>4541</v>
      </c>
      <c r="M167" s="80" cm="1">
        <f t="array" ref="M167">TREND($G$25:$G$175,$A$25:$A$175,A167)</f>
        <v>17.323194519713354</v>
      </c>
      <c r="U167" s="50">
        <f t="shared" si="10"/>
        <v>2007488025</v>
      </c>
      <c r="V167" s="50">
        <f t="shared" si="11"/>
        <v>5953</v>
      </c>
      <c r="W167" s="22">
        <f t="shared" si="12"/>
        <v>44805</v>
      </c>
      <c r="X167">
        <f t="shared" si="13"/>
        <v>266724165</v>
      </c>
      <c r="Y167">
        <f t="shared" si="14"/>
        <v>5952.9750746885838</v>
      </c>
    </row>
    <row r="168" spans="1:25" ht="18" thickBot="1" x14ac:dyDescent="0.3">
      <c r="A168" s="25">
        <v>44835</v>
      </c>
      <c r="B168" s="22">
        <v>355</v>
      </c>
      <c r="C168" s="22">
        <v>6492</v>
      </c>
      <c r="D168" s="22">
        <v>6026</v>
      </c>
      <c r="E168" s="22">
        <v>7803</v>
      </c>
      <c r="F168" s="22">
        <v>4674</v>
      </c>
      <c r="G168" s="13">
        <v>18.290299999999998</v>
      </c>
      <c r="H168" s="79" cm="1">
        <f t="array" ref="H168">ROUND(TREND($B$25:$B$175,$A$25:$A$175,A168),0)</f>
        <v>369</v>
      </c>
      <c r="I168" s="79" cm="1">
        <f t="array" ref="I168">ROUND(TREND($C$25:$C$175,$A$25:$A$175,A168),0)</f>
        <v>5993</v>
      </c>
      <c r="J168" s="79" cm="1">
        <f t="array" ref="J168">ROUND(TREND($D$25:$D$175,$A$25:$A$175,A168),0)</f>
        <v>6376</v>
      </c>
      <c r="K168" s="79" cm="1">
        <f t="array" ref="K168">ROUND(TREND($E$25:$E$175,$A$25:$A$175,A168),0)</f>
        <v>9079</v>
      </c>
      <c r="L168" s="79" cm="1">
        <f t="array" ref="L168">ROUND(TREND($F$25:$F$175,$A$25:$A$175,A168),0)</f>
        <v>4568</v>
      </c>
      <c r="M168" s="80" cm="1">
        <f t="array" ref="M168">TREND($G$25:$G$175,$A$25:$A$175,A168)</f>
        <v>17.389709089123343</v>
      </c>
      <c r="U168" s="50">
        <f t="shared" si="10"/>
        <v>2010177225</v>
      </c>
      <c r="V168" s="50">
        <f t="shared" si="11"/>
        <v>5993</v>
      </c>
      <c r="W168" s="22">
        <f t="shared" si="12"/>
        <v>44835</v>
      </c>
      <c r="X168">
        <f t="shared" si="13"/>
        <v>268696155</v>
      </c>
      <c r="Y168">
        <f t="shared" si="14"/>
        <v>5993.1224745325308</v>
      </c>
    </row>
    <row r="169" spans="1:25" ht="18" thickBot="1" x14ac:dyDescent="0.3">
      <c r="A169" s="25">
        <v>44866</v>
      </c>
      <c r="B169" s="22">
        <v>374</v>
      </c>
      <c r="C169" s="22">
        <v>6430</v>
      </c>
      <c r="D169" s="22">
        <v>6864</v>
      </c>
      <c r="E169" s="22">
        <v>8979</v>
      </c>
      <c r="F169" s="22">
        <v>4562</v>
      </c>
      <c r="G169" s="13">
        <v>17.171299999999999</v>
      </c>
      <c r="H169" s="79" cm="1">
        <f t="array" ref="H169">ROUND(TREND($B$25:$B$175,$A$25:$A$175,A169),0)</f>
        <v>371</v>
      </c>
      <c r="I169" s="79" cm="1">
        <f t="array" ref="I169">ROUND(TREND($C$25:$C$175,$A$25:$A$175,A169),0)</f>
        <v>6035</v>
      </c>
      <c r="J169" s="79" cm="1">
        <f t="array" ref="J169">ROUND(TREND($D$25:$D$175,$A$25:$A$175,A169),0)</f>
        <v>6401</v>
      </c>
      <c r="K169" s="79" cm="1">
        <f t="array" ref="K169">ROUND(TREND($E$25:$E$175,$A$25:$A$175,A169),0)</f>
        <v>9119</v>
      </c>
      <c r="L169" s="79" cm="1">
        <f t="array" ref="L169">ROUND(TREND($F$25:$F$175,$A$25:$A$175,A169),0)</f>
        <v>4597</v>
      </c>
      <c r="M169" s="80" cm="1">
        <f t="array" ref="M169">TREND($G$25:$G$175,$A$25:$A$175,A169)</f>
        <v>17.45844081084698</v>
      </c>
      <c r="U169" s="50">
        <f t="shared" si="10"/>
        <v>2012957956</v>
      </c>
      <c r="V169" s="50">
        <f t="shared" si="11"/>
        <v>6035</v>
      </c>
      <c r="W169" s="22">
        <f t="shared" si="12"/>
        <v>44866</v>
      </c>
      <c r="X169">
        <f t="shared" si="13"/>
        <v>270766310</v>
      </c>
      <c r="Y169">
        <f t="shared" si="14"/>
        <v>6034.6081210379489</v>
      </c>
    </row>
    <row r="170" spans="1:25" ht="18" thickBot="1" x14ac:dyDescent="0.3">
      <c r="A170" s="25">
        <v>44896</v>
      </c>
      <c r="B170" s="22">
        <v>351</v>
      </c>
      <c r="C170" s="22">
        <v>5974</v>
      </c>
      <c r="D170" s="22">
        <v>6728</v>
      </c>
      <c r="E170" s="22">
        <v>8982</v>
      </c>
      <c r="F170" s="22">
        <v>4506</v>
      </c>
      <c r="G170" s="13">
        <v>17.0044</v>
      </c>
      <c r="H170" s="79" cm="1">
        <f t="array" ref="H170">ROUND(TREND($B$25:$B$175,$A$25:$A$175,A170),0)</f>
        <v>373</v>
      </c>
      <c r="I170" s="79" cm="1">
        <f t="array" ref="I170">ROUND(TREND($C$25:$C$175,$A$25:$A$175,A170),0)</f>
        <v>6075</v>
      </c>
      <c r="J170" s="79" cm="1">
        <f t="array" ref="J170">ROUND(TREND($D$25:$D$175,$A$25:$A$175,A170),0)</f>
        <v>6426</v>
      </c>
      <c r="K170" s="79" cm="1">
        <f t="array" ref="K170">ROUND(TREND($E$25:$E$175,$A$25:$A$175,A170),0)</f>
        <v>9158</v>
      </c>
      <c r="L170" s="79" cm="1">
        <f t="array" ref="L170">ROUND(TREND($F$25:$F$175,$A$25:$A$175,A170),0)</f>
        <v>4624</v>
      </c>
      <c r="M170" s="80" cm="1">
        <f t="array" ref="M170">TREND($G$25:$G$175,$A$25:$A$175,A170)</f>
        <v>17.524955380256955</v>
      </c>
      <c r="U170" s="50">
        <f t="shared" si="10"/>
        <v>2015650816</v>
      </c>
      <c r="V170" s="50">
        <f t="shared" si="11"/>
        <v>6075</v>
      </c>
      <c r="W170" s="22">
        <f t="shared" si="12"/>
        <v>44896</v>
      </c>
      <c r="X170">
        <f t="shared" si="13"/>
        <v>272743200</v>
      </c>
      <c r="Y170">
        <f t="shared" si="14"/>
        <v>6074.7555208819031</v>
      </c>
    </row>
    <row r="171" spans="1:25" ht="18" thickBot="1" x14ac:dyDescent="0.3">
      <c r="A171" s="25">
        <v>44927</v>
      </c>
      <c r="B171" s="22">
        <v>373</v>
      </c>
      <c r="C171" s="22">
        <v>6497</v>
      </c>
      <c r="D171" s="22">
        <v>7354</v>
      </c>
      <c r="E171" s="22">
        <v>10120</v>
      </c>
      <c r="F171" s="22">
        <v>4876</v>
      </c>
      <c r="G171" s="13">
        <v>17.398499999999999</v>
      </c>
      <c r="H171" s="79" cm="1">
        <f t="array" ref="H171">ROUND(TREND($B$25:$B$175,$A$25:$A$175,A171),0)</f>
        <v>375</v>
      </c>
      <c r="I171" s="79" cm="1">
        <f t="array" ref="I171">ROUND(TREND($C$25:$C$175,$A$25:$A$175,A171),0)</f>
        <v>6116</v>
      </c>
      <c r="J171" s="79" cm="1">
        <f t="array" ref="J171">ROUND(TREND($D$25:$D$175,$A$25:$A$175,A171),0)</f>
        <v>6450</v>
      </c>
      <c r="K171" s="79" cm="1">
        <f t="array" ref="K171">ROUND(TREND($E$25:$E$175,$A$25:$A$175,A171),0)</f>
        <v>9198</v>
      </c>
      <c r="L171" s="79" cm="1">
        <f t="array" ref="L171">ROUND(TREND($F$25:$F$175,$A$25:$A$175,A171),0)</f>
        <v>4653</v>
      </c>
      <c r="M171" s="80" cm="1">
        <f t="array" ref="M171">TREND($G$25:$G$175,$A$25:$A$175,A171)</f>
        <v>17.593687101980606</v>
      </c>
      <c r="U171" s="50">
        <f t="shared" si="10"/>
        <v>2018435329</v>
      </c>
      <c r="V171" s="50">
        <f t="shared" si="11"/>
        <v>6116</v>
      </c>
      <c r="W171" s="22">
        <f t="shared" si="12"/>
        <v>44927</v>
      </c>
      <c r="X171">
        <f t="shared" si="13"/>
        <v>274773532</v>
      </c>
      <c r="Y171">
        <f t="shared" si="14"/>
        <v>6116.2411673873212</v>
      </c>
    </row>
    <row r="172" spans="1:25" ht="18" thickBot="1" x14ac:dyDescent="0.3">
      <c r="A172" s="25">
        <v>44958</v>
      </c>
      <c r="B172" s="22">
        <v>364</v>
      </c>
      <c r="C172" s="22">
        <v>6681</v>
      </c>
      <c r="D172" s="22">
        <v>7183</v>
      </c>
      <c r="E172" s="22">
        <v>10286</v>
      </c>
      <c r="F172" s="22">
        <v>4963</v>
      </c>
      <c r="G172" s="13">
        <v>18.348700000000001</v>
      </c>
      <c r="H172" s="79" cm="1">
        <f t="array" ref="H172">ROUND(TREND($B$25:$B$175,$A$25:$A$175,A172),0)</f>
        <v>377</v>
      </c>
      <c r="I172" s="79" cm="1">
        <f t="array" ref="I172">ROUND(TREND($C$25:$C$175,$A$25:$A$175,A172),0)</f>
        <v>6158</v>
      </c>
      <c r="J172" s="79" cm="1">
        <f t="array" ref="J172">ROUND(TREND($D$25:$D$175,$A$25:$A$175,A172),0)</f>
        <v>6475</v>
      </c>
      <c r="K172" s="79" cm="1">
        <f t="array" ref="K172">ROUND(TREND($E$25:$E$175,$A$25:$A$175,A172),0)</f>
        <v>9239</v>
      </c>
      <c r="L172" s="79" cm="1">
        <f t="array" ref="L172">ROUND(TREND($F$25:$F$175,$A$25:$A$175,A172),0)</f>
        <v>4682</v>
      </c>
      <c r="M172" s="80" cm="1">
        <f t="array" ref="M172">TREND($G$25:$G$175,$A$25:$A$175,A172)</f>
        <v>17.662418823704243</v>
      </c>
      <c r="U172" s="50">
        <f t="shared" si="10"/>
        <v>2021221764</v>
      </c>
      <c r="V172" s="50">
        <f t="shared" si="11"/>
        <v>6158</v>
      </c>
      <c r="W172" s="22">
        <f t="shared" si="12"/>
        <v>44958</v>
      </c>
      <c r="X172">
        <f t="shared" si="13"/>
        <v>276851364</v>
      </c>
      <c r="Y172">
        <f t="shared" si="14"/>
        <v>6157.726813892732</v>
      </c>
    </row>
    <row r="173" spans="1:25" ht="18" thickBot="1" x14ac:dyDescent="0.3">
      <c r="A173" s="25">
        <v>44986</v>
      </c>
      <c r="B173" s="22">
        <v>376</v>
      </c>
      <c r="C173" s="22">
        <v>6687</v>
      </c>
      <c r="D173" s="22">
        <v>7115</v>
      </c>
      <c r="E173" s="22">
        <v>10191</v>
      </c>
      <c r="F173" s="22">
        <v>5001</v>
      </c>
      <c r="G173" s="13">
        <v>17.7803</v>
      </c>
      <c r="H173" s="79" cm="1">
        <f t="array" ref="H173">ROUND(TREND($B$25:$B$175,$A$25:$A$175,A173),0)</f>
        <v>378</v>
      </c>
      <c r="I173" s="79" cm="1">
        <f t="array" ref="I173">ROUND(TREND($C$25:$C$175,$A$25:$A$175,A173),0)</f>
        <v>6195</v>
      </c>
      <c r="J173" s="79" cm="1">
        <f t="array" ref="J173">ROUND(TREND($D$25:$D$175,$A$25:$A$175,A173),0)</f>
        <v>6498</v>
      </c>
      <c r="K173" s="79" cm="1">
        <f t="array" ref="K173">ROUND(TREND($E$25:$E$175,$A$25:$A$175,A173),0)</f>
        <v>9275</v>
      </c>
      <c r="L173" s="79" cm="1">
        <f t="array" ref="L173">ROUND(TREND($F$25:$F$175,$A$25:$A$175,A173),0)</f>
        <v>4707</v>
      </c>
      <c r="M173" s="80" cm="1">
        <f t="array" ref="M173">TREND($G$25:$G$175,$A$25:$A$175,A173)</f>
        <v>17.724499088486894</v>
      </c>
      <c r="U173" s="50">
        <f t="shared" si="10"/>
        <v>2023740196</v>
      </c>
      <c r="V173" s="50">
        <f t="shared" si="11"/>
        <v>6195</v>
      </c>
      <c r="W173" s="22">
        <f t="shared" si="12"/>
        <v>44986</v>
      </c>
      <c r="X173">
        <f t="shared" si="13"/>
        <v>278688270</v>
      </c>
      <c r="Y173">
        <f t="shared" si="14"/>
        <v>6195.1977204137584</v>
      </c>
    </row>
    <row r="174" spans="1:25" ht="18" thickBot="1" x14ac:dyDescent="0.3">
      <c r="A174" s="25">
        <v>45017</v>
      </c>
      <c r="B174" s="22">
        <v>382</v>
      </c>
      <c r="C174" s="22">
        <v>6980</v>
      </c>
      <c r="D174" s="22">
        <v>7322</v>
      </c>
      <c r="E174" s="22">
        <v>10449</v>
      </c>
      <c r="F174" s="22">
        <v>5221</v>
      </c>
      <c r="G174" s="13">
        <v>18.268799999999999</v>
      </c>
      <c r="H174" s="79" cm="1">
        <f t="array" ref="H174">ROUND(TREND($B$25:$B$175,$A$25:$A$175,A174),0)</f>
        <v>380</v>
      </c>
      <c r="I174" s="79" cm="1">
        <f t="array" ref="I174">ROUND(TREND($C$25:$C$175,$A$25:$A$175,A174),0)</f>
        <v>6237</v>
      </c>
      <c r="J174" s="79" cm="1">
        <f t="array" ref="J174">ROUND(TREND($D$25:$D$175,$A$25:$A$175,A174),0)</f>
        <v>6523</v>
      </c>
      <c r="K174" s="79" cm="1">
        <f t="array" ref="K174">ROUND(TREND($E$25:$E$175,$A$25:$A$175,A174),0)</f>
        <v>9315</v>
      </c>
      <c r="L174" s="79" cm="1">
        <f t="array" ref="L174">ROUND(TREND($F$25:$F$175,$A$25:$A$175,A174),0)</f>
        <v>4736</v>
      </c>
      <c r="M174" s="80" cm="1">
        <f t="array" ref="M174">TREND($G$25:$G$175,$A$25:$A$175,A174)</f>
        <v>17.793230810210531</v>
      </c>
      <c r="U174" s="50">
        <f t="shared" si="10"/>
        <v>2026530289</v>
      </c>
      <c r="V174" s="50">
        <f t="shared" si="11"/>
        <v>6237</v>
      </c>
      <c r="W174" s="22">
        <f t="shared" si="12"/>
        <v>45017</v>
      </c>
      <c r="X174">
        <f t="shared" si="13"/>
        <v>280771029</v>
      </c>
      <c r="Y174">
        <f t="shared" si="14"/>
        <v>6236.6833669191765</v>
      </c>
    </row>
    <row r="175" spans="1:25" ht="18" thickBot="1" x14ac:dyDescent="0.3">
      <c r="A175" s="25">
        <v>45047</v>
      </c>
      <c r="B175" s="22">
        <v>379</v>
      </c>
      <c r="C175" s="22">
        <v>6999</v>
      </c>
      <c r="D175" s="22">
        <v>7365</v>
      </c>
      <c r="E175" s="22">
        <v>10325</v>
      </c>
      <c r="F175" s="22">
        <v>5201</v>
      </c>
      <c r="G175" s="13">
        <v>18.445900000000002</v>
      </c>
      <c r="H175" s="79" cm="1">
        <f t="array" ref="H175">ROUND(TREND($B$25:$B$175,$A$25:$A$175,A175),0)</f>
        <v>382</v>
      </c>
      <c r="I175" s="79" cm="1">
        <f t="array" ref="I175">ROUND(TREND($C$25:$C$175,$A$25:$A$175,A175),0)</f>
        <v>6277</v>
      </c>
      <c r="J175" s="79" cm="1">
        <f t="array" ref="J175">ROUND(TREND($D$25:$D$175,$A$25:$A$175,A175),0)</f>
        <v>6547</v>
      </c>
      <c r="K175" s="79" cm="1">
        <f t="array" ref="K175">ROUND(TREND($E$25:$E$175,$A$25:$A$175,A175),0)</f>
        <v>9354</v>
      </c>
      <c r="L175" s="79" cm="1">
        <f t="array" ref="L175">ROUND(TREND($F$25:$F$175,$A$25:$A$175,A175),0)</f>
        <v>4763</v>
      </c>
      <c r="M175" s="80" cm="1">
        <f t="array" ref="M175">TREND($G$25:$G$175,$A$25:$A$175,A175)</f>
        <v>17.85974537962052</v>
      </c>
      <c r="N175" s="50">
        <v>100000</v>
      </c>
      <c r="O175" s="50">
        <v>100000</v>
      </c>
      <c r="P175" s="50">
        <v>100000</v>
      </c>
      <c r="Q175" s="50">
        <v>100000</v>
      </c>
      <c r="R175" s="52">
        <f>E175/E25-1</f>
        <v>3.0490196078431371</v>
      </c>
      <c r="S175" s="52">
        <f>F175/F25-1</f>
        <v>5.061771561771562</v>
      </c>
      <c r="U175" s="50">
        <f t="shared" si="10"/>
        <v>2029232209</v>
      </c>
      <c r="V175" s="50">
        <f t="shared" si="11"/>
        <v>6277</v>
      </c>
      <c r="W175" s="22">
        <f t="shared" si="12"/>
        <v>45047</v>
      </c>
      <c r="X175">
        <f t="shared" si="13"/>
        <v>282760019</v>
      </c>
      <c r="Y175">
        <f t="shared" si="14"/>
        <v>6276.8307667631234</v>
      </c>
    </row>
    <row r="176" spans="1:25" ht="18" thickBot="1" x14ac:dyDescent="0.3">
      <c r="A176" s="25">
        <v>45078</v>
      </c>
      <c r="B176" s="51">
        <f t="shared" ref="B176:G176" si="15">H176/H175*B175</f>
        <v>380.98429319371724</v>
      </c>
      <c r="C176" s="51">
        <f t="shared" si="15"/>
        <v>7044.7159471084915</v>
      </c>
      <c r="D176" s="51">
        <f t="shared" si="15"/>
        <v>7393.1235680464333</v>
      </c>
      <c r="E176" s="51">
        <f t="shared" si="15"/>
        <v>10370.256040196706</v>
      </c>
      <c r="F176" s="51">
        <f t="shared" si="15"/>
        <v>5232.6668066344746</v>
      </c>
      <c r="G176" s="51">
        <f t="shared" si="15"/>
        <v>18.516887488275657</v>
      </c>
      <c r="H176" s="79" cm="1">
        <f t="array" ref="H176">ROUND(TREND($B$25:$B$175,$A$25:$A$175,A176),0)</f>
        <v>384</v>
      </c>
      <c r="I176" s="79" cm="1">
        <f t="array" ref="I176">ROUND(TREND($C$25:$C$175,$A$25:$A$175,A176),0)</f>
        <v>6318</v>
      </c>
      <c r="J176" s="79" cm="1">
        <f t="array" ref="J176">ROUND(TREND($D$25:$D$175,$A$25:$A$175,A176),0)</f>
        <v>6572</v>
      </c>
      <c r="K176" s="79" cm="1">
        <f t="array" ref="K176">ROUND(TREND($E$25:$E$175,$A$25:$A$175,A176),0)</f>
        <v>9395</v>
      </c>
      <c r="L176" s="79" cm="1">
        <f t="array" ref="L176">ROUND(TREND($F$25:$F$175,$A$25:$A$175,A176),0)</f>
        <v>4792</v>
      </c>
      <c r="M176" s="80" cm="1">
        <f t="array" ref="M176">TREND($G$25:$G$175,$A$25:$A$175,A176)</f>
        <v>17.928477101344157</v>
      </c>
      <c r="N176" s="50">
        <f>ROUND(C176/C175*N175,0)</f>
        <v>100653</v>
      </c>
      <c r="O176" s="50">
        <f t="shared" ref="O176:Q176" si="16">ROUND(D176/D175*O175,0)</f>
        <v>100382</v>
      </c>
      <c r="P176" s="50">
        <f t="shared" si="16"/>
        <v>100438</v>
      </c>
      <c r="Q176" s="50">
        <f t="shared" si="16"/>
        <v>100609</v>
      </c>
    </row>
    <row r="177" spans="1:17" ht="18" thickBot="1" x14ac:dyDescent="0.3">
      <c r="A177" s="25">
        <v>45108</v>
      </c>
      <c r="B177" s="51">
        <f t="shared" ref="B177:G199" si="17">H177/H176*B176</f>
        <v>382.96858638743447</v>
      </c>
      <c r="C177" s="51">
        <f t="shared" si="17"/>
        <v>7089.3168711167755</v>
      </c>
      <c r="D177" s="51">
        <f t="shared" si="17"/>
        <v>7420.1221933710094</v>
      </c>
      <c r="E177" s="51">
        <f t="shared" si="17"/>
        <v>10413.304468676501</v>
      </c>
      <c r="F177" s="51">
        <f t="shared" si="17"/>
        <v>5263.2416544194839</v>
      </c>
      <c r="G177" s="51">
        <f t="shared" si="17"/>
        <v>18.585585057574683</v>
      </c>
      <c r="H177" s="79" cm="1">
        <f t="array" ref="H177">ROUND(TREND($B$25:$B$175,$A$25:$A$175,A177),0)</f>
        <v>386</v>
      </c>
      <c r="I177" s="79" cm="1">
        <f t="array" ref="I177">ROUND(TREND($C$25:$C$175,$A$25:$A$175,A177),0)</f>
        <v>6358</v>
      </c>
      <c r="J177" s="79" cm="1">
        <f t="array" ref="J177">ROUND(TREND($D$25:$D$175,$A$25:$A$175,A177),0)</f>
        <v>6596</v>
      </c>
      <c r="K177" s="79" cm="1">
        <f t="array" ref="K177">ROUND(TREND($E$25:$E$175,$A$25:$A$175,A177),0)</f>
        <v>9434</v>
      </c>
      <c r="L177" s="79" cm="1">
        <f t="array" ref="L177">ROUND(TREND($F$25:$F$175,$A$25:$A$175,A177),0)</f>
        <v>4820</v>
      </c>
      <c r="M177" s="80" cm="1">
        <f t="array" ref="M177">TREND($G$25:$G$175,$A$25:$A$175,A177)</f>
        <v>17.994991670754132</v>
      </c>
      <c r="N177" s="50">
        <f t="shared" ref="N177:N199" si="18">ROUND(C177/C176*N176,0)</f>
        <v>101290</v>
      </c>
      <c r="O177" s="50">
        <f t="shared" ref="O177:O199" si="19">ROUND(D177/D176*O176,0)</f>
        <v>100749</v>
      </c>
      <c r="P177" s="50">
        <f t="shared" ref="P177:P199" si="20">ROUND(E177/E176*P176,0)</f>
        <v>100855</v>
      </c>
      <c r="Q177" s="50">
        <f t="shared" ref="Q177:Q199" si="21">ROUND(F177/F176*Q176,0)</f>
        <v>101197</v>
      </c>
    </row>
    <row r="178" spans="1:17" ht="18" thickBot="1" x14ac:dyDescent="0.3">
      <c r="A178" s="25">
        <v>45139</v>
      </c>
      <c r="B178" s="51">
        <f t="shared" si="17"/>
        <v>384.95287958115176</v>
      </c>
      <c r="C178" s="51">
        <f t="shared" si="17"/>
        <v>7136.1478413254736</v>
      </c>
      <c r="D178" s="51">
        <f t="shared" si="17"/>
        <v>7448.2457614174427</v>
      </c>
      <c r="E178" s="51">
        <f t="shared" si="17"/>
        <v>10457.456703014752</v>
      </c>
      <c r="F178" s="51">
        <f t="shared" si="17"/>
        <v>5293.8165022044932</v>
      </c>
      <c r="G178" s="51">
        <f t="shared" si="17"/>
        <v>18.656572545850356</v>
      </c>
      <c r="H178" s="79" cm="1">
        <f t="array" ref="H178">ROUND(TREND($B$25:$B$175,$A$25:$A$175,A178),0)</f>
        <v>388</v>
      </c>
      <c r="I178" s="79" cm="1">
        <f t="array" ref="I178">ROUND(TREND($C$25:$C$175,$A$25:$A$175,A178),0)</f>
        <v>6400</v>
      </c>
      <c r="J178" s="79" cm="1">
        <f t="array" ref="J178">ROUND(TREND($D$25:$D$175,$A$25:$A$175,A178),0)</f>
        <v>6621</v>
      </c>
      <c r="K178" s="79" cm="1">
        <f t="array" ref="K178">ROUND(TREND($E$25:$E$175,$A$25:$A$175,A178),0)</f>
        <v>9474</v>
      </c>
      <c r="L178" s="79" cm="1">
        <f t="array" ref="L178">ROUND(TREND($F$25:$F$175,$A$25:$A$175,A178),0)</f>
        <v>4848</v>
      </c>
      <c r="M178" s="80" cm="1">
        <f t="array" ref="M178">TREND($G$25:$G$175,$A$25:$A$175,A178)</f>
        <v>18.063723392477783</v>
      </c>
      <c r="N178" s="50">
        <f t="shared" si="18"/>
        <v>101959</v>
      </c>
      <c r="O178" s="50">
        <f t="shared" si="19"/>
        <v>101131</v>
      </c>
      <c r="P178" s="50">
        <f t="shared" si="20"/>
        <v>101283</v>
      </c>
      <c r="Q178" s="50">
        <f t="shared" si="21"/>
        <v>101785</v>
      </c>
    </row>
    <row r="179" spans="1:17" ht="18" thickBot="1" x14ac:dyDescent="0.3">
      <c r="A179" s="25">
        <v>45170</v>
      </c>
      <c r="B179" s="51">
        <f t="shared" si="17"/>
        <v>386.93717277486905</v>
      </c>
      <c r="C179" s="51">
        <f t="shared" si="17"/>
        <v>7181.8637884339641</v>
      </c>
      <c r="D179" s="51">
        <f t="shared" si="17"/>
        <v>7476.369329463877</v>
      </c>
      <c r="E179" s="51">
        <f t="shared" si="17"/>
        <v>10501.608937353003</v>
      </c>
      <c r="F179" s="51">
        <f t="shared" si="17"/>
        <v>5325.4833088389669</v>
      </c>
      <c r="G179" s="51">
        <f t="shared" si="17"/>
        <v>18.727560034126011</v>
      </c>
      <c r="H179" s="79" cm="1">
        <f t="array" ref="H179">ROUND(TREND($B$25:$B$175,$A$25:$A$175,A179),0)</f>
        <v>390</v>
      </c>
      <c r="I179" s="79" cm="1">
        <f t="array" ref="I179">ROUND(TREND($C$25:$C$175,$A$25:$A$175,A179),0)</f>
        <v>6441</v>
      </c>
      <c r="J179" s="79" cm="1">
        <f t="array" ref="J179">ROUND(TREND($D$25:$D$175,$A$25:$A$175,A179),0)</f>
        <v>6646</v>
      </c>
      <c r="K179" s="79" cm="1">
        <f t="array" ref="K179">ROUND(TREND($E$25:$E$175,$A$25:$A$175,A179),0)</f>
        <v>9514</v>
      </c>
      <c r="L179" s="79" cm="1">
        <f t="array" ref="L179">ROUND(TREND($F$25:$F$175,$A$25:$A$175,A179),0)</f>
        <v>4877</v>
      </c>
      <c r="M179" s="80" cm="1">
        <f t="array" ref="M179">TREND($G$25:$G$175,$A$25:$A$175,A179)</f>
        <v>18.13245511420142</v>
      </c>
      <c r="N179" s="50">
        <f t="shared" si="18"/>
        <v>102612</v>
      </c>
      <c r="O179" s="50">
        <f t="shared" si="19"/>
        <v>101513</v>
      </c>
      <c r="P179" s="50">
        <f t="shared" si="20"/>
        <v>101711</v>
      </c>
      <c r="Q179" s="50">
        <f t="shared" si="21"/>
        <v>102394</v>
      </c>
    </row>
    <row r="180" spans="1:17" ht="18" thickBot="1" x14ac:dyDescent="0.3">
      <c r="A180" s="25">
        <v>45200</v>
      </c>
      <c r="B180" s="51">
        <f t="shared" si="17"/>
        <v>388.92146596858635</v>
      </c>
      <c r="C180" s="51">
        <f t="shared" si="17"/>
        <v>7227.5797355424556</v>
      </c>
      <c r="D180" s="51">
        <f t="shared" si="17"/>
        <v>7503.3679547884531</v>
      </c>
      <c r="E180" s="51">
        <f t="shared" si="17"/>
        <v>10544.6573658328</v>
      </c>
      <c r="F180" s="51">
        <f t="shared" si="17"/>
        <v>5354.9661977745118</v>
      </c>
      <c r="G180" s="51">
        <f t="shared" si="17"/>
        <v>18.796257603425055</v>
      </c>
      <c r="H180" s="79" cm="1">
        <f t="array" ref="H180">ROUND(TREND($B$25:$B$175,$A$25:$A$175,A180),0)</f>
        <v>392</v>
      </c>
      <c r="I180" s="79" cm="1">
        <f t="array" ref="I180">ROUND(TREND($C$25:$C$175,$A$25:$A$175,A180),0)</f>
        <v>6482</v>
      </c>
      <c r="J180" s="79" cm="1">
        <f t="array" ref="J180">ROUND(TREND($D$25:$D$175,$A$25:$A$175,A180),0)</f>
        <v>6670</v>
      </c>
      <c r="K180" s="79" cm="1">
        <f t="array" ref="K180">ROUND(TREND($E$25:$E$175,$A$25:$A$175,A180),0)</f>
        <v>9553</v>
      </c>
      <c r="L180" s="79" cm="1">
        <f t="array" ref="L180">ROUND(TREND($F$25:$F$175,$A$25:$A$175,A180),0)</f>
        <v>4904</v>
      </c>
      <c r="M180" s="80" cm="1">
        <f t="array" ref="M180">TREND($G$25:$G$175,$A$25:$A$175,A180)</f>
        <v>18.198969683611409</v>
      </c>
      <c r="N180" s="50">
        <f t="shared" si="18"/>
        <v>103265</v>
      </c>
      <c r="O180" s="50">
        <f t="shared" si="19"/>
        <v>101880</v>
      </c>
      <c r="P180" s="50">
        <f t="shared" si="20"/>
        <v>102128</v>
      </c>
      <c r="Q180" s="50">
        <f t="shared" si="21"/>
        <v>102961</v>
      </c>
    </row>
    <row r="181" spans="1:17" ht="18" thickBot="1" x14ac:dyDescent="0.3">
      <c r="A181" s="25">
        <v>45231</v>
      </c>
      <c r="B181" s="51">
        <f t="shared" si="17"/>
        <v>390.90575916230358</v>
      </c>
      <c r="C181" s="51">
        <f t="shared" si="17"/>
        <v>7273.2956826509471</v>
      </c>
      <c r="D181" s="51">
        <f t="shared" si="17"/>
        <v>7531.4915228348873</v>
      </c>
      <c r="E181" s="51">
        <f t="shared" si="17"/>
        <v>10589.913406029507</v>
      </c>
      <c r="F181" s="51">
        <f t="shared" si="17"/>
        <v>5386.6330044089855</v>
      </c>
      <c r="G181" s="51">
        <f t="shared" si="17"/>
        <v>18.867245091700713</v>
      </c>
      <c r="H181" s="79" cm="1">
        <f t="array" ref="H181">ROUND(TREND($B$25:$B$175,$A$25:$A$175,A181),0)</f>
        <v>394</v>
      </c>
      <c r="I181" s="79" cm="1">
        <f t="array" ref="I181">ROUND(TREND($C$25:$C$175,$A$25:$A$175,A181),0)</f>
        <v>6523</v>
      </c>
      <c r="J181" s="79" cm="1">
        <f t="array" ref="J181">ROUND(TREND($D$25:$D$175,$A$25:$A$175,A181),0)</f>
        <v>6695</v>
      </c>
      <c r="K181" s="79" cm="1">
        <f t="array" ref="K181">ROUND(TREND($E$25:$E$175,$A$25:$A$175,A181),0)</f>
        <v>9594</v>
      </c>
      <c r="L181" s="79" cm="1">
        <f t="array" ref="L181">ROUND(TREND($F$25:$F$175,$A$25:$A$175,A181),0)</f>
        <v>4933</v>
      </c>
      <c r="M181" s="80" cm="1">
        <f t="array" ref="M181">TREND($G$25:$G$175,$A$25:$A$175,A181)</f>
        <v>18.267701405335046</v>
      </c>
      <c r="N181" s="50">
        <f t="shared" si="18"/>
        <v>103918</v>
      </c>
      <c r="O181" s="50">
        <f t="shared" si="19"/>
        <v>102262</v>
      </c>
      <c r="P181" s="50">
        <f t="shared" si="20"/>
        <v>102566</v>
      </c>
      <c r="Q181" s="50">
        <f t="shared" si="21"/>
        <v>103570</v>
      </c>
    </row>
    <row r="182" spans="1:17" ht="18" thickBot="1" x14ac:dyDescent="0.3">
      <c r="A182" s="25">
        <v>45261</v>
      </c>
      <c r="B182" s="51">
        <f t="shared" si="17"/>
        <v>392.89005235602082</v>
      </c>
      <c r="C182" s="51">
        <f t="shared" si="17"/>
        <v>7317.8966066592311</v>
      </c>
      <c r="D182" s="51">
        <f t="shared" si="17"/>
        <v>7558.4901481594634</v>
      </c>
      <c r="E182" s="51">
        <f t="shared" si="17"/>
        <v>10632.961834509302</v>
      </c>
      <c r="F182" s="51">
        <f t="shared" si="17"/>
        <v>5416.1158933445304</v>
      </c>
      <c r="G182" s="51">
        <f t="shared" si="17"/>
        <v>18.935942660999739</v>
      </c>
      <c r="H182" s="79" cm="1">
        <f t="array" ref="H182">ROUND(TREND($B$25:$B$175,$A$25:$A$175,A182),0)</f>
        <v>396</v>
      </c>
      <c r="I182" s="79" cm="1">
        <f t="array" ref="I182">ROUND(TREND($C$25:$C$175,$A$25:$A$175,A182),0)</f>
        <v>6563</v>
      </c>
      <c r="J182" s="79" cm="1">
        <f t="array" ref="J182">ROUND(TREND($D$25:$D$175,$A$25:$A$175,A182),0)</f>
        <v>6719</v>
      </c>
      <c r="K182" s="79" cm="1">
        <f t="array" ref="K182">ROUND(TREND($E$25:$E$175,$A$25:$A$175,A182),0)</f>
        <v>9633</v>
      </c>
      <c r="L182" s="79" cm="1">
        <f t="array" ref="L182">ROUND(TREND($F$25:$F$175,$A$25:$A$175,A182),0)</f>
        <v>4960</v>
      </c>
      <c r="M182" s="80" cm="1">
        <f t="array" ref="M182">TREND($G$25:$G$175,$A$25:$A$175,A182)</f>
        <v>18.334215974745021</v>
      </c>
      <c r="N182" s="50">
        <f t="shared" si="18"/>
        <v>104555</v>
      </c>
      <c r="O182" s="50">
        <f t="shared" si="19"/>
        <v>102629</v>
      </c>
      <c r="P182" s="50">
        <f t="shared" si="20"/>
        <v>102983</v>
      </c>
      <c r="Q182" s="50">
        <f t="shared" si="21"/>
        <v>104137</v>
      </c>
    </row>
    <row r="183" spans="1:17" ht="18" thickBot="1" x14ac:dyDescent="0.3">
      <c r="A183" s="25">
        <v>45292</v>
      </c>
      <c r="B183" s="51">
        <f t="shared" si="17"/>
        <v>394.87434554973805</v>
      </c>
      <c r="C183" s="51">
        <f t="shared" si="17"/>
        <v>7364.7275768679301</v>
      </c>
      <c r="D183" s="51">
        <f t="shared" si="17"/>
        <v>7586.6137162058967</v>
      </c>
      <c r="E183" s="51">
        <f t="shared" si="17"/>
        <v>10677.114068847553</v>
      </c>
      <c r="F183" s="51">
        <f t="shared" si="17"/>
        <v>5447.7826999790041</v>
      </c>
      <c r="G183" s="51">
        <f t="shared" si="17"/>
        <v>19.006930149275409</v>
      </c>
      <c r="H183" s="79" cm="1">
        <f t="array" ref="H183">ROUND(TREND($B$25:$B$175,$A$25:$A$175,A183),0)</f>
        <v>398</v>
      </c>
      <c r="I183" s="79" cm="1">
        <f t="array" ref="I183">ROUND(TREND($C$25:$C$175,$A$25:$A$175,A183),0)</f>
        <v>6605</v>
      </c>
      <c r="J183" s="79" cm="1">
        <f t="array" ref="J183">ROUND(TREND($D$25:$D$175,$A$25:$A$175,A183),0)</f>
        <v>6744</v>
      </c>
      <c r="K183" s="79" cm="1">
        <f t="array" ref="K183">ROUND(TREND($E$25:$E$175,$A$25:$A$175,A183),0)</f>
        <v>9673</v>
      </c>
      <c r="L183" s="79" cm="1">
        <f t="array" ref="L183">ROUND(TREND($F$25:$F$175,$A$25:$A$175,A183),0)</f>
        <v>4989</v>
      </c>
      <c r="M183" s="80" cm="1">
        <f t="array" ref="M183">TREND($G$25:$G$175,$A$25:$A$175,A183)</f>
        <v>18.402947696468672</v>
      </c>
      <c r="N183" s="50">
        <f t="shared" si="18"/>
        <v>105224</v>
      </c>
      <c r="O183" s="50">
        <f t="shared" si="19"/>
        <v>103011</v>
      </c>
      <c r="P183" s="50">
        <f t="shared" si="20"/>
        <v>103411</v>
      </c>
      <c r="Q183" s="50">
        <f t="shared" si="21"/>
        <v>104746</v>
      </c>
    </row>
    <row r="184" spans="1:17" ht="18" thickBot="1" x14ac:dyDescent="0.3">
      <c r="A184" s="25">
        <v>45323</v>
      </c>
      <c r="B184" s="51">
        <f t="shared" si="17"/>
        <v>396.85863874345529</v>
      </c>
      <c r="C184" s="51">
        <f t="shared" si="17"/>
        <v>7410.4435239764207</v>
      </c>
      <c r="D184" s="51">
        <f t="shared" si="17"/>
        <v>7614.73728425233</v>
      </c>
      <c r="E184" s="51">
        <f t="shared" si="17"/>
        <v>10721.266303185805</v>
      </c>
      <c r="F184" s="51">
        <f t="shared" si="17"/>
        <v>5478.3575477640143</v>
      </c>
      <c r="G184" s="51">
        <f t="shared" si="17"/>
        <v>19.077917637551067</v>
      </c>
      <c r="H184" s="79" cm="1">
        <f t="array" ref="H184">ROUND(TREND($B$25:$B$175,$A$25:$A$175,A184),0)</f>
        <v>400</v>
      </c>
      <c r="I184" s="79" cm="1">
        <f t="array" ref="I184">ROUND(TREND($C$25:$C$175,$A$25:$A$175,A184),0)</f>
        <v>6646</v>
      </c>
      <c r="J184" s="79" cm="1">
        <f t="array" ref="J184">ROUND(TREND($D$25:$D$175,$A$25:$A$175,A184),0)</f>
        <v>6769</v>
      </c>
      <c r="K184" s="79" cm="1">
        <f t="array" ref="K184">ROUND(TREND($E$25:$E$175,$A$25:$A$175,A184),0)</f>
        <v>9713</v>
      </c>
      <c r="L184" s="79" cm="1">
        <f t="array" ref="L184">ROUND(TREND($F$25:$F$175,$A$25:$A$175,A184),0)</f>
        <v>5017</v>
      </c>
      <c r="M184" s="80" cm="1">
        <f t="array" ref="M184">TREND($G$25:$G$175,$A$25:$A$175,A184)</f>
        <v>18.471679418192309</v>
      </c>
      <c r="N184" s="50">
        <f t="shared" si="18"/>
        <v>105877</v>
      </c>
      <c r="O184" s="50">
        <f t="shared" si="19"/>
        <v>103393</v>
      </c>
      <c r="P184" s="50">
        <f t="shared" si="20"/>
        <v>103839</v>
      </c>
      <c r="Q184" s="50">
        <f t="shared" si="21"/>
        <v>105334</v>
      </c>
    </row>
    <row r="185" spans="1:17" ht="18" thickBot="1" x14ac:dyDescent="0.3">
      <c r="A185" s="25">
        <v>45352</v>
      </c>
      <c r="B185" s="51">
        <f t="shared" si="17"/>
        <v>398.84293193717252</v>
      </c>
      <c r="C185" s="51">
        <f t="shared" si="17"/>
        <v>7453.929424884499</v>
      </c>
      <c r="D185" s="51">
        <f t="shared" si="17"/>
        <v>7640.610966855048</v>
      </c>
      <c r="E185" s="51">
        <f t="shared" si="17"/>
        <v>10763.210925807143</v>
      </c>
      <c r="F185" s="51">
        <f t="shared" si="17"/>
        <v>5507.8404366995592</v>
      </c>
      <c r="G185" s="51">
        <f t="shared" si="17"/>
        <v>19.144325287873464</v>
      </c>
      <c r="H185" s="79" cm="1">
        <f t="array" ref="H185">ROUND(TREND($B$25:$B$175,$A$25:$A$175,A185),0)</f>
        <v>402</v>
      </c>
      <c r="I185" s="79" cm="1">
        <f t="array" ref="I185">ROUND(TREND($C$25:$C$175,$A$25:$A$175,A185),0)</f>
        <v>6685</v>
      </c>
      <c r="J185" s="79" cm="1">
        <f t="array" ref="J185">ROUND(TREND($D$25:$D$175,$A$25:$A$175,A185),0)</f>
        <v>6792</v>
      </c>
      <c r="K185" s="79" cm="1">
        <f t="array" ref="K185">ROUND(TREND($E$25:$E$175,$A$25:$A$175,A185),0)</f>
        <v>9751</v>
      </c>
      <c r="L185" s="79" cm="1">
        <f t="array" ref="L185">ROUND(TREND($F$25:$F$175,$A$25:$A$175,A185),0)</f>
        <v>5044</v>
      </c>
      <c r="M185" s="80" cm="1">
        <f t="array" ref="M185">TREND($G$25:$G$175,$A$25:$A$175,A185)</f>
        <v>18.535976835288622</v>
      </c>
      <c r="N185" s="50">
        <f t="shared" si="18"/>
        <v>106498</v>
      </c>
      <c r="O185" s="50">
        <f t="shared" si="19"/>
        <v>103744</v>
      </c>
      <c r="P185" s="50">
        <f t="shared" si="20"/>
        <v>104245</v>
      </c>
      <c r="Q185" s="50">
        <f t="shared" si="21"/>
        <v>105901</v>
      </c>
    </row>
    <row r="186" spans="1:17" ht="18" thickBot="1" x14ac:dyDescent="0.3">
      <c r="A186" s="25">
        <v>45383</v>
      </c>
      <c r="B186" s="51">
        <f t="shared" si="17"/>
        <v>400.82722513088981</v>
      </c>
      <c r="C186" s="51">
        <f t="shared" si="17"/>
        <v>7499.6453719929896</v>
      </c>
      <c r="D186" s="51">
        <f t="shared" si="17"/>
        <v>7668.7345349014813</v>
      </c>
      <c r="E186" s="51">
        <f t="shared" si="17"/>
        <v>10807.363160145396</v>
      </c>
      <c r="F186" s="51">
        <f t="shared" si="17"/>
        <v>5539.5072433340329</v>
      </c>
      <c r="G186" s="51">
        <f t="shared" si="17"/>
        <v>19.215312776149133</v>
      </c>
      <c r="H186" s="79" cm="1">
        <f t="array" ref="H186">ROUND(TREND($B$25:$B$175,$A$25:$A$175,A186),0)</f>
        <v>404</v>
      </c>
      <c r="I186" s="79" cm="1">
        <f t="array" ref="I186">ROUND(TREND($C$25:$C$175,$A$25:$A$175,A186),0)</f>
        <v>6726</v>
      </c>
      <c r="J186" s="79" cm="1">
        <f t="array" ref="J186">ROUND(TREND($D$25:$D$175,$A$25:$A$175,A186),0)</f>
        <v>6817</v>
      </c>
      <c r="K186" s="79" cm="1">
        <f t="array" ref="K186">ROUND(TREND($E$25:$E$175,$A$25:$A$175,A186),0)</f>
        <v>9791</v>
      </c>
      <c r="L186" s="79" cm="1">
        <f t="array" ref="L186">ROUND(TREND($F$25:$F$175,$A$25:$A$175,A186),0)</f>
        <v>5073</v>
      </c>
      <c r="M186" s="80" cm="1">
        <f t="array" ref="M186">TREND($G$25:$G$175,$A$25:$A$175,A186)</f>
        <v>18.604708557012273</v>
      </c>
      <c r="N186" s="50">
        <f t="shared" si="18"/>
        <v>107151</v>
      </c>
      <c r="O186" s="50">
        <f t="shared" si="19"/>
        <v>104126</v>
      </c>
      <c r="P186" s="50">
        <f t="shared" si="20"/>
        <v>104673</v>
      </c>
      <c r="Q186" s="50">
        <f t="shared" si="21"/>
        <v>106510</v>
      </c>
    </row>
    <row r="187" spans="1:17" ht="18" thickBot="1" x14ac:dyDescent="0.3">
      <c r="A187" s="25">
        <v>45413</v>
      </c>
      <c r="B187" s="51">
        <f t="shared" si="17"/>
        <v>402.81151832460711</v>
      </c>
      <c r="C187" s="51">
        <f t="shared" si="17"/>
        <v>7545.3613191014811</v>
      </c>
      <c r="D187" s="51">
        <f t="shared" si="17"/>
        <v>7695.7331602260574</v>
      </c>
      <c r="E187" s="51">
        <f t="shared" si="17"/>
        <v>10850.411588625189</v>
      </c>
      <c r="F187" s="51">
        <f t="shared" si="17"/>
        <v>5568.9901322695778</v>
      </c>
      <c r="G187" s="51">
        <f t="shared" si="17"/>
        <v>19.284010345448159</v>
      </c>
      <c r="H187" s="79" cm="1">
        <f t="array" ref="H187">ROUND(TREND($B$25:$B$175,$A$25:$A$175,A187),0)</f>
        <v>406</v>
      </c>
      <c r="I187" s="79" cm="1">
        <f t="array" ref="I187">ROUND(TREND($C$25:$C$175,$A$25:$A$175,A187),0)</f>
        <v>6767</v>
      </c>
      <c r="J187" s="79" cm="1">
        <f t="array" ref="J187">ROUND(TREND($D$25:$D$175,$A$25:$A$175,A187),0)</f>
        <v>6841</v>
      </c>
      <c r="K187" s="79" cm="1">
        <f t="array" ref="K187">ROUND(TREND($E$25:$E$175,$A$25:$A$175,A187),0)</f>
        <v>9830</v>
      </c>
      <c r="L187" s="79" cm="1">
        <f t="array" ref="L187">ROUND(TREND($F$25:$F$175,$A$25:$A$175,A187),0)</f>
        <v>5100</v>
      </c>
      <c r="M187" s="80" cm="1">
        <f t="array" ref="M187">TREND($G$25:$G$175,$A$25:$A$175,A187)</f>
        <v>18.671223126422248</v>
      </c>
      <c r="N187" s="50">
        <f t="shared" si="18"/>
        <v>107804</v>
      </c>
      <c r="O187" s="50">
        <f t="shared" si="19"/>
        <v>104493</v>
      </c>
      <c r="P187" s="50">
        <f t="shared" si="20"/>
        <v>105090</v>
      </c>
      <c r="Q187" s="50">
        <f t="shared" si="21"/>
        <v>107077</v>
      </c>
    </row>
    <row r="188" spans="1:17" ht="18" thickBot="1" x14ac:dyDescent="0.3">
      <c r="A188" s="25">
        <v>45444</v>
      </c>
      <c r="B188" s="51">
        <f t="shared" si="17"/>
        <v>404.7958115183244</v>
      </c>
      <c r="C188" s="51">
        <f t="shared" si="17"/>
        <v>7591.0772662099725</v>
      </c>
      <c r="D188" s="51">
        <f t="shared" si="17"/>
        <v>7723.8567282724916</v>
      </c>
      <c r="E188" s="51">
        <f t="shared" si="17"/>
        <v>10894.563822963441</v>
      </c>
      <c r="F188" s="51">
        <f t="shared" si="17"/>
        <v>5600.6569389040515</v>
      </c>
      <c r="G188" s="51">
        <f t="shared" si="17"/>
        <v>19.354997833723832</v>
      </c>
      <c r="H188" s="79" cm="1">
        <f t="array" ref="H188">ROUND(TREND($B$25:$B$175,$A$25:$A$175,A188),0)</f>
        <v>408</v>
      </c>
      <c r="I188" s="79" cm="1">
        <f t="array" ref="I188">ROUND(TREND($C$25:$C$175,$A$25:$A$175,A188),0)</f>
        <v>6808</v>
      </c>
      <c r="J188" s="79" cm="1">
        <f t="array" ref="J188">ROUND(TREND($D$25:$D$175,$A$25:$A$175,A188),0)</f>
        <v>6866</v>
      </c>
      <c r="K188" s="79" cm="1">
        <f t="array" ref="K188">ROUND(TREND($E$25:$E$175,$A$25:$A$175,A188),0)</f>
        <v>9870</v>
      </c>
      <c r="L188" s="79" cm="1">
        <f t="array" ref="L188">ROUND(TREND($F$25:$F$175,$A$25:$A$175,A188),0)</f>
        <v>5129</v>
      </c>
      <c r="M188" s="80" cm="1">
        <f t="array" ref="M188">TREND($G$25:$G$175,$A$25:$A$175,A188)</f>
        <v>18.739954848145899</v>
      </c>
      <c r="N188" s="50">
        <f t="shared" si="18"/>
        <v>108457</v>
      </c>
      <c r="O188" s="50">
        <f t="shared" si="19"/>
        <v>104875</v>
      </c>
      <c r="P188" s="50">
        <f t="shared" si="20"/>
        <v>105518</v>
      </c>
      <c r="Q188" s="50">
        <f t="shared" si="21"/>
        <v>107686</v>
      </c>
    </row>
    <row r="189" spans="1:17" ht="18" thickBot="1" x14ac:dyDescent="0.3">
      <c r="A189" s="25">
        <v>45474</v>
      </c>
      <c r="B189" s="51">
        <f t="shared" si="17"/>
        <v>406.78010471204169</v>
      </c>
      <c r="C189" s="51">
        <f t="shared" si="17"/>
        <v>7635.6781902182574</v>
      </c>
      <c r="D189" s="51">
        <f t="shared" si="17"/>
        <v>7751.980296318925</v>
      </c>
      <c r="E189" s="51">
        <f t="shared" si="17"/>
        <v>10937.612251443237</v>
      </c>
      <c r="F189" s="51">
        <f t="shared" si="17"/>
        <v>5630.1398278395964</v>
      </c>
      <c r="G189" s="51">
        <f t="shared" si="17"/>
        <v>19.423695403022862</v>
      </c>
      <c r="H189" s="79" cm="1">
        <f t="array" ref="H189">ROUND(TREND($B$25:$B$175,$A$25:$A$175,A189),0)</f>
        <v>410</v>
      </c>
      <c r="I189" s="79" cm="1">
        <f t="array" ref="I189">ROUND(TREND($C$25:$C$175,$A$25:$A$175,A189),0)</f>
        <v>6848</v>
      </c>
      <c r="J189" s="79" cm="1">
        <f t="array" ref="J189">ROUND(TREND($D$25:$D$175,$A$25:$A$175,A189),0)</f>
        <v>6891</v>
      </c>
      <c r="K189" s="79" cm="1">
        <f t="array" ref="K189">ROUND(TREND($E$25:$E$175,$A$25:$A$175,A189),0)</f>
        <v>9909</v>
      </c>
      <c r="L189" s="79" cm="1">
        <f t="array" ref="L189">ROUND(TREND($F$25:$F$175,$A$25:$A$175,A189),0)</f>
        <v>5156</v>
      </c>
      <c r="M189" s="80" cm="1">
        <f t="array" ref="M189">TREND($G$25:$G$175,$A$25:$A$175,A189)</f>
        <v>18.806469417555874</v>
      </c>
      <c r="N189" s="50">
        <f t="shared" si="18"/>
        <v>109094</v>
      </c>
      <c r="O189" s="50">
        <f t="shared" si="19"/>
        <v>105257</v>
      </c>
      <c r="P189" s="50">
        <f t="shared" si="20"/>
        <v>105935</v>
      </c>
      <c r="Q189" s="50">
        <f t="shared" si="21"/>
        <v>108253</v>
      </c>
    </row>
    <row r="190" spans="1:17" ht="18" thickBot="1" x14ac:dyDescent="0.3">
      <c r="A190" s="25">
        <v>45505</v>
      </c>
      <c r="B190" s="51">
        <f t="shared" si="17"/>
        <v>408.76439790575898</v>
      </c>
      <c r="C190" s="51">
        <f t="shared" si="17"/>
        <v>7682.5091604269555</v>
      </c>
      <c r="D190" s="51">
        <f t="shared" si="17"/>
        <v>7778.9789216435011</v>
      </c>
      <c r="E190" s="51">
        <f t="shared" si="17"/>
        <v>10982.868291639945</v>
      </c>
      <c r="F190" s="51">
        <f t="shared" si="17"/>
        <v>5661.8066344740701</v>
      </c>
      <c r="G190" s="51">
        <f t="shared" si="17"/>
        <v>19.49468289129852</v>
      </c>
      <c r="H190" s="79" cm="1">
        <f t="array" ref="H190">ROUND(TREND($B$25:$B$175,$A$25:$A$175,A190),0)</f>
        <v>412</v>
      </c>
      <c r="I190" s="79" cm="1">
        <f t="array" ref="I190">ROUND(TREND($C$25:$C$175,$A$25:$A$175,A190),0)</f>
        <v>6890</v>
      </c>
      <c r="J190" s="79" cm="1">
        <f t="array" ref="J190">ROUND(TREND($D$25:$D$175,$A$25:$A$175,A190),0)</f>
        <v>6915</v>
      </c>
      <c r="K190" s="79" cm="1">
        <f t="array" ref="K190">ROUND(TREND($E$25:$E$175,$A$25:$A$175,A190),0)</f>
        <v>9950</v>
      </c>
      <c r="L190" s="79" cm="1">
        <f t="array" ref="L190">ROUND(TREND($F$25:$F$175,$A$25:$A$175,A190),0)</f>
        <v>5185</v>
      </c>
      <c r="M190" s="80" cm="1">
        <f t="array" ref="M190">TREND($G$25:$G$175,$A$25:$A$175,A190)</f>
        <v>18.875201139279511</v>
      </c>
      <c r="N190" s="50">
        <f t="shared" si="18"/>
        <v>109763</v>
      </c>
      <c r="O190" s="50">
        <f t="shared" si="19"/>
        <v>105624</v>
      </c>
      <c r="P190" s="50">
        <f t="shared" si="20"/>
        <v>106373</v>
      </c>
      <c r="Q190" s="50">
        <f t="shared" si="21"/>
        <v>108862</v>
      </c>
    </row>
    <row r="191" spans="1:17" ht="18" thickBot="1" x14ac:dyDescent="0.3">
      <c r="A191" s="25">
        <v>45536</v>
      </c>
      <c r="B191" s="51">
        <f t="shared" si="17"/>
        <v>410.74869109947628</v>
      </c>
      <c r="C191" s="51">
        <f t="shared" si="17"/>
        <v>7728.225107535447</v>
      </c>
      <c r="D191" s="51">
        <f t="shared" si="17"/>
        <v>7807.1024896899344</v>
      </c>
      <c r="E191" s="51">
        <f t="shared" si="17"/>
        <v>11027.020525978198</v>
      </c>
      <c r="F191" s="51">
        <f t="shared" si="17"/>
        <v>5693.4734411085446</v>
      </c>
      <c r="G191" s="51">
        <f t="shared" si="17"/>
        <v>19.565670379574193</v>
      </c>
      <c r="H191" s="79" cm="1">
        <f t="array" ref="H191">ROUND(TREND($B$25:$B$175,$A$25:$A$175,A191),0)</f>
        <v>414</v>
      </c>
      <c r="I191" s="79" cm="1">
        <f t="array" ref="I191">ROUND(TREND($C$25:$C$175,$A$25:$A$175,A191),0)</f>
        <v>6931</v>
      </c>
      <c r="J191" s="79" cm="1">
        <f t="array" ref="J191">ROUND(TREND($D$25:$D$175,$A$25:$A$175,A191),0)</f>
        <v>6940</v>
      </c>
      <c r="K191" s="79" cm="1">
        <f t="array" ref="K191">ROUND(TREND($E$25:$E$175,$A$25:$A$175,A191),0)</f>
        <v>9990</v>
      </c>
      <c r="L191" s="79" cm="1">
        <f t="array" ref="L191">ROUND(TREND($F$25:$F$175,$A$25:$A$175,A191),0)</f>
        <v>5214</v>
      </c>
      <c r="M191" s="80" cm="1">
        <f t="array" ref="M191">TREND($G$25:$G$175,$A$25:$A$175,A191)</f>
        <v>18.943932861003162</v>
      </c>
      <c r="N191" s="50">
        <f t="shared" si="18"/>
        <v>110416</v>
      </c>
      <c r="O191" s="50">
        <f t="shared" si="19"/>
        <v>106006</v>
      </c>
      <c r="P191" s="50">
        <f t="shared" si="20"/>
        <v>106801</v>
      </c>
      <c r="Q191" s="50">
        <f t="shared" si="21"/>
        <v>109471</v>
      </c>
    </row>
    <row r="192" spans="1:17" ht="18" thickBot="1" x14ac:dyDescent="0.3">
      <c r="A192" s="25">
        <v>45566</v>
      </c>
      <c r="B192" s="51">
        <f t="shared" si="17"/>
        <v>412.73298429319357</v>
      </c>
      <c r="C192" s="51">
        <f t="shared" si="17"/>
        <v>7772.8260315437319</v>
      </c>
      <c r="D192" s="51">
        <f t="shared" si="17"/>
        <v>7835.2260577363677</v>
      </c>
      <c r="E192" s="51">
        <f t="shared" si="17"/>
        <v>11070.068954457993</v>
      </c>
      <c r="F192" s="51">
        <f t="shared" si="17"/>
        <v>5722.9563300440896</v>
      </c>
      <c r="G192" s="51">
        <f t="shared" si="17"/>
        <v>19.634367948873219</v>
      </c>
      <c r="H192" s="79" cm="1">
        <f t="array" ref="H192">ROUND(TREND($B$25:$B$175,$A$25:$A$175,A192),0)</f>
        <v>416</v>
      </c>
      <c r="I192" s="79" cm="1">
        <f t="array" ref="I192">ROUND(TREND($C$25:$C$175,$A$25:$A$175,A192),0)</f>
        <v>6971</v>
      </c>
      <c r="J192" s="79" cm="1">
        <f t="array" ref="J192">ROUND(TREND($D$25:$D$175,$A$25:$A$175,A192),0)</f>
        <v>6965</v>
      </c>
      <c r="K192" s="79" cm="1">
        <f t="array" ref="K192">ROUND(TREND($E$25:$E$175,$A$25:$A$175,A192),0)</f>
        <v>10029</v>
      </c>
      <c r="L192" s="79" cm="1">
        <f t="array" ref="L192">ROUND(TREND($F$25:$F$175,$A$25:$A$175,A192),0)</f>
        <v>5241</v>
      </c>
      <c r="M192" s="80" cm="1">
        <f t="array" ref="M192">TREND($G$25:$G$175,$A$25:$A$175,A192)</f>
        <v>19.010447430413137</v>
      </c>
      <c r="N192" s="50">
        <f t="shared" si="18"/>
        <v>111053</v>
      </c>
      <c r="O192" s="50">
        <f t="shared" si="19"/>
        <v>106388</v>
      </c>
      <c r="P192" s="50">
        <f t="shared" si="20"/>
        <v>107218</v>
      </c>
      <c r="Q192" s="50">
        <f t="shared" si="21"/>
        <v>110038</v>
      </c>
    </row>
    <row r="193" spans="1:19" ht="18" thickBot="1" x14ac:dyDescent="0.3">
      <c r="A193" s="25">
        <v>45597</v>
      </c>
      <c r="B193" s="51">
        <f t="shared" si="17"/>
        <v>414.71727748691086</v>
      </c>
      <c r="C193" s="51">
        <f t="shared" si="17"/>
        <v>7819.6570017524309</v>
      </c>
      <c r="D193" s="51">
        <f t="shared" si="17"/>
        <v>7863.3496257828019</v>
      </c>
      <c r="E193" s="51">
        <f t="shared" si="17"/>
        <v>11114.221188796244</v>
      </c>
      <c r="F193" s="51">
        <f t="shared" si="17"/>
        <v>5754.6231366785632</v>
      </c>
      <c r="G193" s="51">
        <f t="shared" si="17"/>
        <v>19.705355437148889</v>
      </c>
      <c r="H193" s="79" cm="1">
        <f t="array" ref="H193">ROUND(TREND($B$25:$B$175,$A$25:$A$175,A193),0)</f>
        <v>418</v>
      </c>
      <c r="I193" s="79" cm="1">
        <f t="array" ref="I193">ROUND(TREND($C$25:$C$175,$A$25:$A$175,A193),0)</f>
        <v>7013</v>
      </c>
      <c r="J193" s="79" cm="1">
        <f t="array" ref="J193">ROUND(TREND($D$25:$D$175,$A$25:$A$175,A193),0)</f>
        <v>6990</v>
      </c>
      <c r="K193" s="79" cm="1">
        <f t="array" ref="K193">ROUND(TREND($E$25:$E$175,$A$25:$A$175,A193),0)</f>
        <v>10069</v>
      </c>
      <c r="L193" s="79" cm="1">
        <f t="array" ref="L193">ROUND(TREND($F$25:$F$175,$A$25:$A$175,A193),0)</f>
        <v>5270</v>
      </c>
      <c r="M193" s="80" cm="1">
        <f t="array" ref="M193">TREND($G$25:$G$175,$A$25:$A$175,A193)</f>
        <v>19.079179152136788</v>
      </c>
      <c r="N193" s="50">
        <f t="shared" si="18"/>
        <v>111722</v>
      </c>
      <c r="O193" s="50">
        <f t="shared" si="19"/>
        <v>106770</v>
      </c>
      <c r="P193" s="50">
        <f t="shared" si="20"/>
        <v>107646</v>
      </c>
      <c r="Q193" s="50">
        <f t="shared" si="21"/>
        <v>110647</v>
      </c>
    </row>
    <row r="194" spans="1:19" ht="18" thickBot="1" x14ac:dyDescent="0.3">
      <c r="A194" s="25">
        <v>45627</v>
      </c>
      <c r="B194" s="51">
        <f t="shared" si="17"/>
        <v>416.70157068062809</v>
      </c>
      <c r="C194" s="51">
        <f t="shared" si="17"/>
        <v>7864.2579257607158</v>
      </c>
      <c r="D194" s="51">
        <f t="shared" si="17"/>
        <v>7890.348251107378</v>
      </c>
      <c r="E194" s="51">
        <f t="shared" si="17"/>
        <v>11157.269617276039</v>
      </c>
      <c r="F194" s="51">
        <f t="shared" si="17"/>
        <v>5784.1060256141081</v>
      </c>
      <c r="G194" s="51">
        <f t="shared" si="17"/>
        <v>19.774053006447918</v>
      </c>
      <c r="H194" s="79" cm="1">
        <f t="array" ref="H194">ROUND(TREND($B$25:$B$175,$A$25:$A$175,A194),0)</f>
        <v>420</v>
      </c>
      <c r="I194" s="79" cm="1">
        <f t="array" ref="I194">ROUND(TREND($C$25:$C$175,$A$25:$A$175,A194),0)</f>
        <v>7053</v>
      </c>
      <c r="J194" s="79" cm="1">
        <f t="array" ref="J194">ROUND(TREND($D$25:$D$175,$A$25:$A$175,A194),0)</f>
        <v>7014</v>
      </c>
      <c r="K194" s="79" cm="1">
        <f t="array" ref="K194">ROUND(TREND($E$25:$E$175,$A$25:$A$175,A194),0)</f>
        <v>10108</v>
      </c>
      <c r="L194" s="79" cm="1">
        <f t="array" ref="L194">ROUND(TREND($F$25:$F$175,$A$25:$A$175,A194),0)</f>
        <v>5297</v>
      </c>
      <c r="M194" s="80" cm="1">
        <f t="array" ref="M194">TREND($G$25:$G$175,$A$25:$A$175,A194)</f>
        <v>19.145693721546763</v>
      </c>
      <c r="N194" s="50">
        <f t="shared" si="18"/>
        <v>112359</v>
      </c>
      <c r="O194" s="50">
        <f t="shared" si="19"/>
        <v>107137</v>
      </c>
      <c r="P194" s="50">
        <f t="shared" si="20"/>
        <v>108063</v>
      </c>
      <c r="Q194" s="50">
        <f t="shared" si="21"/>
        <v>111214</v>
      </c>
    </row>
    <row r="195" spans="1:19" ht="18" thickBot="1" x14ac:dyDescent="0.3">
      <c r="A195" s="25">
        <v>45658</v>
      </c>
      <c r="B195" s="51">
        <f t="shared" si="17"/>
        <v>418.68586387434539</v>
      </c>
      <c r="C195" s="51">
        <f t="shared" si="17"/>
        <v>7909.9738728692073</v>
      </c>
      <c r="D195" s="51">
        <f t="shared" si="17"/>
        <v>7918.4718191538113</v>
      </c>
      <c r="E195" s="51">
        <f t="shared" si="17"/>
        <v>11202.525657472745</v>
      </c>
      <c r="F195" s="51">
        <f t="shared" si="17"/>
        <v>5815.7728322485818</v>
      </c>
      <c r="G195" s="51">
        <f t="shared" si="17"/>
        <v>19.845040494723577</v>
      </c>
      <c r="H195" s="79" cm="1">
        <f t="array" ref="H195">ROUND(TREND($B$25:$B$175,$A$25:$A$175,A195),0)</f>
        <v>422</v>
      </c>
      <c r="I195" s="79" cm="1">
        <f t="array" ref="I195">ROUND(TREND($C$25:$C$175,$A$25:$A$175,A195),0)</f>
        <v>7094</v>
      </c>
      <c r="J195" s="79" cm="1">
        <f t="array" ref="J195">ROUND(TREND($D$25:$D$175,$A$25:$A$175,A195),0)</f>
        <v>7039</v>
      </c>
      <c r="K195" s="79" cm="1">
        <f t="array" ref="K195">ROUND(TREND($E$25:$E$175,$A$25:$A$175,A195),0)</f>
        <v>10149</v>
      </c>
      <c r="L195" s="79" cm="1">
        <f t="array" ref="L195">ROUND(TREND($F$25:$F$175,$A$25:$A$175,A195),0)</f>
        <v>5326</v>
      </c>
      <c r="M195" s="80" cm="1">
        <f t="array" ref="M195">TREND($G$25:$G$175,$A$25:$A$175,A195)</f>
        <v>19.2144254432704</v>
      </c>
      <c r="N195" s="50">
        <f t="shared" si="18"/>
        <v>113012</v>
      </c>
      <c r="O195" s="50">
        <f t="shared" si="19"/>
        <v>107519</v>
      </c>
      <c r="P195" s="50">
        <f t="shared" si="20"/>
        <v>108501</v>
      </c>
      <c r="Q195" s="50">
        <f t="shared" si="21"/>
        <v>111823</v>
      </c>
    </row>
    <row r="196" spans="1:19" ht="18" thickBot="1" x14ac:dyDescent="0.3">
      <c r="A196" s="25">
        <v>45689</v>
      </c>
      <c r="B196" s="51">
        <f t="shared" si="17"/>
        <v>420.67015706806262</v>
      </c>
      <c r="C196" s="51">
        <f t="shared" si="17"/>
        <v>7956.8048430779054</v>
      </c>
      <c r="D196" s="51">
        <f t="shared" si="17"/>
        <v>7946.5953872002447</v>
      </c>
      <c r="E196" s="51">
        <f t="shared" si="17"/>
        <v>11246.677891810994</v>
      </c>
      <c r="F196" s="51">
        <f t="shared" si="17"/>
        <v>5846.3476800335911</v>
      </c>
      <c r="G196" s="51">
        <f t="shared" si="17"/>
        <v>19.916027982999246</v>
      </c>
      <c r="H196" s="79" cm="1">
        <f t="array" ref="H196">ROUND(TREND($B$25:$B$175,$A$25:$A$175,A196),0)</f>
        <v>424</v>
      </c>
      <c r="I196" s="79" cm="1">
        <f t="array" ref="I196">ROUND(TREND($C$25:$C$175,$A$25:$A$175,A196),0)</f>
        <v>7136</v>
      </c>
      <c r="J196" s="79" cm="1">
        <f t="array" ref="J196">ROUND(TREND($D$25:$D$175,$A$25:$A$175,A196),0)</f>
        <v>7064</v>
      </c>
      <c r="K196" s="79" cm="1">
        <f t="array" ref="K196">ROUND(TREND($E$25:$E$175,$A$25:$A$175,A196),0)</f>
        <v>10189</v>
      </c>
      <c r="L196" s="79" cm="1">
        <f t="array" ref="L196">ROUND(TREND($F$25:$F$175,$A$25:$A$175,A196),0)</f>
        <v>5354</v>
      </c>
      <c r="M196" s="80" cm="1">
        <f t="array" ref="M196">TREND($G$25:$G$175,$A$25:$A$175,A196)</f>
        <v>19.283157164994051</v>
      </c>
      <c r="N196" s="50">
        <f t="shared" si="18"/>
        <v>113681</v>
      </c>
      <c r="O196" s="50">
        <f t="shared" si="19"/>
        <v>107901</v>
      </c>
      <c r="P196" s="50">
        <f t="shared" si="20"/>
        <v>108929</v>
      </c>
      <c r="Q196" s="50">
        <f t="shared" si="21"/>
        <v>112411</v>
      </c>
    </row>
    <row r="197" spans="1:19" ht="18" thickBot="1" x14ac:dyDescent="0.3">
      <c r="A197" s="25">
        <v>45717</v>
      </c>
      <c r="B197" s="51">
        <f t="shared" si="17"/>
        <v>422.65445026177991</v>
      </c>
      <c r="C197" s="51">
        <f t="shared" si="17"/>
        <v>7998.0606977855687</v>
      </c>
      <c r="D197" s="51">
        <f t="shared" si="17"/>
        <v>7971.3441270811063</v>
      </c>
      <c r="E197" s="51">
        <f t="shared" si="17"/>
        <v>11286.414902715422</v>
      </c>
      <c r="F197" s="51">
        <f t="shared" si="17"/>
        <v>5874.7386101196707</v>
      </c>
      <c r="G197" s="51">
        <f t="shared" si="17"/>
        <v>19.980145714344996</v>
      </c>
      <c r="H197" s="79" cm="1">
        <f t="array" ref="H197">ROUND(TREND($B$25:$B$175,$A$25:$A$175,A197),0)</f>
        <v>426</v>
      </c>
      <c r="I197" s="79" cm="1">
        <f t="array" ref="I197">ROUND(TREND($C$25:$C$175,$A$25:$A$175,A197),0)</f>
        <v>7173</v>
      </c>
      <c r="J197" s="79" cm="1">
        <f t="array" ref="J197">ROUND(TREND($D$25:$D$175,$A$25:$A$175,A197),0)</f>
        <v>7086</v>
      </c>
      <c r="K197" s="79" cm="1">
        <f t="array" ref="K197">ROUND(TREND($E$25:$E$175,$A$25:$A$175,A197),0)</f>
        <v>10225</v>
      </c>
      <c r="L197" s="79" cm="1">
        <f t="array" ref="L197">ROUND(TREND($F$25:$F$175,$A$25:$A$175,A197),0)</f>
        <v>5380</v>
      </c>
      <c r="M197" s="80" cm="1">
        <f t="array" ref="M197">TREND($G$25:$G$175,$A$25:$A$175,A197)</f>
        <v>19.345237429776688</v>
      </c>
      <c r="N197" s="50">
        <f t="shared" si="18"/>
        <v>114270</v>
      </c>
      <c r="O197" s="50">
        <f t="shared" si="19"/>
        <v>108237</v>
      </c>
      <c r="P197" s="50">
        <f t="shared" si="20"/>
        <v>109314</v>
      </c>
      <c r="Q197" s="50">
        <f t="shared" si="21"/>
        <v>112957</v>
      </c>
    </row>
    <row r="198" spans="1:19" ht="18" thickBot="1" x14ac:dyDescent="0.3">
      <c r="A198" s="25">
        <v>45748</v>
      </c>
      <c r="B198" s="51">
        <f t="shared" si="17"/>
        <v>424.63874345549721</v>
      </c>
      <c r="C198" s="51">
        <f t="shared" si="17"/>
        <v>8044.8916679942668</v>
      </c>
      <c r="D198" s="51">
        <f t="shared" si="17"/>
        <v>7999.4676951275405</v>
      </c>
      <c r="E198" s="51">
        <f t="shared" si="17"/>
        <v>11331.670942912129</v>
      </c>
      <c r="F198" s="51">
        <f t="shared" si="17"/>
        <v>5906.4054167541444</v>
      </c>
      <c r="G198" s="51">
        <f t="shared" si="17"/>
        <v>20.051133202620669</v>
      </c>
      <c r="H198" s="79" cm="1">
        <f t="array" ref="H198">ROUND(TREND($B$25:$B$175,$A$25:$A$175,A198),0)</f>
        <v>428</v>
      </c>
      <c r="I198" s="79" cm="1">
        <f t="array" ref="I198">ROUND(TREND($C$25:$C$175,$A$25:$A$175,A198),0)</f>
        <v>7215</v>
      </c>
      <c r="J198" s="79" cm="1">
        <f t="array" ref="J198">ROUND(TREND($D$25:$D$175,$A$25:$A$175,A198),0)</f>
        <v>7111</v>
      </c>
      <c r="K198" s="79" cm="1">
        <f t="array" ref="K198">ROUND(TREND($E$25:$E$175,$A$25:$A$175,A198),0)</f>
        <v>10266</v>
      </c>
      <c r="L198" s="79" cm="1">
        <f t="array" ref="L198">ROUND(TREND($F$25:$F$175,$A$25:$A$175,A198),0)</f>
        <v>5409</v>
      </c>
      <c r="M198" s="80" cm="1">
        <f t="array" ref="M198">TREND($G$25:$G$175,$A$25:$A$175,A198)</f>
        <v>19.413969151500339</v>
      </c>
      <c r="N198" s="50">
        <f t="shared" si="18"/>
        <v>114939</v>
      </c>
      <c r="O198" s="50">
        <f t="shared" si="19"/>
        <v>108619</v>
      </c>
      <c r="P198" s="50">
        <f t="shared" si="20"/>
        <v>109752</v>
      </c>
      <c r="Q198" s="50">
        <f t="shared" si="21"/>
        <v>113566</v>
      </c>
    </row>
    <row r="199" spans="1:19" ht="18" thickBot="1" x14ac:dyDescent="0.3">
      <c r="A199" s="25">
        <v>45778</v>
      </c>
      <c r="B199" s="51">
        <f t="shared" si="17"/>
        <v>426.6230366492145</v>
      </c>
      <c r="C199" s="51">
        <f t="shared" si="17"/>
        <v>8089.4925920025507</v>
      </c>
      <c r="D199" s="51">
        <f t="shared" si="17"/>
        <v>8026.4663204521166</v>
      </c>
      <c r="E199" s="51">
        <f t="shared" si="17"/>
        <v>11374.719371391924</v>
      </c>
      <c r="F199" s="51">
        <f t="shared" si="17"/>
        <v>5935.8883056896893</v>
      </c>
      <c r="G199" s="51">
        <f t="shared" si="17"/>
        <v>20.119830771919698</v>
      </c>
      <c r="H199" s="79" cm="1">
        <f t="array" ref="H199">ROUND(TREND($B$25:$B$175,$A$25:$A$175,A199),0)</f>
        <v>430</v>
      </c>
      <c r="I199" s="79" cm="1">
        <f t="array" ref="I199">ROUND(TREND($C$25:$C$175,$A$25:$A$175,A199),0)</f>
        <v>7255</v>
      </c>
      <c r="J199" s="79" cm="1">
        <f t="array" ref="J199">ROUND(TREND($D$25:$D$175,$A$25:$A$175,A199),0)</f>
        <v>7135</v>
      </c>
      <c r="K199" s="79" cm="1">
        <f t="array" ref="K199">ROUND(TREND($E$25:$E$175,$A$25:$A$175,A199),0)</f>
        <v>10305</v>
      </c>
      <c r="L199" s="79" cm="1">
        <f t="array" ref="L199">ROUND(TREND($F$25:$F$175,$A$25:$A$175,A199),0)</f>
        <v>5436</v>
      </c>
      <c r="M199" s="80" cm="1">
        <f t="array" ref="M199">TREND($G$25:$G$175,$A$25:$A$175,A199)</f>
        <v>19.480483720910314</v>
      </c>
      <c r="N199" s="50">
        <f t="shared" si="18"/>
        <v>115576</v>
      </c>
      <c r="O199" s="50">
        <f t="shared" si="19"/>
        <v>108986</v>
      </c>
      <c r="P199" s="50">
        <f t="shared" si="20"/>
        <v>110169</v>
      </c>
      <c r="Q199" s="50">
        <f t="shared" si="21"/>
        <v>114133</v>
      </c>
      <c r="R199" s="8">
        <f>C199/C175-1</f>
        <v>0.1558069141309546</v>
      </c>
      <c r="S199" s="8">
        <f>N199/N175-1</f>
        <v>0.1557599999999999</v>
      </c>
    </row>
    <row r="200" spans="1:19" ht="18" thickBot="1" x14ac:dyDescent="0.3">
      <c r="A200" s="25">
        <v>45809</v>
      </c>
      <c r="B200" s="51">
        <f t="shared" ref="B200:B263" si="22">H200/H199*B199</f>
        <v>428.60732984293179</v>
      </c>
      <c r="C200" s="51">
        <f t="shared" ref="C200:C263" si="23">I200/I199*C199</f>
        <v>8136.3235622112488</v>
      </c>
      <c r="D200" s="51">
        <f t="shared" ref="D200:D263" si="24">J200/J199*D199</f>
        <v>8054.5898884985509</v>
      </c>
      <c r="E200" s="51">
        <f t="shared" ref="E200:E263" si="25">K200/K199*E199</f>
        <v>11418.871605730175</v>
      </c>
      <c r="F200" s="51">
        <f t="shared" ref="F200:F263" si="26">L200/L199*F199</f>
        <v>5967.5551123241639</v>
      </c>
      <c r="G200" s="51">
        <f t="shared" ref="G200:G263" si="27">M200/M199*G199</f>
        <v>20.190818260195371</v>
      </c>
      <c r="H200" s="79" cm="1">
        <f t="array" ref="H200">ROUND(TREND($B$25:$B$175,$A$25:$A$175,A200),0)</f>
        <v>432</v>
      </c>
      <c r="I200" s="79" cm="1">
        <f t="array" ref="I200">ROUND(TREND($C$25:$C$175,$A$25:$A$175,A200),0)</f>
        <v>7297</v>
      </c>
      <c r="J200" s="79" cm="1">
        <f t="array" ref="J200">ROUND(TREND($D$25:$D$175,$A$25:$A$175,A200),0)</f>
        <v>7160</v>
      </c>
      <c r="K200" s="79" cm="1">
        <f t="array" ref="K200">ROUND(TREND($E$25:$E$175,$A$25:$A$175,A200),0)</f>
        <v>10345</v>
      </c>
      <c r="L200" s="79" cm="1">
        <f t="array" ref="L200">ROUND(TREND($F$25:$F$175,$A$25:$A$175,A200),0)</f>
        <v>5465</v>
      </c>
      <c r="M200" s="80" cm="1">
        <f t="array" ref="M200">TREND($G$25:$G$175,$A$25:$A$175,A200)</f>
        <v>19.549215442633965</v>
      </c>
      <c r="N200" s="50">
        <f t="shared" ref="N200:N263" si="28">ROUND(C200/C199*N199,0)</f>
        <v>116245</v>
      </c>
      <c r="O200" s="50">
        <f t="shared" ref="O200:O263" si="29">ROUND(D200/D199*O199,0)</f>
        <v>109368</v>
      </c>
      <c r="P200" s="50">
        <f t="shared" ref="P200:P263" si="30">ROUND(E200/E199*P199,0)</f>
        <v>110597</v>
      </c>
      <c r="Q200" s="50">
        <f t="shared" ref="Q200:Q263" si="31">ROUND(F200/F199*Q199,0)</f>
        <v>114742</v>
      </c>
    </row>
    <row r="201" spans="1:19" ht="18" thickBot="1" x14ac:dyDescent="0.3">
      <c r="A201" s="25">
        <v>45839</v>
      </c>
      <c r="B201" s="51">
        <f t="shared" si="22"/>
        <v>430.59162303664903</v>
      </c>
      <c r="C201" s="51">
        <f t="shared" si="23"/>
        <v>8180.9244862195337</v>
      </c>
      <c r="D201" s="51">
        <f t="shared" si="24"/>
        <v>8081.588513823127</v>
      </c>
      <c r="E201" s="51">
        <f t="shared" si="25"/>
        <v>11461.920034209968</v>
      </c>
      <c r="F201" s="51">
        <f t="shared" si="26"/>
        <v>5997.0380012597079</v>
      </c>
      <c r="G201" s="51">
        <f t="shared" si="27"/>
        <v>20.259515829494397</v>
      </c>
      <c r="H201" s="79" cm="1">
        <f t="array" ref="H201">ROUND(TREND($B$25:$B$175,$A$25:$A$175,A201),0)</f>
        <v>434</v>
      </c>
      <c r="I201" s="79" cm="1">
        <f t="array" ref="I201">ROUND(TREND($C$25:$C$175,$A$25:$A$175,A201),0)</f>
        <v>7337</v>
      </c>
      <c r="J201" s="79" cm="1">
        <f t="array" ref="J201">ROUND(TREND($D$25:$D$175,$A$25:$A$175,A201),0)</f>
        <v>7184</v>
      </c>
      <c r="K201" s="79" cm="1">
        <f t="array" ref="K201">ROUND(TREND($E$25:$E$175,$A$25:$A$175,A201),0)</f>
        <v>10384</v>
      </c>
      <c r="L201" s="79" cm="1">
        <f t="array" ref="L201">ROUND(TREND($F$25:$F$175,$A$25:$A$175,A201),0)</f>
        <v>5492</v>
      </c>
      <c r="M201" s="80" cm="1">
        <f t="array" ref="M201">TREND($G$25:$G$175,$A$25:$A$175,A201)</f>
        <v>19.61573001204394</v>
      </c>
      <c r="N201" s="50">
        <f t="shared" si="28"/>
        <v>116882</v>
      </c>
      <c r="O201" s="50">
        <f t="shared" si="29"/>
        <v>109735</v>
      </c>
      <c r="P201" s="50">
        <f t="shared" si="30"/>
        <v>111014</v>
      </c>
      <c r="Q201" s="50">
        <f t="shared" si="31"/>
        <v>115309</v>
      </c>
    </row>
    <row r="202" spans="1:19" ht="18" thickBot="1" x14ac:dyDescent="0.3">
      <c r="A202" s="25">
        <v>45870</v>
      </c>
      <c r="B202" s="51">
        <f t="shared" si="22"/>
        <v>432.57591623036632</v>
      </c>
      <c r="C202" s="51">
        <f t="shared" si="23"/>
        <v>8226.6404333280243</v>
      </c>
      <c r="D202" s="51">
        <f t="shared" si="24"/>
        <v>8109.7120818695603</v>
      </c>
      <c r="E202" s="51">
        <f t="shared" si="25"/>
        <v>11506.07226854822</v>
      </c>
      <c r="F202" s="51">
        <f t="shared" si="26"/>
        <v>6028.7048078941825</v>
      </c>
      <c r="G202" s="51">
        <f t="shared" si="27"/>
        <v>20.330503317770052</v>
      </c>
      <c r="H202" s="79" cm="1">
        <f t="array" ref="H202">ROUND(TREND($B$25:$B$175,$A$25:$A$175,A202),0)</f>
        <v>436</v>
      </c>
      <c r="I202" s="79" cm="1">
        <f t="array" ref="I202">ROUND(TREND($C$25:$C$175,$A$25:$A$175,A202),0)</f>
        <v>7378</v>
      </c>
      <c r="J202" s="79" cm="1">
        <f t="array" ref="J202">ROUND(TREND($D$25:$D$175,$A$25:$A$175,A202),0)</f>
        <v>7209</v>
      </c>
      <c r="K202" s="79" cm="1">
        <f t="array" ref="K202">ROUND(TREND($E$25:$E$175,$A$25:$A$175,A202),0)</f>
        <v>10424</v>
      </c>
      <c r="L202" s="79" cm="1">
        <f t="array" ref="L202">ROUND(TREND($F$25:$F$175,$A$25:$A$175,A202),0)</f>
        <v>5521</v>
      </c>
      <c r="M202" s="80" cm="1">
        <f t="array" ref="M202">TREND($G$25:$G$175,$A$25:$A$175,A202)</f>
        <v>19.684461733767577</v>
      </c>
      <c r="N202" s="50">
        <f t="shared" si="28"/>
        <v>117535</v>
      </c>
      <c r="O202" s="50">
        <f t="shared" si="29"/>
        <v>110117</v>
      </c>
      <c r="P202" s="50">
        <f t="shared" si="30"/>
        <v>111442</v>
      </c>
      <c r="Q202" s="50">
        <f t="shared" si="31"/>
        <v>115918</v>
      </c>
    </row>
    <row r="203" spans="1:19" ht="18" thickBot="1" x14ac:dyDescent="0.3">
      <c r="A203" s="25">
        <v>45901</v>
      </c>
      <c r="B203" s="51">
        <f t="shared" si="22"/>
        <v>434.56020942408361</v>
      </c>
      <c r="C203" s="51">
        <f t="shared" si="23"/>
        <v>8273.4714035367215</v>
      </c>
      <c r="D203" s="51">
        <f t="shared" si="24"/>
        <v>8137.8356499159945</v>
      </c>
      <c r="E203" s="51">
        <f t="shared" si="25"/>
        <v>11551.328308744925</v>
      </c>
      <c r="F203" s="51">
        <f t="shared" si="26"/>
        <v>6060.3716145286562</v>
      </c>
      <c r="G203" s="51">
        <f t="shared" si="27"/>
        <v>20.401490806045722</v>
      </c>
      <c r="H203" s="79" cm="1">
        <f t="array" ref="H203">ROUND(TREND($B$25:$B$175,$A$25:$A$175,A203),0)</f>
        <v>438</v>
      </c>
      <c r="I203" s="79" cm="1">
        <f t="array" ref="I203">ROUND(TREND($C$25:$C$175,$A$25:$A$175,A203),0)</f>
        <v>7420</v>
      </c>
      <c r="J203" s="79" cm="1">
        <f t="array" ref="J203">ROUND(TREND($D$25:$D$175,$A$25:$A$175,A203),0)</f>
        <v>7234</v>
      </c>
      <c r="K203" s="79" cm="1">
        <f t="array" ref="K203">ROUND(TREND($E$25:$E$175,$A$25:$A$175,A203),0)</f>
        <v>10465</v>
      </c>
      <c r="L203" s="79" cm="1">
        <f t="array" ref="L203">ROUND(TREND($F$25:$F$175,$A$25:$A$175,A203),0)</f>
        <v>5550</v>
      </c>
      <c r="M203" s="80" cm="1">
        <f t="array" ref="M203">TREND($G$25:$G$175,$A$25:$A$175,A203)</f>
        <v>19.753193455491228</v>
      </c>
      <c r="N203" s="50">
        <f t="shared" si="28"/>
        <v>118204</v>
      </c>
      <c r="O203" s="50">
        <f t="shared" si="29"/>
        <v>110499</v>
      </c>
      <c r="P203" s="50">
        <f t="shared" si="30"/>
        <v>111880</v>
      </c>
      <c r="Q203" s="50">
        <f t="shared" si="31"/>
        <v>116527</v>
      </c>
    </row>
    <row r="204" spans="1:19" ht="18" thickBot="1" x14ac:dyDescent="0.3">
      <c r="A204" s="25">
        <v>45931</v>
      </c>
      <c r="B204" s="51">
        <f t="shared" si="22"/>
        <v>436.54450261780084</v>
      </c>
      <c r="C204" s="51">
        <f t="shared" si="23"/>
        <v>8318.0723275450073</v>
      </c>
      <c r="D204" s="51">
        <f t="shared" si="24"/>
        <v>8164.8342752405697</v>
      </c>
      <c r="E204" s="51">
        <f t="shared" si="25"/>
        <v>11594.37673722472</v>
      </c>
      <c r="F204" s="51">
        <f t="shared" si="26"/>
        <v>6089.8545034642011</v>
      </c>
      <c r="G204" s="51">
        <f t="shared" si="27"/>
        <v>20.470188375344748</v>
      </c>
      <c r="H204" s="79" cm="1">
        <f t="array" ref="H204">ROUND(TREND($B$25:$B$175,$A$25:$A$175,A204),0)</f>
        <v>440</v>
      </c>
      <c r="I204" s="79" cm="1">
        <f t="array" ref="I204">ROUND(TREND($C$25:$C$175,$A$25:$A$175,A204),0)</f>
        <v>7460</v>
      </c>
      <c r="J204" s="79" cm="1">
        <f t="array" ref="J204">ROUND(TREND($D$25:$D$175,$A$25:$A$175,A204),0)</f>
        <v>7258</v>
      </c>
      <c r="K204" s="79" cm="1">
        <f t="array" ref="K204">ROUND(TREND($E$25:$E$175,$A$25:$A$175,A204),0)</f>
        <v>10504</v>
      </c>
      <c r="L204" s="79" cm="1">
        <f t="array" ref="L204">ROUND(TREND($F$25:$F$175,$A$25:$A$175,A204),0)</f>
        <v>5577</v>
      </c>
      <c r="M204" s="80" cm="1">
        <f t="array" ref="M204">TREND($G$25:$G$175,$A$25:$A$175,A204)</f>
        <v>19.819708024901203</v>
      </c>
      <c r="N204" s="50">
        <f t="shared" si="28"/>
        <v>118841</v>
      </c>
      <c r="O204" s="50">
        <f t="shared" si="29"/>
        <v>110866</v>
      </c>
      <c r="P204" s="50">
        <f t="shared" si="30"/>
        <v>112297</v>
      </c>
      <c r="Q204" s="50">
        <f t="shared" si="31"/>
        <v>117094</v>
      </c>
    </row>
    <row r="205" spans="1:19" ht="18" thickBot="1" x14ac:dyDescent="0.3">
      <c r="A205" s="25">
        <v>45962</v>
      </c>
      <c r="B205" s="51">
        <f t="shared" si="22"/>
        <v>438.52879581151814</v>
      </c>
      <c r="C205" s="51">
        <f t="shared" si="23"/>
        <v>8363.7882746534979</v>
      </c>
      <c r="D205" s="51">
        <f t="shared" si="24"/>
        <v>8192.9578432870039</v>
      </c>
      <c r="E205" s="51">
        <f t="shared" si="25"/>
        <v>11638.528971562971</v>
      </c>
      <c r="F205" s="51">
        <f t="shared" si="26"/>
        <v>6121.5213100986748</v>
      </c>
      <c r="G205" s="51">
        <f t="shared" si="27"/>
        <v>20.54117586362042</v>
      </c>
      <c r="H205" s="79" cm="1">
        <f t="array" ref="H205">ROUND(TREND($B$25:$B$175,$A$25:$A$175,A205),0)</f>
        <v>442</v>
      </c>
      <c r="I205" s="79" cm="1">
        <f t="array" ref="I205">ROUND(TREND($C$25:$C$175,$A$25:$A$175,A205),0)</f>
        <v>7501</v>
      </c>
      <c r="J205" s="79" cm="1">
        <f t="array" ref="J205">ROUND(TREND($D$25:$D$175,$A$25:$A$175,A205),0)</f>
        <v>7283</v>
      </c>
      <c r="K205" s="79" cm="1">
        <f t="array" ref="K205">ROUND(TREND($E$25:$E$175,$A$25:$A$175,A205),0)</f>
        <v>10544</v>
      </c>
      <c r="L205" s="79" cm="1">
        <f t="array" ref="L205">ROUND(TREND($F$25:$F$175,$A$25:$A$175,A205),0)</f>
        <v>5606</v>
      </c>
      <c r="M205" s="80" cm="1">
        <f t="array" ref="M205">TREND($G$25:$G$175,$A$25:$A$175,A205)</f>
        <v>19.888439746624854</v>
      </c>
      <c r="N205" s="50">
        <f t="shared" si="28"/>
        <v>119494</v>
      </c>
      <c r="O205" s="50">
        <f t="shared" si="29"/>
        <v>111248</v>
      </c>
      <c r="P205" s="50">
        <f t="shared" si="30"/>
        <v>112725</v>
      </c>
      <c r="Q205" s="50">
        <f t="shared" si="31"/>
        <v>117703</v>
      </c>
    </row>
    <row r="206" spans="1:19" ht="18" thickBot="1" x14ac:dyDescent="0.3">
      <c r="A206" s="25">
        <v>45992</v>
      </c>
      <c r="B206" s="51">
        <f t="shared" si="22"/>
        <v>440.51308900523543</v>
      </c>
      <c r="C206" s="51">
        <f t="shared" si="23"/>
        <v>8408.3891986617818</v>
      </c>
      <c r="D206" s="51">
        <f t="shared" si="24"/>
        <v>8219.9564686115809</v>
      </c>
      <c r="E206" s="51">
        <f t="shared" si="25"/>
        <v>11681.577400042766</v>
      </c>
      <c r="F206" s="51">
        <f t="shared" si="26"/>
        <v>6151.0041990342197</v>
      </c>
      <c r="G206" s="51">
        <f t="shared" si="27"/>
        <v>20.609873432919446</v>
      </c>
      <c r="H206" s="79" cm="1">
        <f t="array" ref="H206">ROUND(TREND($B$25:$B$175,$A$25:$A$175,A206),0)</f>
        <v>444</v>
      </c>
      <c r="I206" s="79" cm="1">
        <f t="array" ref="I206">ROUND(TREND($C$25:$C$175,$A$25:$A$175,A206),0)</f>
        <v>7541</v>
      </c>
      <c r="J206" s="79" cm="1">
        <f t="array" ref="J206">ROUND(TREND($D$25:$D$175,$A$25:$A$175,A206),0)</f>
        <v>7307</v>
      </c>
      <c r="K206" s="79" cm="1">
        <f t="array" ref="K206">ROUND(TREND($E$25:$E$175,$A$25:$A$175,A206),0)</f>
        <v>10583</v>
      </c>
      <c r="L206" s="79" cm="1">
        <f t="array" ref="L206">ROUND(TREND($F$25:$F$175,$A$25:$A$175,A206),0)</f>
        <v>5633</v>
      </c>
      <c r="M206" s="80" cm="1">
        <f t="array" ref="M206">TREND($G$25:$G$175,$A$25:$A$175,A206)</f>
        <v>19.954954316034829</v>
      </c>
      <c r="N206" s="50">
        <f t="shared" si="28"/>
        <v>120131</v>
      </c>
      <c r="O206" s="50">
        <f t="shared" si="29"/>
        <v>111615</v>
      </c>
      <c r="P206" s="50">
        <f t="shared" si="30"/>
        <v>113142</v>
      </c>
      <c r="Q206" s="50">
        <f t="shared" si="31"/>
        <v>118270</v>
      </c>
    </row>
    <row r="207" spans="1:19" ht="18" thickBot="1" x14ac:dyDescent="0.3">
      <c r="A207" s="25">
        <v>46023</v>
      </c>
      <c r="B207" s="51">
        <f t="shared" si="22"/>
        <v>442.49738219895266</v>
      </c>
      <c r="C207" s="51">
        <f t="shared" si="23"/>
        <v>8455.2201688704808</v>
      </c>
      <c r="D207" s="51">
        <f t="shared" si="24"/>
        <v>8248.0800366580152</v>
      </c>
      <c r="E207" s="51">
        <f t="shared" si="25"/>
        <v>11725.729634381018</v>
      </c>
      <c r="F207" s="51">
        <f t="shared" si="26"/>
        <v>6182.6710056686934</v>
      </c>
      <c r="G207" s="51">
        <f t="shared" si="27"/>
        <v>20.680860921195105</v>
      </c>
      <c r="H207" s="79" cm="1">
        <f t="array" ref="H207">ROUND(TREND($B$25:$B$175,$A$25:$A$175,A207),0)</f>
        <v>446</v>
      </c>
      <c r="I207" s="79" cm="1">
        <f t="array" ref="I207">ROUND(TREND($C$25:$C$175,$A$25:$A$175,A207),0)</f>
        <v>7583</v>
      </c>
      <c r="J207" s="79" cm="1">
        <f t="array" ref="J207">ROUND(TREND($D$25:$D$175,$A$25:$A$175,A207),0)</f>
        <v>7332</v>
      </c>
      <c r="K207" s="79" cm="1">
        <f t="array" ref="K207">ROUND(TREND($E$25:$E$175,$A$25:$A$175,A207),0)</f>
        <v>10623</v>
      </c>
      <c r="L207" s="79" cm="1">
        <f t="array" ref="L207">ROUND(TREND($F$25:$F$175,$A$25:$A$175,A207),0)</f>
        <v>5662</v>
      </c>
      <c r="M207" s="80" cm="1">
        <f t="array" ref="M207">TREND($G$25:$G$175,$A$25:$A$175,A207)</f>
        <v>20.023686037758466</v>
      </c>
      <c r="N207" s="50">
        <f t="shared" si="28"/>
        <v>120800</v>
      </c>
      <c r="O207" s="50">
        <f t="shared" si="29"/>
        <v>111997</v>
      </c>
      <c r="P207" s="50">
        <f t="shared" si="30"/>
        <v>113570</v>
      </c>
      <c r="Q207" s="50">
        <f t="shared" si="31"/>
        <v>118879</v>
      </c>
    </row>
    <row r="208" spans="1:19" ht="18" thickBot="1" x14ac:dyDescent="0.3">
      <c r="A208" s="25">
        <v>46054</v>
      </c>
      <c r="B208" s="51">
        <f t="shared" si="22"/>
        <v>444.48167539266996</v>
      </c>
      <c r="C208" s="51">
        <f t="shared" si="23"/>
        <v>8500.9361159789714</v>
      </c>
      <c r="D208" s="51">
        <f t="shared" si="24"/>
        <v>8276.2036047044494</v>
      </c>
      <c r="E208" s="51">
        <f t="shared" si="25"/>
        <v>11769.881868719269</v>
      </c>
      <c r="F208" s="51">
        <f t="shared" si="26"/>
        <v>6213.2458534537027</v>
      </c>
      <c r="G208" s="51">
        <f t="shared" si="27"/>
        <v>20.751848409470778</v>
      </c>
      <c r="H208" s="79" cm="1">
        <f t="array" ref="H208">ROUND(TREND($B$25:$B$175,$A$25:$A$175,A208),0)</f>
        <v>448</v>
      </c>
      <c r="I208" s="79" cm="1">
        <f t="array" ref="I208">ROUND(TREND($C$25:$C$175,$A$25:$A$175,A208),0)</f>
        <v>7624</v>
      </c>
      <c r="J208" s="79" cm="1">
        <f t="array" ref="J208">ROUND(TREND($D$25:$D$175,$A$25:$A$175,A208),0)</f>
        <v>7357</v>
      </c>
      <c r="K208" s="79" cm="1">
        <f t="array" ref="K208">ROUND(TREND($E$25:$E$175,$A$25:$A$175,A208),0)</f>
        <v>10663</v>
      </c>
      <c r="L208" s="79" cm="1">
        <f t="array" ref="L208">ROUND(TREND($F$25:$F$175,$A$25:$A$175,A208),0)</f>
        <v>5690</v>
      </c>
      <c r="M208" s="80" cm="1">
        <f t="array" ref="M208">TREND($G$25:$G$175,$A$25:$A$175,A208)</f>
        <v>20.092417759482117</v>
      </c>
      <c r="N208" s="50">
        <f t="shared" si="28"/>
        <v>121453</v>
      </c>
      <c r="O208" s="50">
        <f t="shared" si="29"/>
        <v>112379</v>
      </c>
      <c r="P208" s="50">
        <f t="shared" si="30"/>
        <v>113998</v>
      </c>
      <c r="Q208" s="50">
        <f t="shared" si="31"/>
        <v>119467</v>
      </c>
    </row>
    <row r="209" spans="1:17" ht="18" thickBot="1" x14ac:dyDescent="0.3">
      <c r="A209" s="25">
        <v>46082</v>
      </c>
      <c r="B209" s="51">
        <f t="shared" si="22"/>
        <v>446.46596858638725</v>
      </c>
      <c r="C209" s="51">
        <f t="shared" si="23"/>
        <v>8543.3069937868404</v>
      </c>
      <c r="D209" s="51">
        <f t="shared" si="24"/>
        <v>8302.0772873071692</v>
      </c>
      <c r="E209" s="51">
        <f t="shared" si="25"/>
        <v>11810.722685482151</v>
      </c>
      <c r="F209" s="51">
        <f t="shared" si="26"/>
        <v>6241.6367835397832</v>
      </c>
      <c r="G209" s="51">
        <f t="shared" si="27"/>
        <v>20.815966140816546</v>
      </c>
      <c r="H209" s="79" cm="1">
        <f t="array" ref="H209">ROUND(TREND($B$25:$B$175,$A$25:$A$175,A209),0)</f>
        <v>450</v>
      </c>
      <c r="I209" s="79" cm="1">
        <f t="array" ref="I209">ROUND(TREND($C$25:$C$175,$A$25:$A$175,A209),0)</f>
        <v>7662</v>
      </c>
      <c r="J209" s="79" cm="1">
        <f t="array" ref="J209">ROUND(TREND($D$25:$D$175,$A$25:$A$175,A209),0)</f>
        <v>7380</v>
      </c>
      <c r="K209" s="79" cm="1">
        <f t="array" ref="K209">ROUND(TREND($E$25:$E$175,$A$25:$A$175,A209),0)</f>
        <v>10700</v>
      </c>
      <c r="L209" s="79" cm="1">
        <f t="array" ref="L209">ROUND(TREND($F$25:$F$175,$A$25:$A$175,A209),0)</f>
        <v>5716</v>
      </c>
      <c r="M209" s="80" cm="1">
        <f t="array" ref="M209">TREND($G$25:$G$175,$A$25:$A$175,A209)</f>
        <v>20.154498024264768</v>
      </c>
      <c r="N209" s="50">
        <f t="shared" si="28"/>
        <v>122058</v>
      </c>
      <c r="O209" s="50">
        <f t="shared" si="29"/>
        <v>112730</v>
      </c>
      <c r="P209" s="50">
        <f t="shared" si="30"/>
        <v>114394</v>
      </c>
      <c r="Q209" s="50">
        <f t="shared" si="31"/>
        <v>120013</v>
      </c>
    </row>
    <row r="210" spans="1:17" ht="18" thickBot="1" x14ac:dyDescent="0.3">
      <c r="A210" s="25">
        <v>46113</v>
      </c>
      <c r="B210" s="51">
        <f t="shared" si="22"/>
        <v>448.45026178010454</v>
      </c>
      <c r="C210" s="51">
        <f t="shared" si="23"/>
        <v>8589.0229408953328</v>
      </c>
      <c r="D210" s="51">
        <f t="shared" si="24"/>
        <v>8330.2008553536034</v>
      </c>
      <c r="E210" s="51">
        <f t="shared" si="25"/>
        <v>11854.874919820402</v>
      </c>
      <c r="F210" s="51">
        <f t="shared" si="26"/>
        <v>6273.3035901742578</v>
      </c>
      <c r="G210" s="51">
        <f t="shared" si="27"/>
        <v>20.886953629092204</v>
      </c>
      <c r="H210" s="79" cm="1">
        <f t="array" ref="H210">ROUND(TREND($B$25:$B$175,$A$25:$A$175,A210),0)</f>
        <v>452</v>
      </c>
      <c r="I210" s="79" cm="1">
        <f t="array" ref="I210">ROUND(TREND($C$25:$C$175,$A$25:$A$175,A210),0)</f>
        <v>7703</v>
      </c>
      <c r="J210" s="79" cm="1">
        <f t="array" ref="J210">ROUND(TREND($D$25:$D$175,$A$25:$A$175,A210),0)</f>
        <v>7405</v>
      </c>
      <c r="K210" s="79" cm="1">
        <f t="array" ref="K210">ROUND(TREND($E$25:$E$175,$A$25:$A$175,A210),0)</f>
        <v>10740</v>
      </c>
      <c r="L210" s="79" cm="1">
        <f t="array" ref="L210">ROUND(TREND($F$25:$F$175,$A$25:$A$175,A210),0)</f>
        <v>5745</v>
      </c>
      <c r="M210" s="80" cm="1">
        <f t="array" ref="M210">TREND($G$25:$G$175,$A$25:$A$175,A210)</f>
        <v>20.223229745988405</v>
      </c>
      <c r="N210" s="50">
        <f t="shared" si="28"/>
        <v>122711</v>
      </c>
      <c r="O210" s="50">
        <f t="shared" si="29"/>
        <v>113112</v>
      </c>
      <c r="P210" s="50">
        <f t="shared" si="30"/>
        <v>114822</v>
      </c>
      <c r="Q210" s="50">
        <f t="shared" si="31"/>
        <v>120622</v>
      </c>
    </row>
    <row r="211" spans="1:17" ht="18" thickBot="1" x14ac:dyDescent="0.3">
      <c r="A211" s="25">
        <v>46143</v>
      </c>
      <c r="B211" s="51">
        <f t="shared" si="22"/>
        <v>450.43455497382178</v>
      </c>
      <c r="C211" s="51">
        <f t="shared" si="23"/>
        <v>8634.7388880038252</v>
      </c>
      <c r="D211" s="51">
        <f t="shared" si="24"/>
        <v>8357.1994806781786</v>
      </c>
      <c r="E211" s="51">
        <f t="shared" si="25"/>
        <v>11897.923348300195</v>
      </c>
      <c r="F211" s="51">
        <f t="shared" si="26"/>
        <v>6302.7864791098027</v>
      </c>
      <c r="G211" s="51">
        <f t="shared" si="27"/>
        <v>20.95565119839123</v>
      </c>
      <c r="H211" s="79" cm="1">
        <f t="array" ref="H211">ROUND(TREND($B$25:$B$175,$A$25:$A$175,A211),0)</f>
        <v>454</v>
      </c>
      <c r="I211" s="79" cm="1">
        <f t="array" ref="I211">ROUND(TREND($C$25:$C$175,$A$25:$A$175,A211),0)</f>
        <v>7744</v>
      </c>
      <c r="J211" s="79" cm="1">
        <f t="array" ref="J211">ROUND(TREND($D$25:$D$175,$A$25:$A$175,A211),0)</f>
        <v>7429</v>
      </c>
      <c r="K211" s="79" cm="1">
        <f t="array" ref="K211">ROUND(TREND($E$25:$E$175,$A$25:$A$175,A211),0)</f>
        <v>10779</v>
      </c>
      <c r="L211" s="79" cm="1">
        <f t="array" ref="L211">ROUND(TREND($F$25:$F$175,$A$25:$A$175,A211),0)</f>
        <v>5772</v>
      </c>
      <c r="M211" s="80" cm="1">
        <f t="array" ref="M211">TREND($G$25:$G$175,$A$25:$A$175,A211)</f>
        <v>20.28974431539838</v>
      </c>
      <c r="N211" s="50">
        <f t="shared" si="28"/>
        <v>123364</v>
      </c>
      <c r="O211" s="50">
        <f t="shared" si="29"/>
        <v>113479</v>
      </c>
      <c r="P211" s="50">
        <f t="shared" si="30"/>
        <v>115239</v>
      </c>
      <c r="Q211" s="50">
        <f t="shared" si="31"/>
        <v>121189</v>
      </c>
    </row>
    <row r="212" spans="1:17" ht="18" thickBot="1" x14ac:dyDescent="0.3">
      <c r="A212" s="25">
        <v>46174</v>
      </c>
      <c r="B212" s="51">
        <f t="shared" si="22"/>
        <v>452.41884816753907</v>
      </c>
      <c r="C212" s="51">
        <f t="shared" si="23"/>
        <v>8680.4548351123176</v>
      </c>
      <c r="D212" s="51">
        <f t="shared" si="24"/>
        <v>8385.3230487246128</v>
      </c>
      <c r="E212" s="51">
        <f t="shared" si="25"/>
        <v>11942.075582638447</v>
      </c>
      <c r="F212" s="51">
        <f t="shared" si="26"/>
        <v>6334.4532857442764</v>
      </c>
      <c r="G212" s="51">
        <f t="shared" si="27"/>
        <v>21.0266386866669</v>
      </c>
      <c r="H212" s="79" cm="1">
        <f t="array" ref="H212">ROUND(TREND($B$25:$B$175,$A$25:$A$175,A212),0)</f>
        <v>456</v>
      </c>
      <c r="I212" s="79" cm="1">
        <f t="array" ref="I212">ROUND(TREND($C$25:$C$175,$A$25:$A$175,A212),0)</f>
        <v>7785</v>
      </c>
      <c r="J212" s="79" cm="1">
        <f t="array" ref="J212">ROUND(TREND($D$25:$D$175,$A$25:$A$175,A212),0)</f>
        <v>7454</v>
      </c>
      <c r="K212" s="79" cm="1">
        <f t="array" ref="K212">ROUND(TREND($E$25:$E$175,$A$25:$A$175,A212),0)</f>
        <v>10819</v>
      </c>
      <c r="L212" s="79" cm="1">
        <f t="array" ref="L212">ROUND(TREND($F$25:$F$175,$A$25:$A$175,A212),0)</f>
        <v>5801</v>
      </c>
      <c r="M212" s="80" cm="1">
        <f t="array" ref="M212">TREND($G$25:$G$175,$A$25:$A$175,A212)</f>
        <v>20.358476037122031</v>
      </c>
      <c r="N212" s="50">
        <f t="shared" si="28"/>
        <v>124017</v>
      </c>
      <c r="O212" s="50">
        <f t="shared" si="29"/>
        <v>113861</v>
      </c>
      <c r="P212" s="50">
        <f t="shared" si="30"/>
        <v>115667</v>
      </c>
      <c r="Q212" s="50">
        <f t="shared" si="31"/>
        <v>121798</v>
      </c>
    </row>
    <row r="213" spans="1:17" ht="18" thickBot="1" x14ac:dyDescent="0.3">
      <c r="A213" s="25">
        <v>46204</v>
      </c>
      <c r="B213" s="51">
        <f t="shared" si="22"/>
        <v>454.4031413612563</v>
      </c>
      <c r="C213" s="51">
        <f t="shared" si="23"/>
        <v>8725.0557591206016</v>
      </c>
      <c r="D213" s="51">
        <f t="shared" si="24"/>
        <v>8412.321674049188</v>
      </c>
      <c r="E213" s="51">
        <f t="shared" si="25"/>
        <v>11985.124011118241</v>
      </c>
      <c r="F213" s="51">
        <f t="shared" si="26"/>
        <v>6363.9361746798204</v>
      </c>
      <c r="G213" s="51">
        <f t="shared" si="27"/>
        <v>21.095336255965925</v>
      </c>
      <c r="H213" s="79" cm="1">
        <f t="array" ref="H213">ROUND(TREND($B$25:$B$175,$A$25:$A$175,A213),0)</f>
        <v>458</v>
      </c>
      <c r="I213" s="79" cm="1">
        <f t="array" ref="I213">ROUND(TREND($C$25:$C$175,$A$25:$A$175,A213),0)</f>
        <v>7825</v>
      </c>
      <c r="J213" s="79" cm="1">
        <f t="array" ref="J213">ROUND(TREND($D$25:$D$175,$A$25:$A$175,A213),0)</f>
        <v>7478</v>
      </c>
      <c r="K213" s="79" cm="1">
        <f t="array" ref="K213">ROUND(TREND($E$25:$E$175,$A$25:$A$175,A213),0)</f>
        <v>10858</v>
      </c>
      <c r="L213" s="79" cm="1">
        <f t="array" ref="L213">ROUND(TREND($F$25:$F$175,$A$25:$A$175,A213),0)</f>
        <v>5828</v>
      </c>
      <c r="M213" s="80" cm="1">
        <f t="array" ref="M213">TREND($G$25:$G$175,$A$25:$A$175,A213)</f>
        <v>20.424990606532006</v>
      </c>
      <c r="N213" s="50">
        <f t="shared" si="28"/>
        <v>124654</v>
      </c>
      <c r="O213" s="50">
        <f t="shared" si="29"/>
        <v>114228</v>
      </c>
      <c r="P213" s="50">
        <f t="shared" si="30"/>
        <v>116084</v>
      </c>
      <c r="Q213" s="50">
        <f t="shared" si="31"/>
        <v>122365</v>
      </c>
    </row>
    <row r="214" spans="1:17" ht="18" thickBot="1" x14ac:dyDescent="0.3">
      <c r="A214" s="25">
        <v>46235</v>
      </c>
      <c r="B214" s="51">
        <f t="shared" si="22"/>
        <v>456.38743455497354</v>
      </c>
      <c r="C214" s="51">
        <f t="shared" si="23"/>
        <v>8771.8867293293006</v>
      </c>
      <c r="D214" s="51">
        <f t="shared" si="24"/>
        <v>8440.4452420956222</v>
      </c>
      <c r="E214" s="51">
        <f t="shared" si="25"/>
        <v>12030.380051314949</v>
      </c>
      <c r="F214" s="51">
        <f t="shared" si="26"/>
        <v>6395.6029813142941</v>
      </c>
      <c r="G214" s="51">
        <f t="shared" si="27"/>
        <v>21.166323744241581</v>
      </c>
      <c r="H214" s="79" cm="1">
        <f t="array" ref="H214">ROUND(TREND($B$25:$B$175,$A$25:$A$175,A214),0)</f>
        <v>460</v>
      </c>
      <c r="I214" s="79" cm="1">
        <f t="array" ref="I214">ROUND(TREND($C$25:$C$175,$A$25:$A$175,A214),0)</f>
        <v>7867</v>
      </c>
      <c r="J214" s="79" cm="1">
        <f t="array" ref="J214">ROUND(TREND($D$25:$D$175,$A$25:$A$175,A214),0)</f>
        <v>7503</v>
      </c>
      <c r="K214" s="79" cm="1">
        <f t="array" ref="K214">ROUND(TREND($E$25:$E$175,$A$25:$A$175,A214),0)</f>
        <v>10899</v>
      </c>
      <c r="L214" s="79" cm="1">
        <f t="array" ref="L214">ROUND(TREND($F$25:$F$175,$A$25:$A$175,A214),0)</f>
        <v>5857</v>
      </c>
      <c r="M214" s="80" cm="1">
        <f t="array" ref="M214">TREND($G$25:$G$175,$A$25:$A$175,A214)</f>
        <v>20.493722328255643</v>
      </c>
      <c r="N214" s="50">
        <f t="shared" si="28"/>
        <v>125323</v>
      </c>
      <c r="O214" s="50">
        <f t="shared" si="29"/>
        <v>114610</v>
      </c>
      <c r="P214" s="50">
        <f t="shared" si="30"/>
        <v>116522</v>
      </c>
      <c r="Q214" s="50">
        <f t="shared" si="31"/>
        <v>122974</v>
      </c>
    </row>
    <row r="215" spans="1:17" ht="18" thickBot="1" x14ac:dyDescent="0.3">
      <c r="A215" s="25">
        <v>46266</v>
      </c>
      <c r="B215" s="51">
        <f t="shared" si="22"/>
        <v>458.37172774869083</v>
      </c>
      <c r="C215" s="51">
        <f t="shared" si="23"/>
        <v>8817.6026764377912</v>
      </c>
      <c r="D215" s="51">
        <f t="shared" si="24"/>
        <v>8468.5688101420565</v>
      </c>
      <c r="E215" s="51">
        <f t="shared" si="25"/>
        <v>12074.5322856532</v>
      </c>
      <c r="F215" s="51">
        <f t="shared" si="26"/>
        <v>6427.2697879487687</v>
      </c>
      <c r="G215" s="51">
        <f t="shared" si="27"/>
        <v>21.237311232517254</v>
      </c>
      <c r="H215" s="79" cm="1">
        <f t="array" ref="H215">ROUND(TREND($B$25:$B$175,$A$25:$A$175,A215),0)</f>
        <v>462</v>
      </c>
      <c r="I215" s="79" cm="1">
        <f t="array" ref="I215">ROUND(TREND($C$25:$C$175,$A$25:$A$175,A215),0)</f>
        <v>7908</v>
      </c>
      <c r="J215" s="79" cm="1">
        <f t="array" ref="J215">ROUND(TREND($D$25:$D$175,$A$25:$A$175,A215),0)</f>
        <v>7528</v>
      </c>
      <c r="K215" s="79" cm="1">
        <f t="array" ref="K215">ROUND(TREND($E$25:$E$175,$A$25:$A$175,A215),0)</f>
        <v>10939</v>
      </c>
      <c r="L215" s="79" cm="1">
        <f t="array" ref="L215">ROUND(TREND($F$25:$F$175,$A$25:$A$175,A215),0)</f>
        <v>5886</v>
      </c>
      <c r="M215" s="80" cm="1">
        <f t="array" ref="M215">TREND($G$25:$G$175,$A$25:$A$175,A215)</f>
        <v>20.562454049979294</v>
      </c>
      <c r="N215" s="50">
        <f t="shared" si="28"/>
        <v>125976</v>
      </c>
      <c r="O215" s="50">
        <f t="shared" si="29"/>
        <v>114992</v>
      </c>
      <c r="P215" s="50">
        <f t="shared" si="30"/>
        <v>116950</v>
      </c>
      <c r="Q215" s="50">
        <f t="shared" si="31"/>
        <v>123583</v>
      </c>
    </row>
    <row r="216" spans="1:17" ht="18" thickBot="1" x14ac:dyDescent="0.3">
      <c r="A216" s="25">
        <v>46296</v>
      </c>
      <c r="B216" s="51">
        <f t="shared" si="22"/>
        <v>460.35602094240807</v>
      </c>
      <c r="C216" s="51">
        <f t="shared" si="23"/>
        <v>8862.2036004460751</v>
      </c>
      <c r="D216" s="51">
        <f t="shared" si="24"/>
        <v>8495.5674354666335</v>
      </c>
      <c r="E216" s="51">
        <f t="shared" si="25"/>
        <v>12117.580714132995</v>
      </c>
      <c r="F216" s="51">
        <f t="shared" si="26"/>
        <v>6456.7526768843136</v>
      </c>
      <c r="G216" s="51">
        <f t="shared" si="27"/>
        <v>21.306008801816279</v>
      </c>
      <c r="H216" s="79" cm="1">
        <f t="array" ref="H216">ROUND(TREND($B$25:$B$175,$A$25:$A$175,A216),0)</f>
        <v>464</v>
      </c>
      <c r="I216" s="79" cm="1">
        <f t="array" ref="I216">ROUND(TREND($C$25:$C$175,$A$25:$A$175,A216),0)</f>
        <v>7948</v>
      </c>
      <c r="J216" s="79" cm="1">
        <f t="array" ref="J216">ROUND(TREND($D$25:$D$175,$A$25:$A$175,A216),0)</f>
        <v>7552</v>
      </c>
      <c r="K216" s="79" cm="1">
        <f t="array" ref="K216">ROUND(TREND($E$25:$E$175,$A$25:$A$175,A216),0)</f>
        <v>10978</v>
      </c>
      <c r="L216" s="79" cm="1">
        <f t="array" ref="L216">ROUND(TREND($F$25:$F$175,$A$25:$A$175,A216),0)</f>
        <v>5913</v>
      </c>
      <c r="M216" s="80" cm="1">
        <f t="array" ref="M216">TREND($G$25:$G$175,$A$25:$A$175,A216)</f>
        <v>20.628968619389269</v>
      </c>
      <c r="N216" s="50">
        <f t="shared" si="28"/>
        <v>126613</v>
      </c>
      <c r="O216" s="50">
        <f t="shared" si="29"/>
        <v>115359</v>
      </c>
      <c r="P216" s="50">
        <f t="shared" si="30"/>
        <v>117367</v>
      </c>
      <c r="Q216" s="50">
        <f t="shared" si="31"/>
        <v>124150</v>
      </c>
    </row>
    <row r="217" spans="1:17" ht="18" thickBot="1" x14ac:dyDescent="0.3">
      <c r="A217" s="25">
        <v>46327</v>
      </c>
      <c r="B217" s="51">
        <f t="shared" si="22"/>
        <v>462.34031413612536</v>
      </c>
      <c r="C217" s="51">
        <f t="shared" si="23"/>
        <v>8909.0345706547741</v>
      </c>
      <c r="D217" s="51">
        <f t="shared" si="24"/>
        <v>8523.6910035130677</v>
      </c>
      <c r="E217" s="51">
        <f t="shared" si="25"/>
        <v>12161.732948471245</v>
      </c>
      <c r="F217" s="51">
        <f t="shared" si="26"/>
        <v>6488.4194835187882</v>
      </c>
      <c r="G217" s="51">
        <f t="shared" si="27"/>
        <v>21.376996290091952</v>
      </c>
      <c r="H217" s="79" cm="1">
        <f t="array" ref="H217">ROUND(TREND($B$25:$B$175,$A$25:$A$175,A217),0)</f>
        <v>466</v>
      </c>
      <c r="I217" s="79" cm="1">
        <f t="array" ref="I217">ROUND(TREND($C$25:$C$175,$A$25:$A$175,A217),0)</f>
        <v>7990</v>
      </c>
      <c r="J217" s="79" cm="1">
        <f t="array" ref="J217">ROUND(TREND($D$25:$D$175,$A$25:$A$175,A217),0)</f>
        <v>7577</v>
      </c>
      <c r="K217" s="79" cm="1">
        <f t="array" ref="K217">ROUND(TREND($E$25:$E$175,$A$25:$A$175,A217),0)</f>
        <v>11018</v>
      </c>
      <c r="L217" s="79" cm="1">
        <f t="array" ref="L217">ROUND(TREND($F$25:$F$175,$A$25:$A$175,A217),0)</f>
        <v>5942</v>
      </c>
      <c r="M217" s="80" cm="1">
        <f t="array" ref="M217">TREND($G$25:$G$175,$A$25:$A$175,A217)</f>
        <v>20.69770034111292</v>
      </c>
      <c r="N217" s="50">
        <f t="shared" si="28"/>
        <v>127282</v>
      </c>
      <c r="O217" s="50">
        <f t="shared" si="29"/>
        <v>115741</v>
      </c>
      <c r="P217" s="50">
        <f t="shared" si="30"/>
        <v>117795</v>
      </c>
      <c r="Q217" s="50">
        <f t="shared" si="31"/>
        <v>124759</v>
      </c>
    </row>
    <row r="218" spans="1:17" ht="18" thickBot="1" x14ac:dyDescent="0.3">
      <c r="A218" s="25">
        <v>46357</v>
      </c>
      <c r="B218" s="51">
        <f t="shared" si="22"/>
        <v>464.32460732984265</v>
      </c>
      <c r="C218" s="51">
        <f t="shared" si="23"/>
        <v>8953.6354946630581</v>
      </c>
      <c r="D218" s="51">
        <f t="shared" si="24"/>
        <v>8550.6896288376429</v>
      </c>
      <c r="E218" s="51">
        <f t="shared" si="25"/>
        <v>12204.781376951041</v>
      </c>
      <c r="F218" s="51">
        <f t="shared" si="26"/>
        <v>6517.9023724543331</v>
      </c>
      <c r="G218" s="51">
        <f t="shared" si="27"/>
        <v>21.445693859390978</v>
      </c>
      <c r="H218" s="79" cm="1">
        <f t="array" ref="H218">ROUND(TREND($B$25:$B$175,$A$25:$A$175,A218),0)</f>
        <v>468</v>
      </c>
      <c r="I218" s="79" cm="1">
        <f t="array" ref="I218">ROUND(TREND($C$25:$C$175,$A$25:$A$175,A218),0)</f>
        <v>8030</v>
      </c>
      <c r="J218" s="79" cm="1">
        <f t="array" ref="J218">ROUND(TREND($D$25:$D$175,$A$25:$A$175,A218),0)</f>
        <v>7601</v>
      </c>
      <c r="K218" s="79" cm="1">
        <f t="array" ref="K218">ROUND(TREND($E$25:$E$175,$A$25:$A$175,A218),0)</f>
        <v>11057</v>
      </c>
      <c r="L218" s="79" cm="1">
        <f t="array" ref="L218">ROUND(TREND($F$25:$F$175,$A$25:$A$175,A218),0)</f>
        <v>5969</v>
      </c>
      <c r="M218" s="80" cm="1">
        <f t="array" ref="M218">TREND($G$25:$G$175,$A$25:$A$175,A218)</f>
        <v>20.764214910522895</v>
      </c>
      <c r="N218" s="50">
        <f t="shared" si="28"/>
        <v>127919</v>
      </c>
      <c r="O218" s="50">
        <f t="shared" si="29"/>
        <v>116108</v>
      </c>
      <c r="P218" s="50">
        <f t="shared" si="30"/>
        <v>118212</v>
      </c>
      <c r="Q218" s="50">
        <f t="shared" si="31"/>
        <v>125326</v>
      </c>
    </row>
    <row r="219" spans="1:17" ht="18" thickBot="1" x14ac:dyDescent="0.3">
      <c r="A219" s="25">
        <v>46388</v>
      </c>
      <c r="B219" s="51">
        <f t="shared" si="22"/>
        <v>466.30890052355994</v>
      </c>
      <c r="C219" s="51">
        <f t="shared" si="23"/>
        <v>8999.3514417715505</v>
      </c>
      <c r="D219" s="51">
        <f t="shared" si="24"/>
        <v>8578.8131968840753</v>
      </c>
      <c r="E219" s="51">
        <f t="shared" si="25"/>
        <v>12250.037417147749</v>
      </c>
      <c r="F219" s="51">
        <f t="shared" si="26"/>
        <v>6549.5691790888077</v>
      </c>
      <c r="G219" s="51">
        <f t="shared" si="27"/>
        <v>21.516681347666633</v>
      </c>
      <c r="H219" s="79" cm="1">
        <f t="array" ref="H219">ROUND(TREND($B$25:$B$175,$A$25:$A$175,A219),0)</f>
        <v>470</v>
      </c>
      <c r="I219" s="79" cm="1">
        <f t="array" ref="I219">ROUND(TREND($C$25:$C$175,$A$25:$A$175,A219),0)</f>
        <v>8071</v>
      </c>
      <c r="J219" s="79" cm="1">
        <f t="array" ref="J219">ROUND(TREND($D$25:$D$175,$A$25:$A$175,A219),0)</f>
        <v>7626</v>
      </c>
      <c r="K219" s="79" cm="1">
        <f t="array" ref="K219">ROUND(TREND($E$25:$E$175,$A$25:$A$175,A219),0)</f>
        <v>11098</v>
      </c>
      <c r="L219" s="79" cm="1">
        <f t="array" ref="L219">ROUND(TREND($F$25:$F$175,$A$25:$A$175,A219),0)</f>
        <v>5998</v>
      </c>
      <c r="M219" s="80" cm="1">
        <f t="array" ref="M219">TREND($G$25:$G$175,$A$25:$A$175,A219)</f>
        <v>20.832946632246532</v>
      </c>
      <c r="N219" s="50">
        <f t="shared" si="28"/>
        <v>128572</v>
      </c>
      <c r="O219" s="50">
        <f t="shared" si="29"/>
        <v>116490</v>
      </c>
      <c r="P219" s="50">
        <f t="shared" si="30"/>
        <v>118650</v>
      </c>
      <c r="Q219" s="50">
        <f t="shared" si="31"/>
        <v>125935</v>
      </c>
    </row>
    <row r="220" spans="1:17" ht="18" thickBot="1" x14ac:dyDescent="0.3">
      <c r="A220" s="25">
        <v>46419</v>
      </c>
      <c r="B220" s="51">
        <f t="shared" si="22"/>
        <v>468.29319371727718</v>
      </c>
      <c r="C220" s="51">
        <f t="shared" si="23"/>
        <v>9046.1824119802477</v>
      </c>
      <c r="D220" s="51">
        <f t="shared" si="24"/>
        <v>8606.9367649305077</v>
      </c>
      <c r="E220" s="51">
        <f t="shared" si="25"/>
        <v>12294.189651485998</v>
      </c>
      <c r="F220" s="51">
        <f t="shared" si="26"/>
        <v>6580.144026873817</v>
      </c>
      <c r="G220" s="51">
        <f t="shared" si="27"/>
        <v>21.587668835942303</v>
      </c>
      <c r="H220" s="79" cm="1">
        <f t="array" ref="H220">ROUND(TREND($B$25:$B$175,$A$25:$A$175,A220),0)</f>
        <v>472</v>
      </c>
      <c r="I220" s="79" cm="1">
        <f t="array" ref="I220">ROUND(TREND($C$25:$C$175,$A$25:$A$175,A220),0)</f>
        <v>8113</v>
      </c>
      <c r="J220" s="79" cm="1">
        <f t="array" ref="J220">ROUND(TREND($D$25:$D$175,$A$25:$A$175,A220),0)</f>
        <v>7651</v>
      </c>
      <c r="K220" s="79" cm="1">
        <f t="array" ref="K220">ROUND(TREND($E$25:$E$175,$A$25:$A$175,A220),0)</f>
        <v>11138</v>
      </c>
      <c r="L220" s="79" cm="1">
        <f t="array" ref="L220">ROUND(TREND($F$25:$F$175,$A$25:$A$175,A220),0)</f>
        <v>6026</v>
      </c>
      <c r="M220" s="80" cm="1">
        <f t="array" ref="M220">TREND($G$25:$G$175,$A$25:$A$175,A220)</f>
        <v>20.901678353970183</v>
      </c>
      <c r="N220" s="50">
        <f t="shared" si="28"/>
        <v>129241</v>
      </c>
      <c r="O220" s="50">
        <f t="shared" si="29"/>
        <v>116872</v>
      </c>
      <c r="P220" s="50">
        <f t="shared" si="30"/>
        <v>119078</v>
      </c>
      <c r="Q220" s="50">
        <f t="shared" si="31"/>
        <v>126523</v>
      </c>
    </row>
    <row r="221" spans="1:17" ht="18" thickBot="1" x14ac:dyDescent="0.3">
      <c r="A221" s="25">
        <v>46447</v>
      </c>
      <c r="B221" s="51">
        <f t="shared" si="22"/>
        <v>470.27748691099447</v>
      </c>
      <c r="C221" s="51">
        <f t="shared" si="23"/>
        <v>9087.4382666879101</v>
      </c>
      <c r="D221" s="51">
        <f t="shared" si="24"/>
        <v>8631.6855048113703</v>
      </c>
      <c r="E221" s="51">
        <f t="shared" si="25"/>
        <v>12333.926662390424</v>
      </c>
      <c r="F221" s="51">
        <f t="shared" si="26"/>
        <v>6608.5349569598966</v>
      </c>
      <c r="G221" s="51">
        <f t="shared" si="27"/>
        <v>21.65178656728807</v>
      </c>
      <c r="H221" s="79" cm="1">
        <f t="array" ref="H221">ROUND(TREND($B$25:$B$175,$A$25:$A$175,A221),0)</f>
        <v>474</v>
      </c>
      <c r="I221" s="79" cm="1">
        <f t="array" ref="I221">ROUND(TREND($C$25:$C$175,$A$25:$A$175,A221),0)</f>
        <v>8150</v>
      </c>
      <c r="J221" s="79" cm="1">
        <f t="array" ref="J221">ROUND(TREND($D$25:$D$175,$A$25:$A$175,A221),0)</f>
        <v>7673</v>
      </c>
      <c r="K221" s="79" cm="1">
        <f t="array" ref="K221">ROUND(TREND($E$25:$E$175,$A$25:$A$175,A221),0)</f>
        <v>11174</v>
      </c>
      <c r="L221" s="79" cm="1">
        <f t="array" ref="L221">ROUND(TREND($F$25:$F$175,$A$25:$A$175,A221),0)</f>
        <v>6052</v>
      </c>
      <c r="M221" s="80" cm="1">
        <f t="array" ref="M221">TREND($G$25:$G$175,$A$25:$A$175,A221)</f>
        <v>20.963758618752834</v>
      </c>
      <c r="N221" s="50">
        <f t="shared" si="28"/>
        <v>129830</v>
      </c>
      <c r="O221" s="50">
        <f t="shared" si="29"/>
        <v>117208</v>
      </c>
      <c r="P221" s="50">
        <f t="shared" si="30"/>
        <v>119463</v>
      </c>
      <c r="Q221" s="50">
        <f t="shared" si="31"/>
        <v>127069</v>
      </c>
    </row>
    <row r="222" spans="1:17" ht="18" thickBot="1" x14ac:dyDescent="0.3">
      <c r="A222" s="25">
        <v>46478</v>
      </c>
      <c r="B222" s="51">
        <f t="shared" si="22"/>
        <v>472.2617801047117</v>
      </c>
      <c r="C222" s="51">
        <f t="shared" si="23"/>
        <v>9134.2692368966091</v>
      </c>
      <c r="D222" s="51">
        <f t="shared" si="24"/>
        <v>8659.8090728578045</v>
      </c>
      <c r="E222" s="51">
        <f t="shared" si="25"/>
        <v>12379.182702587132</v>
      </c>
      <c r="F222" s="51">
        <f t="shared" si="26"/>
        <v>6640.2017635943712</v>
      </c>
      <c r="G222" s="51">
        <f t="shared" si="27"/>
        <v>21.722774055563729</v>
      </c>
      <c r="H222" s="79" cm="1">
        <f t="array" ref="H222">ROUND(TREND($B$25:$B$175,$A$25:$A$175,A222),0)</f>
        <v>476</v>
      </c>
      <c r="I222" s="79" cm="1">
        <f t="array" ref="I222">ROUND(TREND($C$25:$C$175,$A$25:$A$175,A222),0)</f>
        <v>8192</v>
      </c>
      <c r="J222" s="79" cm="1">
        <f t="array" ref="J222">ROUND(TREND($D$25:$D$175,$A$25:$A$175,A222),0)</f>
        <v>7698</v>
      </c>
      <c r="K222" s="79" cm="1">
        <f t="array" ref="K222">ROUND(TREND($E$25:$E$175,$A$25:$A$175,A222),0)</f>
        <v>11215</v>
      </c>
      <c r="L222" s="79" cm="1">
        <f t="array" ref="L222">ROUND(TREND($F$25:$F$175,$A$25:$A$175,A222),0)</f>
        <v>6081</v>
      </c>
      <c r="M222" s="80" cm="1">
        <f t="array" ref="M222">TREND($G$25:$G$175,$A$25:$A$175,A222)</f>
        <v>21.032490340476471</v>
      </c>
      <c r="N222" s="50">
        <f t="shared" si="28"/>
        <v>130499</v>
      </c>
      <c r="O222" s="50">
        <f t="shared" si="29"/>
        <v>117590</v>
      </c>
      <c r="P222" s="50">
        <f t="shared" si="30"/>
        <v>119901</v>
      </c>
      <c r="Q222" s="50">
        <f t="shared" si="31"/>
        <v>127678</v>
      </c>
    </row>
    <row r="223" spans="1:17" ht="18" thickBot="1" x14ac:dyDescent="0.3">
      <c r="A223" s="25">
        <v>46508</v>
      </c>
      <c r="B223" s="51">
        <f t="shared" si="22"/>
        <v>474.246073298429</v>
      </c>
      <c r="C223" s="51">
        <f t="shared" si="23"/>
        <v>9178.8701609048931</v>
      </c>
      <c r="D223" s="51">
        <f t="shared" si="24"/>
        <v>8686.8076981823815</v>
      </c>
      <c r="E223" s="51">
        <f t="shared" si="25"/>
        <v>12422.231131066927</v>
      </c>
      <c r="F223" s="51">
        <f t="shared" si="26"/>
        <v>6669.6846525299161</v>
      </c>
      <c r="G223" s="51">
        <f t="shared" si="27"/>
        <v>21.791471624862755</v>
      </c>
      <c r="H223" s="79" cm="1">
        <f t="array" ref="H223">ROUND(TREND($B$25:$B$175,$A$25:$A$175,A223),0)</f>
        <v>478</v>
      </c>
      <c r="I223" s="79" cm="1">
        <f t="array" ref="I223">ROUND(TREND($C$25:$C$175,$A$25:$A$175,A223),0)</f>
        <v>8232</v>
      </c>
      <c r="J223" s="79" cm="1">
        <f t="array" ref="J223">ROUND(TREND($D$25:$D$175,$A$25:$A$175,A223),0)</f>
        <v>7722</v>
      </c>
      <c r="K223" s="79" cm="1">
        <f t="array" ref="K223">ROUND(TREND($E$25:$E$175,$A$25:$A$175,A223),0)</f>
        <v>11254</v>
      </c>
      <c r="L223" s="79" cm="1">
        <f t="array" ref="L223">ROUND(TREND($F$25:$F$175,$A$25:$A$175,A223),0)</f>
        <v>6108</v>
      </c>
      <c r="M223" s="80" cm="1">
        <f t="array" ref="M223">TREND($G$25:$G$175,$A$25:$A$175,A223)</f>
        <v>21.099004909886446</v>
      </c>
      <c r="N223" s="50">
        <f t="shared" si="28"/>
        <v>131136</v>
      </c>
      <c r="O223" s="50">
        <f t="shared" si="29"/>
        <v>117957</v>
      </c>
      <c r="P223" s="50">
        <f t="shared" si="30"/>
        <v>120318</v>
      </c>
      <c r="Q223" s="50">
        <f t="shared" si="31"/>
        <v>128245</v>
      </c>
    </row>
    <row r="224" spans="1:17" ht="18" thickBot="1" x14ac:dyDescent="0.3">
      <c r="A224" s="25">
        <v>46539</v>
      </c>
      <c r="B224" s="51">
        <f t="shared" si="22"/>
        <v>476.23036649214623</v>
      </c>
      <c r="C224" s="51">
        <f t="shared" si="23"/>
        <v>9224.5861080133836</v>
      </c>
      <c r="D224" s="51">
        <f t="shared" si="24"/>
        <v>8714.9312662288139</v>
      </c>
      <c r="E224" s="51">
        <f t="shared" si="25"/>
        <v>12466.383365405178</v>
      </c>
      <c r="F224" s="51">
        <f t="shared" si="26"/>
        <v>6701.3514591643898</v>
      </c>
      <c r="G224" s="51">
        <f t="shared" si="27"/>
        <v>21.862459113138428</v>
      </c>
      <c r="H224" s="79" cm="1">
        <f t="array" ref="H224">ROUND(TREND($B$25:$B$175,$A$25:$A$175,A224),0)</f>
        <v>480</v>
      </c>
      <c r="I224" s="79" cm="1">
        <f t="array" ref="I224">ROUND(TREND($C$25:$C$175,$A$25:$A$175,A224),0)</f>
        <v>8273</v>
      </c>
      <c r="J224" s="79" cm="1">
        <f t="array" ref="J224">ROUND(TREND($D$25:$D$175,$A$25:$A$175,A224),0)</f>
        <v>7747</v>
      </c>
      <c r="K224" s="79" cm="1">
        <f t="array" ref="K224">ROUND(TREND($E$25:$E$175,$A$25:$A$175,A224),0)</f>
        <v>11294</v>
      </c>
      <c r="L224" s="79" cm="1">
        <f t="array" ref="L224">ROUND(TREND($F$25:$F$175,$A$25:$A$175,A224),0)</f>
        <v>6137</v>
      </c>
      <c r="M224" s="80" cm="1">
        <f t="array" ref="M224">TREND($G$25:$G$175,$A$25:$A$175,A224)</f>
        <v>21.167736631610097</v>
      </c>
      <c r="N224" s="50">
        <f t="shared" si="28"/>
        <v>131789</v>
      </c>
      <c r="O224" s="50">
        <f t="shared" si="29"/>
        <v>118339</v>
      </c>
      <c r="P224" s="50">
        <f t="shared" si="30"/>
        <v>120746</v>
      </c>
      <c r="Q224" s="50">
        <f t="shared" si="31"/>
        <v>128854</v>
      </c>
    </row>
    <row r="225" spans="1:17" ht="18" thickBot="1" x14ac:dyDescent="0.3">
      <c r="A225" s="25">
        <v>46569</v>
      </c>
      <c r="B225" s="51">
        <f t="shared" si="22"/>
        <v>478.21465968586352</v>
      </c>
      <c r="C225" s="51">
        <f t="shared" si="23"/>
        <v>9270.3020551218742</v>
      </c>
      <c r="D225" s="51">
        <f t="shared" si="24"/>
        <v>8741.9298915533891</v>
      </c>
      <c r="E225" s="51">
        <f t="shared" si="25"/>
        <v>12509.431793884971</v>
      </c>
      <c r="F225" s="51">
        <f t="shared" si="26"/>
        <v>6730.8343480999347</v>
      </c>
      <c r="G225" s="51">
        <f t="shared" si="27"/>
        <v>21.931156682437457</v>
      </c>
      <c r="H225" s="79" cm="1">
        <f t="array" ref="H225">ROUND(TREND($B$25:$B$175,$A$25:$A$175,A225),0)</f>
        <v>482</v>
      </c>
      <c r="I225" s="79" cm="1">
        <f t="array" ref="I225">ROUND(TREND($C$25:$C$175,$A$25:$A$175,A225),0)</f>
        <v>8314</v>
      </c>
      <c r="J225" s="79" cm="1">
        <f t="array" ref="J225">ROUND(TREND($D$25:$D$175,$A$25:$A$175,A225),0)</f>
        <v>7771</v>
      </c>
      <c r="K225" s="79" cm="1">
        <f t="array" ref="K225">ROUND(TREND($E$25:$E$175,$A$25:$A$175,A225),0)</f>
        <v>11333</v>
      </c>
      <c r="L225" s="79" cm="1">
        <f t="array" ref="L225">ROUND(TREND($F$25:$F$175,$A$25:$A$175,A225),0)</f>
        <v>6164</v>
      </c>
      <c r="M225" s="80" cm="1">
        <f t="array" ref="M225">TREND($G$25:$G$175,$A$25:$A$175,A225)</f>
        <v>21.234251201020072</v>
      </c>
      <c r="N225" s="50">
        <f t="shared" si="28"/>
        <v>132442</v>
      </c>
      <c r="O225" s="50">
        <f t="shared" si="29"/>
        <v>118706</v>
      </c>
      <c r="P225" s="50">
        <f t="shared" si="30"/>
        <v>121163</v>
      </c>
      <c r="Q225" s="50">
        <f t="shared" si="31"/>
        <v>129421</v>
      </c>
    </row>
    <row r="226" spans="1:17" ht="18" thickBot="1" x14ac:dyDescent="0.3">
      <c r="A226" s="25">
        <v>46600</v>
      </c>
      <c r="B226" s="51">
        <f t="shared" si="22"/>
        <v>480.19895287958082</v>
      </c>
      <c r="C226" s="51">
        <f t="shared" si="23"/>
        <v>9316.0180022303648</v>
      </c>
      <c r="D226" s="51">
        <f t="shared" si="24"/>
        <v>8770.0534595998215</v>
      </c>
      <c r="E226" s="51">
        <f t="shared" si="25"/>
        <v>12553.58402822322</v>
      </c>
      <c r="F226" s="51">
        <f t="shared" si="26"/>
        <v>6762.5011547344093</v>
      </c>
      <c r="G226" s="51">
        <f t="shared" si="27"/>
        <v>22.00214417071313</v>
      </c>
      <c r="H226" s="79" cm="1">
        <f t="array" ref="H226">ROUND(TREND($B$25:$B$175,$A$25:$A$175,A226),0)</f>
        <v>484</v>
      </c>
      <c r="I226" s="79" cm="1">
        <f t="array" ref="I226">ROUND(TREND($C$25:$C$175,$A$25:$A$175,A226),0)</f>
        <v>8355</v>
      </c>
      <c r="J226" s="79" cm="1">
        <f t="array" ref="J226">ROUND(TREND($D$25:$D$175,$A$25:$A$175,A226),0)</f>
        <v>7796</v>
      </c>
      <c r="K226" s="79" cm="1">
        <f t="array" ref="K226">ROUND(TREND($E$25:$E$175,$A$25:$A$175,A226),0)</f>
        <v>11373</v>
      </c>
      <c r="L226" s="79" cm="1">
        <f t="array" ref="L226">ROUND(TREND($F$25:$F$175,$A$25:$A$175,A226),0)</f>
        <v>6193</v>
      </c>
      <c r="M226" s="80" cm="1">
        <f t="array" ref="M226">TREND($G$25:$G$175,$A$25:$A$175,A226)</f>
        <v>21.302982922743723</v>
      </c>
      <c r="N226" s="50">
        <f t="shared" si="28"/>
        <v>133095</v>
      </c>
      <c r="O226" s="50">
        <f t="shared" si="29"/>
        <v>119088</v>
      </c>
      <c r="P226" s="50">
        <f t="shared" si="30"/>
        <v>121591</v>
      </c>
      <c r="Q226" s="50">
        <f t="shared" si="31"/>
        <v>130030</v>
      </c>
    </row>
    <row r="227" spans="1:17" ht="18" thickBot="1" x14ac:dyDescent="0.3">
      <c r="A227" s="25">
        <v>46631</v>
      </c>
      <c r="B227" s="51">
        <f t="shared" si="22"/>
        <v>482.18324607329816</v>
      </c>
      <c r="C227" s="51">
        <f t="shared" si="23"/>
        <v>9362.8489724390638</v>
      </c>
      <c r="D227" s="51">
        <f t="shared" si="24"/>
        <v>8798.1770276462539</v>
      </c>
      <c r="E227" s="51">
        <f t="shared" si="25"/>
        <v>12597.736262561471</v>
      </c>
      <c r="F227" s="51">
        <f t="shared" si="26"/>
        <v>6794.167961368883</v>
      </c>
      <c r="G227" s="51">
        <f t="shared" si="27"/>
        <v>22.073131658988789</v>
      </c>
      <c r="H227" s="79" cm="1">
        <f t="array" ref="H227">ROUND(TREND($B$25:$B$175,$A$25:$A$175,A227),0)</f>
        <v>486</v>
      </c>
      <c r="I227" s="79" cm="1">
        <f t="array" ref="I227">ROUND(TREND($C$25:$C$175,$A$25:$A$175,A227),0)</f>
        <v>8397</v>
      </c>
      <c r="J227" s="79" cm="1">
        <f t="array" ref="J227">ROUND(TREND($D$25:$D$175,$A$25:$A$175,A227),0)</f>
        <v>7821</v>
      </c>
      <c r="K227" s="79" cm="1">
        <f t="array" ref="K227">ROUND(TREND($E$25:$E$175,$A$25:$A$175,A227),0)</f>
        <v>11413</v>
      </c>
      <c r="L227" s="79" cm="1">
        <f t="array" ref="L227">ROUND(TREND($F$25:$F$175,$A$25:$A$175,A227),0)</f>
        <v>6222</v>
      </c>
      <c r="M227" s="80" cm="1">
        <f t="array" ref="M227">TREND($G$25:$G$175,$A$25:$A$175,A227)</f>
        <v>21.37171464446736</v>
      </c>
      <c r="N227" s="50">
        <f t="shared" si="28"/>
        <v>133764</v>
      </c>
      <c r="O227" s="50">
        <f t="shared" si="29"/>
        <v>119470</v>
      </c>
      <c r="P227" s="50">
        <f t="shared" si="30"/>
        <v>122019</v>
      </c>
      <c r="Q227" s="50">
        <f t="shared" si="31"/>
        <v>130639</v>
      </c>
    </row>
    <row r="228" spans="1:17" ht="18" thickBot="1" x14ac:dyDescent="0.3">
      <c r="A228" s="25">
        <v>46661</v>
      </c>
      <c r="B228" s="51">
        <f t="shared" si="22"/>
        <v>484.16753926701551</v>
      </c>
      <c r="C228" s="51">
        <f t="shared" si="23"/>
        <v>9407.4498964473496</v>
      </c>
      <c r="D228" s="51">
        <f t="shared" si="24"/>
        <v>8826.3005956926863</v>
      </c>
      <c r="E228" s="51">
        <f t="shared" si="25"/>
        <v>12640.784691041265</v>
      </c>
      <c r="F228" s="51">
        <f t="shared" si="26"/>
        <v>6823.6508503044279</v>
      </c>
      <c r="G228" s="51">
        <f t="shared" si="27"/>
        <v>22.141829228287815</v>
      </c>
      <c r="H228" s="79" cm="1">
        <f t="array" ref="H228">ROUND(TREND($B$25:$B$175,$A$25:$A$175,A228),0)</f>
        <v>488</v>
      </c>
      <c r="I228" s="79" cm="1">
        <f t="array" ref="I228">ROUND(TREND($C$25:$C$175,$A$25:$A$175,A228),0)</f>
        <v>8437</v>
      </c>
      <c r="J228" s="79" cm="1">
        <f t="array" ref="J228">ROUND(TREND($D$25:$D$175,$A$25:$A$175,A228),0)</f>
        <v>7846</v>
      </c>
      <c r="K228" s="79" cm="1">
        <f t="array" ref="K228">ROUND(TREND($E$25:$E$175,$A$25:$A$175,A228),0)</f>
        <v>11452</v>
      </c>
      <c r="L228" s="79" cm="1">
        <f t="array" ref="L228">ROUND(TREND($F$25:$F$175,$A$25:$A$175,A228),0)</f>
        <v>6249</v>
      </c>
      <c r="M228" s="80" cm="1">
        <f t="array" ref="M228">TREND($G$25:$G$175,$A$25:$A$175,A228)</f>
        <v>21.438229213877335</v>
      </c>
      <c r="N228" s="50">
        <f t="shared" si="28"/>
        <v>134401</v>
      </c>
      <c r="O228" s="50">
        <f t="shared" si="29"/>
        <v>119852</v>
      </c>
      <c r="P228" s="50">
        <f t="shared" si="30"/>
        <v>122436</v>
      </c>
      <c r="Q228" s="50">
        <f t="shared" si="31"/>
        <v>131206</v>
      </c>
    </row>
    <row r="229" spans="1:17" ht="18" thickBot="1" x14ac:dyDescent="0.3">
      <c r="A229" s="25">
        <v>46692</v>
      </c>
      <c r="B229" s="51">
        <f t="shared" si="22"/>
        <v>486.15183246073275</v>
      </c>
      <c r="C229" s="51">
        <f t="shared" si="23"/>
        <v>9453.165843555842</v>
      </c>
      <c r="D229" s="51">
        <f t="shared" si="24"/>
        <v>8853.2992210172633</v>
      </c>
      <c r="E229" s="51">
        <f t="shared" si="25"/>
        <v>12686.04073123797</v>
      </c>
      <c r="F229" s="51">
        <f t="shared" si="26"/>
        <v>6855.3176569389025</v>
      </c>
      <c r="G229" s="51">
        <f t="shared" si="27"/>
        <v>22.212816716563488</v>
      </c>
      <c r="H229" s="79" cm="1">
        <f t="array" ref="H229">ROUND(TREND($B$25:$B$175,$A$25:$A$175,A229),0)</f>
        <v>490</v>
      </c>
      <c r="I229" s="79" cm="1">
        <f t="array" ref="I229">ROUND(TREND($C$25:$C$175,$A$25:$A$175,A229),0)</f>
        <v>8478</v>
      </c>
      <c r="J229" s="79" cm="1">
        <f t="array" ref="J229">ROUND(TREND($D$25:$D$175,$A$25:$A$175,A229),0)</f>
        <v>7870</v>
      </c>
      <c r="K229" s="79" cm="1">
        <f t="array" ref="K229">ROUND(TREND($E$25:$E$175,$A$25:$A$175,A229),0)</f>
        <v>11493</v>
      </c>
      <c r="L229" s="79" cm="1">
        <f t="array" ref="L229">ROUND(TREND($F$25:$F$175,$A$25:$A$175,A229),0)</f>
        <v>6278</v>
      </c>
      <c r="M229" s="80" cm="1">
        <f t="array" ref="M229">TREND($G$25:$G$175,$A$25:$A$175,A229)</f>
        <v>21.506960935600986</v>
      </c>
      <c r="N229" s="50">
        <f t="shared" si="28"/>
        <v>135054</v>
      </c>
      <c r="O229" s="50">
        <f t="shared" si="29"/>
        <v>120219</v>
      </c>
      <c r="P229" s="50">
        <f t="shared" si="30"/>
        <v>122874</v>
      </c>
      <c r="Q229" s="50">
        <f t="shared" si="31"/>
        <v>131815</v>
      </c>
    </row>
    <row r="230" spans="1:17" ht="18" thickBot="1" x14ac:dyDescent="0.3">
      <c r="A230" s="25">
        <v>46722</v>
      </c>
      <c r="B230" s="51">
        <f t="shared" si="22"/>
        <v>488.13612565445004</v>
      </c>
      <c r="C230" s="51">
        <f t="shared" si="23"/>
        <v>9497.766767564126</v>
      </c>
      <c r="D230" s="51">
        <f t="shared" si="24"/>
        <v>8881.4227890636976</v>
      </c>
      <c r="E230" s="51">
        <f t="shared" si="25"/>
        <v>12729.089159717763</v>
      </c>
      <c r="F230" s="51">
        <f t="shared" si="26"/>
        <v>6884.8005458744483</v>
      </c>
      <c r="G230" s="51">
        <f t="shared" si="27"/>
        <v>22.281514285862514</v>
      </c>
      <c r="H230" s="79" cm="1">
        <f t="array" ref="H230">ROUND(TREND($B$25:$B$175,$A$25:$A$175,A230),0)</f>
        <v>492</v>
      </c>
      <c r="I230" s="79" cm="1">
        <f t="array" ref="I230">ROUND(TREND($C$25:$C$175,$A$25:$A$175,A230),0)</f>
        <v>8518</v>
      </c>
      <c r="J230" s="79" cm="1">
        <f t="array" ref="J230">ROUND(TREND($D$25:$D$175,$A$25:$A$175,A230),0)</f>
        <v>7895</v>
      </c>
      <c r="K230" s="79" cm="1">
        <f t="array" ref="K230">ROUND(TREND($E$25:$E$175,$A$25:$A$175,A230),0)</f>
        <v>11532</v>
      </c>
      <c r="L230" s="79" cm="1">
        <f t="array" ref="L230">ROUND(TREND($F$25:$F$175,$A$25:$A$175,A230),0)</f>
        <v>6305</v>
      </c>
      <c r="M230" s="80" cm="1">
        <f t="array" ref="M230">TREND($G$25:$G$175,$A$25:$A$175,A230)</f>
        <v>21.573475505010961</v>
      </c>
      <c r="N230" s="50">
        <f t="shared" si="28"/>
        <v>135691</v>
      </c>
      <c r="O230" s="50">
        <f t="shared" si="29"/>
        <v>120601</v>
      </c>
      <c r="P230" s="50">
        <f t="shared" si="30"/>
        <v>123291</v>
      </c>
      <c r="Q230" s="50">
        <f t="shared" si="31"/>
        <v>132382</v>
      </c>
    </row>
    <row r="231" spans="1:17" ht="18" thickBot="1" x14ac:dyDescent="0.3">
      <c r="A231" s="25">
        <v>46753</v>
      </c>
      <c r="B231" s="51">
        <f t="shared" si="22"/>
        <v>490.12041884816733</v>
      </c>
      <c r="C231" s="51">
        <f t="shared" si="23"/>
        <v>9544.5977377728232</v>
      </c>
      <c r="D231" s="51">
        <f t="shared" si="24"/>
        <v>8909.54635711013</v>
      </c>
      <c r="E231" s="51">
        <f t="shared" si="25"/>
        <v>12773.241394056015</v>
      </c>
      <c r="F231" s="51">
        <f t="shared" si="26"/>
        <v>6916.467352508922</v>
      </c>
      <c r="G231" s="51">
        <f t="shared" si="27"/>
        <v>22.352501774138183</v>
      </c>
      <c r="H231" s="79" cm="1">
        <f t="array" ref="H231">ROUND(TREND($B$25:$B$175,$A$25:$A$175,A231),0)</f>
        <v>494</v>
      </c>
      <c r="I231" s="79" cm="1">
        <f t="array" ref="I231">ROUND(TREND($C$25:$C$175,$A$25:$A$175,A231),0)</f>
        <v>8560</v>
      </c>
      <c r="J231" s="79" cm="1">
        <f t="array" ref="J231">ROUND(TREND($D$25:$D$175,$A$25:$A$175,A231),0)</f>
        <v>7920</v>
      </c>
      <c r="K231" s="79" cm="1">
        <f t="array" ref="K231">ROUND(TREND($E$25:$E$175,$A$25:$A$175,A231),0)</f>
        <v>11572</v>
      </c>
      <c r="L231" s="79" cm="1">
        <f t="array" ref="L231">ROUND(TREND($F$25:$F$175,$A$25:$A$175,A231),0)</f>
        <v>6334</v>
      </c>
      <c r="M231" s="80" cm="1">
        <f t="array" ref="M231">TREND($G$25:$G$175,$A$25:$A$175,A231)</f>
        <v>21.642207226734612</v>
      </c>
      <c r="N231" s="50">
        <f t="shared" si="28"/>
        <v>136360</v>
      </c>
      <c r="O231" s="50">
        <f t="shared" si="29"/>
        <v>120983</v>
      </c>
      <c r="P231" s="50">
        <f t="shared" si="30"/>
        <v>123719</v>
      </c>
      <c r="Q231" s="50">
        <f t="shared" si="31"/>
        <v>132991</v>
      </c>
    </row>
    <row r="232" spans="1:17" ht="18" thickBot="1" x14ac:dyDescent="0.3">
      <c r="A232" s="25">
        <v>46784</v>
      </c>
      <c r="B232" s="51">
        <f t="shared" si="22"/>
        <v>492.10471204188457</v>
      </c>
      <c r="C232" s="51">
        <f t="shared" si="23"/>
        <v>9590.3136848813137</v>
      </c>
      <c r="D232" s="51">
        <f t="shared" si="24"/>
        <v>8936.5449824347052</v>
      </c>
      <c r="E232" s="51">
        <f t="shared" si="25"/>
        <v>12817.393628394266</v>
      </c>
      <c r="F232" s="51">
        <f t="shared" si="26"/>
        <v>6947.0422002939313</v>
      </c>
      <c r="G232" s="51">
        <f t="shared" si="27"/>
        <v>22.423489262413842</v>
      </c>
      <c r="H232" s="79" cm="1">
        <f t="array" ref="H232">ROUND(TREND($B$25:$B$175,$A$25:$A$175,A232),0)</f>
        <v>496</v>
      </c>
      <c r="I232" s="79" cm="1">
        <f t="array" ref="I232">ROUND(TREND($C$25:$C$175,$A$25:$A$175,A232),0)</f>
        <v>8601</v>
      </c>
      <c r="J232" s="79" cm="1">
        <f t="array" ref="J232">ROUND(TREND($D$25:$D$175,$A$25:$A$175,A232),0)</f>
        <v>7944</v>
      </c>
      <c r="K232" s="79" cm="1">
        <f t="array" ref="K232">ROUND(TREND($E$25:$E$175,$A$25:$A$175,A232),0)</f>
        <v>11612</v>
      </c>
      <c r="L232" s="79" cm="1">
        <f t="array" ref="L232">ROUND(TREND($F$25:$F$175,$A$25:$A$175,A232),0)</f>
        <v>6362</v>
      </c>
      <c r="M232" s="80" cm="1">
        <f t="array" ref="M232">TREND($G$25:$G$175,$A$25:$A$175,A232)</f>
        <v>21.710938948458249</v>
      </c>
      <c r="N232" s="50">
        <f t="shared" si="28"/>
        <v>137013</v>
      </c>
      <c r="O232" s="50">
        <f t="shared" si="29"/>
        <v>121350</v>
      </c>
      <c r="P232" s="50">
        <f t="shared" si="30"/>
        <v>124147</v>
      </c>
      <c r="Q232" s="50">
        <f t="shared" si="31"/>
        <v>133579</v>
      </c>
    </row>
    <row r="233" spans="1:17" ht="18" thickBot="1" x14ac:dyDescent="0.3">
      <c r="A233" s="25">
        <v>46813</v>
      </c>
      <c r="B233" s="51">
        <f t="shared" si="22"/>
        <v>494.08900523560192</v>
      </c>
      <c r="C233" s="51">
        <f t="shared" si="23"/>
        <v>9633.7995857893911</v>
      </c>
      <c r="D233" s="51">
        <f t="shared" si="24"/>
        <v>8963.5436077592822</v>
      </c>
      <c r="E233" s="51">
        <f t="shared" si="25"/>
        <v>12859.338251015604</v>
      </c>
      <c r="F233" s="51">
        <f t="shared" si="26"/>
        <v>6976.5250892294762</v>
      </c>
      <c r="G233" s="51">
        <f t="shared" si="27"/>
        <v>22.489896912736242</v>
      </c>
      <c r="H233" s="79" cm="1">
        <f t="array" ref="H233">ROUND(TREND($B$25:$B$175,$A$25:$A$175,A233),0)</f>
        <v>498</v>
      </c>
      <c r="I233" s="79" cm="1">
        <f t="array" ref="I233">ROUND(TREND($C$25:$C$175,$A$25:$A$175,A233),0)</f>
        <v>8640</v>
      </c>
      <c r="J233" s="79" cm="1">
        <f t="array" ref="J233">ROUND(TREND($D$25:$D$175,$A$25:$A$175,A233),0)</f>
        <v>7968</v>
      </c>
      <c r="K233" s="79" cm="1">
        <f t="array" ref="K233">ROUND(TREND($E$25:$E$175,$A$25:$A$175,A233),0)</f>
        <v>11650</v>
      </c>
      <c r="L233" s="79" cm="1">
        <f t="array" ref="L233">ROUND(TREND($F$25:$F$175,$A$25:$A$175,A233),0)</f>
        <v>6389</v>
      </c>
      <c r="M233" s="80" cm="1">
        <f t="array" ref="M233">TREND($G$25:$G$175,$A$25:$A$175,A233)</f>
        <v>21.775236365554562</v>
      </c>
      <c r="N233" s="50">
        <f t="shared" si="28"/>
        <v>137634</v>
      </c>
      <c r="O233" s="50">
        <f t="shared" si="29"/>
        <v>121717</v>
      </c>
      <c r="P233" s="50">
        <f t="shared" si="30"/>
        <v>124553</v>
      </c>
      <c r="Q233" s="50">
        <f t="shared" si="31"/>
        <v>134146</v>
      </c>
    </row>
    <row r="234" spans="1:17" ht="18" thickBot="1" x14ac:dyDescent="0.3">
      <c r="A234" s="25">
        <v>46844</v>
      </c>
      <c r="B234" s="51">
        <f t="shared" si="22"/>
        <v>496.07329842931921</v>
      </c>
      <c r="C234" s="51">
        <f t="shared" si="23"/>
        <v>9680.6305559980901</v>
      </c>
      <c r="D234" s="51">
        <f t="shared" si="24"/>
        <v>8991.6671758057164</v>
      </c>
      <c r="E234" s="51">
        <f t="shared" si="25"/>
        <v>12903.490485353856</v>
      </c>
      <c r="F234" s="51">
        <f t="shared" si="26"/>
        <v>7008.1918958639499</v>
      </c>
      <c r="G234" s="51">
        <f t="shared" si="27"/>
        <v>22.560884401011915</v>
      </c>
      <c r="H234" s="79" cm="1">
        <f t="array" ref="H234">ROUND(TREND($B$25:$B$175,$A$25:$A$175,A234),0)</f>
        <v>500</v>
      </c>
      <c r="I234" s="79" cm="1">
        <f t="array" ref="I234">ROUND(TREND($C$25:$C$175,$A$25:$A$175,A234),0)</f>
        <v>8682</v>
      </c>
      <c r="J234" s="79" cm="1">
        <f t="array" ref="J234">ROUND(TREND($D$25:$D$175,$A$25:$A$175,A234),0)</f>
        <v>7993</v>
      </c>
      <c r="K234" s="79" cm="1">
        <f t="array" ref="K234">ROUND(TREND($E$25:$E$175,$A$25:$A$175,A234),0)</f>
        <v>11690</v>
      </c>
      <c r="L234" s="79" cm="1">
        <f t="array" ref="L234">ROUND(TREND($F$25:$F$175,$A$25:$A$175,A234),0)</f>
        <v>6418</v>
      </c>
      <c r="M234" s="80" cm="1">
        <f t="array" ref="M234">TREND($G$25:$G$175,$A$25:$A$175,A234)</f>
        <v>21.843968087278213</v>
      </c>
      <c r="N234" s="50">
        <f t="shared" si="28"/>
        <v>138303</v>
      </c>
      <c r="O234" s="50">
        <f t="shared" si="29"/>
        <v>122099</v>
      </c>
      <c r="P234" s="50">
        <f t="shared" si="30"/>
        <v>124981</v>
      </c>
      <c r="Q234" s="50">
        <f t="shared" si="31"/>
        <v>134755</v>
      </c>
    </row>
    <row r="235" spans="1:17" ht="18" thickBot="1" x14ac:dyDescent="0.3">
      <c r="A235" s="25">
        <v>46874</v>
      </c>
      <c r="B235" s="51">
        <f t="shared" si="22"/>
        <v>498.0575916230365</v>
      </c>
      <c r="C235" s="51">
        <f t="shared" si="23"/>
        <v>9725.2314800063759</v>
      </c>
      <c r="D235" s="51">
        <f t="shared" si="24"/>
        <v>9018.6658011302934</v>
      </c>
      <c r="E235" s="51">
        <f t="shared" si="25"/>
        <v>12946.538913833649</v>
      </c>
      <c r="F235" s="51">
        <f t="shared" si="26"/>
        <v>7037.6747847994939</v>
      </c>
      <c r="G235" s="51">
        <f t="shared" si="27"/>
        <v>22.629581970310941</v>
      </c>
      <c r="H235" s="79" cm="1">
        <f t="array" ref="H235">ROUND(TREND($B$25:$B$175,$A$25:$A$175,A235),0)</f>
        <v>502</v>
      </c>
      <c r="I235" s="79" cm="1">
        <f t="array" ref="I235">ROUND(TREND($C$25:$C$175,$A$25:$A$175,A235),0)</f>
        <v>8722</v>
      </c>
      <c r="J235" s="79" cm="1">
        <f t="array" ref="J235">ROUND(TREND($D$25:$D$175,$A$25:$A$175,A235),0)</f>
        <v>8017</v>
      </c>
      <c r="K235" s="79" cm="1">
        <f t="array" ref="K235">ROUND(TREND($E$25:$E$175,$A$25:$A$175,A235),0)</f>
        <v>11729</v>
      </c>
      <c r="L235" s="79" cm="1">
        <f t="array" ref="L235">ROUND(TREND($F$25:$F$175,$A$25:$A$175,A235),0)</f>
        <v>6445</v>
      </c>
      <c r="M235" s="80" cm="1">
        <f t="array" ref="M235">TREND($G$25:$G$175,$A$25:$A$175,A235)</f>
        <v>21.910482656688188</v>
      </c>
      <c r="N235" s="50">
        <f t="shared" si="28"/>
        <v>138940</v>
      </c>
      <c r="O235" s="50">
        <f t="shared" si="29"/>
        <v>122466</v>
      </c>
      <c r="P235" s="50">
        <f t="shared" si="30"/>
        <v>125398</v>
      </c>
      <c r="Q235" s="50">
        <f t="shared" si="31"/>
        <v>135322</v>
      </c>
    </row>
    <row r="236" spans="1:17" ht="18" thickBot="1" x14ac:dyDescent="0.3">
      <c r="A236" s="25">
        <v>46905</v>
      </c>
      <c r="B236" s="51">
        <f t="shared" si="22"/>
        <v>500.04188481675379</v>
      </c>
      <c r="C236" s="51">
        <f t="shared" si="23"/>
        <v>9770.9474271148683</v>
      </c>
      <c r="D236" s="51">
        <f t="shared" si="24"/>
        <v>9046.7893691767258</v>
      </c>
      <c r="E236" s="51">
        <f t="shared" si="25"/>
        <v>12991.794954030354</v>
      </c>
      <c r="F236" s="51">
        <f t="shared" si="26"/>
        <v>7069.3415914339685</v>
      </c>
      <c r="G236" s="51">
        <f t="shared" si="27"/>
        <v>22.7005694585866</v>
      </c>
      <c r="H236" s="79" cm="1">
        <f t="array" ref="H236">ROUND(TREND($B$25:$B$175,$A$25:$A$175,A236),0)</f>
        <v>504</v>
      </c>
      <c r="I236" s="79" cm="1">
        <f t="array" ref="I236">ROUND(TREND($C$25:$C$175,$A$25:$A$175,A236),0)</f>
        <v>8763</v>
      </c>
      <c r="J236" s="79" cm="1">
        <f t="array" ref="J236">ROUND(TREND($D$25:$D$175,$A$25:$A$175,A236),0)</f>
        <v>8042</v>
      </c>
      <c r="K236" s="79" cm="1">
        <f t="array" ref="K236">ROUND(TREND($E$25:$E$175,$A$25:$A$175,A236),0)</f>
        <v>11770</v>
      </c>
      <c r="L236" s="79" cm="1">
        <f t="array" ref="L236">ROUND(TREND($F$25:$F$175,$A$25:$A$175,A236),0)</f>
        <v>6474</v>
      </c>
      <c r="M236" s="80" cm="1">
        <f t="array" ref="M236">TREND($G$25:$G$175,$A$25:$A$175,A236)</f>
        <v>21.979214378411825</v>
      </c>
      <c r="N236" s="50">
        <f t="shared" si="28"/>
        <v>139593</v>
      </c>
      <c r="O236" s="50">
        <f t="shared" si="29"/>
        <v>122848</v>
      </c>
      <c r="P236" s="50">
        <f t="shared" si="30"/>
        <v>125836</v>
      </c>
      <c r="Q236" s="50">
        <f t="shared" si="31"/>
        <v>135931</v>
      </c>
    </row>
    <row r="237" spans="1:17" ht="18" thickBot="1" x14ac:dyDescent="0.3">
      <c r="A237" s="25">
        <v>46935</v>
      </c>
      <c r="B237" s="51">
        <f t="shared" si="22"/>
        <v>502.02617801047109</v>
      </c>
      <c r="C237" s="51">
        <f t="shared" si="23"/>
        <v>9815.5483511231523</v>
      </c>
      <c r="D237" s="51">
        <f t="shared" si="24"/>
        <v>9073.787994501301</v>
      </c>
      <c r="E237" s="51">
        <f t="shared" si="25"/>
        <v>13034.843382510147</v>
      </c>
      <c r="F237" s="51">
        <f t="shared" si="26"/>
        <v>7098.8244803695134</v>
      </c>
      <c r="G237" s="51">
        <f t="shared" si="27"/>
        <v>22.769267027885626</v>
      </c>
      <c r="H237" s="79" cm="1">
        <f t="array" ref="H237">ROUND(TREND($B$25:$B$175,$A$25:$A$175,A237),0)</f>
        <v>506</v>
      </c>
      <c r="I237" s="79" cm="1">
        <f t="array" ref="I237">ROUND(TREND($C$25:$C$175,$A$25:$A$175,A237),0)</f>
        <v>8803</v>
      </c>
      <c r="J237" s="79" cm="1">
        <f t="array" ref="J237">ROUND(TREND($D$25:$D$175,$A$25:$A$175,A237),0)</f>
        <v>8066</v>
      </c>
      <c r="K237" s="79" cm="1">
        <f t="array" ref="K237">ROUND(TREND($E$25:$E$175,$A$25:$A$175,A237),0)</f>
        <v>11809</v>
      </c>
      <c r="L237" s="79" cm="1">
        <f t="array" ref="L237">ROUND(TREND($F$25:$F$175,$A$25:$A$175,A237),0)</f>
        <v>6501</v>
      </c>
      <c r="M237" s="80" cm="1">
        <f t="array" ref="M237">TREND($G$25:$G$175,$A$25:$A$175,A237)</f>
        <v>22.0457289478218</v>
      </c>
      <c r="N237" s="50">
        <f t="shared" si="28"/>
        <v>140230</v>
      </c>
      <c r="O237" s="50">
        <f t="shared" si="29"/>
        <v>123215</v>
      </c>
      <c r="P237" s="50">
        <f t="shared" si="30"/>
        <v>126253</v>
      </c>
      <c r="Q237" s="50">
        <f t="shared" si="31"/>
        <v>136498</v>
      </c>
    </row>
    <row r="238" spans="1:17" ht="18" thickBot="1" x14ac:dyDescent="0.3">
      <c r="A238" s="25">
        <v>46966</v>
      </c>
      <c r="B238" s="51">
        <f t="shared" si="22"/>
        <v>504.01047120418838</v>
      </c>
      <c r="C238" s="51">
        <f t="shared" si="23"/>
        <v>9862.3793213318513</v>
      </c>
      <c r="D238" s="51">
        <f t="shared" si="24"/>
        <v>9101.9115625477334</v>
      </c>
      <c r="E238" s="51">
        <f t="shared" si="25"/>
        <v>13078.995616848397</v>
      </c>
      <c r="F238" s="51">
        <f t="shared" si="26"/>
        <v>7130.491287003988</v>
      </c>
      <c r="G238" s="51">
        <f t="shared" si="27"/>
        <v>22.840254516161298</v>
      </c>
      <c r="H238" s="79" cm="1">
        <f t="array" ref="H238">ROUND(TREND($B$25:$B$175,$A$25:$A$175,A238),0)</f>
        <v>508</v>
      </c>
      <c r="I238" s="79" cm="1">
        <f t="array" ref="I238">ROUND(TREND($C$25:$C$175,$A$25:$A$175,A238),0)</f>
        <v>8845</v>
      </c>
      <c r="J238" s="79" cm="1">
        <f t="array" ref="J238">ROUND(TREND($D$25:$D$175,$A$25:$A$175,A238),0)</f>
        <v>8091</v>
      </c>
      <c r="K238" s="79" cm="1">
        <f t="array" ref="K238">ROUND(TREND($E$25:$E$175,$A$25:$A$175,A238),0)</f>
        <v>11849</v>
      </c>
      <c r="L238" s="79" cm="1">
        <f t="array" ref="L238">ROUND(TREND($F$25:$F$175,$A$25:$A$175,A238),0)</f>
        <v>6530</v>
      </c>
      <c r="M238" s="80" cm="1">
        <f t="array" ref="M238">TREND($G$25:$G$175,$A$25:$A$175,A238)</f>
        <v>22.114460669545451</v>
      </c>
      <c r="N238" s="50">
        <f t="shared" si="28"/>
        <v>140899</v>
      </c>
      <c r="O238" s="50">
        <f t="shared" si="29"/>
        <v>123597</v>
      </c>
      <c r="P238" s="50">
        <f t="shared" si="30"/>
        <v>126681</v>
      </c>
      <c r="Q238" s="50">
        <f t="shared" si="31"/>
        <v>137107</v>
      </c>
    </row>
    <row r="239" spans="1:17" ht="18" thickBot="1" x14ac:dyDescent="0.3">
      <c r="A239" s="25">
        <v>46997</v>
      </c>
      <c r="B239" s="51">
        <f t="shared" si="22"/>
        <v>505.99476439790567</v>
      </c>
      <c r="C239" s="51">
        <f t="shared" si="23"/>
        <v>9908.0952684403419</v>
      </c>
      <c r="D239" s="51">
        <f t="shared" si="24"/>
        <v>9130.0351305941658</v>
      </c>
      <c r="E239" s="51">
        <f t="shared" si="25"/>
        <v>13123.147851186646</v>
      </c>
      <c r="F239" s="51">
        <f t="shared" si="26"/>
        <v>7161.0661347889982</v>
      </c>
      <c r="G239" s="51">
        <f t="shared" si="27"/>
        <v>22.911242004436957</v>
      </c>
      <c r="H239" s="79" cm="1">
        <f t="array" ref="H239">ROUND(TREND($B$25:$B$175,$A$25:$A$175,A239),0)</f>
        <v>510</v>
      </c>
      <c r="I239" s="79" cm="1">
        <f t="array" ref="I239">ROUND(TREND($C$25:$C$175,$A$25:$A$175,A239),0)</f>
        <v>8886</v>
      </c>
      <c r="J239" s="79" cm="1">
        <f t="array" ref="J239">ROUND(TREND($D$25:$D$175,$A$25:$A$175,A239),0)</f>
        <v>8116</v>
      </c>
      <c r="K239" s="79" cm="1">
        <f t="array" ref="K239">ROUND(TREND($E$25:$E$175,$A$25:$A$175,A239),0)</f>
        <v>11889</v>
      </c>
      <c r="L239" s="79" cm="1">
        <f t="array" ref="L239">ROUND(TREND($F$25:$F$175,$A$25:$A$175,A239),0)</f>
        <v>6558</v>
      </c>
      <c r="M239" s="80" cm="1">
        <f t="array" ref="M239">TREND($G$25:$G$175,$A$25:$A$175,A239)</f>
        <v>22.183192391269088</v>
      </c>
      <c r="N239" s="50">
        <f t="shared" si="28"/>
        <v>141552</v>
      </c>
      <c r="O239" s="50">
        <f t="shared" si="29"/>
        <v>123979</v>
      </c>
      <c r="P239" s="50">
        <f t="shared" si="30"/>
        <v>127109</v>
      </c>
      <c r="Q239" s="50">
        <f t="shared" si="31"/>
        <v>137695</v>
      </c>
    </row>
    <row r="240" spans="1:17" ht="18" thickBot="1" x14ac:dyDescent="0.3">
      <c r="A240" s="25">
        <v>47027</v>
      </c>
      <c r="B240" s="51">
        <f t="shared" si="22"/>
        <v>507.97905759162296</v>
      </c>
      <c r="C240" s="51">
        <f t="shared" si="23"/>
        <v>9953.8112155488343</v>
      </c>
      <c r="D240" s="51">
        <f t="shared" si="24"/>
        <v>9157.0337559187428</v>
      </c>
      <c r="E240" s="51">
        <f t="shared" si="25"/>
        <v>13166.196279666441</v>
      </c>
      <c r="F240" s="51">
        <f t="shared" si="26"/>
        <v>7191.6409825740084</v>
      </c>
      <c r="G240" s="51">
        <f t="shared" si="27"/>
        <v>22.979939573735997</v>
      </c>
      <c r="H240" s="79" cm="1">
        <f t="array" ref="H240">ROUND(TREND($B$25:$B$175,$A$25:$A$175,A240),0)</f>
        <v>512</v>
      </c>
      <c r="I240" s="79" cm="1">
        <f t="array" ref="I240">ROUND(TREND($C$25:$C$175,$A$25:$A$175,A240),0)</f>
        <v>8927</v>
      </c>
      <c r="J240" s="79" cm="1">
        <f t="array" ref="J240">ROUND(TREND($D$25:$D$175,$A$25:$A$175,A240),0)</f>
        <v>8140</v>
      </c>
      <c r="K240" s="79" cm="1">
        <f t="array" ref="K240">ROUND(TREND($E$25:$E$175,$A$25:$A$175,A240),0)</f>
        <v>11928</v>
      </c>
      <c r="L240" s="79" cm="1">
        <f t="array" ref="L240">ROUND(TREND($F$25:$F$175,$A$25:$A$175,A240),0)</f>
        <v>6586</v>
      </c>
      <c r="M240" s="80" cm="1">
        <f t="array" ref="M240">TREND($G$25:$G$175,$A$25:$A$175,A240)</f>
        <v>22.249706960679077</v>
      </c>
      <c r="N240" s="50">
        <f t="shared" si="28"/>
        <v>142205</v>
      </c>
      <c r="O240" s="50">
        <f t="shared" si="29"/>
        <v>124346</v>
      </c>
      <c r="P240" s="50">
        <f t="shared" si="30"/>
        <v>127526</v>
      </c>
      <c r="Q240" s="50">
        <f t="shared" si="31"/>
        <v>138283</v>
      </c>
    </row>
    <row r="241" spans="1:17" ht="18" thickBot="1" x14ac:dyDescent="0.3">
      <c r="A241" s="25">
        <v>47058</v>
      </c>
      <c r="B241" s="51">
        <f t="shared" si="22"/>
        <v>509.96335078534025</v>
      </c>
      <c r="C241" s="51">
        <f t="shared" si="23"/>
        <v>9999.5271626573249</v>
      </c>
      <c r="D241" s="51">
        <f t="shared" si="24"/>
        <v>9185.1573239651771</v>
      </c>
      <c r="E241" s="51">
        <f t="shared" si="25"/>
        <v>13211.452319863147</v>
      </c>
      <c r="F241" s="51">
        <f t="shared" si="26"/>
        <v>7223.307789208483</v>
      </c>
      <c r="G241" s="51">
        <f t="shared" si="27"/>
        <v>23.050927062011656</v>
      </c>
      <c r="H241" s="79" cm="1">
        <f t="array" ref="H241">ROUND(TREND($B$25:$B$175,$A$25:$A$175,A241),0)</f>
        <v>514</v>
      </c>
      <c r="I241" s="79" cm="1">
        <f t="array" ref="I241">ROUND(TREND($C$25:$C$175,$A$25:$A$175,A241),0)</f>
        <v>8968</v>
      </c>
      <c r="J241" s="79" cm="1">
        <f t="array" ref="J241">ROUND(TREND($D$25:$D$175,$A$25:$A$175,A241),0)</f>
        <v>8165</v>
      </c>
      <c r="K241" s="79" cm="1">
        <f t="array" ref="K241">ROUND(TREND($E$25:$E$175,$A$25:$A$175,A241),0)</f>
        <v>11969</v>
      </c>
      <c r="L241" s="79" cm="1">
        <f t="array" ref="L241">ROUND(TREND($F$25:$F$175,$A$25:$A$175,A241),0)</f>
        <v>6615</v>
      </c>
      <c r="M241" s="80" cm="1">
        <f t="array" ref="M241">TREND($G$25:$G$175,$A$25:$A$175,A241)</f>
        <v>22.318438682402714</v>
      </c>
      <c r="N241" s="50">
        <f t="shared" si="28"/>
        <v>142858</v>
      </c>
      <c r="O241" s="50">
        <f t="shared" si="29"/>
        <v>124728</v>
      </c>
      <c r="P241" s="50">
        <f t="shared" si="30"/>
        <v>127964</v>
      </c>
      <c r="Q241" s="50">
        <f t="shared" si="31"/>
        <v>138892</v>
      </c>
    </row>
    <row r="242" spans="1:17" ht="18" thickBot="1" x14ac:dyDescent="0.3">
      <c r="A242" s="25">
        <v>47088</v>
      </c>
      <c r="B242" s="51">
        <f t="shared" si="22"/>
        <v>511.94764397905755</v>
      </c>
      <c r="C242" s="51">
        <f t="shared" si="23"/>
        <v>10044.128086665611</v>
      </c>
      <c r="D242" s="51">
        <f t="shared" si="24"/>
        <v>9212.1559492897522</v>
      </c>
      <c r="E242" s="51">
        <f t="shared" si="25"/>
        <v>13254.500748342942</v>
      </c>
      <c r="F242" s="51">
        <f t="shared" si="26"/>
        <v>7252.7906781440279</v>
      </c>
      <c r="G242" s="51">
        <f t="shared" si="27"/>
        <v>23.119624631310682</v>
      </c>
      <c r="H242" s="79" cm="1">
        <f t="array" ref="H242">ROUND(TREND($B$25:$B$175,$A$25:$A$175,A242),0)</f>
        <v>516</v>
      </c>
      <c r="I242" s="79" cm="1">
        <f t="array" ref="I242">ROUND(TREND($C$25:$C$175,$A$25:$A$175,A242),0)</f>
        <v>9008</v>
      </c>
      <c r="J242" s="79" cm="1">
        <f t="array" ref="J242">ROUND(TREND($D$25:$D$175,$A$25:$A$175,A242),0)</f>
        <v>8189</v>
      </c>
      <c r="K242" s="79" cm="1">
        <f t="array" ref="K242">ROUND(TREND($E$25:$E$175,$A$25:$A$175,A242),0)</f>
        <v>12008</v>
      </c>
      <c r="L242" s="79" cm="1">
        <f t="array" ref="L242">ROUND(TREND($F$25:$F$175,$A$25:$A$175,A242),0)</f>
        <v>6642</v>
      </c>
      <c r="M242" s="80" cm="1">
        <f t="array" ref="M242">TREND($G$25:$G$175,$A$25:$A$175,A242)</f>
        <v>22.384953251812689</v>
      </c>
      <c r="N242" s="50">
        <f t="shared" si="28"/>
        <v>143495</v>
      </c>
      <c r="O242" s="50">
        <f t="shared" si="29"/>
        <v>125095</v>
      </c>
      <c r="P242" s="50">
        <f t="shared" si="30"/>
        <v>128381</v>
      </c>
      <c r="Q242" s="50">
        <f t="shared" si="31"/>
        <v>139459</v>
      </c>
    </row>
    <row r="243" spans="1:17" ht="18" thickBot="1" x14ac:dyDescent="0.3">
      <c r="A243" s="25">
        <v>47119</v>
      </c>
      <c r="B243" s="51">
        <f t="shared" si="22"/>
        <v>513.93193717277484</v>
      </c>
      <c r="C243" s="51">
        <f t="shared" si="23"/>
        <v>10090.95905687431</v>
      </c>
      <c r="D243" s="51">
        <f t="shared" si="24"/>
        <v>9240.2795173361847</v>
      </c>
      <c r="E243" s="51">
        <f t="shared" si="25"/>
        <v>13298.652982681193</v>
      </c>
      <c r="F243" s="51">
        <f t="shared" si="26"/>
        <v>7284.4574847785016</v>
      </c>
      <c r="G243" s="51">
        <f t="shared" si="27"/>
        <v>23.190612119586355</v>
      </c>
      <c r="H243" s="79" cm="1">
        <f t="array" ref="H243">ROUND(TREND($B$25:$B$175,$A$25:$A$175,A243),0)</f>
        <v>518</v>
      </c>
      <c r="I243" s="79" cm="1">
        <f t="array" ref="I243">ROUND(TREND($C$25:$C$175,$A$25:$A$175,A243),0)</f>
        <v>9050</v>
      </c>
      <c r="J243" s="79" cm="1">
        <f t="array" ref="J243">ROUND(TREND($D$25:$D$175,$A$25:$A$175,A243),0)</f>
        <v>8214</v>
      </c>
      <c r="K243" s="79" cm="1">
        <f t="array" ref="K243">ROUND(TREND($E$25:$E$175,$A$25:$A$175,A243),0)</f>
        <v>12048</v>
      </c>
      <c r="L243" s="79" cm="1">
        <f t="array" ref="L243">ROUND(TREND($F$25:$F$175,$A$25:$A$175,A243),0)</f>
        <v>6671</v>
      </c>
      <c r="M243" s="80" cm="1">
        <f t="array" ref="M243">TREND($G$25:$G$175,$A$25:$A$175,A243)</f>
        <v>22.45368497353634</v>
      </c>
      <c r="N243" s="50">
        <f t="shared" si="28"/>
        <v>144164</v>
      </c>
      <c r="O243" s="50">
        <f t="shared" si="29"/>
        <v>125477</v>
      </c>
      <c r="P243" s="50">
        <f t="shared" si="30"/>
        <v>128809</v>
      </c>
      <c r="Q243" s="50">
        <f t="shared" si="31"/>
        <v>140068</v>
      </c>
    </row>
    <row r="244" spans="1:17" ht="18" thickBot="1" x14ac:dyDescent="0.3">
      <c r="A244" s="25">
        <v>47150</v>
      </c>
      <c r="B244" s="51">
        <f t="shared" si="22"/>
        <v>515.91623036649207</v>
      </c>
      <c r="C244" s="51">
        <f t="shared" si="23"/>
        <v>10136.6750039828</v>
      </c>
      <c r="D244" s="51">
        <f t="shared" si="24"/>
        <v>9268.4030853826189</v>
      </c>
      <c r="E244" s="51">
        <f t="shared" si="25"/>
        <v>13342.805217019444</v>
      </c>
      <c r="F244" s="51">
        <f t="shared" si="26"/>
        <v>7315.0323325635118</v>
      </c>
      <c r="G244" s="51">
        <f t="shared" si="27"/>
        <v>23.261599607862014</v>
      </c>
      <c r="H244" s="79" cm="1">
        <f t="array" ref="H244">ROUND(TREND($B$25:$B$175,$A$25:$A$175,A244),0)</f>
        <v>520</v>
      </c>
      <c r="I244" s="79" cm="1">
        <f t="array" ref="I244">ROUND(TREND($C$25:$C$175,$A$25:$A$175,A244),0)</f>
        <v>9091</v>
      </c>
      <c r="J244" s="79" cm="1">
        <f t="array" ref="J244">ROUND(TREND($D$25:$D$175,$A$25:$A$175,A244),0)</f>
        <v>8239</v>
      </c>
      <c r="K244" s="79" cm="1">
        <f t="array" ref="K244">ROUND(TREND($E$25:$E$175,$A$25:$A$175,A244),0)</f>
        <v>12088</v>
      </c>
      <c r="L244" s="79" cm="1">
        <f t="array" ref="L244">ROUND(TREND($F$25:$F$175,$A$25:$A$175,A244),0)</f>
        <v>6699</v>
      </c>
      <c r="M244" s="80" cm="1">
        <f t="array" ref="M244">TREND($G$25:$G$175,$A$25:$A$175,A244)</f>
        <v>22.522416695259977</v>
      </c>
      <c r="N244" s="50">
        <f t="shared" si="28"/>
        <v>144817</v>
      </c>
      <c r="O244" s="50">
        <f t="shared" si="29"/>
        <v>125859</v>
      </c>
      <c r="P244" s="50">
        <f t="shared" si="30"/>
        <v>129237</v>
      </c>
      <c r="Q244" s="50">
        <f t="shared" si="31"/>
        <v>140656</v>
      </c>
    </row>
    <row r="245" spans="1:17" ht="18" thickBot="1" x14ac:dyDescent="0.3">
      <c r="A245" s="25">
        <v>47178</v>
      </c>
      <c r="B245" s="51">
        <f t="shared" si="22"/>
        <v>517.90052356020931</v>
      </c>
      <c r="C245" s="51">
        <f t="shared" si="23"/>
        <v>10179.045881790671</v>
      </c>
      <c r="D245" s="51">
        <f t="shared" si="24"/>
        <v>9293.1518252634814</v>
      </c>
      <c r="E245" s="51">
        <f t="shared" si="25"/>
        <v>13383.646033782326</v>
      </c>
      <c r="F245" s="51">
        <f t="shared" si="26"/>
        <v>7343.4232626495914</v>
      </c>
      <c r="G245" s="51">
        <f t="shared" si="27"/>
        <v>23.325717339207781</v>
      </c>
      <c r="H245" s="79" cm="1">
        <f t="array" ref="H245">ROUND(TREND($B$25:$B$175,$A$25:$A$175,A245),0)</f>
        <v>522</v>
      </c>
      <c r="I245" s="79" cm="1">
        <f t="array" ref="I245">ROUND(TREND($C$25:$C$175,$A$25:$A$175,A245),0)</f>
        <v>9129</v>
      </c>
      <c r="J245" s="79" cm="1">
        <f t="array" ref="J245">ROUND(TREND($D$25:$D$175,$A$25:$A$175,A245),0)</f>
        <v>8261</v>
      </c>
      <c r="K245" s="79" cm="1">
        <f t="array" ref="K245">ROUND(TREND($E$25:$E$175,$A$25:$A$175,A245),0)</f>
        <v>12125</v>
      </c>
      <c r="L245" s="79" cm="1">
        <f t="array" ref="L245">ROUND(TREND($F$25:$F$175,$A$25:$A$175,A245),0)</f>
        <v>6725</v>
      </c>
      <c r="M245" s="80" cm="1">
        <f t="array" ref="M245">TREND($G$25:$G$175,$A$25:$A$175,A245)</f>
        <v>22.584496960042628</v>
      </c>
      <c r="N245" s="50">
        <f t="shared" si="28"/>
        <v>145422</v>
      </c>
      <c r="O245" s="50">
        <f t="shared" si="29"/>
        <v>126195</v>
      </c>
      <c r="P245" s="50">
        <f t="shared" si="30"/>
        <v>129633</v>
      </c>
      <c r="Q245" s="50">
        <f t="shared" si="31"/>
        <v>141202</v>
      </c>
    </row>
    <row r="246" spans="1:17" ht="18" thickBot="1" x14ac:dyDescent="0.3">
      <c r="A246" s="25">
        <v>47209</v>
      </c>
      <c r="B246" s="51">
        <f t="shared" si="22"/>
        <v>519.88481675392666</v>
      </c>
      <c r="C246" s="51">
        <f t="shared" si="23"/>
        <v>10224.761828899163</v>
      </c>
      <c r="D246" s="51">
        <f t="shared" si="24"/>
        <v>9321.2753933099157</v>
      </c>
      <c r="E246" s="51">
        <f t="shared" si="25"/>
        <v>13427.798268120578</v>
      </c>
      <c r="F246" s="51">
        <f t="shared" si="26"/>
        <v>7375.0900692840651</v>
      </c>
      <c r="G246" s="51">
        <f t="shared" si="27"/>
        <v>23.39670482748345</v>
      </c>
      <c r="H246" s="79" cm="1">
        <f t="array" ref="H246">ROUND(TREND($B$25:$B$175,$A$25:$A$175,A246),0)</f>
        <v>524</v>
      </c>
      <c r="I246" s="79" cm="1">
        <f t="array" ref="I246">ROUND(TREND($C$25:$C$175,$A$25:$A$175,A246),0)</f>
        <v>9170</v>
      </c>
      <c r="J246" s="79" cm="1">
        <f t="array" ref="J246">ROUND(TREND($D$25:$D$175,$A$25:$A$175,A246),0)</f>
        <v>8286</v>
      </c>
      <c r="K246" s="79" cm="1">
        <f t="array" ref="K246">ROUND(TREND($E$25:$E$175,$A$25:$A$175,A246),0)</f>
        <v>12165</v>
      </c>
      <c r="L246" s="79" cm="1">
        <f t="array" ref="L246">ROUND(TREND($F$25:$F$175,$A$25:$A$175,A246),0)</f>
        <v>6754</v>
      </c>
      <c r="M246" s="80" cm="1">
        <f t="array" ref="M246">TREND($G$25:$G$175,$A$25:$A$175,A246)</f>
        <v>22.653228681766279</v>
      </c>
      <c r="N246" s="50">
        <f t="shared" si="28"/>
        <v>146075</v>
      </c>
      <c r="O246" s="50">
        <f t="shared" si="29"/>
        <v>126577</v>
      </c>
      <c r="P246" s="50">
        <f t="shared" si="30"/>
        <v>130061</v>
      </c>
      <c r="Q246" s="50">
        <f t="shared" si="31"/>
        <v>141811</v>
      </c>
    </row>
    <row r="247" spans="1:17" ht="18" thickBot="1" x14ac:dyDescent="0.3">
      <c r="A247" s="25">
        <v>47239</v>
      </c>
      <c r="B247" s="51">
        <f t="shared" si="22"/>
        <v>521.86910994764389</v>
      </c>
      <c r="C247" s="51">
        <f t="shared" si="23"/>
        <v>10269.362752907447</v>
      </c>
      <c r="D247" s="51">
        <f t="shared" si="24"/>
        <v>9349.3989613563499</v>
      </c>
      <c r="E247" s="51">
        <f t="shared" si="25"/>
        <v>13470.846696600374</v>
      </c>
      <c r="F247" s="51">
        <f t="shared" si="26"/>
        <v>7404.5729582196109</v>
      </c>
      <c r="G247" s="51">
        <f t="shared" si="27"/>
        <v>23.465402396782476</v>
      </c>
      <c r="H247" s="79" cm="1">
        <f t="array" ref="H247">ROUND(TREND($B$25:$B$175,$A$25:$A$175,A247),0)</f>
        <v>526</v>
      </c>
      <c r="I247" s="79" cm="1">
        <f t="array" ref="I247">ROUND(TREND($C$25:$C$175,$A$25:$A$175,A247),0)</f>
        <v>9210</v>
      </c>
      <c r="J247" s="79" cm="1">
        <f t="array" ref="J247">ROUND(TREND($D$25:$D$175,$A$25:$A$175,A247),0)</f>
        <v>8311</v>
      </c>
      <c r="K247" s="79" cm="1">
        <f t="array" ref="K247">ROUND(TREND($E$25:$E$175,$A$25:$A$175,A247),0)</f>
        <v>12204</v>
      </c>
      <c r="L247" s="79" cm="1">
        <f t="array" ref="L247">ROUND(TREND($F$25:$F$175,$A$25:$A$175,A247),0)</f>
        <v>6781</v>
      </c>
      <c r="M247" s="80" cm="1">
        <f t="array" ref="M247">TREND($G$25:$G$175,$A$25:$A$175,A247)</f>
        <v>22.719743251176254</v>
      </c>
      <c r="N247" s="50">
        <f t="shared" si="28"/>
        <v>146712</v>
      </c>
      <c r="O247" s="50">
        <f t="shared" si="29"/>
        <v>126959</v>
      </c>
      <c r="P247" s="50">
        <f t="shared" si="30"/>
        <v>130478</v>
      </c>
      <c r="Q247" s="50">
        <f t="shared" si="31"/>
        <v>142378</v>
      </c>
    </row>
    <row r="248" spans="1:17" ht="18" thickBot="1" x14ac:dyDescent="0.3">
      <c r="A248" s="25">
        <v>47270</v>
      </c>
      <c r="B248" s="51">
        <f t="shared" si="22"/>
        <v>523.85340314136113</v>
      </c>
      <c r="C248" s="51">
        <f t="shared" si="23"/>
        <v>10316.193723116146</v>
      </c>
      <c r="D248" s="51">
        <f t="shared" si="24"/>
        <v>9376.3975866809269</v>
      </c>
      <c r="E248" s="51">
        <f t="shared" si="25"/>
        <v>13514.998930938626</v>
      </c>
      <c r="F248" s="51">
        <f t="shared" si="26"/>
        <v>7436.2397648540846</v>
      </c>
      <c r="G248" s="51">
        <f t="shared" si="27"/>
        <v>23.536389885058135</v>
      </c>
      <c r="H248" s="79" cm="1">
        <f t="array" ref="H248">ROUND(TREND($B$25:$B$175,$A$25:$A$175,A248),0)</f>
        <v>528</v>
      </c>
      <c r="I248" s="79" cm="1">
        <f t="array" ref="I248">ROUND(TREND($C$25:$C$175,$A$25:$A$175,A248),0)</f>
        <v>9252</v>
      </c>
      <c r="J248" s="79" cm="1">
        <f t="array" ref="J248">ROUND(TREND($D$25:$D$175,$A$25:$A$175,A248),0)</f>
        <v>8335</v>
      </c>
      <c r="K248" s="79" cm="1">
        <f t="array" ref="K248">ROUND(TREND($E$25:$E$175,$A$25:$A$175,A248),0)</f>
        <v>12244</v>
      </c>
      <c r="L248" s="79" cm="1">
        <f t="array" ref="L248">ROUND(TREND($F$25:$F$175,$A$25:$A$175,A248),0)</f>
        <v>6810</v>
      </c>
      <c r="M248" s="80" cm="1">
        <f t="array" ref="M248">TREND($G$25:$G$175,$A$25:$A$175,A248)</f>
        <v>22.788474972899891</v>
      </c>
      <c r="N248" s="50">
        <f t="shared" si="28"/>
        <v>147381</v>
      </c>
      <c r="O248" s="50">
        <f t="shared" si="29"/>
        <v>127326</v>
      </c>
      <c r="P248" s="50">
        <f t="shared" si="30"/>
        <v>130906</v>
      </c>
      <c r="Q248" s="50">
        <f t="shared" si="31"/>
        <v>142987</v>
      </c>
    </row>
    <row r="249" spans="1:17" ht="18" thickBot="1" x14ac:dyDescent="0.3">
      <c r="A249" s="25">
        <v>47300</v>
      </c>
      <c r="B249" s="51">
        <f t="shared" si="22"/>
        <v>525.83769633507848</v>
      </c>
      <c r="C249" s="51">
        <f t="shared" si="23"/>
        <v>10360.79464712443</v>
      </c>
      <c r="D249" s="51">
        <f t="shared" si="24"/>
        <v>9404.5211547273611</v>
      </c>
      <c r="E249" s="51">
        <f t="shared" si="25"/>
        <v>13558.047359418419</v>
      </c>
      <c r="F249" s="51">
        <f t="shared" si="26"/>
        <v>7465.7226537896304</v>
      </c>
      <c r="G249" s="51">
        <f t="shared" si="27"/>
        <v>23.605087454357175</v>
      </c>
      <c r="H249" s="79" cm="1">
        <f t="array" ref="H249">ROUND(TREND($B$25:$B$175,$A$25:$A$175,A249),0)</f>
        <v>530</v>
      </c>
      <c r="I249" s="79" cm="1">
        <f t="array" ref="I249">ROUND(TREND($C$25:$C$175,$A$25:$A$175,A249),0)</f>
        <v>9292</v>
      </c>
      <c r="J249" s="79" cm="1">
        <f t="array" ref="J249">ROUND(TREND($D$25:$D$175,$A$25:$A$175,A249),0)</f>
        <v>8360</v>
      </c>
      <c r="K249" s="79" cm="1">
        <f t="array" ref="K249">ROUND(TREND($E$25:$E$175,$A$25:$A$175,A249),0)</f>
        <v>12283</v>
      </c>
      <c r="L249" s="79" cm="1">
        <f t="array" ref="L249">ROUND(TREND($F$25:$F$175,$A$25:$A$175,A249),0)</f>
        <v>6837</v>
      </c>
      <c r="M249" s="80" cm="1">
        <f t="array" ref="M249">TREND($G$25:$G$175,$A$25:$A$175,A249)</f>
        <v>22.85498954230988</v>
      </c>
      <c r="N249" s="50">
        <f t="shared" si="28"/>
        <v>148018</v>
      </c>
      <c r="O249" s="50">
        <f t="shared" si="29"/>
        <v>127708</v>
      </c>
      <c r="P249" s="50">
        <f t="shared" si="30"/>
        <v>131323</v>
      </c>
      <c r="Q249" s="50">
        <f t="shared" si="31"/>
        <v>143554</v>
      </c>
    </row>
    <row r="250" spans="1:17" ht="18" thickBot="1" x14ac:dyDescent="0.3">
      <c r="A250" s="25">
        <v>47331</v>
      </c>
      <c r="B250" s="51">
        <f t="shared" si="22"/>
        <v>527.82198952879571</v>
      </c>
      <c r="C250" s="51">
        <f t="shared" si="23"/>
        <v>10406.510594232923</v>
      </c>
      <c r="D250" s="51">
        <f t="shared" si="24"/>
        <v>9432.6447227737954</v>
      </c>
      <c r="E250" s="51">
        <f t="shared" si="25"/>
        <v>13602.19959375667</v>
      </c>
      <c r="F250" s="51">
        <f t="shared" si="26"/>
        <v>7497.389460424105</v>
      </c>
      <c r="G250" s="51">
        <f t="shared" si="27"/>
        <v>23.676074942632834</v>
      </c>
      <c r="H250" s="79" cm="1">
        <f t="array" ref="H250">ROUND(TREND($B$25:$B$175,$A$25:$A$175,A250),0)</f>
        <v>532</v>
      </c>
      <c r="I250" s="79" cm="1">
        <f t="array" ref="I250">ROUND(TREND($C$25:$C$175,$A$25:$A$175,A250),0)</f>
        <v>9333</v>
      </c>
      <c r="J250" s="79" cm="1">
        <f t="array" ref="J250">ROUND(TREND($D$25:$D$175,$A$25:$A$175,A250),0)</f>
        <v>8385</v>
      </c>
      <c r="K250" s="79" cm="1">
        <f t="array" ref="K250">ROUND(TREND($E$25:$E$175,$A$25:$A$175,A250),0)</f>
        <v>12323</v>
      </c>
      <c r="L250" s="79" cm="1">
        <f t="array" ref="L250">ROUND(TREND($F$25:$F$175,$A$25:$A$175,A250),0)</f>
        <v>6866</v>
      </c>
      <c r="M250" s="80" cm="1">
        <f t="array" ref="M250">TREND($G$25:$G$175,$A$25:$A$175,A250)</f>
        <v>22.923721264033517</v>
      </c>
      <c r="N250" s="50">
        <f t="shared" si="28"/>
        <v>148671</v>
      </c>
      <c r="O250" s="50">
        <f t="shared" si="29"/>
        <v>128090</v>
      </c>
      <c r="P250" s="50">
        <f t="shared" si="30"/>
        <v>131751</v>
      </c>
      <c r="Q250" s="50">
        <f t="shared" si="31"/>
        <v>144163</v>
      </c>
    </row>
    <row r="251" spans="1:17" ht="18" thickBot="1" x14ac:dyDescent="0.3">
      <c r="A251" s="25">
        <v>47362</v>
      </c>
      <c r="B251" s="51">
        <f t="shared" si="22"/>
        <v>529.80628272251295</v>
      </c>
      <c r="C251" s="51">
        <f t="shared" si="23"/>
        <v>10453.341564441622</v>
      </c>
      <c r="D251" s="51">
        <f t="shared" si="24"/>
        <v>9459.6433480983706</v>
      </c>
      <c r="E251" s="51">
        <f t="shared" si="25"/>
        <v>13647.455633953379</v>
      </c>
      <c r="F251" s="51">
        <f t="shared" si="26"/>
        <v>7527.9643082091143</v>
      </c>
      <c r="G251" s="51">
        <f t="shared" si="27"/>
        <v>23.747062430908507</v>
      </c>
      <c r="H251" s="79" cm="1">
        <f t="array" ref="H251">ROUND(TREND($B$25:$B$175,$A$25:$A$175,A251),0)</f>
        <v>534</v>
      </c>
      <c r="I251" s="79" cm="1">
        <f t="array" ref="I251">ROUND(TREND($C$25:$C$175,$A$25:$A$175,A251),0)</f>
        <v>9375</v>
      </c>
      <c r="J251" s="79" cm="1">
        <f t="array" ref="J251">ROUND(TREND($D$25:$D$175,$A$25:$A$175,A251),0)</f>
        <v>8409</v>
      </c>
      <c r="K251" s="79" cm="1">
        <f t="array" ref="K251">ROUND(TREND($E$25:$E$175,$A$25:$A$175,A251),0)</f>
        <v>12364</v>
      </c>
      <c r="L251" s="79" cm="1">
        <f t="array" ref="L251">ROUND(TREND($F$25:$F$175,$A$25:$A$175,A251),0)</f>
        <v>6894</v>
      </c>
      <c r="M251" s="80" cm="1">
        <f t="array" ref="M251">TREND($G$25:$G$175,$A$25:$A$175,A251)</f>
        <v>22.992452985757168</v>
      </c>
      <c r="N251" s="50">
        <f t="shared" si="28"/>
        <v>149340</v>
      </c>
      <c r="O251" s="50">
        <f t="shared" si="29"/>
        <v>128457</v>
      </c>
      <c r="P251" s="50">
        <f t="shared" si="30"/>
        <v>132189</v>
      </c>
      <c r="Q251" s="50">
        <f t="shared" si="31"/>
        <v>144751</v>
      </c>
    </row>
    <row r="252" spans="1:17" ht="18" thickBot="1" x14ac:dyDescent="0.3">
      <c r="A252" s="25">
        <v>47392</v>
      </c>
      <c r="B252" s="51">
        <f t="shared" si="22"/>
        <v>531.79057591623018</v>
      </c>
      <c r="C252" s="51">
        <f t="shared" si="23"/>
        <v>10497.942488449906</v>
      </c>
      <c r="D252" s="51">
        <f t="shared" si="24"/>
        <v>9487.7669161448048</v>
      </c>
      <c r="E252" s="51">
        <f t="shared" si="25"/>
        <v>13690.504062433176</v>
      </c>
      <c r="F252" s="51">
        <f t="shared" si="26"/>
        <v>7558.5391559941245</v>
      </c>
      <c r="G252" s="51">
        <f t="shared" si="27"/>
        <v>23.815760000207533</v>
      </c>
      <c r="H252" s="79" cm="1">
        <f t="array" ref="H252">ROUND(TREND($B$25:$B$175,$A$25:$A$175,A252),0)</f>
        <v>536</v>
      </c>
      <c r="I252" s="79" cm="1">
        <f t="array" ref="I252">ROUND(TREND($C$25:$C$175,$A$25:$A$175,A252),0)</f>
        <v>9415</v>
      </c>
      <c r="J252" s="79" cm="1">
        <f t="array" ref="J252">ROUND(TREND($D$25:$D$175,$A$25:$A$175,A252),0)</f>
        <v>8434</v>
      </c>
      <c r="K252" s="79" cm="1">
        <f t="array" ref="K252">ROUND(TREND($E$25:$E$175,$A$25:$A$175,A252),0)</f>
        <v>12403</v>
      </c>
      <c r="L252" s="79" cm="1">
        <f t="array" ref="L252">ROUND(TREND($F$25:$F$175,$A$25:$A$175,A252),0)</f>
        <v>6922</v>
      </c>
      <c r="M252" s="80" cm="1">
        <f t="array" ref="M252">TREND($G$25:$G$175,$A$25:$A$175,A252)</f>
        <v>23.058967555167143</v>
      </c>
      <c r="N252" s="50">
        <f t="shared" si="28"/>
        <v>149977</v>
      </c>
      <c r="O252" s="50">
        <f t="shared" si="29"/>
        <v>128839</v>
      </c>
      <c r="P252" s="50">
        <f t="shared" si="30"/>
        <v>132606</v>
      </c>
      <c r="Q252" s="50">
        <f t="shared" si="31"/>
        <v>145339</v>
      </c>
    </row>
    <row r="253" spans="1:17" ht="18" thickBot="1" x14ac:dyDescent="0.3">
      <c r="A253" s="25">
        <v>47423</v>
      </c>
      <c r="B253" s="51">
        <f t="shared" si="22"/>
        <v>533.77486910994753</v>
      </c>
      <c r="C253" s="51">
        <f t="shared" si="23"/>
        <v>10543.658435558398</v>
      </c>
      <c r="D253" s="51">
        <f t="shared" si="24"/>
        <v>9515.890484191239</v>
      </c>
      <c r="E253" s="51">
        <f t="shared" si="25"/>
        <v>13734.656296771427</v>
      </c>
      <c r="F253" s="51">
        <f t="shared" si="26"/>
        <v>7590.2059626285991</v>
      </c>
      <c r="G253" s="51">
        <f t="shared" si="27"/>
        <v>23.886747488483191</v>
      </c>
      <c r="H253" s="79" cm="1">
        <f t="array" ref="H253">ROUND(TREND($B$25:$B$175,$A$25:$A$175,A253),0)</f>
        <v>538</v>
      </c>
      <c r="I253" s="79" cm="1">
        <f t="array" ref="I253">ROUND(TREND($C$25:$C$175,$A$25:$A$175,A253),0)</f>
        <v>9456</v>
      </c>
      <c r="J253" s="79" cm="1">
        <f t="array" ref="J253">ROUND(TREND($D$25:$D$175,$A$25:$A$175,A253),0)</f>
        <v>8459</v>
      </c>
      <c r="K253" s="79" cm="1">
        <f t="array" ref="K253">ROUND(TREND($E$25:$E$175,$A$25:$A$175,A253),0)</f>
        <v>12443</v>
      </c>
      <c r="L253" s="79" cm="1">
        <f t="array" ref="L253">ROUND(TREND($F$25:$F$175,$A$25:$A$175,A253),0)</f>
        <v>6951</v>
      </c>
      <c r="M253" s="80" cm="1">
        <f t="array" ref="M253">TREND($G$25:$G$175,$A$25:$A$175,A253)</f>
        <v>23.12769927689078</v>
      </c>
      <c r="N253" s="50">
        <f t="shared" si="28"/>
        <v>150630</v>
      </c>
      <c r="O253" s="50">
        <f t="shared" si="29"/>
        <v>129221</v>
      </c>
      <c r="P253" s="50">
        <f t="shared" si="30"/>
        <v>133034</v>
      </c>
      <c r="Q253" s="50">
        <f t="shared" si="31"/>
        <v>145948</v>
      </c>
    </row>
    <row r="254" spans="1:17" ht="18" thickBot="1" x14ac:dyDescent="0.3">
      <c r="A254" s="25">
        <v>47453</v>
      </c>
      <c r="B254" s="51">
        <f t="shared" si="22"/>
        <v>535.75916230366477</v>
      </c>
      <c r="C254" s="51">
        <f t="shared" si="23"/>
        <v>10589.374382666889</v>
      </c>
      <c r="D254" s="51">
        <f t="shared" si="24"/>
        <v>9542.8891095158142</v>
      </c>
      <c r="E254" s="51">
        <f t="shared" si="25"/>
        <v>13777.70472525122</v>
      </c>
      <c r="F254" s="51">
        <f t="shared" si="26"/>
        <v>7619.688851564144</v>
      </c>
      <c r="G254" s="51">
        <f t="shared" si="27"/>
        <v>23.955445057782235</v>
      </c>
      <c r="H254" s="79" cm="1">
        <f t="array" ref="H254">ROUND(TREND($B$25:$B$175,$A$25:$A$175,A254),0)</f>
        <v>540</v>
      </c>
      <c r="I254" s="79" cm="1">
        <f t="array" ref="I254">ROUND(TREND($C$25:$C$175,$A$25:$A$175,A254),0)</f>
        <v>9497</v>
      </c>
      <c r="J254" s="79" cm="1">
        <f t="array" ref="J254">ROUND(TREND($D$25:$D$175,$A$25:$A$175,A254),0)</f>
        <v>8483</v>
      </c>
      <c r="K254" s="79" cm="1">
        <f t="array" ref="K254">ROUND(TREND($E$25:$E$175,$A$25:$A$175,A254),0)</f>
        <v>12482</v>
      </c>
      <c r="L254" s="79" cm="1">
        <f t="array" ref="L254">ROUND(TREND($F$25:$F$175,$A$25:$A$175,A254),0)</f>
        <v>6978</v>
      </c>
      <c r="M254" s="80" cm="1">
        <f t="array" ref="M254">TREND($G$25:$G$175,$A$25:$A$175,A254)</f>
        <v>23.194213846300769</v>
      </c>
      <c r="N254" s="50">
        <f t="shared" si="28"/>
        <v>151283</v>
      </c>
      <c r="O254" s="50">
        <f t="shared" si="29"/>
        <v>129588</v>
      </c>
      <c r="P254" s="50">
        <f t="shared" si="30"/>
        <v>133451</v>
      </c>
      <c r="Q254" s="50">
        <f t="shared" si="31"/>
        <v>146515</v>
      </c>
    </row>
    <row r="255" spans="1:17" ht="18" thickBot="1" x14ac:dyDescent="0.3">
      <c r="A255" s="25">
        <v>47484</v>
      </c>
      <c r="B255" s="51">
        <f t="shared" si="22"/>
        <v>537.74345549738212</v>
      </c>
      <c r="C255" s="51">
        <f t="shared" si="23"/>
        <v>10635.090329775379</v>
      </c>
      <c r="D255" s="51">
        <f t="shared" si="24"/>
        <v>9571.0126775622466</v>
      </c>
      <c r="E255" s="51">
        <f t="shared" si="25"/>
        <v>13821.856959589473</v>
      </c>
      <c r="F255" s="51">
        <f t="shared" si="26"/>
        <v>7651.3556581986186</v>
      </c>
      <c r="G255" s="51">
        <f t="shared" si="27"/>
        <v>24.026432546057894</v>
      </c>
      <c r="H255" s="79" cm="1">
        <f t="array" ref="H255">ROUND(TREND($B$25:$B$175,$A$25:$A$175,A255),0)</f>
        <v>542</v>
      </c>
      <c r="I255" s="79" cm="1">
        <f t="array" ref="I255">ROUND(TREND($C$25:$C$175,$A$25:$A$175,A255),0)</f>
        <v>9538</v>
      </c>
      <c r="J255" s="79" cm="1">
        <f t="array" ref="J255">ROUND(TREND($D$25:$D$175,$A$25:$A$175,A255),0)</f>
        <v>8508</v>
      </c>
      <c r="K255" s="79" cm="1">
        <f t="array" ref="K255">ROUND(TREND($E$25:$E$175,$A$25:$A$175,A255),0)</f>
        <v>12522</v>
      </c>
      <c r="L255" s="79" cm="1">
        <f t="array" ref="L255">ROUND(TREND($F$25:$F$175,$A$25:$A$175,A255),0)</f>
        <v>7007</v>
      </c>
      <c r="M255" s="80" cm="1">
        <f t="array" ref="M255">TREND($G$25:$G$175,$A$25:$A$175,A255)</f>
        <v>23.262945568024406</v>
      </c>
      <c r="N255" s="50">
        <f t="shared" si="28"/>
        <v>151936</v>
      </c>
      <c r="O255" s="50">
        <f t="shared" si="29"/>
        <v>129970</v>
      </c>
      <c r="P255" s="50">
        <f t="shared" si="30"/>
        <v>133879</v>
      </c>
      <c r="Q255" s="50">
        <f t="shared" si="31"/>
        <v>147124</v>
      </c>
    </row>
    <row r="256" spans="1:17" ht="18" thickBot="1" x14ac:dyDescent="0.3">
      <c r="A256" s="25">
        <v>47515</v>
      </c>
      <c r="B256" s="51">
        <f t="shared" si="22"/>
        <v>539.72774869109935</v>
      </c>
      <c r="C256" s="51">
        <f t="shared" si="23"/>
        <v>10681.921299984078</v>
      </c>
      <c r="D256" s="51">
        <f t="shared" si="24"/>
        <v>9599.1362456086808</v>
      </c>
      <c r="E256" s="51">
        <f t="shared" si="25"/>
        <v>13867.112999786181</v>
      </c>
      <c r="F256" s="51">
        <f t="shared" si="26"/>
        <v>7681.9305059836288</v>
      </c>
      <c r="G256" s="51">
        <f t="shared" si="27"/>
        <v>24.097420034333563</v>
      </c>
      <c r="H256" s="79" cm="1">
        <f t="array" ref="H256">ROUND(TREND($B$25:$B$175,$A$25:$A$175,A256),0)</f>
        <v>544</v>
      </c>
      <c r="I256" s="79" cm="1">
        <f t="array" ref="I256">ROUND(TREND($C$25:$C$175,$A$25:$A$175,A256),0)</f>
        <v>9580</v>
      </c>
      <c r="J256" s="79" cm="1">
        <f t="array" ref="J256">ROUND(TREND($D$25:$D$175,$A$25:$A$175,A256),0)</f>
        <v>8533</v>
      </c>
      <c r="K256" s="79" cm="1">
        <f t="array" ref="K256">ROUND(TREND($E$25:$E$175,$A$25:$A$175,A256),0)</f>
        <v>12563</v>
      </c>
      <c r="L256" s="79" cm="1">
        <f t="array" ref="L256">ROUND(TREND($F$25:$F$175,$A$25:$A$175,A256),0)</f>
        <v>7035</v>
      </c>
      <c r="M256" s="80" cm="1">
        <f t="array" ref="M256">TREND($G$25:$G$175,$A$25:$A$175,A256)</f>
        <v>23.331677289748058</v>
      </c>
      <c r="N256" s="50">
        <f t="shared" si="28"/>
        <v>152605</v>
      </c>
      <c r="O256" s="50">
        <f t="shared" si="29"/>
        <v>130352</v>
      </c>
      <c r="P256" s="50">
        <f t="shared" si="30"/>
        <v>134317</v>
      </c>
      <c r="Q256" s="50">
        <f t="shared" si="31"/>
        <v>147712</v>
      </c>
    </row>
    <row r="257" spans="1:17" ht="18" thickBot="1" x14ac:dyDescent="0.3">
      <c r="A257" s="25">
        <v>47543</v>
      </c>
      <c r="B257" s="51">
        <f t="shared" si="22"/>
        <v>540.71989528795802</v>
      </c>
      <c r="C257" s="51">
        <f t="shared" si="23"/>
        <v>10723.177154691741</v>
      </c>
      <c r="D257" s="51">
        <f t="shared" si="24"/>
        <v>9623.8849854895416</v>
      </c>
      <c r="E257" s="51">
        <f t="shared" si="25"/>
        <v>13906.850010690605</v>
      </c>
      <c r="F257" s="51">
        <f t="shared" si="26"/>
        <v>7710.3214360697084</v>
      </c>
      <c r="G257" s="51">
        <f t="shared" si="27"/>
        <v>24.161537765679316</v>
      </c>
      <c r="H257" s="79" cm="1">
        <f t="array" ref="H257">ROUND(TREND($B$25:$B$175,$A$25:$A$175,A257),0)</f>
        <v>545</v>
      </c>
      <c r="I257" s="79" cm="1">
        <f t="array" ref="I257">ROUND(TREND($C$25:$C$175,$A$25:$A$175,A257),0)</f>
        <v>9617</v>
      </c>
      <c r="J257" s="79" cm="1">
        <f t="array" ref="J257">ROUND(TREND($D$25:$D$175,$A$25:$A$175,A257),0)</f>
        <v>8555</v>
      </c>
      <c r="K257" s="79" cm="1">
        <f t="array" ref="K257">ROUND(TREND($E$25:$E$175,$A$25:$A$175,A257),0)</f>
        <v>12599</v>
      </c>
      <c r="L257" s="79" cm="1">
        <f t="array" ref="L257">ROUND(TREND($F$25:$F$175,$A$25:$A$175,A257),0)</f>
        <v>7061</v>
      </c>
      <c r="M257" s="80" cm="1">
        <f t="array" ref="M257">TREND($G$25:$G$175,$A$25:$A$175,A257)</f>
        <v>23.393757554530694</v>
      </c>
      <c r="N257" s="50">
        <f t="shared" si="28"/>
        <v>153194</v>
      </c>
      <c r="O257" s="50">
        <f t="shared" si="29"/>
        <v>130688</v>
      </c>
      <c r="P257" s="50">
        <f t="shared" si="30"/>
        <v>134702</v>
      </c>
      <c r="Q257" s="50">
        <f t="shared" si="31"/>
        <v>148258</v>
      </c>
    </row>
    <row r="258" spans="1:17" ht="18" thickBot="1" x14ac:dyDescent="0.3">
      <c r="A258" s="25">
        <v>47574</v>
      </c>
      <c r="B258" s="51">
        <f t="shared" si="22"/>
        <v>542.70418848167526</v>
      </c>
      <c r="C258" s="51">
        <f t="shared" si="23"/>
        <v>10770.00812490044</v>
      </c>
      <c r="D258" s="51">
        <f t="shared" si="24"/>
        <v>9652.008553535974</v>
      </c>
      <c r="E258" s="51">
        <f t="shared" si="25"/>
        <v>13951.002245028856</v>
      </c>
      <c r="F258" s="51">
        <f t="shared" si="26"/>
        <v>7741.988242704183</v>
      </c>
      <c r="G258" s="51">
        <f t="shared" si="27"/>
        <v>24.232525253954989</v>
      </c>
      <c r="H258" s="79" cm="1">
        <f t="array" ref="H258">ROUND(TREND($B$25:$B$175,$A$25:$A$175,A258),0)</f>
        <v>547</v>
      </c>
      <c r="I258" s="79" cm="1">
        <f t="array" ref="I258">ROUND(TREND($C$25:$C$175,$A$25:$A$175,A258),0)</f>
        <v>9659</v>
      </c>
      <c r="J258" s="79" cm="1">
        <f t="array" ref="J258">ROUND(TREND($D$25:$D$175,$A$25:$A$175,A258),0)</f>
        <v>8580</v>
      </c>
      <c r="K258" s="79" cm="1">
        <f t="array" ref="K258">ROUND(TREND($E$25:$E$175,$A$25:$A$175,A258),0)</f>
        <v>12639</v>
      </c>
      <c r="L258" s="79" cm="1">
        <f t="array" ref="L258">ROUND(TREND($F$25:$F$175,$A$25:$A$175,A258),0)</f>
        <v>7090</v>
      </c>
      <c r="M258" s="80" cm="1">
        <f t="array" ref="M258">TREND($G$25:$G$175,$A$25:$A$175,A258)</f>
        <v>23.462489276254345</v>
      </c>
      <c r="N258" s="50">
        <f t="shared" si="28"/>
        <v>153863</v>
      </c>
      <c r="O258" s="50">
        <f t="shared" si="29"/>
        <v>131070</v>
      </c>
      <c r="P258" s="50">
        <f t="shared" si="30"/>
        <v>135130</v>
      </c>
      <c r="Q258" s="50">
        <f t="shared" si="31"/>
        <v>148867</v>
      </c>
    </row>
    <row r="259" spans="1:17" ht="18" thickBot="1" x14ac:dyDescent="0.3">
      <c r="A259" s="25">
        <v>47604</v>
      </c>
      <c r="B259" s="51">
        <f t="shared" si="22"/>
        <v>544.6884816753925</v>
      </c>
      <c r="C259" s="51">
        <f t="shared" si="23"/>
        <v>10814.609048908724</v>
      </c>
      <c r="D259" s="51">
        <f t="shared" si="24"/>
        <v>9679.0071788605492</v>
      </c>
      <c r="E259" s="51">
        <f t="shared" si="25"/>
        <v>13994.050673508653</v>
      </c>
      <c r="F259" s="51">
        <f t="shared" si="26"/>
        <v>7771.4711316397279</v>
      </c>
      <c r="G259" s="51">
        <f t="shared" si="27"/>
        <v>24.301222823254019</v>
      </c>
      <c r="H259" s="79" cm="1">
        <f t="array" ref="H259">ROUND(TREND($B$25:$B$175,$A$25:$A$175,A259),0)</f>
        <v>549</v>
      </c>
      <c r="I259" s="79" cm="1">
        <f t="array" ref="I259">ROUND(TREND($C$25:$C$175,$A$25:$A$175,A259),0)</f>
        <v>9699</v>
      </c>
      <c r="J259" s="79" cm="1">
        <f t="array" ref="J259">ROUND(TREND($D$25:$D$175,$A$25:$A$175,A259),0)</f>
        <v>8604</v>
      </c>
      <c r="K259" s="79" cm="1">
        <f t="array" ref="K259">ROUND(TREND($E$25:$E$175,$A$25:$A$175,A259),0)</f>
        <v>12678</v>
      </c>
      <c r="L259" s="79" cm="1">
        <f t="array" ref="L259">ROUND(TREND($F$25:$F$175,$A$25:$A$175,A259),0)</f>
        <v>7117</v>
      </c>
      <c r="M259" s="80" cm="1">
        <f t="array" ref="M259">TREND($G$25:$G$175,$A$25:$A$175,A259)</f>
        <v>23.52900384566432</v>
      </c>
      <c r="N259" s="50">
        <f t="shared" si="28"/>
        <v>154500</v>
      </c>
      <c r="O259" s="50">
        <f t="shared" si="29"/>
        <v>131437</v>
      </c>
      <c r="P259" s="50">
        <f t="shared" si="30"/>
        <v>135547</v>
      </c>
      <c r="Q259" s="50">
        <f t="shared" si="31"/>
        <v>149434</v>
      </c>
    </row>
    <row r="260" spans="1:17" ht="18" thickBot="1" x14ac:dyDescent="0.3">
      <c r="A260" s="25">
        <v>47635</v>
      </c>
      <c r="B260" s="51">
        <f t="shared" si="22"/>
        <v>546.67277486910984</v>
      </c>
      <c r="C260" s="51">
        <f t="shared" si="23"/>
        <v>10860.324996017216</v>
      </c>
      <c r="D260" s="51">
        <f t="shared" si="24"/>
        <v>9707.1307469069834</v>
      </c>
      <c r="E260" s="51">
        <f t="shared" si="25"/>
        <v>14039.30671370536</v>
      </c>
      <c r="F260" s="51">
        <f t="shared" si="26"/>
        <v>7803.1379382742016</v>
      </c>
      <c r="G260" s="51">
        <f t="shared" si="27"/>
        <v>24.372210311529678</v>
      </c>
      <c r="H260" s="79" cm="1">
        <f t="array" ref="H260">ROUND(TREND($B$25:$B$175,$A$25:$A$175,A260),0)</f>
        <v>551</v>
      </c>
      <c r="I260" s="79" cm="1">
        <f t="array" ref="I260">ROUND(TREND($C$25:$C$175,$A$25:$A$175,A260),0)</f>
        <v>9740</v>
      </c>
      <c r="J260" s="79" cm="1">
        <f t="array" ref="J260">ROUND(TREND($D$25:$D$175,$A$25:$A$175,A260),0)</f>
        <v>8629</v>
      </c>
      <c r="K260" s="79" cm="1">
        <f t="array" ref="K260">ROUND(TREND($E$25:$E$175,$A$25:$A$175,A260),0)</f>
        <v>12719</v>
      </c>
      <c r="L260" s="79" cm="1">
        <f t="array" ref="L260">ROUND(TREND($F$25:$F$175,$A$25:$A$175,A260),0)</f>
        <v>7146</v>
      </c>
      <c r="M260" s="80" cm="1">
        <f t="array" ref="M260">TREND($G$25:$G$175,$A$25:$A$175,A260)</f>
        <v>23.597735567387957</v>
      </c>
      <c r="N260" s="50">
        <f t="shared" si="28"/>
        <v>155153</v>
      </c>
      <c r="O260" s="50">
        <f t="shared" si="29"/>
        <v>131819</v>
      </c>
      <c r="P260" s="50">
        <f t="shared" si="30"/>
        <v>135985</v>
      </c>
      <c r="Q260" s="50">
        <f t="shared" si="31"/>
        <v>150043</v>
      </c>
    </row>
    <row r="261" spans="1:17" ht="18" thickBot="1" x14ac:dyDescent="0.3">
      <c r="A261" s="25">
        <v>47665</v>
      </c>
      <c r="B261" s="51">
        <f t="shared" si="22"/>
        <v>548.65706806282708</v>
      </c>
      <c r="C261" s="51">
        <f t="shared" si="23"/>
        <v>10904.9259200255</v>
      </c>
      <c r="D261" s="51">
        <f t="shared" si="24"/>
        <v>9734.1293722315604</v>
      </c>
      <c r="E261" s="51">
        <f t="shared" si="25"/>
        <v>14082.355142185153</v>
      </c>
      <c r="F261" s="51">
        <f t="shared" si="26"/>
        <v>7832.6208272097465</v>
      </c>
      <c r="G261" s="51">
        <f t="shared" si="27"/>
        <v>24.440907880828721</v>
      </c>
      <c r="H261" s="79" cm="1">
        <f t="array" ref="H261">ROUND(TREND($B$25:$B$175,$A$25:$A$175,A261),0)</f>
        <v>553</v>
      </c>
      <c r="I261" s="79" cm="1">
        <f t="array" ref="I261">ROUND(TREND($C$25:$C$175,$A$25:$A$175,A261),0)</f>
        <v>9780</v>
      </c>
      <c r="J261" s="79" cm="1">
        <f t="array" ref="J261">ROUND(TREND($D$25:$D$175,$A$25:$A$175,A261),0)</f>
        <v>8653</v>
      </c>
      <c r="K261" s="79" cm="1">
        <f t="array" ref="K261">ROUND(TREND($E$25:$E$175,$A$25:$A$175,A261),0)</f>
        <v>12758</v>
      </c>
      <c r="L261" s="79" cm="1">
        <f t="array" ref="L261">ROUND(TREND($F$25:$F$175,$A$25:$A$175,A261),0)</f>
        <v>7173</v>
      </c>
      <c r="M261" s="80" cm="1">
        <f t="array" ref="M261">TREND($G$25:$G$175,$A$25:$A$175,A261)</f>
        <v>23.664250136797946</v>
      </c>
      <c r="N261" s="50">
        <f t="shared" si="28"/>
        <v>155790</v>
      </c>
      <c r="O261" s="50">
        <f t="shared" si="29"/>
        <v>132186</v>
      </c>
      <c r="P261" s="50">
        <f t="shared" si="30"/>
        <v>136402</v>
      </c>
      <c r="Q261" s="50">
        <f t="shared" si="31"/>
        <v>150610</v>
      </c>
    </row>
    <row r="262" spans="1:17" ht="18" thickBot="1" x14ac:dyDescent="0.3">
      <c r="A262" s="25">
        <v>47696</v>
      </c>
      <c r="B262" s="51">
        <f t="shared" si="22"/>
        <v>550.64136125654443</v>
      </c>
      <c r="C262" s="51">
        <f t="shared" si="23"/>
        <v>10951.756890234199</v>
      </c>
      <c r="D262" s="51">
        <f t="shared" si="24"/>
        <v>9762.2529402779946</v>
      </c>
      <c r="E262" s="51">
        <f t="shared" si="25"/>
        <v>14126.507376523406</v>
      </c>
      <c r="F262" s="51">
        <f t="shared" si="26"/>
        <v>7864.2876338442202</v>
      </c>
      <c r="G262" s="51">
        <f t="shared" si="27"/>
        <v>24.51189536910438</v>
      </c>
      <c r="H262" s="79" cm="1">
        <f t="array" ref="H262">ROUND(TREND($B$25:$B$175,$A$25:$A$175,A262),0)</f>
        <v>555</v>
      </c>
      <c r="I262" s="79" cm="1">
        <f t="array" ref="I262">ROUND(TREND($C$25:$C$175,$A$25:$A$175,A262),0)</f>
        <v>9822</v>
      </c>
      <c r="J262" s="79" cm="1">
        <f t="array" ref="J262">ROUND(TREND($D$25:$D$175,$A$25:$A$175,A262),0)</f>
        <v>8678</v>
      </c>
      <c r="K262" s="79" cm="1">
        <f t="array" ref="K262">ROUND(TREND($E$25:$E$175,$A$25:$A$175,A262),0)</f>
        <v>12798</v>
      </c>
      <c r="L262" s="79" cm="1">
        <f t="array" ref="L262">ROUND(TREND($F$25:$F$175,$A$25:$A$175,A262),0)</f>
        <v>7202</v>
      </c>
      <c r="M262" s="80" cm="1">
        <f t="array" ref="M262">TREND($G$25:$G$175,$A$25:$A$175,A262)</f>
        <v>23.732981858521583</v>
      </c>
      <c r="N262" s="50">
        <f t="shared" si="28"/>
        <v>156459</v>
      </c>
      <c r="O262" s="50">
        <f t="shared" si="29"/>
        <v>132568</v>
      </c>
      <c r="P262" s="50">
        <f t="shared" si="30"/>
        <v>136830</v>
      </c>
      <c r="Q262" s="50">
        <f t="shared" si="31"/>
        <v>151219</v>
      </c>
    </row>
    <row r="263" spans="1:17" ht="18" thickBot="1" x14ac:dyDescent="0.3">
      <c r="A263" s="25">
        <v>47727</v>
      </c>
      <c r="B263" s="51">
        <f t="shared" si="22"/>
        <v>552.62565445026166</v>
      </c>
      <c r="C263" s="51">
        <f t="shared" si="23"/>
        <v>10997.472837342691</v>
      </c>
      <c r="D263" s="51">
        <f t="shared" si="24"/>
        <v>9790.3765083244289</v>
      </c>
      <c r="E263" s="51">
        <f t="shared" si="25"/>
        <v>14170.659610861656</v>
      </c>
      <c r="F263" s="51">
        <f t="shared" si="26"/>
        <v>7894.8624816292295</v>
      </c>
      <c r="G263" s="51">
        <f t="shared" si="27"/>
        <v>24.582882857380049</v>
      </c>
      <c r="H263" s="79" cm="1">
        <f t="array" ref="H263">ROUND(TREND($B$25:$B$175,$A$25:$A$175,A263),0)</f>
        <v>557</v>
      </c>
      <c r="I263" s="79" cm="1">
        <f t="array" ref="I263">ROUND(TREND($C$25:$C$175,$A$25:$A$175,A263),0)</f>
        <v>9863</v>
      </c>
      <c r="J263" s="79" cm="1">
        <f t="array" ref="J263">ROUND(TREND($D$25:$D$175,$A$25:$A$175,A263),0)</f>
        <v>8703</v>
      </c>
      <c r="K263" s="79" cm="1">
        <f t="array" ref="K263">ROUND(TREND($E$25:$E$175,$A$25:$A$175,A263),0)</f>
        <v>12838</v>
      </c>
      <c r="L263" s="79" cm="1">
        <f t="array" ref="L263">ROUND(TREND($F$25:$F$175,$A$25:$A$175,A263),0)</f>
        <v>7230</v>
      </c>
      <c r="M263" s="80" cm="1">
        <f t="array" ref="M263">TREND($G$25:$G$175,$A$25:$A$175,A263)</f>
        <v>23.801713580245234</v>
      </c>
      <c r="N263" s="50">
        <f t="shared" si="28"/>
        <v>157112</v>
      </c>
      <c r="O263" s="50">
        <f t="shared" si="29"/>
        <v>132950</v>
      </c>
      <c r="P263" s="50">
        <f t="shared" si="30"/>
        <v>137258</v>
      </c>
      <c r="Q263" s="50">
        <f t="shared" si="31"/>
        <v>151807</v>
      </c>
    </row>
    <row r="264" spans="1:17" ht="18" thickBot="1" x14ac:dyDescent="0.3">
      <c r="A264" s="25">
        <v>47757</v>
      </c>
      <c r="B264" s="51">
        <f t="shared" ref="B264:B327" si="32">H264/H263*B263</f>
        <v>554.6099476439789</v>
      </c>
      <c r="C264" s="51">
        <f t="shared" ref="C264:C327" si="33">I264/I263*C263</f>
        <v>11042.073761350975</v>
      </c>
      <c r="D264" s="51">
        <f t="shared" ref="D264:D327" si="34">J264/J263*D263</f>
        <v>9817.3751336490059</v>
      </c>
      <c r="E264" s="51">
        <f t="shared" ref="E264:E327" si="35">K264/K263*E263</f>
        <v>14213.708039341449</v>
      </c>
      <c r="F264" s="51">
        <f t="shared" ref="F264:F327" si="36">L264/L263*F263</f>
        <v>7925.4373294142388</v>
      </c>
      <c r="G264" s="51">
        <f t="shared" ref="G264:G327" si="37">M264/M263*G263</f>
        <v>24.651580426679075</v>
      </c>
      <c r="H264" s="79" cm="1">
        <f t="array" ref="H264">ROUND(TREND($B$25:$B$175,$A$25:$A$175,A264),0)</f>
        <v>559</v>
      </c>
      <c r="I264" s="79" cm="1">
        <f t="array" ref="I264">ROUND(TREND($C$25:$C$175,$A$25:$A$175,A264),0)</f>
        <v>9903</v>
      </c>
      <c r="J264" s="79" cm="1">
        <f t="array" ref="J264">ROUND(TREND($D$25:$D$175,$A$25:$A$175,A264),0)</f>
        <v>8727</v>
      </c>
      <c r="K264" s="79" cm="1">
        <f t="array" ref="K264">ROUND(TREND($E$25:$E$175,$A$25:$A$175,A264),0)</f>
        <v>12877</v>
      </c>
      <c r="L264" s="79" cm="1">
        <f t="array" ref="L264">ROUND(TREND($F$25:$F$175,$A$25:$A$175,A264),0)</f>
        <v>7258</v>
      </c>
      <c r="M264" s="80" cm="1">
        <f t="array" ref="M264">TREND($G$25:$G$175,$A$25:$A$175,A264)</f>
        <v>23.868228149655209</v>
      </c>
      <c r="N264" s="50">
        <f t="shared" ref="N264:N327" si="38">ROUND(C264/C263*N263,0)</f>
        <v>157749</v>
      </c>
      <c r="O264" s="50">
        <f t="shared" ref="O264:O327" si="39">ROUND(D264/D263*O263,0)</f>
        <v>133317</v>
      </c>
      <c r="P264" s="50">
        <f t="shared" ref="P264:P327" si="40">ROUND(E264/E263*P263,0)</f>
        <v>137675</v>
      </c>
      <c r="Q264" s="50">
        <f t="shared" ref="Q264:Q327" si="41">ROUND(F264/F263*Q263,0)</f>
        <v>152395</v>
      </c>
    </row>
    <row r="265" spans="1:17" ht="18" thickBot="1" x14ac:dyDescent="0.3">
      <c r="A265" s="25">
        <v>47788</v>
      </c>
      <c r="B265" s="51">
        <f t="shared" si="32"/>
        <v>556.59424083769613</v>
      </c>
      <c r="C265" s="51">
        <f t="shared" si="33"/>
        <v>11088.904731559674</v>
      </c>
      <c r="D265" s="51">
        <f t="shared" si="34"/>
        <v>9845.4987016954383</v>
      </c>
      <c r="E265" s="51">
        <f t="shared" si="35"/>
        <v>14257.8602736797</v>
      </c>
      <c r="F265" s="51">
        <f t="shared" si="36"/>
        <v>7957.1041360487134</v>
      </c>
      <c r="G265" s="51">
        <f t="shared" si="37"/>
        <v>24.722567914954734</v>
      </c>
      <c r="H265" s="79" cm="1">
        <f t="array" ref="H265">ROUND(TREND($B$25:$B$175,$A$25:$A$175,A265),0)</f>
        <v>561</v>
      </c>
      <c r="I265" s="79" cm="1">
        <f t="array" ref="I265">ROUND(TREND($C$25:$C$175,$A$25:$A$175,A265),0)</f>
        <v>9945</v>
      </c>
      <c r="J265" s="79" cm="1">
        <f t="array" ref="J265">ROUND(TREND($D$25:$D$175,$A$25:$A$175,A265),0)</f>
        <v>8752</v>
      </c>
      <c r="K265" s="79" cm="1">
        <f t="array" ref="K265">ROUND(TREND($E$25:$E$175,$A$25:$A$175,A265),0)</f>
        <v>12917</v>
      </c>
      <c r="L265" s="79" cm="1">
        <f t="array" ref="L265">ROUND(TREND($F$25:$F$175,$A$25:$A$175,A265),0)</f>
        <v>7287</v>
      </c>
      <c r="M265" s="80" cm="1">
        <f t="array" ref="M265">TREND($G$25:$G$175,$A$25:$A$175,A265)</f>
        <v>23.936959871378846</v>
      </c>
      <c r="N265" s="50">
        <f t="shared" si="38"/>
        <v>158418</v>
      </c>
      <c r="O265" s="50">
        <f t="shared" si="39"/>
        <v>133699</v>
      </c>
      <c r="P265" s="50">
        <f t="shared" si="40"/>
        <v>138103</v>
      </c>
      <c r="Q265" s="50">
        <f t="shared" si="41"/>
        <v>153004</v>
      </c>
    </row>
    <row r="266" spans="1:17" ht="18" thickBot="1" x14ac:dyDescent="0.3">
      <c r="A266" s="25">
        <v>47818</v>
      </c>
      <c r="B266" s="51">
        <f t="shared" si="32"/>
        <v>558.57853403141348</v>
      </c>
      <c r="C266" s="51">
        <f t="shared" si="33"/>
        <v>11133.505655567958</v>
      </c>
      <c r="D266" s="51">
        <f t="shared" si="34"/>
        <v>9872.4973270200153</v>
      </c>
      <c r="E266" s="51">
        <f t="shared" si="35"/>
        <v>14300.908702159497</v>
      </c>
      <c r="F266" s="51">
        <f t="shared" si="36"/>
        <v>7986.5870249842583</v>
      </c>
      <c r="G266" s="51">
        <f t="shared" si="37"/>
        <v>24.791265484253774</v>
      </c>
      <c r="H266" s="79" cm="1">
        <f t="array" ref="H266">ROUND(TREND($B$25:$B$175,$A$25:$A$175,A266),0)</f>
        <v>563</v>
      </c>
      <c r="I266" s="79" cm="1">
        <f t="array" ref="I266">ROUND(TREND($C$25:$C$175,$A$25:$A$175,A266),0)</f>
        <v>9985</v>
      </c>
      <c r="J266" s="79" cm="1">
        <f t="array" ref="J266">ROUND(TREND($D$25:$D$175,$A$25:$A$175,A266),0)</f>
        <v>8776</v>
      </c>
      <c r="K266" s="79" cm="1">
        <f t="array" ref="K266">ROUND(TREND($E$25:$E$175,$A$25:$A$175,A266),0)</f>
        <v>12956</v>
      </c>
      <c r="L266" s="79" cm="1">
        <f t="array" ref="L266">ROUND(TREND($F$25:$F$175,$A$25:$A$175,A266),0)</f>
        <v>7314</v>
      </c>
      <c r="M266" s="80" cm="1">
        <f t="array" ref="M266">TREND($G$25:$G$175,$A$25:$A$175,A266)</f>
        <v>24.003474440788835</v>
      </c>
      <c r="N266" s="50">
        <f t="shared" si="38"/>
        <v>159055</v>
      </c>
      <c r="O266" s="50">
        <f t="shared" si="39"/>
        <v>134066</v>
      </c>
      <c r="P266" s="50">
        <f t="shared" si="40"/>
        <v>138520</v>
      </c>
      <c r="Q266" s="50">
        <f t="shared" si="41"/>
        <v>153571</v>
      </c>
    </row>
    <row r="267" spans="1:17" ht="18" thickBot="1" x14ac:dyDescent="0.3">
      <c r="A267" s="25">
        <v>47849</v>
      </c>
      <c r="B267" s="51">
        <f t="shared" si="32"/>
        <v>560.56282722513072</v>
      </c>
      <c r="C267" s="51">
        <f t="shared" si="33"/>
        <v>11180.336625776656</v>
      </c>
      <c r="D267" s="51">
        <f t="shared" si="34"/>
        <v>9900.6208950664495</v>
      </c>
      <c r="E267" s="51">
        <f t="shared" si="35"/>
        <v>14346.164742356204</v>
      </c>
      <c r="F267" s="51">
        <f t="shared" si="36"/>
        <v>8018.253831618732</v>
      </c>
      <c r="G267" s="51">
        <f t="shared" si="37"/>
        <v>24.862252972529429</v>
      </c>
      <c r="H267" s="79" cm="1">
        <f t="array" ref="H267">ROUND(TREND($B$25:$B$175,$A$25:$A$175,A267),0)</f>
        <v>565</v>
      </c>
      <c r="I267" s="79" cm="1">
        <f t="array" ref="I267">ROUND(TREND($C$25:$C$175,$A$25:$A$175,A267),0)</f>
        <v>10027</v>
      </c>
      <c r="J267" s="79" cm="1">
        <f t="array" ref="J267">ROUND(TREND($D$25:$D$175,$A$25:$A$175,A267),0)</f>
        <v>8801</v>
      </c>
      <c r="K267" s="79" cm="1">
        <f t="array" ref="K267">ROUND(TREND($E$25:$E$175,$A$25:$A$175,A267),0)</f>
        <v>12997</v>
      </c>
      <c r="L267" s="79" cm="1">
        <f t="array" ref="L267">ROUND(TREND($F$25:$F$175,$A$25:$A$175,A267),0)</f>
        <v>7343</v>
      </c>
      <c r="M267" s="80" cm="1">
        <f t="array" ref="M267">TREND($G$25:$G$175,$A$25:$A$175,A267)</f>
        <v>24.072206162512472</v>
      </c>
      <c r="N267" s="50">
        <f t="shared" si="38"/>
        <v>159724</v>
      </c>
      <c r="O267" s="50">
        <f t="shared" si="39"/>
        <v>134448</v>
      </c>
      <c r="P267" s="50">
        <f t="shared" si="40"/>
        <v>138958</v>
      </c>
      <c r="Q267" s="50">
        <f t="shared" si="41"/>
        <v>154180</v>
      </c>
    </row>
    <row r="268" spans="1:17" ht="18" thickBot="1" x14ac:dyDescent="0.3">
      <c r="A268" s="25">
        <v>47880</v>
      </c>
      <c r="B268" s="51">
        <f t="shared" si="32"/>
        <v>562.54712041884795</v>
      </c>
      <c r="C268" s="51">
        <f t="shared" si="33"/>
        <v>11226.052572885146</v>
      </c>
      <c r="D268" s="51">
        <f t="shared" si="34"/>
        <v>9928.7444631128838</v>
      </c>
      <c r="E268" s="51">
        <f t="shared" si="35"/>
        <v>14390.316976694454</v>
      </c>
      <c r="F268" s="51">
        <f t="shared" si="36"/>
        <v>8048.8286794037422</v>
      </c>
      <c r="G268" s="51">
        <f t="shared" si="37"/>
        <v>24.933240460805099</v>
      </c>
      <c r="H268" s="79" cm="1">
        <f t="array" ref="H268">ROUND(TREND($B$25:$B$175,$A$25:$A$175,A268),0)</f>
        <v>567</v>
      </c>
      <c r="I268" s="79" cm="1">
        <f t="array" ref="I268">ROUND(TREND($C$25:$C$175,$A$25:$A$175,A268),0)</f>
        <v>10068</v>
      </c>
      <c r="J268" s="79" cm="1">
        <f t="array" ref="J268">ROUND(TREND($D$25:$D$175,$A$25:$A$175,A268),0)</f>
        <v>8826</v>
      </c>
      <c r="K268" s="79" cm="1">
        <f t="array" ref="K268">ROUND(TREND($E$25:$E$175,$A$25:$A$175,A268),0)</f>
        <v>13037</v>
      </c>
      <c r="L268" s="79" cm="1">
        <f t="array" ref="L268">ROUND(TREND($F$25:$F$175,$A$25:$A$175,A268),0)</f>
        <v>7371</v>
      </c>
      <c r="M268" s="80" cm="1">
        <f t="array" ref="M268">TREND($G$25:$G$175,$A$25:$A$175,A268)</f>
        <v>24.140937884236124</v>
      </c>
      <c r="N268" s="50">
        <f t="shared" si="38"/>
        <v>160377</v>
      </c>
      <c r="O268" s="50">
        <f t="shared" si="39"/>
        <v>134830</v>
      </c>
      <c r="P268" s="50">
        <f t="shared" si="40"/>
        <v>139386</v>
      </c>
      <c r="Q268" s="50">
        <f t="shared" si="41"/>
        <v>154768</v>
      </c>
    </row>
    <row r="269" spans="1:17" ht="18" thickBot="1" x14ac:dyDescent="0.3">
      <c r="A269" s="25">
        <v>47908</v>
      </c>
      <c r="B269" s="51">
        <f t="shared" si="32"/>
        <v>564.5314136125653</v>
      </c>
      <c r="C269" s="51">
        <f t="shared" si="33"/>
        <v>11267.308427592809</v>
      </c>
      <c r="D269" s="51">
        <f t="shared" si="34"/>
        <v>9954.6181457156017</v>
      </c>
      <c r="E269" s="51">
        <f t="shared" si="35"/>
        <v>14430.05398759888</v>
      </c>
      <c r="F269" s="51">
        <f t="shared" si="36"/>
        <v>8077.2196094898236</v>
      </c>
      <c r="G269" s="51">
        <f t="shared" si="37"/>
        <v>24.997358192150848</v>
      </c>
      <c r="H269" s="79" cm="1">
        <f t="array" ref="H269">ROUND(TREND($B$25:$B$175,$A$25:$A$175,A269),0)</f>
        <v>569</v>
      </c>
      <c r="I269" s="79" cm="1">
        <f t="array" ref="I269">ROUND(TREND($C$25:$C$175,$A$25:$A$175,A269),0)</f>
        <v>10105</v>
      </c>
      <c r="J269" s="79" cm="1">
        <f t="array" ref="J269">ROUND(TREND($D$25:$D$175,$A$25:$A$175,A269),0)</f>
        <v>8849</v>
      </c>
      <c r="K269" s="79" cm="1">
        <f t="array" ref="K269">ROUND(TREND($E$25:$E$175,$A$25:$A$175,A269),0)</f>
        <v>13073</v>
      </c>
      <c r="L269" s="79" cm="1">
        <f t="array" ref="L269">ROUND(TREND($F$25:$F$175,$A$25:$A$175,A269),0)</f>
        <v>7397</v>
      </c>
      <c r="M269" s="80" cm="1">
        <f t="array" ref="M269">TREND($G$25:$G$175,$A$25:$A$175,A269)</f>
        <v>24.20301814901876</v>
      </c>
      <c r="N269" s="50">
        <f t="shared" si="38"/>
        <v>160966</v>
      </c>
      <c r="O269" s="50">
        <f t="shared" si="39"/>
        <v>135181</v>
      </c>
      <c r="P269" s="50">
        <f t="shared" si="40"/>
        <v>139771</v>
      </c>
      <c r="Q269" s="50">
        <f t="shared" si="41"/>
        <v>155314</v>
      </c>
    </row>
    <row r="270" spans="1:17" ht="18" thickBot="1" x14ac:dyDescent="0.3">
      <c r="A270" s="25">
        <v>47939</v>
      </c>
      <c r="B270" s="51">
        <f t="shared" si="32"/>
        <v>566.51570680628254</v>
      </c>
      <c r="C270" s="51">
        <f t="shared" si="33"/>
        <v>11314.139397801508</v>
      </c>
      <c r="D270" s="51">
        <f t="shared" si="34"/>
        <v>9982.7417137620359</v>
      </c>
      <c r="E270" s="51">
        <f t="shared" si="35"/>
        <v>14475.310027795585</v>
      </c>
      <c r="F270" s="51">
        <f t="shared" si="36"/>
        <v>8108.8864161242973</v>
      </c>
      <c r="G270" s="51">
        <f t="shared" si="37"/>
        <v>25.068345680426518</v>
      </c>
      <c r="H270" s="79" cm="1">
        <f t="array" ref="H270">ROUND(TREND($B$25:$B$175,$A$25:$A$175,A270),0)</f>
        <v>571</v>
      </c>
      <c r="I270" s="79" cm="1">
        <f t="array" ref="I270">ROUND(TREND($C$25:$C$175,$A$25:$A$175,A270),0)</f>
        <v>10147</v>
      </c>
      <c r="J270" s="79" cm="1">
        <f t="array" ref="J270">ROUND(TREND($D$25:$D$175,$A$25:$A$175,A270),0)</f>
        <v>8874</v>
      </c>
      <c r="K270" s="79" cm="1">
        <f t="array" ref="K270">ROUND(TREND($E$25:$E$175,$A$25:$A$175,A270),0)</f>
        <v>13114</v>
      </c>
      <c r="L270" s="79" cm="1">
        <f t="array" ref="L270">ROUND(TREND($F$25:$F$175,$A$25:$A$175,A270),0)</f>
        <v>7426</v>
      </c>
      <c r="M270" s="80" cm="1">
        <f t="array" ref="M270">TREND($G$25:$G$175,$A$25:$A$175,A270)</f>
        <v>24.271749870742411</v>
      </c>
      <c r="N270" s="50">
        <f t="shared" si="38"/>
        <v>161635</v>
      </c>
      <c r="O270" s="50">
        <f t="shared" si="39"/>
        <v>135563</v>
      </c>
      <c r="P270" s="50">
        <f t="shared" si="40"/>
        <v>140209</v>
      </c>
      <c r="Q270" s="50">
        <f t="shared" si="41"/>
        <v>155923</v>
      </c>
    </row>
    <row r="271" spans="1:17" ht="18" thickBot="1" x14ac:dyDescent="0.3">
      <c r="A271" s="25">
        <v>47969</v>
      </c>
      <c r="B271" s="51">
        <f t="shared" si="32"/>
        <v>568.49999999999977</v>
      </c>
      <c r="C271" s="51">
        <f t="shared" si="33"/>
        <v>11358.740321809792</v>
      </c>
      <c r="D271" s="51">
        <f t="shared" si="34"/>
        <v>10009.740339086611</v>
      </c>
      <c r="E271" s="51">
        <f t="shared" si="35"/>
        <v>14518.35845627538</v>
      </c>
      <c r="F271" s="51">
        <f t="shared" si="36"/>
        <v>8138.3693050598422</v>
      </c>
      <c r="G271" s="51">
        <f t="shared" si="37"/>
        <v>25.137043249725547</v>
      </c>
      <c r="H271" s="79" cm="1">
        <f t="array" ref="H271">ROUND(TREND($B$25:$B$175,$A$25:$A$175,A271),0)</f>
        <v>573</v>
      </c>
      <c r="I271" s="79" cm="1">
        <f t="array" ref="I271">ROUND(TREND($C$25:$C$175,$A$25:$A$175,A271),0)</f>
        <v>10187</v>
      </c>
      <c r="J271" s="79" cm="1">
        <f t="array" ref="J271">ROUND(TREND($D$25:$D$175,$A$25:$A$175,A271),0)</f>
        <v>8898</v>
      </c>
      <c r="K271" s="79" cm="1">
        <f t="array" ref="K271">ROUND(TREND($E$25:$E$175,$A$25:$A$175,A271),0)</f>
        <v>13153</v>
      </c>
      <c r="L271" s="79" cm="1">
        <f t="array" ref="L271">ROUND(TREND($F$25:$F$175,$A$25:$A$175,A271),0)</f>
        <v>7453</v>
      </c>
      <c r="M271" s="80" cm="1">
        <f t="array" ref="M271">TREND($G$25:$G$175,$A$25:$A$175,A271)</f>
        <v>24.338264440152386</v>
      </c>
      <c r="N271" s="50">
        <f t="shared" si="38"/>
        <v>162272</v>
      </c>
      <c r="O271" s="50">
        <f t="shared" si="39"/>
        <v>135930</v>
      </c>
      <c r="P271" s="50">
        <f t="shared" si="40"/>
        <v>140626</v>
      </c>
      <c r="Q271" s="50">
        <f t="shared" si="41"/>
        <v>156490</v>
      </c>
    </row>
    <row r="272" spans="1:17" ht="18" thickBot="1" x14ac:dyDescent="0.3">
      <c r="A272" s="25">
        <v>48000</v>
      </c>
      <c r="B272" s="51">
        <f t="shared" si="32"/>
        <v>570.48429319371701</v>
      </c>
      <c r="C272" s="51">
        <f t="shared" si="33"/>
        <v>11405.571292018491</v>
      </c>
      <c r="D272" s="51">
        <f t="shared" si="34"/>
        <v>10037.863907133045</v>
      </c>
      <c r="E272" s="51">
        <f t="shared" si="35"/>
        <v>14562.51069061363</v>
      </c>
      <c r="F272" s="51">
        <f t="shared" si="36"/>
        <v>8170.0361116943159</v>
      </c>
      <c r="G272" s="51">
        <f t="shared" si="37"/>
        <v>25.20803073800122</v>
      </c>
      <c r="H272" s="79" cm="1">
        <f t="array" ref="H272">ROUND(TREND($B$25:$B$175,$A$25:$A$175,A272),0)</f>
        <v>575</v>
      </c>
      <c r="I272" s="79" cm="1">
        <f t="array" ref="I272">ROUND(TREND($C$25:$C$175,$A$25:$A$175,A272),0)</f>
        <v>10229</v>
      </c>
      <c r="J272" s="79" cm="1">
        <f t="array" ref="J272">ROUND(TREND($D$25:$D$175,$A$25:$A$175,A272),0)</f>
        <v>8923</v>
      </c>
      <c r="K272" s="79" cm="1">
        <f t="array" ref="K272">ROUND(TREND($E$25:$E$175,$A$25:$A$175,A272),0)</f>
        <v>13193</v>
      </c>
      <c r="L272" s="79" cm="1">
        <f t="array" ref="L272">ROUND(TREND($F$25:$F$175,$A$25:$A$175,A272),0)</f>
        <v>7482</v>
      </c>
      <c r="M272" s="80" cm="1">
        <f t="array" ref="M272">TREND($G$25:$G$175,$A$25:$A$175,A272)</f>
        <v>24.406996161876037</v>
      </c>
      <c r="N272" s="50">
        <f t="shared" si="38"/>
        <v>162941</v>
      </c>
      <c r="O272" s="50">
        <f t="shared" si="39"/>
        <v>136312</v>
      </c>
      <c r="P272" s="50">
        <f t="shared" si="40"/>
        <v>141054</v>
      </c>
      <c r="Q272" s="50">
        <f t="shared" si="41"/>
        <v>157099</v>
      </c>
    </row>
    <row r="273" spans="1:17" ht="18" thickBot="1" x14ac:dyDescent="0.3">
      <c r="A273" s="25">
        <v>48030</v>
      </c>
      <c r="B273" s="51">
        <f t="shared" si="32"/>
        <v>572.46858638743424</v>
      </c>
      <c r="C273" s="51">
        <f t="shared" si="33"/>
        <v>11450.172216026775</v>
      </c>
      <c r="D273" s="51">
        <f t="shared" si="34"/>
        <v>10064.862532457622</v>
      </c>
      <c r="E273" s="51">
        <f t="shared" si="35"/>
        <v>14605.559119093425</v>
      </c>
      <c r="F273" s="51">
        <f t="shared" si="36"/>
        <v>8199.5190006298599</v>
      </c>
      <c r="G273" s="51">
        <f t="shared" si="37"/>
        <v>25.276728307300246</v>
      </c>
      <c r="H273" s="79" cm="1">
        <f t="array" ref="H273">ROUND(TREND($B$25:$B$175,$A$25:$A$175,A273),0)</f>
        <v>577</v>
      </c>
      <c r="I273" s="79" cm="1">
        <f t="array" ref="I273">ROUND(TREND($C$25:$C$175,$A$25:$A$175,A273),0)</f>
        <v>10269</v>
      </c>
      <c r="J273" s="79" cm="1">
        <f t="array" ref="J273">ROUND(TREND($D$25:$D$175,$A$25:$A$175,A273),0)</f>
        <v>8947</v>
      </c>
      <c r="K273" s="79" cm="1">
        <f t="array" ref="K273">ROUND(TREND($E$25:$E$175,$A$25:$A$175,A273),0)</f>
        <v>13232</v>
      </c>
      <c r="L273" s="79" cm="1">
        <f t="array" ref="L273">ROUND(TREND($F$25:$F$175,$A$25:$A$175,A273),0)</f>
        <v>7509</v>
      </c>
      <c r="M273" s="80" cm="1">
        <f t="array" ref="M273">TREND($G$25:$G$175,$A$25:$A$175,A273)</f>
        <v>24.473510731286012</v>
      </c>
      <c r="N273" s="50">
        <f t="shared" si="38"/>
        <v>163578</v>
      </c>
      <c r="O273" s="50">
        <f t="shared" si="39"/>
        <v>136679</v>
      </c>
      <c r="P273" s="50">
        <f t="shared" si="40"/>
        <v>141471</v>
      </c>
      <c r="Q273" s="50">
        <f t="shared" si="41"/>
        <v>157666</v>
      </c>
    </row>
    <row r="274" spans="1:17" ht="18" thickBot="1" x14ac:dyDescent="0.3">
      <c r="A274" s="25">
        <v>48061</v>
      </c>
      <c r="B274" s="51">
        <f t="shared" si="32"/>
        <v>574.45287958115148</v>
      </c>
      <c r="C274" s="51">
        <f t="shared" si="33"/>
        <v>11495.888163135267</v>
      </c>
      <c r="D274" s="51">
        <f t="shared" si="34"/>
        <v>10092.986100504057</v>
      </c>
      <c r="E274" s="51">
        <f t="shared" si="35"/>
        <v>14649.711353431678</v>
      </c>
      <c r="F274" s="51">
        <f t="shared" si="36"/>
        <v>8231.1858072643336</v>
      </c>
      <c r="G274" s="51">
        <f t="shared" si="37"/>
        <v>25.347715795575901</v>
      </c>
      <c r="H274" s="79" cm="1">
        <f t="array" ref="H274">ROUND(TREND($B$25:$B$175,$A$25:$A$175,A274),0)</f>
        <v>579</v>
      </c>
      <c r="I274" s="79" cm="1">
        <f t="array" ref="I274">ROUND(TREND($C$25:$C$175,$A$25:$A$175,A274),0)</f>
        <v>10310</v>
      </c>
      <c r="J274" s="79" cm="1">
        <f t="array" ref="J274">ROUND(TREND($D$25:$D$175,$A$25:$A$175,A274),0)</f>
        <v>8972</v>
      </c>
      <c r="K274" s="79" cm="1">
        <f t="array" ref="K274">ROUND(TREND($E$25:$E$175,$A$25:$A$175,A274),0)</f>
        <v>13272</v>
      </c>
      <c r="L274" s="79" cm="1">
        <f t="array" ref="L274">ROUND(TREND($F$25:$F$175,$A$25:$A$175,A274),0)</f>
        <v>7538</v>
      </c>
      <c r="M274" s="80" cm="1">
        <f t="array" ref="M274">TREND($G$25:$G$175,$A$25:$A$175,A274)</f>
        <v>24.542242453009649</v>
      </c>
      <c r="N274" s="50">
        <f t="shared" si="38"/>
        <v>164231</v>
      </c>
      <c r="O274" s="50">
        <f t="shared" si="39"/>
        <v>137061</v>
      </c>
      <c r="P274" s="50">
        <f t="shared" si="40"/>
        <v>141899</v>
      </c>
      <c r="Q274" s="50">
        <f t="shared" si="41"/>
        <v>158275</v>
      </c>
    </row>
    <row r="275" spans="1:17" ht="18" thickBot="1" x14ac:dyDescent="0.3">
      <c r="A275" s="25">
        <v>48092</v>
      </c>
      <c r="B275" s="51">
        <f t="shared" si="32"/>
        <v>576.43717277486871</v>
      </c>
      <c r="C275" s="51">
        <f t="shared" si="33"/>
        <v>11542.719133343966</v>
      </c>
      <c r="D275" s="51">
        <f t="shared" si="34"/>
        <v>10121.109668550491</v>
      </c>
      <c r="E275" s="51">
        <f t="shared" si="35"/>
        <v>14694.967393628385</v>
      </c>
      <c r="F275" s="51">
        <f t="shared" si="36"/>
        <v>8261.7606550493419</v>
      </c>
      <c r="G275" s="51">
        <f t="shared" si="37"/>
        <v>25.418703283851574</v>
      </c>
      <c r="H275" s="79" cm="1">
        <f t="array" ref="H275">ROUND(TREND($B$25:$B$175,$A$25:$A$175,A275),0)</f>
        <v>581</v>
      </c>
      <c r="I275" s="79" cm="1">
        <f t="array" ref="I275">ROUND(TREND($C$25:$C$175,$A$25:$A$175,A275),0)</f>
        <v>10352</v>
      </c>
      <c r="J275" s="79" cm="1">
        <f t="array" ref="J275">ROUND(TREND($D$25:$D$175,$A$25:$A$175,A275),0)</f>
        <v>8997</v>
      </c>
      <c r="K275" s="79" cm="1">
        <f t="array" ref="K275">ROUND(TREND($E$25:$E$175,$A$25:$A$175,A275),0)</f>
        <v>13313</v>
      </c>
      <c r="L275" s="79" cm="1">
        <f t="array" ref="L275">ROUND(TREND($F$25:$F$175,$A$25:$A$175,A275),0)</f>
        <v>7566</v>
      </c>
      <c r="M275" s="80" cm="1">
        <f t="array" ref="M275">TREND($G$25:$G$175,$A$25:$A$175,A275)</f>
        <v>24.6109741747333</v>
      </c>
      <c r="N275" s="50">
        <f t="shared" si="38"/>
        <v>164900</v>
      </c>
      <c r="O275" s="50">
        <f t="shared" si="39"/>
        <v>137443</v>
      </c>
      <c r="P275" s="50">
        <f t="shared" si="40"/>
        <v>142337</v>
      </c>
      <c r="Q275" s="50">
        <f t="shared" si="41"/>
        <v>158863</v>
      </c>
    </row>
    <row r="276" spans="1:17" ht="18" thickBot="1" x14ac:dyDescent="0.3">
      <c r="A276" s="25">
        <v>48122</v>
      </c>
      <c r="B276" s="51">
        <f t="shared" si="32"/>
        <v>578.42146596858595</v>
      </c>
      <c r="C276" s="51">
        <f t="shared" si="33"/>
        <v>11587.32005735225</v>
      </c>
      <c r="D276" s="51">
        <f t="shared" si="34"/>
        <v>10148.108293875068</v>
      </c>
      <c r="E276" s="51">
        <f t="shared" si="35"/>
        <v>14738.015822108178</v>
      </c>
      <c r="F276" s="51">
        <f t="shared" si="36"/>
        <v>8292.3355028343522</v>
      </c>
      <c r="G276" s="51">
        <f t="shared" si="37"/>
        <v>25.487400853150604</v>
      </c>
      <c r="H276" s="79" cm="1">
        <f t="array" ref="H276">ROUND(TREND($B$25:$B$175,$A$25:$A$175,A276),0)</f>
        <v>583</v>
      </c>
      <c r="I276" s="79" cm="1">
        <f t="array" ref="I276">ROUND(TREND($C$25:$C$175,$A$25:$A$175,A276),0)</f>
        <v>10392</v>
      </c>
      <c r="J276" s="79" cm="1">
        <f t="array" ref="J276">ROUND(TREND($D$25:$D$175,$A$25:$A$175,A276),0)</f>
        <v>9021</v>
      </c>
      <c r="K276" s="79" cm="1">
        <f t="array" ref="K276">ROUND(TREND($E$25:$E$175,$A$25:$A$175,A276),0)</f>
        <v>13352</v>
      </c>
      <c r="L276" s="79" cm="1">
        <f t="array" ref="L276">ROUND(TREND($F$25:$F$175,$A$25:$A$175,A276),0)</f>
        <v>7594</v>
      </c>
      <c r="M276" s="80" cm="1">
        <f t="array" ref="M276">TREND($G$25:$G$175,$A$25:$A$175,A276)</f>
        <v>24.677488744143275</v>
      </c>
      <c r="N276" s="50">
        <f t="shared" si="38"/>
        <v>165537</v>
      </c>
      <c r="O276" s="50">
        <f t="shared" si="39"/>
        <v>137810</v>
      </c>
      <c r="P276" s="50">
        <f t="shared" si="40"/>
        <v>142754</v>
      </c>
      <c r="Q276" s="50">
        <f t="shared" si="41"/>
        <v>159451</v>
      </c>
    </row>
    <row r="277" spans="1:17" ht="18" thickBot="1" x14ac:dyDescent="0.3">
      <c r="A277" s="25">
        <v>48153</v>
      </c>
      <c r="B277" s="51">
        <f t="shared" si="32"/>
        <v>580.4057591623033</v>
      </c>
      <c r="C277" s="51">
        <f t="shared" si="33"/>
        <v>11633.036004460741</v>
      </c>
      <c r="D277" s="51">
        <f t="shared" si="34"/>
        <v>10176.2318619215</v>
      </c>
      <c r="E277" s="51">
        <f t="shared" si="35"/>
        <v>14782.168056446431</v>
      </c>
      <c r="F277" s="51">
        <f t="shared" si="36"/>
        <v>8324.0023094688258</v>
      </c>
      <c r="G277" s="51">
        <f t="shared" si="37"/>
        <v>25.558388341426273</v>
      </c>
      <c r="H277" s="79" cm="1">
        <f t="array" ref="H277">ROUND(TREND($B$25:$B$175,$A$25:$A$175,A277),0)</f>
        <v>585</v>
      </c>
      <c r="I277" s="79" cm="1">
        <f t="array" ref="I277">ROUND(TREND($C$25:$C$175,$A$25:$A$175,A277),0)</f>
        <v>10433</v>
      </c>
      <c r="J277" s="79" cm="1">
        <f t="array" ref="J277">ROUND(TREND($D$25:$D$175,$A$25:$A$175,A277),0)</f>
        <v>9046</v>
      </c>
      <c r="K277" s="79" cm="1">
        <f t="array" ref="K277">ROUND(TREND($E$25:$E$175,$A$25:$A$175,A277),0)</f>
        <v>13392</v>
      </c>
      <c r="L277" s="79" cm="1">
        <f t="array" ref="L277">ROUND(TREND($F$25:$F$175,$A$25:$A$175,A277),0)</f>
        <v>7623</v>
      </c>
      <c r="M277" s="80" cm="1">
        <f t="array" ref="M277">TREND($G$25:$G$175,$A$25:$A$175,A277)</f>
        <v>24.746220465866926</v>
      </c>
      <c r="N277" s="50">
        <f t="shared" si="38"/>
        <v>166190</v>
      </c>
      <c r="O277" s="50">
        <f t="shared" si="39"/>
        <v>138192</v>
      </c>
      <c r="P277" s="50">
        <f t="shared" si="40"/>
        <v>143182</v>
      </c>
      <c r="Q277" s="50">
        <f t="shared" si="41"/>
        <v>160060</v>
      </c>
    </row>
    <row r="278" spans="1:17" ht="18" thickBot="1" x14ac:dyDescent="0.3">
      <c r="A278" s="25">
        <v>48183</v>
      </c>
      <c r="B278" s="51">
        <f t="shared" si="32"/>
        <v>582.39005235602053</v>
      </c>
      <c r="C278" s="51">
        <f t="shared" si="33"/>
        <v>11678.751951569231</v>
      </c>
      <c r="D278" s="51">
        <f t="shared" si="34"/>
        <v>10203.230487246077</v>
      </c>
      <c r="E278" s="51">
        <f t="shared" si="35"/>
        <v>14825.216484926228</v>
      </c>
      <c r="F278" s="51">
        <f t="shared" si="36"/>
        <v>8353.4851984043707</v>
      </c>
      <c r="G278" s="51">
        <f t="shared" si="37"/>
        <v>25.627085910725302</v>
      </c>
      <c r="H278" s="79" cm="1">
        <f t="array" ref="H278">ROUND(TREND($B$25:$B$175,$A$25:$A$175,A278),0)</f>
        <v>587</v>
      </c>
      <c r="I278" s="79" cm="1">
        <f t="array" ref="I278">ROUND(TREND($C$25:$C$175,$A$25:$A$175,A278),0)</f>
        <v>10474</v>
      </c>
      <c r="J278" s="79" cm="1">
        <f t="array" ref="J278">ROUND(TREND($D$25:$D$175,$A$25:$A$175,A278),0)</f>
        <v>9070</v>
      </c>
      <c r="K278" s="79" cm="1">
        <f t="array" ref="K278">ROUND(TREND($E$25:$E$175,$A$25:$A$175,A278),0)</f>
        <v>13431</v>
      </c>
      <c r="L278" s="79" cm="1">
        <f t="array" ref="L278">ROUND(TREND($F$25:$F$175,$A$25:$A$175,A278),0)</f>
        <v>7650</v>
      </c>
      <c r="M278" s="80" cm="1">
        <f t="array" ref="M278">TREND($G$25:$G$175,$A$25:$A$175,A278)</f>
        <v>24.812735035276901</v>
      </c>
      <c r="N278" s="50">
        <f t="shared" si="38"/>
        <v>166843</v>
      </c>
      <c r="O278" s="50">
        <f t="shared" si="39"/>
        <v>138559</v>
      </c>
      <c r="P278" s="50">
        <f t="shared" si="40"/>
        <v>143599</v>
      </c>
      <c r="Q278" s="50">
        <f t="shared" si="41"/>
        <v>160627</v>
      </c>
    </row>
    <row r="279" spans="1:17" ht="18" thickBot="1" x14ac:dyDescent="0.3">
      <c r="A279" s="25">
        <v>48214</v>
      </c>
      <c r="B279" s="51">
        <f t="shared" si="32"/>
        <v>584.37434554973777</v>
      </c>
      <c r="C279" s="51">
        <f t="shared" si="33"/>
        <v>11724.467898677723</v>
      </c>
      <c r="D279" s="51">
        <f t="shared" si="34"/>
        <v>10231.354055292511</v>
      </c>
      <c r="E279" s="51">
        <f t="shared" si="35"/>
        <v>14869.368719264479</v>
      </c>
      <c r="F279" s="51">
        <f t="shared" si="36"/>
        <v>8385.1520050388444</v>
      </c>
      <c r="G279" s="51">
        <f t="shared" si="37"/>
        <v>25.698073399000958</v>
      </c>
      <c r="H279" s="79" cm="1">
        <f t="array" ref="H279">ROUND(TREND($B$25:$B$175,$A$25:$A$175,A279),0)</f>
        <v>589</v>
      </c>
      <c r="I279" s="79" cm="1">
        <f t="array" ref="I279">ROUND(TREND($C$25:$C$175,$A$25:$A$175,A279),0)</f>
        <v>10515</v>
      </c>
      <c r="J279" s="79" cm="1">
        <f t="array" ref="J279">ROUND(TREND($D$25:$D$175,$A$25:$A$175,A279),0)</f>
        <v>9095</v>
      </c>
      <c r="K279" s="79" cm="1">
        <f t="array" ref="K279">ROUND(TREND($E$25:$E$175,$A$25:$A$175,A279),0)</f>
        <v>13471</v>
      </c>
      <c r="L279" s="79" cm="1">
        <f t="array" ref="L279">ROUND(TREND($F$25:$F$175,$A$25:$A$175,A279),0)</f>
        <v>7679</v>
      </c>
      <c r="M279" s="80" cm="1">
        <f t="array" ref="M279">TREND($G$25:$G$175,$A$25:$A$175,A279)</f>
        <v>24.881466757000538</v>
      </c>
      <c r="N279" s="50">
        <f t="shared" si="38"/>
        <v>167496</v>
      </c>
      <c r="O279" s="50">
        <f t="shared" si="39"/>
        <v>138941</v>
      </c>
      <c r="P279" s="50">
        <f t="shared" si="40"/>
        <v>144027</v>
      </c>
      <c r="Q279" s="50">
        <f t="shared" si="41"/>
        <v>161236</v>
      </c>
    </row>
    <row r="280" spans="1:17" ht="18" thickBot="1" x14ac:dyDescent="0.3">
      <c r="A280" s="25">
        <v>48245</v>
      </c>
      <c r="B280" s="51">
        <f t="shared" si="32"/>
        <v>586.35863874345512</v>
      </c>
      <c r="C280" s="51">
        <f t="shared" si="33"/>
        <v>11770.183845786216</v>
      </c>
      <c r="D280" s="51">
        <f t="shared" si="34"/>
        <v>10259.477623338946</v>
      </c>
      <c r="E280" s="51">
        <f t="shared" si="35"/>
        <v>14914.624759461187</v>
      </c>
      <c r="F280" s="51">
        <f t="shared" si="36"/>
        <v>8415.7268528238546</v>
      </c>
      <c r="G280" s="51">
        <f t="shared" si="37"/>
        <v>25.769060887276627</v>
      </c>
      <c r="H280" s="79" cm="1">
        <f t="array" ref="H280">ROUND(TREND($B$25:$B$175,$A$25:$A$175,A280),0)</f>
        <v>591</v>
      </c>
      <c r="I280" s="79" cm="1">
        <f t="array" ref="I280">ROUND(TREND($C$25:$C$175,$A$25:$A$175,A280),0)</f>
        <v>10556</v>
      </c>
      <c r="J280" s="79" cm="1">
        <f t="array" ref="J280">ROUND(TREND($D$25:$D$175,$A$25:$A$175,A280),0)</f>
        <v>9120</v>
      </c>
      <c r="K280" s="79" cm="1">
        <f t="array" ref="K280">ROUND(TREND($E$25:$E$175,$A$25:$A$175,A280),0)</f>
        <v>13512</v>
      </c>
      <c r="L280" s="79" cm="1">
        <f t="array" ref="L280">ROUND(TREND($F$25:$F$175,$A$25:$A$175,A280),0)</f>
        <v>7707</v>
      </c>
      <c r="M280" s="80" cm="1">
        <f t="array" ref="M280">TREND($G$25:$G$175,$A$25:$A$175,A280)</f>
        <v>24.950198478724189</v>
      </c>
      <c r="N280" s="50">
        <f t="shared" si="38"/>
        <v>168149</v>
      </c>
      <c r="O280" s="50">
        <f t="shared" si="39"/>
        <v>139323</v>
      </c>
      <c r="P280" s="50">
        <f t="shared" si="40"/>
        <v>144465</v>
      </c>
      <c r="Q280" s="50">
        <f t="shared" si="41"/>
        <v>161824</v>
      </c>
    </row>
    <row r="281" spans="1:17" ht="18" thickBot="1" x14ac:dyDescent="0.3">
      <c r="A281" s="25">
        <v>48274</v>
      </c>
      <c r="B281" s="51">
        <f t="shared" si="32"/>
        <v>588.34293193717235</v>
      </c>
      <c r="C281" s="51">
        <f t="shared" si="33"/>
        <v>11813.669746694293</v>
      </c>
      <c r="D281" s="51">
        <f t="shared" si="34"/>
        <v>10285.351305941664</v>
      </c>
      <c r="E281" s="51">
        <f t="shared" si="35"/>
        <v>14955.465576224067</v>
      </c>
      <c r="F281" s="51">
        <f t="shared" si="36"/>
        <v>8445.2097417593995</v>
      </c>
      <c r="G281" s="51">
        <f t="shared" si="37"/>
        <v>25.835468537599024</v>
      </c>
      <c r="H281" s="79" cm="1">
        <f t="array" ref="H281">ROUND(TREND($B$25:$B$175,$A$25:$A$175,A281),0)</f>
        <v>593</v>
      </c>
      <c r="I281" s="79" cm="1">
        <f t="array" ref="I281">ROUND(TREND($C$25:$C$175,$A$25:$A$175,A281),0)</f>
        <v>10595</v>
      </c>
      <c r="J281" s="79" cm="1">
        <f t="array" ref="J281">ROUND(TREND($D$25:$D$175,$A$25:$A$175,A281),0)</f>
        <v>9143</v>
      </c>
      <c r="K281" s="79" cm="1">
        <f t="array" ref="K281">ROUND(TREND($E$25:$E$175,$A$25:$A$175,A281),0)</f>
        <v>13549</v>
      </c>
      <c r="L281" s="79" cm="1">
        <f t="array" ref="L281">ROUND(TREND($F$25:$F$175,$A$25:$A$175,A281),0)</f>
        <v>7734</v>
      </c>
      <c r="M281" s="80" cm="1">
        <f t="array" ref="M281">TREND($G$25:$G$175,$A$25:$A$175,A281)</f>
        <v>25.014495895820502</v>
      </c>
      <c r="N281" s="50">
        <f t="shared" si="38"/>
        <v>168770</v>
      </c>
      <c r="O281" s="50">
        <f t="shared" si="39"/>
        <v>139674</v>
      </c>
      <c r="P281" s="50">
        <f t="shared" si="40"/>
        <v>144861</v>
      </c>
      <c r="Q281" s="50">
        <f t="shared" si="41"/>
        <v>162391</v>
      </c>
    </row>
    <row r="282" spans="1:17" ht="18" thickBot="1" x14ac:dyDescent="0.3">
      <c r="A282" s="25">
        <v>48305</v>
      </c>
      <c r="B282" s="51">
        <f t="shared" si="32"/>
        <v>590.32722513088959</v>
      </c>
      <c r="C282" s="51">
        <f t="shared" si="33"/>
        <v>11860.50071690299</v>
      </c>
      <c r="D282" s="51">
        <f t="shared" si="34"/>
        <v>10313.474873988098</v>
      </c>
      <c r="E282" s="51">
        <f t="shared" si="35"/>
        <v>15000.721616420773</v>
      </c>
      <c r="F282" s="51">
        <f t="shared" si="36"/>
        <v>8475.7845895444098</v>
      </c>
      <c r="G282" s="51">
        <f t="shared" si="37"/>
        <v>25.906456025874682</v>
      </c>
      <c r="H282" s="79" cm="1">
        <f t="array" ref="H282">ROUND(TREND($B$25:$B$175,$A$25:$A$175,A282),0)</f>
        <v>595</v>
      </c>
      <c r="I282" s="79" cm="1">
        <f t="array" ref="I282">ROUND(TREND($C$25:$C$175,$A$25:$A$175,A282),0)</f>
        <v>10637</v>
      </c>
      <c r="J282" s="79" cm="1">
        <f t="array" ref="J282">ROUND(TREND($D$25:$D$175,$A$25:$A$175,A282),0)</f>
        <v>9168</v>
      </c>
      <c r="K282" s="79" cm="1">
        <f t="array" ref="K282">ROUND(TREND($E$25:$E$175,$A$25:$A$175,A282),0)</f>
        <v>13590</v>
      </c>
      <c r="L282" s="79" cm="1">
        <f t="array" ref="L282">ROUND(TREND($F$25:$F$175,$A$25:$A$175,A282),0)</f>
        <v>7762</v>
      </c>
      <c r="M282" s="80" cm="1">
        <f t="array" ref="M282">TREND($G$25:$G$175,$A$25:$A$175,A282)</f>
        <v>25.083227617544139</v>
      </c>
      <c r="N282" s="50">
        <f t="shared" si="38"/>
        <v>169439</v>
      </c>
      <c r="O282" s="50">
        <f t="shared" si="39"/>
        <v>140056</v>
      </c>
      <c r="P282" s="50">
        <f t="shared" si="40"/>
        <v>145299</v>
      </c>
      <c r="Q282" s="50">
        <f t="shared" si="41"/>
        <v>162979</v>
      </c>
    </row>
    <row r="283" spans="1:17" ht="18" thickBot="1" x14ac:dyDescent="0.3">
      <c r="A283" s="25">
        <v>48335</v>
      </c>
      <c r="B283" s="51">
        <f t="shared" si="32"/>
        <v>592.31151832460682</v>
      </c>
      <c r="C283" s="51">
        <f t="shared" si="33"/>
        <v>11905.101640911276</v>
      </c>
      <c r="D283" s="51">
        <f t="shared" si="34"/>
        <v>10340.473499312675</v>
      </c>
      <c r="E283" s="51">
        <f t="shared" si="35"/>
        <v>15043.770044900568</v>
      </c>
      <c r="F283" s="51">
        <f t="shared" si="36"/>
        <v>8506.35943732942</v>
      </c>
      <c r="G283" s="51">
        <f t="shared" si="37"/>
        <v>25.975153595173708</v>
      </c>
      <c r="H283" s="79" cm="1">
        <f t="array" ref="H283">ROUND(TREND($B$25:$B$175,$A$25:$A$175,A283),0)</f>
        <v>597</v>
      </c>
      <c r="I283" s="79" cm="1">
        <f t="array" ref="I283">ROUND(TREND($C$25:$C$175,$A$25:$A$175,A283),0)</f>
        <v>10677</v>
      </c>
      <c r="J283" s="79" cm="1">
        <f t="array" ref="J283">ROUND(TREND($D$25:$D$175,$A$25:$A$175,A283),0)</f>
        <v>9192</v>
      </c>
      <c r="K283" s="79" cm="1">
        <f t="array" ref="K283">ROUND(TREND($E$25:$E$175,$A$25:$A$175,A283),0)</f>
        <v>13629</v>
      </c>
      <c r="L283" s="79" cm="1">
        <f t="array" ref="L283">ROUND(TREND($F$25:$F$175,$A$25:$A$175,A283),0)</f>
        <v>7790</v>
      </c>
      <c r="M283" s="80" cm="1">
        <f t="array" ref="M283">TREND($G$25:$G$175,$A$25:$A$175,A283)</f>
        <v>25.149742186954114</v>
      </c>
      <c r="N283" s="50">
        <f t="shared" si="38"/>
        <v>170076</v>
      </c>
      <c r="O283" s="50">
        <f t="shared" si="39"/>
        <v>140423</v>
      </c>
      <c r="P283" s="50">
        <f t="shared" si="40"/>
        <v>145716</v>
      </c>
      <c r="Q283" s="50">
        <f t="shared" si="41"/>
        <v>163567</v>
      </c>
    </row>
    <row r="284" spans="1:17" ht="18" thickBot="1" x14ac:dyDescent="0.3">
      <c r="A284" s="25">
        <v>48366</v>
      </c>
      <c r="B284" s="51">
        <f t="shared" si="32"/>
        <v>594.29581151832417</v>
      </c>
      <c r="C284" s="51">
        <f t="shared" si="33"/>
        <v>11950.817588019767</v>
      </c>
      <c r="D284" s="51">
        <f t="shared" si="34"/>
        <v>10368.597067359109</v>
      </c>
      <c r="E284" s="51">
        <f t="shared" si="35"/>
        <v>15087.922279238817</v>
      </c>
      <c r="F284" s="51">
        <f t="shared" si="36"/>
        <v>8538.0262439638936</v>
      </c>
      <c r="G284" s="51">
        <f t="shared" si="37"/>
        <v>26.046141083449381</v>
      </c>
      <c r="H284" s="79" cm="1">
        <f t="array" ref="H284">ROUND(TREND($B$25:$B$175,$A$25:$A$175,A284),0)</f>
        <v>599</v>
      </c>
      <c r="I284" s="79" cm="1">
        <f t="array" ref="I284">ROUND(TREND($C$25:$C$175,$A$25:$A$175,A284),0)</f>
        <v>10718</v>
      </c>
      <c r="J284" s="79" cm="1">
        <f t="array" ref="J284">ROUND(TREND($D$25:$D$175,$A$25:$A$175,A284),0)</f>
        <v>9217</v>
      </c>
      <c r="K284" s="79" cm="1">
        <f t="array" ref="K284">ROUND(TREND($E$25:$E$175,$A$25:$A$175,A284),0)</f>
        <v>13669</v>
      </c>
      <c r="L284" s="79" cm="1">
        <f t="array" ref="L284">ROUND(TREND($F$25:$F$175,$A$25:$A$175,A284),0)</f>
        <v>7819</v>
      </c>
      <c r="M284" s="80" cm="1">
        <f t="array" ref="M284">TREND($G$25:$G$175,$A$25:$A$175,A284)</f>
        <v>25.218473908677765</v>
      </c>
      <c r="N284" s="50">
        <f t="shared" si="38"/>
        <v>170729</v>
      </c>
      <c r="O284" s="50">
        <f t="shared" si="39"/>
        <v>140805</v>
      </c>
      <c r="P284" s="50">
        <f t="shared" si="40"/>
        <v>146144</v>
      </c>
      <c r="Q284" s="50">
        <f t="shared" si="41"/>
        <v>164176</v>
      </c>
    </row>
    <row r="285" spans="1:17" ht="18" thickBot="1" x14ac:dyDescent="0.3">
      <c r="A285" s="25">
        <v>48396</v>
      </c>
      <c r="B285" s="51">
        <f t="shared" si="32"/>
        <v>596.28010471204141</v>
      </c>
      <c r="C285" s="51">
        <f t="shared" si="33"/>
        <v>11996.533535128257</v>
      </c>
      <c r="D285" s="51">
        <f t="shared" si="34"/>
        <v>10395.595692683684</v>
      </c>
      <c r="E285" s="51">
        <f t="shared" si="35"/>
        <v>15130.970707718612</v>
      </c>
      <c r="F285" s="51">
        <f t="shared" si="36"/>
        <v>8567.5091328994386</v>
      </c>
      <c r="G285" s="51">
        <f t="shared" si="37"/>
        <v>26.114838652748407</v>
      </c>
      <c r="H285" s="79" cm="1">
        <f t="array" ref="H285">ROUND(TREND($B$25:$B$175,$A$25:$A$175,A285),0)</f>
        <v>601</v>
      </c>
      <c r="I285" s="79" cm="1">
        <f t="array" ref="I285">ROUND(TREND($C$25:$C$175,$A$25:$A$175,A285),0)</f>
        <v>10759</v>
      </c>
      <c r="J285" s="79" cm="1">
        <f t="array" ref="J285">ROUND(TREND($D$25:$D$175,$A$25:$A$175,A285),0)</f>
        <v>9241</v>
      </c>
      <c r="K285" s="79" cm="1">
        <f t="array" ref="K285">ROUND(TREND($E$25:$E$175,$A$25:$A$175,A285),0)</f>
        <v>13708</v>
      </c>
      <c r="L285" s="79" cm="1">
        <f t="array" ref="L285">ROUND(TREND($F$25:$F$175,$A$25:$A$175,A285),0)</f>
        <v>7846</v>
      </c>
      <c r="M285" s="80" cm="1">
        <f t="array" ref="M285">TREND($G$25:$G$175,$A$25:$A$175,A285)</f>
        <v>25.28498847808774</v>
      </c>
      <c r="N285" s="50">
        <f t="shared" si="38"/>
        <v>171382</v>
      </c>
      <c r="O285" s="50">
        <f t="shared" si="39"/>
        <v>141172</v>
      </c>
      <c r="P285" s="50">
        <f t="shared" si="40"/>
        <v>146561</v>
      </c>
      <c r="Q285" s="50">
        <f t="shared" si="41"/>
        <v>164743</v>
      </c>
    </row>
    <row r="286" spans="1:17" ht="18" thickBot="1" x14ac:dyDescent="0.3">
      <c r="A286" s="25">
        <v>48427</v>
      </c>
      <c r="B286" s="51">
        <f t="shared" si="32"/>
        <v>598.26439790575864</v>
      </c>
      <c r="C286" s="51">
        <f t="shared" si="33"/>
        <v>12042.249482236748</v>
      </c>
      <c r="D286" s="51">
        <f t="shared" si="34"/>
        <v>10423.719260730117</v>
      </c>
      <c r="E286" s="51">
        <f t="shared" si="35"/>
        <v>15175.122942056863</v>
      </c>
      <c r="F286" s="51">
        <f t="shared" si="36"/>
        <v>8599.1759395339141</v>
      </c>
      <c r="G286" s="51">
        <f t="shared" si="37"/>
        <v>26.185826141024076</v>
      </c>
      <c r="H286" s="79" cm="1">
        <f t="array" ref="H286">ROUND(TREND($B$25:$B$175,$A$25:$A$175,A286),0)</f>
        <v>603</v>
      </c>
      <c r="I286" s="79" cm="1">
        <f t="array" ref="I286">ROUND(TREND($C$25:$C$175,$A$25:$A$175,A286),0)</f>
        <v>10800</v>
      </c>
      <c r="J286" s="79" cm="1">
        <f t="array" ref="J286">ROUND(TREND($D$25:$D$175,$A$25:$A$175,A286),0)</f>
        <v>9266</v>
      </c>
      <c r="K286" s="79" cm="1">
        <f t="array" ref="K286">ROUND(TREND($E$25:$E$175,$A$25:$A$175,A286),0)</f>
        <v>13748</v>
      </c>
      <c r="L286" s="79" cm="1">
        <f t="array" ref="L286">ROUND(TREND($F$25:$F$175,$A$25:$A$175,A286),0)</f>
        <v>7875</v>
      </c>
      <c r="M286" s="80" cm="1">
        <f t="array" ref="M286">TREND($G$25:$G$175,$A$25:$A$175,A286)</f>
        <v>25.353720199811391</v>
      </c>
      <c r="N286" s="50">
        <f t="shared" si="38"/>
        <v>172035</v>
      </c>
      <c r="O286" s="50">
        <f t="shared" si="39"/>
        <v>141554</v>
      </c>
      <c r="P286" s="50">
        <f t="shared" si="40"/>
        <v>146989</v>
      </c>
      <c r="Q286" s="50">
        <f t="shared" si="41"/>
        <v>165352</v>
      </c>
    </row>
    <row r="287" spans="1:17" ht="18" thickBot="1" x14ac:dyDescent="0.3">
      <c r="A287" s="25">
        <v>48458</v>
      </c>
      <c r="B287" s="51">
        <f t="shared" si="32"/>
        <v>600.24869109947588</v>
      </c>
      <c r="C287" s="51">
        <f t="shared" si="33"/>
        <v>12089.080452445445</v>
      </c>
      <c r="D287" s="51">
        <f t="shared" si="34"/>
        <v>10451.842828776549</v>
      </c>
      <c r="E287" s="51">
        <f t="shared" si="35"/>
        <v>15219.275176395115</v>
      </c>
      <c r="F287" s="51">
        <f t="shared" si="36"/>
        <v>8629.7507873189224</v>
      </c>
      <c r="G287" s="51">
        <f t="shared" si="37"/>
        <v>26.256813629299735</v>
      </c>
      <c r="H287" s="79" cm="1">
        <f t="array" ref="H287">ROUND(TREND($B$25:$B$175,$A$25:$A$175,A287),0)</f>
        <v>605</v>
      </c>
      <c r="I287" s="79" cm="1">
        <f t="array" ref="I287">ROUND(TREND($C$25:$C$175,$A$25:$A$175,A287),0)</f>
        <v>10842</v>
      </c>
      <c r="J287" s="79" cm="1">
        <f t="array" ref="J287">ROUND(TREND($D$25:$D$175,$A$25:$A$175,A287),0)</f>
        <v>9291</v>
      </c>
      <c r="K287" s="79" cm="1">
        <f t="array" ref="K287">ROUND(TREND($E$25:$E$175,$A$25:$A$175,A287),0)</f>
        <v>13788</v>
      </c>
      <c r="L287" s="79" cm="1">
        <f t="array" ref="L287">ROUND(TREND($F$25:$F$175,$A$25:$A$175,A287),0)</f>
        <v>7903</v>
      </c>
      <c r="M287" s="80" cm="1">
        <f t="array" ref="M287">TREND($G$25:$G$175,$A$25:$A$175,A287)</f>
        <v>25.422451921535028</v>
      </c>
      <c r="N287" s="50">
        <f t="shared" si="38"/>
        <v>172704</v>
      </c>
      <c r="O287" s="50">
        <f t="shared" si="39"/>
        <v>141936</v>
      </c>
      <c r="P287" s="50">
        <f t="shared" si="40"/>
        <v>147417</v>
      </c>
      <c r="Q287" s="50">
        <f t="shared" si="41"/>
        <v>165940</v>
      </c>
    </row>
    <row r="288" spans="1:17" ht="18" thickBot="1" x14ac:dyDescent="0.3">
      <c r="A288" s="25">
        <v>48488</v>
      </c>
      <c r="B288" s="51">
        <f t="shared" si="32"/>
        <v>602.23298429319311</v>
      </c>
      <c r="C288" s="51">
        <f t="shared" si="33"/>
        <v>12133.681376453731</v>
      </c>
      <c r="D288" s="51">
        <f t="shared" si="34"/>
        <v>10478.841454101124</v>
      </c>
      <c r="E288" s="51">
        <f t="shared" si="35"/>
        <v>15262.323604874908</v>
      </c>
      <c r="F288" s="51">
        <f t="shared" si="36"/>
        <v>8660.3256351039308</v>
      </c>
      <c r="G288" s="51">
        <f t="shared" si="37"/>
        <v>26.325511198598765</v>
      </c>
      <c r="H288" s="79" cm="1">
        <f t="array" ref="H288">ROUND(TREND($B$25:$B$175,$A$25:$A$175,A288),0)</f>
        <v>607</v>
      </c>
      <c r="I288" s="79" cm="1">
        <f t="array" ref="I288">ROUND(TREND($C$25:$C$175,$A$25:$A$175,A288),0)</f>
        <v>10882</v>
      </c>
      <c r="J288" s="79" cm="1">
        <f t="array" ref="J288">ROUND(TREND($D$25:$D$175,$A$25:$A$175,A288),0)</f>
        <v>9315</v>
      </c>
      <c r="K288" s="79" cm="1">
        <f t="array" ref="K288">ROUND(TREND($E$25:$E$175,$A$25:$A$175,A288),0)</f>
        <v>13827</v>
      </c>
      <c r="L288" s="79" cm="1">
        <f t="array" ref="L288">ROUND(TREND($F$25:$F$175,$A$25:$A$175,A288),0)</f>
        <v>7931</v>
      </c>
      <c r="M288" s="80" cm="1">
        <f t="array" ref="M288">TREND($G$25:$G$175,$A$25:$A$175,A288)</f>
        <v>25.488966490945003</v>
      </c>
      <c r="N288" s="50">
        <f t="shared" si="38"/>
        <v>173341</v>
      </c>
      <c r="O288" s="50">
        <f t="shared" si="39"/>
        <v>142303</v>
      </c>
      <c r="P288" s="50">
        <f t="shared" si="40"/>
        <v>147834</v>
      </c>
      <c r="Q288" s="50">
        <f t="shared" si="41"/>
        <v>166528</v>
      </c>
    </row>
    <row r="289" spans="1:17" ht="18" thickBot="1" x14ac:dyDescent="0.3">
      <c r="A289" s="25">
        <v>48519</v>
      </c>
      <c r="B289" s="51">
        <f t="shared" si="32"/>
        <v>604.21727748691035</v>
      </c>
      <c r="C289" s="51">
        <f t="shared" si="33"/>
        <v>12179.397323562223</v>
      </c>
      <c r="D289" s="51">
        <f t="shared" si="34"/>
        <v>10506.965022147559</v>
      </c>
      <c r="E289" s="51">
        <f t="shared" si="35"/>
        <v>15307.579645071615</v>
      </c>
      <c r="F289" s="51">
        <f t="shared" si="36"/>
        <v>8690.9004828889392</v>
      </c>
      <c r="G289" s="51">
        <f t="shared" si="37"/>
        <v>26.396498686874434</v>
      </c>
      <c r="H289" s="79" cm="1">
        <f t="array" ref="H289">ROUND(TREND($B$25:$B$175,$A$25:$A$175,A289),0)</f>
        <v>609</v>
      </c>
      <c r="I289" s="79" cm="1">
        <f t="array" ref="I289">ROUND(TREND($C$25:$C$175,$A$25:$A$175,A289),0)</f>
        <v>10923</v>
      </c>
      <c r="J289" s="79" cm="1">
        <f t="array" ref="J289">ROUND(TREND($D$25:$D$175,$A$25:$A$175,A289),0)</f>
        <v>9340</v>
      </c>
      <c r="K289" s="79" cm="1">
        <f t="array" ref="K289">ROUND(TREND($E$25:$E$175,$A$25:$A$175,A289),0)</f>
        <v>13868</v>
      </c>
      <c r="L289" s="79" cm="1">
        <f t="array" ref="L289">ROUND(TREND($F$25:$F$175,$A$25:$A$175,A289),0)</f>
        <v>7959</v>
      </c>
      <c r="M289" s="80" cm="1">
        <f t="array" ref="M289">TREND($G$25:$G$175,$A$25:$A$175,A289)</f>
        <v>25.557698212668654</v>
      </c>
      <c r="N289" s="50">
        <f t="shared" si="38"/>
        <v>173994</v>
      </c>
      <c r="O289" s="50">
        <f t="shared" si="39"/>
        <v>142685</v>
      </c>
      <c r="P289" s="50">
        <f t="shared" si="40"/>
        <v>148272</v>
      </c>
      <c r="Q289" s="50">
        <f t="shared" si="41"/>
        <v>167116</v>
      </c>
    </row>
    <row r="290" spans="1:17" ht="18" thickBot="1" x14ac:dyDescent="0.3">
      <c r="A290" s="25">
        <v>48549</v>
      </c>
      <c r="B290" s="51">
        <f t="shared" si="32"/>
        <v>606.20157068062758</v>
      </c>
      <c r="C290" s="51">
        <f t="shared" si="33"/>
        <v>12223.998247570509</v>
      </c>
      <c r="D290" s="51">
        <f t="shared" si="34"/>
        <v>10533.963647472136</v>
      </c>
      <c r="E290" s="51">
        <f t="shared" si="35"/>
        <v>15350.62807355141</v>
      </c>
      <c r="F290" s="51">
        <f t="shared" si="36"/>
        <v>8721.4753306739494</v>
      </c>
      <c r="G290" s="51">
        <f t="shared" si="37"/>
        <v>26.46519625617346</v>
      </c>
      <c r="H290" s="79" cm="1">
        <f t="array" ref="H290">ROUND(TREND($B$25:$B$175,$A$25:$A$175,A290),0)</f>
        <v>611</v>
      </c>
      <c r="I290" s="79" cm="1">
        <f t="array" ref="I290">ROUND(TREND($C$25:$C$175,$A$25:$A$175,A290),0)</f>
        <v>10963</v>
      </c>
      <c r="J290" s="79" cm="1">
        <f t="array" ref="J290">ROUND(TREND($D$25:$D$175,$A$25:$A$175,A290),0)</f>
        <v>9364</v>
      </c>
      <c r="K290" s="79" cm="1">
        <f t="array" ref="K290">ROUND(TREND($E$25:$E$175,$A$25:$A$175,A290),0)</f>
        <v>13907</v>
      </c>
      <c r="L290" s="79" cm="1">
        <f t="array" ref="L290">ROUND(TREND($F$25:$F$175,$A$25:$A$175,A290),0)</f>
        <v>7987</v>
      </c>
      <c r="M290" s="80" cm="1">
        <f t="array" ref="M290">TREND($G$25:$G$175,$A$25:$A$175,A290)</f>
        <v>25.624212782078629</v>
      </c>
      <c r="N290" s="50">
        <f t="shared" si="38"/>
        <v>174631</v>
      </c>
      <c r="O290" s="50">
        <f t="shared" si="39"/>
        <v>143052</v>
      </c>
      <c r="P290" s="50">
        <f t="shared" si="40"/>
        <v>148689</v>
      </c>
      <c r="Q290" s="50">
        <f t="shared" si="41"/>
        <v>167704</v>
      </c>
    </row>
    <row r="291" spans="1:17" ht="18" thickBot="1" x14ac:dyDescent="0.3">
      <c r="A291" s="25">
        <v>48580</v>
      </c>
      <c r="B291" s="51">
        <f t="shared" si="32"/>
        <v>608.18586387434482</v>
      </c>
      <c r="C291" s="51">
        <f t="shared" si="33"/>
        <v>12270.829217779208</v>
      </c>
      <c r="D291" s="51">
        <f t="shared" si="34"/>
        <v>10562.087215518568</v>
      </c>
      <c r="E291" s="51">
        <f t="shared" si="35"/>
        <v>15394.780307889663</v>
      </c>
      <c r="F291" s="51">
        <f t="shared" si="36"/>
        <v>8753.1421373084231</v>
      </c>
      <c r="G291" s="51">
        <f t="shared" si="37"/>
        <v>26.536183744449129</v>
      </c>
      <c r="H291" s="79" cm="1">
        <f t="array" ref="H291">ROUND(TREND($B$25:$B$175,$A$25:$A$175,A291),0)</f>
        <v>613</v>
      </c>
      <c r="I291" s="79" cm="1">
        <f t="array" ref="I291">ROUND(TREND($C$25:$C$175,$A$25:$A$175,A291),0)</f>
        <v>11005</v>
      </c>
      <c r="J291" s="79" cm="1">
        <f t="array" ref="J291">ROUND(TREND($D$25:$D$175,$A$25:$A$175,A291),0)</f>
        <v>9389</v>
      </c>
      <c r="K291" s="79" cm="1">
        <f t="array" ref="K291">ROUND(TREND($E$25:$E$175,$A$25:$A$175,A291),0)</f>
        <v>13947</v>
      </c>
      <c r="L291" s="79" cm="1">
        <f t="array" ref="L291">ROUND(TREND($F$25:$F$175,$A$25:$A$175,A291),0)</f>
        <v>8016</v>
      </c>
      <c r="M291" s="80" cm="1">
        <f t="array" ref="M291">TREND($G$25:$G$175,$A$25:$A$175,A291)</f>
        <v>25.692944503802281</v>
      </c>
      <c r="N291" s="50">
        <f t="shared" si="38"/>
        <v>175300</v>
      </c>
      <c r="O291" s="50">
        <f t="shared" si="39"/>
        <v>143434</v>
      </c>
      <c r="P291" s="50">
        <f t="shared" si="40"/>
        <v>149117</v>
      </c>
      <c r="Q291" s="50">
        <f t="shared" si="41"/>
        <v>168313</v>
      </c>
    </row>
    <row r="292" spans="1:17" ht="18" thickBot="1" x14ac:dyDescent="0.3">
      <c r="A292" s="25">
        <v>48611</v>
      </c>
      <c r="B292" s="51">
        <f t="shared" si="32"/>
        <v>610.17015706806217</v>
      </c>
      <c r="C292" s="51">
        <f t="shared" si="33"/>
        <v>12316.545164887699</v>
      </c>
      <c r="D292" s="51">
        <f t="shared" si="34"/>
        <v>10590.210783565002</v>
      </c>
      <c r="E292" s="51">
        <f t="shared" si="35"/>
        <v>15438.932542227914</v>
      </c>
      <c r="F292" s="51">
        <f t="shared" si="36"/>
        <v>8783.7169850934333</v>
      </c>
      <c r="G292" s="51">
        <f t="shared" si="37"/>
        <v>26.607171232724788</v>
      </c>
      <c r="H292" s="79" cm="1">
        <f t="array" ref="H292">ROUND(TREND($B$25:$B$175,$A$25:$A$175,A292),0)</f>
        <v>615</v>
      </c>
      <c r="I292" s="79" cm="1">
        <f t="array" ref="I292">ROUND(TREND($C$25:$C$175,$A$25:$A$175,A292),0)</f>
        <v>11046</v>
      </c>
      <c r="J292" s="79" cm="1">
        <f t="array" ref="J292">ROUND(TREND($D$25:$D$175,$A$25:$A$175,A292),0)</f>
        <v>9414</v>
      </c>
      <c r="K292" s="79" cm="1">
        <f t="array" ref="K292">ROUND(TREND($E$25:$E$175,$A$25:$A$175,A292),0)</f>
        <v>13987</v>
      </c>
      <c r="L292" s="79" cm="1">
        <f t="array" ref="L292">ROUND(TREND($F$25:$F$175,$A$25:$A$175,A292),0)</f>
        <v>8044</v>
      </c>
      <c r="M292" s="80" cm="1">
        <f t="array" ref="M292">TREND($G$25:$G$175,$A$25:$A$175,A292)</f>
        <v>25.761676225525918</v>
      </c>
      <c r="N292" s="50">
        <f t="shared" si="38"/>
        <v>175953</v>
      </c>
      <c r="O292" s="50">
        <f t="shared" si="39"/>
        <v>143816</v>
      </c>
      <c r="P292" s="50">
        <f t="shared" si="40"/>
        <v>149545</v>
      </c>
      <c r="Q292" s="50">
        <f t="shared" si="41"/>
        <v>168901</v>
      </c>
    </row>
    <row r="293" spans="1:17" ht="18" thickBot="1" x14ac:dyDescent="0.3">
      <c r="A293" s="25">
        <v>48639</v>
      </c>
      <c r="B293" s="51">
        <f t="shared" si="32"/>
        <v>612.1544502617794</v>
      </c>
      <c r="C293" s="51">
        <f t="shared" si="33"/>
        <v>12358.91604269557</v>
      </c>
      <c r="D293" s="51">
        <f t="shared" si="34"/>
        <v>10616.08446616772</v>
      </c>
      <c r="E293" s="51">
        <f t="shared" si="35"/>
        <v>15479.773358990797</v>
      </c>
      <c r="F293" s="51">
        <f t="shared" si="36"/>
        <v>8812.1079151795147</v>
      </c>
      <c r="G293" s="51">
        <f t="shared" si="37"/>
        <v>26.671288964070552</v>
      </c>
      <c r="H293" s="79" cm="1">
        <f t="array" ref="H293">ROUND(TREND($B$25:$B$175,$A$25:$A$175,A293),0)</f>
        <v>617</v>
      </c>
      <c r="I293" s="79" cm="1">
        <f t="array" ref="I293">ROUND(TREND($C$25:$C$175,$A$25:$A$175,A293),0)</f>
        <v>11084</v>
      </c>
      <c r="J293" s="79" cm="1">
        <f t="array" ref="J293">ROUND(TREND($D$25:$D$175,$A$25:$A$175,A293),0)</f>
        <v>9437</v>
      </c>
      <c r="K293" s="79" cm="1">
        <f t="array" ref="K293">ROUND(TREND($E$25:$E$175,$A$25:$A$175,A293),0)</f>
        <v>14024</v>
      </c>
      <c r="L293" s="79" cm="1">
        <f t="array" ref="L293">ROUND(TREND($F$25:$F$175,$A$25:$A$175,A293),0)</f>
        <v>8070</v>
      </c>
      <c r="M293" s="80" cm="1">
        <f t="array" ref="M293">TREND($G$25:$G$175,$A$25:$A$175,A293)</f>
        <v>25.823756490308568</v>
      </c>
      <c r="N293" s="50">
        <f t="shared" si="38"/>
        <v>176558</v>
      </c>
      <c r="O293" s="50">
        <f t="shared" si="39"/>
        <v>144167</v>
      </c>
      <c r="P293" s="50">
        <f t="shared" si="40"/>
        <v>149941</v>
      </c>
      <c r="Q293" s="50">
        <f t="shared" si="41"/>
        <v>169447</v>
      </c>
    </row>
    <row r="294" spans="1:17" ht="18" thickBot="1" x14ac:dyDescent="0.3">
      <c r="A294" s="25">
        <v>48670</v>
      </c>
      <c r="B294" s="51">
        <f t="shared" si="32"/>
        <v>614.13874345549675</v>
      </c>
      <c r="C294" s="51">
        <f t="shared" si="33"/>
        <v>12404.63198980406</v>
      </c>
      <c r="D294" s="51">
        <f t="shared" si="34"/>
        <v>10644.208034214153</v>
      </c>
      <c r="E294" s="51">
        <f t="shared" si="35"/>
        <v>15523.925593329046</v>
      </c>
      <c r="F294" s="51">
        <f t="shared" si="36"/>
        <v>8842.6827629645231</v>
      </c>
      <c r="G294" s="51">
        <f t="shared" si="37"/>
        <v>26.742276452346211</v>
      </c>
      <c r="H294" s="79" cm="1">
        <f t="array" ref="H294">ROUND(TREND($B$25:$B$175,$A$25:$A$175,A294),0)</f>
        <v>619</v>
      </c>
      <c r="I294" s="79" cm="1">
        <f t="array" ref="I294">ROUND(TREND($C$25:$C$175,$A$25:$A$175,A294),0)</f>
        <v>11125</v>
      </c>
      <c r="J294" s="79" cm="1">
        <f t="array" ref="J294">ROUND(TREND($D$25:$D$175,$A$25:$A$175,A294),0)</f>
        <v>9462</v>
      </c>
      <c r="K294" s="79" cm="1">
        <f t="array" ref="K294">ROUND(TREND($E$25:$E$175,$A$25:$A$175,A294),0)</f>
        <v>14064</v>
      </c>
      <c r="L294" s="79" cm="1">
        <f t="array" ref="L294">ROUND(TREND($F$25:$F$175,$A$25:$A$175,A294),0)</f>
        <v>8098</v>
      </c>
      <c r="M294" s="80" cm="1">
        <f t="array" ref="M294">TREND($G$25:$G$175,$A$25:$A$175,A294)</f>
        <v>25.892488212032205</v>
      </c>
      <c r="N294" s="50">
        <f t="shared" si="38"/>
        <v>177211</v>
      </c>
      <c r="O294" s="50">
        <f t="shared" si="39"/>
        <v>144549</v>
      </c>
      <c r="P294" s="50">
        <f t="shared" si="40"/>
        <v>150369</v>
      </c>
      <c r="Q294" s="50">
        <f t="shared" si="41"/>
        <v>170035</v>
      </c>
    </row>
    <row r="295" spans="1:17" ht="18" thickBot="1" x14ac:dyDescent="0.3">
      <c r="A295" s="25">
        <v>48700</v>
      </c>
      <c r="B295" s="51">
        <f t="shared" si="32"/>
        <v>616.12303664921399</v>
      </c>
      <c r="C295" s="51">
        <f t="shared" si="33"/>
        <v>12449.232913812344</v>
      </c>
      <c r="D295" s="51">
        <f t="shared" si="34"/>
        <v>10671.206659538728</v>
      </c>
      <c r="E295" s="51">
        <f t="shared" si="35"/>
        <v>15566.974021808843</v>
      </c>
      <c r="F295" s="51">
        <f t="shared" si="36"/>
        <v>8873.2576107495315</v>
      </c>
      <c r="G295" s="51">
        <f t="shared" si="37"/>
        <v>26.810974021645254</v>
      </c>
      <c r="H295" s="79" cm="1">
        <f t="array" ref="H295">ROUND(TREND($B$25:$B$175,$A$25:$A$175,A295),0)</f>
        <v>621</v>
      </c>
      <c r="I295" s="79" cm="1">
        <f t="array" ref="I295">ROUND(TREND($C$25:$C$175,$A$25:$A$175,A295),0)</f>
        <v>11165</v>
      </c>
      <c r="J295" s="79" cm="1">
        <f t="array" ref="J295">ROUND(TREND($D$25:$D$175,$A$25:$A$175,A295),0)</f>
        <v>9486</v>
      </c>
      <c r="K295" s="79" cm="1">
        <f t="array" ref="K295">ROUND(TREND($E$25:$E$175,$A$25:$A$175,A295),0)</f>
        <v>14103</v>
      </c>
      <c r="L295" s="79" cm="1">
        <f t="array" ref="L295">ROUND(TREND($F$25:$F$175,$A$25:$A$175,A295),0)</f>
        <v>8126</v>
      </c>
      <c r="M295" s="80" cm="1">
        <f t="array" ref="M295">TREND($G$25:$G$175,$A$25:$A$175,A295)</f>
        <v>25.959002781442194</v>
      </c>
      <c r="N295" s="50">
        <f t="shared" si="38"/>
        <v>177848</v>
      </c>
      <c r="O295" s="50">
        <f t="shared" si="39"/>
        <v>144916</v>
      </c>
      <c r="P295" s="50">
        <f t="shared" si="40"/>
        <v>150786</v>
      </c>
      <c r="Q295" s="50">
        <f t="shared" si="41"/>
        <v>170623</v>
      </c>
    </row>
    <row r="296" spans="1:17" ht="18" thickBot="1" x14ac:dyDescent="0.3">
      <c r="A296" s="25">
        <v>48731</v>
      </c>
      <c r="B296" s="51">
        <f t="shared" si="32"/>
        <v>618.10732984293122</v>
      </c>
      <c r="C296" s="51">
        <f t="shared" si="33"/>
        <v>12496.063884021043</v>
      </c>
      <c r="D296" s="51">
        <f t="shared" si="34"/>
        <v>10699.33022758516</v>
      </c>
      <c r="E296" s="51">
        <f t="shared" si="35"/>
        <v>15611.126256147094</v>
      </c>
      <c r="F296" s="51">
        <f t="shared" si="36"/>
        <v>8904.9244173840052</v>
      </c>
      <c r="G296" s="51">
        <f t="shared" si="37"/>
        <v>26.881961509920913</v>
      </c>
      <c r="H296" s="79" cm="1">
        <f t="array" ref="H296">ROUND(TREND($B$25:$B$175,$A$25:$A$175,A296),0)</f>
        <v>623</v>
      </c>
      <c r="I296" s="79" cm="1">
        <f t="array" ref="I296">ROUND(TREND($C$25:$C$175,$A$25:$A$175,A296),0)</f>
        <v>11207</v>
      </c>
      <c r="J296" s="79" cm="1">
        <f t="array" ref="J296">ROUND(TREND($D$25:$D$175,$A$25:$A$175,A296),0)</f>
        <v>9511</v>
      </c>
      <c r="K296" s="79" cm="1">
        <f t="array" ref="K296">ROUND(TREND($E$25:$E$175,$A$25:$A$175,A296),0)</f>
        <v>14143</v>
      </c>
      <c r="L296" s="79" cm="1">
        <f t="array" ref="L296">ROUND(TREND($F$25:$F$175,$A$25:$A$175,A296),0)</f>
        <v>8155</v>
      </c>
      <c r="M296" s="80" cm="1">
        <f t="array" ref="M296">TREND($G$25:$G$175,$A$25:$A$175,A296)</f>
        <v>26.027734503165831</v>
      </c>
      <c r="N296" s="50">
        <f t="shared" si="38"/>
        <v>178517</v>
      </c>
      <c r="O296" s="50">
        <f t="shared" si="39"/>
        <v>145298</v>
      </c>
      <c r="P296" s="50">
        <f t="shared" si="40"/>
        <v>151214</v>
      </c>
      <c r="Q296" s="50">
        <f t="shared" si="41"/>
        <v>171232</v>
      </c>
    </row>
    <row r="297" spans="1:17" ht="18" thickBot="1" x14ac:dyDescent="0.3">
      <c r="A297" s="25">
        <v>48761</v>
      </c>
      <c r="B297" s="51">
        <f t="shared" si="32"/>
        <v>620.09162303664846</v>
      </c>
      <c r="C297" s="51">
        <f t="shared" si="33"/>
        <v>12540.664808029329</v>
      </c>
      <c r="D297" s="51">
        <f t="shared" si="34"/>
        <v>10726.328852909737</v>
      </c>
      <c r="E297" s="51">
        <f t="shared" si="35"/>
        <v>15654.174684626887</v>
      </c>
      <c r="F297" s="51">
        <f t="shared" si="36"/>
        <v>8934.4073063195501</v>
      </c>
      <c r="G297" s="51">
        <f t="shared" si="37"/>
        <v>26.950659079219943</v>
      </c>
      <c r="H297" s="79" cm="1">
        <f t="array" ref="H297">ROUND(TREND($B$25:$B$175,$A$25:$A$175,A297),0)</f>
        <v>625</v>
      </c>
      <c r="I297" s="79" cm="1">
        <f t="array" ref="I297">ROUND(TREND($C$25:$C$175,$A$25:$A$175,A297),0)</f>
        <v>11247</v>
      </c>
      <c r="J297" s="79" cm="1">
        <f t="array" ref="J297">ROUND(TREND($D$25:$D$175,$A$25:$A$175,A297),0)</f>
        <v>9535</v>
      </c>
      <c r="K297" s="79" cm="1">
        <f t="array" ref="K297">ROUND(TREND($E$25:$E$175,$A$25:$A$175,A297),0)</f>
        <v>14182</v>
      </c>
      <c r="L297" s="79" cm="1">
        <f t="array" ref="L297">ROUND(TREND($F$25:$F$175,$A$25:$A$175,A297),0)</f>
        <v>8182</v>
      </c>
      <c r="M297" s="80" cm="1">
        <f t="array" ref="M297">TREND($G$25:$G$175,$A$25:$A$175,A297)</f>
        <v>26.094249072575806</v>
      </c>
      <c r="N297" s="50">
        <f t="shared" si="38"/>
        <v>179154</v>
      </c>
      <c r="O297" s="50">
        <f t="shared" si="39"/>
        <v>145665</v>
      </c>
      <c r="P297" s="50">
        <f t="shared" si="40"/>
        <v>151631</v>
      </c>
      <c r="Q297" s="50">
        <f t="shared" si="41"/>
        <v>171799</v>
      </c>
    </row>
    <row r="298" spans="1:17" ht="18" thickBot="1" x14ac:dyDescent="0.3">
      <c r="A298" s="25">
        <v>48792</v>
      </c>
      <c r="B298" s="51">
        <f t="shared" si="32"/>
        <v>622.07591623036581</v>
      </c>
      <c r="C298" s="51">
        <f t="shared" si="33"/>
        <v>12586.380755137821</v>
      </c>
      <c r="D298" s="51">
        <f t="shared" si="34"/>
        <v>10754.452420956171</v>
      </c>
      <c r="E298" s="51">
        <f t="shared" si="35"/>
        <v>15699.430724823595</v>
      </c>
      <c r="F298" s="51">
        <f t="shared" si="36"/>
        <v>8966.0741129540238</v>
      </c>
      <c r="G298" s="51">
        <f t="shared" si="37"/>
        <v>27.021646567495612</v>
      </c>
      <c r="H298" s="79" cm="1">
        <f t="array" ref="H298">ROUND(TREND($B$25:$B$175,$A$25:$A$175,A298),0)</f>
        <v>627</v>
      </c>
      <c r="I298" s="79" cm="1">
        <f t="array" ref="I298">ROUND(TREND($C$25:$C$175,$A$25:$A$175,A298),0)</f>
        <v>11288</v>
      </c>
      <c r="J298" s="79" cm="1">
        <f t="array" ref="J298">ROUND(TREND($D$25:$D$175,$A$25:$A$175,A298),0)</f>
        <v>9560</v>
      </c>
      <c r="K298" s="79" cm="1">
        <f t="array" ref="K298">ROUND(TREND($E$25:$E$175,$A$25:$A$175,A298),0)</f>
        <v>14223</v>
      </c>
      <c r="L298" s="79" cm="1">
        <f t="array" ref="L298">ROUND(TREND($F$25:$F$175,$A$25:$A$175,A298),0)</f>
        <v>8211</v>
      </c>
      <c r="M298" s="80" cm="1">
        <f t="array" ref="M298">TREND($G$25:$G$175,$A$25:$A$175,A298)</f>
        <v>26.162980794299457</v>
      </c>
      <c r="N298" s="50">
        <f t="shared" si="38"/>
        <v>179807</v>
      </c>
      <c r="O298" s="50">
        <f t="shared" si="39"/>
        <v>146047</v>
      </c>
      <c r="P298" s="50">
        <f t="shared" si="40"/>
        <v>152069</v>
      </c>
      <c r="Q298" s="50">
        <f t="shared" si="41"/>
        <v>172408</v>
      </c>
    </row>
    <row r="299" spans="1:17" ht="18" thickBot="1" x14ac:dyDescent="0.3">
      <c r="A299" s="25">
        <v>48823</v>
      </c>
      <c r="B299" s="51">
        <f t="shared" si="32"/>
        <v>624.06020942408315</v>
      </c>
      <c r="C299" s="51">
        <f t="shared" si="33"/>
        <v>12633.21172534652</v>
      </c>
      <c r="D299" s="51">
        <f t="shared" si="34"/>
        <v>10782.575989002604</v>
      </c>
      <c r="E299" s="51">
        <f t="shared" si="35"/>
        <v>15743.582959161848</v>
      </c>
      <c r="F299" s="51">
        <f t="shared" si="36"/>
        <v>8996.6489607390322</v>
      </c>
      <c r="G299" s="51">
        <f t="shared" si="37"/>
        <v>27.092634055771271</v>
      </c>
      <c r="H299" s="79" cm="1">
        <f t="array" ref="H299">ROUND(TREND($B$25:$B$175,$A$25:$A$175,A299),0)</f>
        <v>629</v>
      </c>
      <c r="I299" s="79" cm="1">
        <f t="array" ref="I299">ROUND(TREND($C$25:$C$175,$A$25:$A$175,A299),0)</f>
        <v>11330</v>
      </c>
      <c r="J299" s="79" cm="1">
        <f t="array" ref="J299">ROUND(TREND($D$25:$D$175,$A$25:$A$175,A299),0)</f>
        <v>9585</v>
      </c>
      <c r="K299" s="79" cm="1">
        <f t="array" ref="K299">ROUND(TREND($E$25:$E$175,$A$25:$A$175,A299),0)</f>
        <v>14263</v>
      </c>
      <c r="L299" s="79" cm="1">
        <f t="array" ref="L299">ROUND(TREND($F$25:$F$175,$A$25:$A$175,A299),0)</f>
        <v>8239</v>
      </c>
      <c r="M299" s="80" cm="1">
        <f t="array" ref="M299">TREND($G$25:$G$175,$A$25:$A$175,A299)</f>
        <v>26.231712516023094</v>
      </c>
      <c r="N299" s="50">
        <f t="shared" si="38"/>
        <v>180476</v>
      </c>
      <c r="O299" s="50">
        <f t="shared" si="39"/>
        <v>146429</v>
      </c>
      <c r="P299" s="50">
        <f t="shared" si="40"/>
        <v>152497</v>
      </c>
      <c r="Q299" s="50">
        <f t="shared" si="41"/>
        <v>172996</v>
      </c>
    </row>
    <row r="300" spans="1:17" ht="18" thickBot="1" x14ac:dyDescent="0.3">
      <c r="A300" s="25">
        <v>48853</v>
      </c>
      <c r="B300" s="51">
        <f t="shared" si="32"/>
        <v>626.04450261780039</v>
      </c>
      <c r="C300" s="51">
        <f t="shared" si="33"/>
        <v>12677.812649354804</v>
      </c>
      <c r="D300" s="51">
        <f t="shared" si="34"/>
        <v>10809.574614327179</v>
      </c>
      <c r="E300" s="51">
        <f t="shared" si="35"/>
        <v>15786.631387641643</v>
      </c>
      <c r="F300" s="51">
        <f t="shared" si="36"/>
        <v>9027.2238085240406</v>
      </c>
      <c r="G300" s="51">
        <f t="shared" si="37"/>
        <v>27.161331625070297</v>
      </c>
      <c r="H300" s="79" cm="1">
        <f t="array" ref="H300">ROUND(TREND($B$25:$B$175,$A$25:$A$175,A300),0)</f>
        <v>631</v>
      </c>
      <c r="I300" s="79" cm="1">
        <f t="array" ref="I300">ROUND(TREND($C$25:$C$175,$A$25:$A$175,A300),0)</f>
        <v>11370</v>
      </c>
      <c r="J300" s="79" cm="1">
        <f t="array" ref="J300">ROUND(TREND($D$25:$D$175,$A$25:$A$175,A300),0)</f>
        <v>9609</v>
      </c>
      <c r="K300" s="79" cm="1">
        <f t="array" ref="K300">ROUND(TREND($E$25:$E$175,$A$25:$A$175,A300),0)</f>
        <v>14302</v>
      </c>
      <c r="L300" s="79" cm="1">
        <f t="array" ref="L300">ROUND(TREND($F$25:$F$175,$A$25:$A$175,A300),0)</f>
        <v>8267</v>
      </c>
      <c r="M300" s="80" cm="1">
        <f t="array" ref="M300">TREND($G$25:$G$175,$A$25:$A$175,A300)</f>
        <v>26.298227085433069</v>
      </c>
      <c r="N300" s="50">
        <f t="shared" si="38"/>
        <v>181113</v>
      </c>
      <c r="O300" s="50">
        <f t="shared" si="39"/>
        <v>146796</v>
      </c>
      <c r="P300" s="50">
        <f t="shared" si="40"/>
        <v>152914</v>
      </c>
      <c r="Q300" s="50">
        <f t="shared" si="41"/>
        <v>173584</v>
      </c>
    </row>
    <row r="301" spans="1:17" ht="18" thickBot="1" x14ac:dyDescent="0.3">
      <c r="A301" s="25">
        <v>48884</v>
      </c>
      <c r="B301" s="51">
        <f t="shared" si="32"/>
        <v>628.02879581151763</v>
      </c>
      <c r="C301" s="51">
        <f t="shared" si="33"/>
        <v>12724.643619563501</v>
      </c>
      <c r="D301" s="51">
        <f t="shared" si="34"/>
        <v>10837.698182373613</v>
      </c>
      <c r="E301" s="51">
        <f t="shared" si="35"/>
        <v>15830.783621979892</v>
      </c>
      <c r="F301" s="51">
        <f t="shared" si="36"/>
        <v>9057.7986563090508</v>
      </c>
      <c r="G301" s="51">
        <f t="shared" si="37"/>
        <v>27.232319113345966</v>
      </c>
      <c r="H301" s="79" cm="1">
        <f t="array" ref="H301">ROUND(TREND($B$25:$B$175,$A$25:$A$175,A301),0)</f>
        <v>633</v>
      </c>
      <c r="I301" s="79" cm="1">
        <f t="array" ref="I301">ROUND(TREND($C$25:$C$175,$A$25:$A$175,A301),0)</f>
        <v>11412</v>
      </c>
      <c r="J301" s="79" cm="1">
        <f t="array" ref="J301">ROUND(TREND($D$25:$D$175,$A$25:$A$175,A301),0)</f>
        <v>9634</v>
      </c>
      <c r="K301" s="79" cm="1">
        <f t="array" ref="K301">ROUND(TREND($E$25:$E$175,$A$25:$A$175,A301),0)</f>
        <v>14342</v>
      </c>
      <c r="L301" s="79" cm="1">
        <f t="array" ref="L301">ROUND(TREND($F$25:$F$175,$A$25:$A$175,A301),0)</f>
        <v>8295</v>
      </c>
      <c r="M301" s="80" cm="1">
        <f t="array" ref="M301">TREND($G$25:$G$175,$A$25:$A$175,A301)</f>
        <v>26.36695880715672</v>
      </c>
      <c r="N301" s="50">
        <f t="shared" si="38"/>
        <v>181782</v>
      </c>
      <c r="O301" s="50">
        <f t="shared" si="39"/>
        <v>147178</v>
      </c>
      <c r="P301" s="50">
        <f t="shared" si="40"/>
        <v>153342</v>
      </c>
      <c r="Q301" s="50">
        <f t="shared" si="41"/>
        <v>174172</v>
      </c>
    </row>
    <row r="302" spans="1:17" ht="18" thickBot="1" x14ac:dyDescent="0.3">
      <c r="A302" s="25">
        <v>48914</v>
      </c>
      <c r="B302" s="51">
        <f t="shared" si="32"/>
        <v>630.01308900523497</v>
      </c>
      <c r="C302" s="51">
        <f t="shared" si="33"/>
        <v>12769.244543571784</v>
      </c>
      <c r="D302" s="51">
        <f t="shared" si="34"/>
        <v>10864.69680769819</v>
      </c>
      <c r="E302" s="51">
        <f t="shared" si="35"/>
        <v>15873.832050459689</v>
      </c>
      <c r="F302" s="51">
        <f t="shared" si="36"/>
        <v>9088.373504094061</v>
      </c>
      <c r="G302" s="51">
        <f t="shared" si="37"/>
        <v>27.301016682644992</v>
      </c>
      <c r="H302" s="79" cm="1">
        <f t="array" ref="H302">ROUND(TREND($B$25:$B$175,$A$25:$A$175,A302),0)</f>
        <v>635</v>
      </c>
      <c r="I302" s="79" cm="1">
        <f t="array" ref="I302">ROUND(TREND($C$25:$C$175,$A$25:$A$175,A302),0)</f>
        <v>11452</v>
      </c>
      <c r="J302" s="79" cm="1">
        <f t="array" ref="J302">ROUND(TREND($D$25:$D$175,$A$25:$A$175,A302),0)</f>
        <v>9658</v>
      </c>
      <c r="K302" s="79" cm="1">
        <f t="array" ref="K302">ROUND(TREND($E$25:$E$175,$A$25:$A$175,A302),0)</f>
        <v>14381</v>
      </c>
      <c r="L302" s="79" cm="1">
        <f t="array" ref="L302">ROUND(TREND($F$25:$F$175,$A$25:$A$175,A302),0)</f>
        <v>8323</v>
      </c>
      <c r="M302" s="80" cm="1">
        <f t="array" ref="M302">TREND($G$25:$G$175,$A$25:$A$175,A302)</f>
        <v>26.433473376566695</v>
      </c>
      <c r="N302" s="50">
        <f t="shared" si="38"/>
        <v>182419</v>
      </c>
      <c r="O302" s="50">
        <f t="shared" si="39"/>
        <v>147545</v>
      </c>
      <c r="P302" s="50">
        <f t="shared" si="40"/>
        <v>153759</v>
      </c>
      <c r="Q302" s="50">
        <f t="shared" si="41"/>
        <v>174760</v>
      </c>
    </row>
    <row r="303" spans="1:17" ht="18" thickBot="1" x14ac:dyDescent="0.3">
      <c r="A303" s="25">
        <v>48945</v>
      </c>
      <c r="B303" s="51">
        <f t="shared" si="32"/>
        <v>631.99738219895232</v>
      </c>
      <c r="C303" s="51">
        <f t="shared" si="33"/>
        <v>12814.960490680274</v>
      </c>
      <c r="D303" s="51">
        <f t="shared" si="34"/>
        <v>10892.820375744624</v>
      </c>
      <c r="E303" s="51">
        <f t="shared" si="35"/>
        <v>15917.984284797942</v>
      </c>
      <c r="F303" s="51">
        <f t="shared" si="36"/>
        <v>9120.0403107285347</v>
      </c>
      <c r="G303" s="51">
        <f t="shared" si="37"/>
        <v>27.372004170920668</v>
      </c>
      <c r="H303" s="79" cm="1">
        <f t="array" ref="H303">ROUND(TREND($B$25:$B$175,$A$25:$A$175,A303),0)</f>
        <v>637</v>
      </c>
      <c r="I303" s="79" cm="1">
        <f t="array" ref="I303">ROUND(TREND($C$25:$C$175,$A$25:$A$175,A303),0)</f>
        <v>11493</v>
      </c>
      <c r="J303" s="79" cm="1">
        <f t="array" ref="J303">ROUND(TREND($D$25:$D$175,$A$25:$A$175,A303),0)</f>
        <v>9683</v>
      </c>
      <c r="K303" s="79" cm="1">
        <f t="array" ref="K303">ROUND(TREND($E$25:$E$175,$A$25:$A$175,A303),0)</f>
        <v>14421</v>
      </c>
      <c r="L303" s="79" cm="1">
        <f t="array" ref="L303">ROUND(TREND($F$25:$F$175,$A$25:$A$175,A303),0)</f>
        <v>8352</v>
      </c>
      <c r="M303" s="80" cm="1">
        <f t="array" ref="M303">TREND($G$25:$G$175,$A$25:$A$175,A303)</f>
        <v>26.502205098290347</v>
      </c>
      <c r="N303" s="50">
        <f t="shared" si="38"/>
        <v>183072</v>
      </c>
      <c r="O303" s="50">
        <f t="shared" si="39"/>
        <v>147927</v>
      </c>
      <c r="P303" s="50">
        <f t="shared" si="40"/>
        <v>154187</v>
      </c>
      <c r="Q303" s="50">
        <f t="shared" si="41"/>
        <v>175369</v>
      </c>
    </row>
    <row r="304" spans="1:17" ht="18" thickBot="1" x14ac:dyDescent="0.3">
      <c r="A304" s="25">
        <v>48976</v>
      </c>
      <c r="B304" s="51">
        <f t="shared" si="32"/>
        <v>633.98167539266956</v>
      </c>
      <c r="C304" s="51">
        <f t="shared" si="33"/>
        <v>12861.791460888973</v>
      </c>
      <c r="D304" s="51">
        <f t="shared" si="34"/>
        <v>10920.943943791059</v>
      </c>
      <c r="E304" s="51">
        <f t="shared" si="35"/>
        <v>15963.240324994649</v>
      </c>
      <c r="F304" s="51">
        <f t="shared" si="36"/>
        <v>9150.6151585135431</v>
      </c>
      <c r="G304" s="51">
        <f t="shared" si="37"/>
        <v>27.442991659196323</v>
      </c>
      <c r="H304" s="79" cm="1">
        <f t="array" ref="H304">ROUND(TREND($B$25:$B$175,$A$25:$A$175,A304),0)</f>
        <v>639</v>
      </c>
      <c r="I304" s="79" cm="1">
        <f t="array" ref="I304">ROUND(TREND($C$25:$C$175,$A$25:$A$175,A304),0)</f>
        <v>11535</v>
      </c>
      <c r="J304" s="79" cm="1">
        <f t="array" ref="J304">ROUND(TREND($D$25:$D$175,$A$25:$A$175,A304),0)</f>
        <v>9708</v>
      </c>
      <c r="K304" s="79" cm="1">
        <f t="array" ref="K304">ROUND(TREND($E$25:$E$175,$A$25:$A$175,A304),0)</f>
        <v>14462</v>
      </c>
      <c r="L304" s="79" cm="1">
        <f t="array" ref="L304">ROUND(TREND($F$25:$F$175,$A$25:$A$175,A304),0)</f>
        <v>8380</v>
      </c>
      <c r="M304" s="80" cm="1">
        <f t="array" ref="M304">TREND($G$25:$G$175,$A$25:$A$175,A304)</f>
        <v>26.570936820013983</v>
      </c>
      <c r="N304" s="50">
        <f t="shared" si="38"/>
        <v>183741</v>
      </c>
      <c r="O304" s="50">
        <f t="shared" si="39"/>
        <v>148309</v>
      </c>
      <c r="P304" s="50">
        <f t="shared" si="40"/>
        <v>154625</v>
      </c>
      <c r="Q304" s="50">
        <f t="shared" si="41"/>
        <v>175957</v>
      </c>
    </row>
    <row r="305" spans="1:17" ht="18" thickBot="1" x14ac:dyDescent="0.3">
      <c r="A305" s="25">
        <v>49004</v>
      </c>
      <c r="B305" s="51">
        <f t="shared" si="32"/>
        <v>635.96596858638691</v>
      </c>
      <c r="C305" s="51">
        <f t="shared" si="33"/>
        <v>12903.047315596637</v>
      </c>
      <c r="D305" s="51">
        <f t="shared" si="34"/>
        <v>10945.692683671919</v>
      </c>
      <c r="E305" s="51">
        <f t="shared" si="35"/>
        <v>16002.977335899077</v>
      </c>
      <c r="F305" s="51">
        <f t="shared" si="36"/>
        <v>9179.0060885996227</v>
      </c>
      <c r="G305" s="51">
        <f t="shared" si="37"/>
        <v>27.507109390542087</v>
      </c>
      <c r="H305" s="79" cm="1">
        <f t="array" ref="H305">ROUND(TREND($B$25:$B$175,$A$25:$A$175,A305),0)</f>
        <v>641</v>
      </c>
      <c r="I305" s="79" cm="1">
        <f t="array" ref="I305">ROUND(TREND($C$25:$C$175,$A$25:$A$175,A305),0)</f>
        <v>11572</v>
      </c>
      <c r="J305" s="79" cm="1">
        <f t="array" ref="J305">ROUND(TREND($D$25:$D$175,$A$25:$A$175,A305),0)</f>
        <v>9730</v>
      </c>
      <c r="K305" s="79" cm="1">
        <f t="array" ref="K305">ROUND(TREND($E$25:$E$175,$A$25:$A$175,A305),0)</f>
        <v>14498</v>
      </c>
      <c r="L305" s="79" cm="1">
        <f t="array" ref="L305">ROUND(TREND($F$25:$F$175,$A$25:$A$175,A305),0)</f>
        <v>8406</v>
      </c>
      <c r="M305" s="80" cm="1">
        <f t="array" ref="M305">TREND($G$25:$G$175,$A$25:$A$175,A305)</f>
        <v>26.633017084796634</v>
      </c>
      <c r="N305" s="50">
        <f t="shared" si="38"/>
        <v>184330</v>
      </c>
      <c r="O305" s="50">
        <f t="shared" si="39"/>
        <v>148645</v>
      </c>
      <c r="P305" s="50">
        <f t="shared" si="40"/>
        <v>155010</v>
      </c>
      <c r="Q305" s="50">
        <f t="shared" si="41"/>
        <v>176503</v>
      </c>
    </row>
    <row r="306" spans="1:17" ht="18" thickBot="1" x14ac:dyDescent="0.3">
      <c r="A306" s="25">
        <v>49035</v>
      </c>
      <c r="B306" s="51">
        <f t="shared" si="32"/>
        <v>637.95026178010414</v>
      </c>
      <c r="C306" s="51">
        <f t="shared" si="33"/>
        <v>12949.878285805335</v>
      </c>
      <c r="D306" s="51">
        <f t="shared" si="34"/>
        <v>10973.816251718352</v>
      </c>
      <c r="E306" s="51">
        <f t="shared" si="35"/>
        <v>16047.129570237328</v>
      </c>
      <c r="F306" s="51">
        <f t="shared" si="36"/>
        <v>9209.5809363846311</v>
      </c>
      <c r="G306" s="51">
        <f t="shared" si="37"/>
        <v>27.578096878817743</v>
      </c>
      <c r="H306" s="79" cm="1">
        <f t="array" ref="H306">ROUND(TREND($B$25:$B$175,$A$25:$A$175,A306),0)</f>
        <v>643</v>
      </c>
      <c r="I306" s="79" cm="1">
        <f t="array" ref="I306">ROUND(TREND($C$25:$C$175,$A$25:$A$175,A306),0)</f>
        <v>11614</v>
      </c>
      <c r="J306" s="79" cm="1">
        <f t="array" ref="J306">ROUND(TREND($D$25:$D$175,$A$25:$A$175,A306),0)</f>
        <v>9755</v>
      </c>
      <c r="K306" s="79" cm="1">
        <f t="array" ref="K306">ROUND(TREND($E$25:$E$175,$A$25:$A$175,A306),0)</f>
        <v>14538</v>
      </c>
      <c r="L306" s="79" cm="1">
        <f t="array" ref="L306">ROUND(TREND($F$25:$F$175,$A$25:$A$175,A306),0)</f>
        <v>8434</v>
      </c>
      <c r="M306" s="80" cm="1">
        <f t="array" ref="M306">TREND($G$25:$G$175,$A$25:$A$175,A306)</f>
        <v>26.701748806520271</v>
      </c>
      <c r="N306" s="50">
        <f t="shared" si="38"/>
        <v>184999</v>
      </c>
      <c r="O306" s="50">
        <f t="shared" si="39"/>
        <v>149027</v>
      </c>
      <c r="P306" s="50">
        <f t="shared" si="40"/>
        <v>155438</v>
      </c>
      <c r="Q306" s="50">
        <f t="shared" si="41"/>
        <v>177091</v>
      </c>
    </row>
    <row r="307" spans="1:17" ht="18" thickBot="1" x14ac:dyDescent="0.3">
      <c r="A307" s="25">
        <v>49065</v>
      </c>
      <c r="B307" s="51">
        <f t="shared" si="32"/>
        <v>639.93455497382138</v>
      </c>
      <c r="C307" s="51">
        <f t="shared" si="33"/>
        <v>12994.479209813619</v>
      </c>
      <c r="D307" s="51">
        <f t="shared" si="34"/>
        <v>11001.939819764786</v>
      </c>
      <c r="E307" s="51">
        <f t="shared" si="35"/>
        <v>16090.177998717123</v>
      </c>
      <c r="F307" s="51">
        <f t="shared" si="36"/>
        <v>9240.1557841696413</v>
      </c>
      <c r="G307" s="51">
        <f t="shared" si="37"/>
        <v>27.646794448116786</v>
      </c>
      <c r="H307" s="79" cm="1">
        <f t="array" ref="H307">ROUND(TREND($B$25:$B$175,$A$25:$A$175,A307),0)</f>
        <v>645</v>
      </c>
      <c r="I307" s="79" cm="1">
        <f t="array" ref="I307">ROUND(TREND($C$25:$C$175,$A$25:$A$175,A307),0)</f>
        <v>11654</v>
      </c>
      <c r="J307" s="79" cm="1">
        <f t="array" ref="J307">ROUND(TREND($D$25:$D$175,$A$25:$A$175,A307),0)</f>
        <v>9780</v>
      </c>
      <c r="K307" s="79" cm="1">
        <f t="array" ref="K307">ROUND(TREND($E$25:$E$175,$A$25:$A$175,A307),0)</f>
        <v>14577</v>
      </c>
      <c r="L307" s="79" cm="1">
        <f t="array" ref="L307">ROUND(TREND($F$25:$F$175,$A$25:$A$175,A307),0)</f>
        <v>8462</v>
      </c>
      <c r="M307" s="80" cm="1">
        <f t="array" ref="M307">TREND($G$25:$G$175,$A$25:$A$175,A307)</f>
        <v>26.76826337593026</v>
      </c>
      <c r="N307" s="50">
        <f t="shared" si="38"/>
        <v>185636</v>
      </c>
      <c r="O307" s="50">
        <f t="shared" si="39"/>
        <v>149409</v>
      </c>
      <c r="P307" s="50">
        <f t="shared" si="40"/>
        <v>155855</v>
      </c>
      <c r="Q307" s="50">
        <f t="shared" si="41"/>
        <v>177679</v>
      </c>
    </row>
    <row r="308" spans="1:17" ht="18" thickBot="1" x14ac:dyDescent="0.3">
      <c r="A308" s="25">
        <v>49096</v>
      </c>
      <c r="B308" s="51">
        <f t="shared" si="32"/>
        <v>641.91884816753861</v>
      </c>
      <c r="C308" s="51">
        <f t="shared" si="33"/>
        <v>13040.195156922111</v>
      </c>
      <c r="D308" s="51">
        <f t="shared" si="34"/>
        <v>11028.938445089361</v>
      </c>
      <c r="E308" s="51">
        <f t="shared" si="35"/>
        <v>16135.434038913829</v>
      </c>
      <c r="F308" s="51">
        <f t="shared" si="36"/>
        <v>9271.822590804115</v>
      </c>
      <c r="G308" s="51">
        <f t="shared" si="37"/>
        <v>27.717781936392441</v>
      </c>
      <c r="H308" s="79" cm="1">
        <f t="array" ref="H308">ROUND(TREND($B$25:$B$175,$A$25:$A$175,A308),0)</f>
        <v>647</v>
      </c>
      <c r="I308" s="79" cm="1">
        <f t="array" ref="I308">ROUND(TREND($C$25:$C$175,$A$25:$A$175,A308),0)</f>
        <v>11695</v>
      </c>
      <c r="J308" s="79" cm="1">
        <f t="array" ref="J308">ROUND(TREND($D$25:$D$175,$A$25:$A$175,A308),0)</f>
        <v>9804</v>
      </c>
      <c r="K308" s="79" cm="1">
        <f t="array" ref="K308">ROUND(TREND($E$25:$E$175,$A$25:$A$175,A308),0)</f>
        <v>14618</v>
      </c>
      <c r="L308" s="79" cm="1">
        <f t="array" ref="L308">ROUND(TREND($F$25:$F$175,$A$25:$A$175,A308),0)</f>
        <v>8491</v>
      </c>
      <c r="M308" s="80" cm="1">
        <f t="array" ref="M308">TREND($G$25:$G$175,$A$25:$A$175,A308)</f>
        <v>26.836995097653897</v>
      </c>
      <c r="N308" s="50">
        <f t="shared" si="38"/>
        <v>186289</v>
      </c>
      <c r="O308" s="50">
        <f t="shared" si="39"/>
        <v>149776</v>
      </c>
      <c r="P308" s="50">
        <f t="shared" si="40"/>
        <v>156293</v>
      </c>
      <c r="Q308" s="50">
        <f t="shared" si="41"/>
        <v>178288</v>
      </c>
    </row>
    <row r="309" spans="1:17" ht="18" thickBot="1" x14ac:dyDescent="0.3">
      <c r="A309" s="25">
        <v>49126</v>
      </c>
      <c r="B309" s="51">
        <f t="shared" si="32"/>
        <v>643.90314136125585</v>
      </c>
      <c r="C309" s="51">
        <f t="shared" si="33"/>
        <v>13084.796080930397</v>
      </c>
      <c r="D309" s="51">
        <f t="shared" si="34"/>
        <v>11057.062013135794</v>
      </c>
      <c r="E309" s="51">
        <f t="shared" si="35"/>
        <v>16178.482467393624</v>
      </c>
      <c r="F309" s="51">
        <f t="shared" si="36"/>
        <v>9301.3054797396599</v>
      </c>
      <c r="G309" s="51">
        <f t="shared" si="37"/>
        <v>27.786479505691467</v>
      </c>
      <c r="H309" s="79" cm="1">
        <f t="array" ref="H309">ROUND(TREND($B$25:$B$175,$A$25:$A$175,A309),0)</f>
        <v>649</v>
      </c>
      <c r="I309" s="79" cm="1">
        <f t="array" ref="I309">ROUND(TREND($C$25:$C$175,$A$25:$A$175,A309),0)</f>
        <v>11735</v>
      </c>
      <c r="J309" s="79" cm="1">
        <f t="array" ref="J309">ROUND(TREND($D$25:$D$175,$A$25:$A$175,A309),0)</f>
        <v>9829</v>
      </c>
      <c r="K309" s="79" cm="1">
        <f t="array" ref="K309">ROUND(TREND($E$25:$E$175,$A$25:$A$175,A309),0)</f>
        <v>14657</v>
      </c>
      <c r="L309" s="79" cm="1">
        <f t="array" ref="L309">ROUND(TREND($F$25:$F$175,$A$25:$A$175,A309),0)</f>
        <v>8518</v>
      </c>
      <c r="M309" s="80" cm="1">
        <f t="array" ref="M309">TREND($G$25:$G$175,$A$25:$A$175,A309)</f>
        <v>26.903509667063872</v>
      </c>
      <c r="N309" s="50">
        <f t="shared" si="38"/>
        <v>186926</v>
      </c>
      <c r="O309" s="50">
        <f t="shared" si="39"/>
        <v>150158</v>
      </c>
      <c r="P309" s="50">
        <f t="shared" si="40"/>
        <v>156710</v>
      </c>
      <c r="Q309" s="50">
        <f t="shared" si="41"/>
        <v>178855</v>
      </c>
    </row>
    <row r="310" spans="1:17" ht="18" thickBot="1" x14ac:dyDescent="0.3">
      <c r="A310" s="25">
        <v>49157</v>
      </c>
      <c r="B310" s="51">
        <f t="shared" si="32"/>
        <v>645.8874345549732</v>
      </c>
      <c r="C310" s="51">
        <f t="shared" si="33"/>
        <v>13131.627051139096</v>
      </c>
      <c r="D310" s="51">
        <f t="shared" si="34"/>
        <v>11085.185581182226</v>
      </c>
      <c r="E310" s="51">
        <f t="shared" si="35"/>
        <v>16222.634701731873</v>
      </c>
      <c r="F310" s="51">
        <f t="shared" si="36"/>
        <v>9332.9722863741335</v>
      </c>
      <c r="G310" s="51">
        <f t="shared" si="37"/>
        <v>27.857466993967144</v>
      </c>
      <c r="H310" s="79" cm="1">
        <f t="array" ref="H310">ROUND(TREND($B$25:$B$175,$A$25:$A$175,A310),0)</f>
        <v>651</v>
      </c>
      <c r="I310" s="79" cm="1">
        <f t="array" ref="I310">ROUND(TREND($C$25:$C$175,$A$25:$A$175,A310),0)</f>
        <v>11777</v>
      </c>
      <c r="J310" s="79" cm="1">
        <f t="array" ref="J310">ROUND(TREND($D$25:$D$175,$A$25:$A$175,A310),0)</f>
        <v>9854</v>
      </c>
      <c r="K310" s="79" cm="1">
        <f t="array" ref="K310">ROUND(TREND($E$25:$E$175,$A$25:$A$175,A310),0)</f>
        <v>14697</v>
      </c>
      <c r="L310" s="79" cm="1">
        <f t="array" ref="L310">ROUND(TREND($F$25:$F$175,$A$25:$A$175,A310),0)</f>
        <v>8547</v>
      </c>
      <c r="M310" s="80" cm="1">
        <f t="array" ref="M310">TREND($G$25:$G$175,$A$25:$A$175,A310)</f>
        <v>26.972241388787523</v>
      </c>
      <c r="N310" s="50">
        <f t="shared" si="38"/>
        <v>187595</v>
      </c>
      <c r="O310" s="50">
        <f t="shared" si="39"/>
        <v>150540</v>
      </c>
      <c r="P310" s="50">
        <f t="shared" si="40"/>
        <v>157138</v>
      </c>
      <c r="Q310" s="50">
        <f t="shared" si="41"/>
        <v>179464</v>
      </c>
    </row>
    <row r="311" spans="1:17" ht="18" thickBot="1" x14ac:dyDescent="0.3">
      <c r="A311" s="25">
        <v>49188</v>
      </c>
      <c r="B311" s="51">
        <f t="shared" si="32"/>
        <v>647.87172774869055</v>
      </c>
      <c r="C311" s="51">
        <f t="shared" si="33"/>
        <v>13177.342998247586</v>
      </c>
      <c r="D311" s="51">
        <f t="shared" si="34"/>
        <v>11112.184206506803</v>
      </c>
      <c r="E311" s="51">
        <f t="shared" si="35"/>
        <v>16266.786936070124</v>
      </c>
      <c r="F311" s="51">
        <f t="shared" si="36"/>
        <v>9363.5471341591438</v>
      </c>
      <c r="G311" s="51">
        <f t="shared" si="37"/>
        <v>27.928454482242802</v>
      </c>
      <c r="H311" s="79" cm="1">
        <f t="array" ref="H311">ROUND(TREND($B$25:$B$175,$A$25:$A$175,A311),0)</f>
        <v>653</v>
      </c>
      <c r="I311" s="79" cm="1">
        <f t="array" ref="I311">ROUND(TREND($C$25:$C$175,$A$25:$A$175,A311),0)</f>
        <v>11818</v>
      </c>
      <c r="J311" s="79" cm="1">
        <f t="array" ref="J311">ROUND(TREND($D$25:$D$175,$A$25:$A$175,A311),0)</f>
        <v>9878</v>
      </c>
      <c r="K311" s="79" cm="1">
        <f t="array" ref="K311">ROUND(TREND($E$25:$E$175,$A$25:$A$175,A311),0)</f>
        <v>14737</v>
      </c>
      <c r="L311" s="79" cm="1">
        <f t="array" ref="L311">ROUND(TREND($F$25:$F$175,$A$25:$A$175,A311),0)</f>
        <v>8575</v>
      </c>
      <c r="M311" s="80" cm="1">
        <f t="array" ref="M311">TREND($G$25:$G$175,$A$25:$A$175,A311)</f>
        <v>27.04097311051116</v>
      </c>
      <c r="N311" s="50">
        <f t="shared" si="38"/>
        <v>188248</v>
      </c>
      <c r="O311" s="50">
        <f t="shared" si="39"/>
        <v>150907</v>
      </c>
      <c r="P311" s="50">
        <f t="shared" si="40"/>
        <v>157566</v>
      </c>
      <c r="Q311" s="50">
        <f t="shared" si="41"/>
        <v>180052</v>
      </c>
    </row>
    <row r="312" spans="1:17" ht="18" thickBot="1" x14ac:dyDescent="0.3">
      <c r="A312" s="25">
        <v>49218</v>
      </c>
      <c r="B312" s="51">
        <f t="shared" si="32"/>
        <v>649.85602094240778</v>
      </c>
      <c r="C312" s="51">
        <f t="shared" si="33"/>
        <v>13223.058945356079</v>
      </c>
      <c r="D312" s="51">
        <f t="shared" si="34"/>
        <v>11140.307774553236</v>
      </c>
      <c r="E312" s="51">
        <f t="shared" si="35"/>
        <v>16309.835364549917</v>
      </c>
      <c r="F312" s="51">
        <f t="shared" si="36"/>
        <v>9394.121981944154</v>
      </c>
      <c r="G312" s="51">
        <f t="shared" si="37"/>
        <v>27.997152051541843</v>
      </c>
      <c r="H312" s="79" cm="1">
        <f t="array" ref="H312">ROUND(TREND($B$25:$B$175,$A$25:$A$175,A312),0)</f>
        <v>655</v>
      </c>
      <c r="I312" s="79" cm="1">
        <f t="array" ref="I312">ROUND(TREND($C$25:$C$175,$A$25:$A$175,A312),0)</f>
        <v>11859</v>
      </c>
      <c r="J312" s="79" cm="1">
        <f t="array" ref="J312">ROUND(TREND($D$25:$D$175,$A$25:$A$175,A312),0)</f>
        <v>9903</v>
      </c>
      <c r="K312" s="79" cm="1">
        <f t="array" ref="K312">ROUND(TREND($E$25:$E$175,$A$25:$A$175,A312),0)</f>
        <v>14776</v>
      </c>
      <c r="L312" s="79" cm="1">
        <f t="array" ref="L312">ROUND(TREND($F$25:$F$175,$A$25:$A$175,A312),0)</f>
        <v>8603</v>
      </c>
      <c r="M312" s="80" cm="1">
        <f t="array" ref="M312">TREND($G$25:$G$175,$A$25:$A$175,A312)</f>
        <v>27.107487679921149</v>
      </c>
      <c r="N312" s="50">
        <f t="shared" si="38"/>
        <v>188901</v>
      </c>
      <c r="O312" s="50">
        <f t="shared" si="39"/>
        <v>151289</v>
      </c>
      <c r="P312" s="50">
        <f t="shared" si="40"/>
        <v>157983</v>
      </c>
      <c r="Q312" s="50">
        <f t="shared" si="41"/>
        <v>180640</v>
      </c>
    </row>
    <row r="313" spans="1:17" ht="18" thickBot="1" x14ac:dyDescent="0.3">
      <c r="A313" s="25">
        <v>49249</v>
      </c>
      <c r="B313" s="51">
        <f t="shared" si="32"/>
        <v>651.84031413612502</v>
      </c>
      <c r="C313" s="51">
        <f t="shared" si="33"/>
        <v>13268.774892464571</v>
      </c>
      <c r="D313" s="51">
        <f t="shared" si="34"/>
        <v>11168.431342599668</v>
      </c>
      <c r="E313" s="51">
        <f t="shared" si="35"/>
        <v>16355.091404746625</v>
      </c>
      <c r="F313" s="51">
        <f t="shared" si="36"/>
        <v>9424.6968297291623</v>
      </c>
      <c r="G313" s="51">
        <f t="shared" si="37"/>
        <v>28.068139539817501</v>
      </c>
      <c r="H313" s="79" cm="1">
        <f t="array" ref="H313">ROUND(TREND($B$25:$B$175,$A$25:$A$175,A313),0)</f>
        <v>657</v>
      </c>
      <c r="I313" s="79" cm="1">
        <f t="array" ref="I313">ROUND(TREND($C$25:$C$175,$A$25:$A$175,A313),0)</f>
        <v>11900</v>
      </c>
      <c r="J313" s="79" cm="1">
        <f t="array" ref="J313">ROUND(TREND($D$25:$D$175,$A$25:$A$175,A313),0)</f>
        <v>9928</v>
      </c>
      <c r="K313" s="79" cm="1">
        <f t="array" ref="K313">ROUND(TREND($E$25:$E$175,$A$25:$A$175,A313),0)</f>
        <v>14817</v>
      </c>
      <c r="L313" s="79" cm="1">
        <f t="array" ref="L313">ROUND(TREND($F$25:$F$175,$A$25:$A$175,A313),0)</f>
        <v>8631</v>
      </c>
      <c r="M313" s="80" cm="1">
        <f t="array" ref="M313">TREND($G$25:$G$175,$A$25:$A$175,A313)</f>
        <v>27.176219401644786</v>
      </c>
      <c r="N313" s="50">
        <f t="shared" si="38"/>
        <v>189554</v>
      </c>
      <c r="O313" s="50">
        <f t="shared" si="39"/>
        <v>151671</v>
      </c>
      <c r="P313" s="50">
        <f t="shared" si="40"/>
        <v>158421</v>
      </c>
      <c r="Q313" s="50">
        <f t="shared" si="41"/>
        <v>181228</v>
      </c>
    </row>
    <row r="314" spans="1:17" ht="18" thickBot="1" x14ac:dyDescent="0.3">
      <c r="A314" s="25">
        <v>49279</v>
      </c>
      <c r="B314" s="51">
        <f t="shared" si="32"/>
        <v>653.82460732984237</v>
      </c>
      <c r="C314" s="51">
        <f t="shared" si="33"/>
        <v>13313.375816472855</v>
      </c>
      <c r="D314" s="51">
        <f t="shared" si="34"/>
        <v>11195.429967924245</v>
      </c>
      <c r="E314" s="51">
        <f t="shared" si="35"/>
        <v>16398.139833226418</v>
      </c>
      <c r="F314" s="51">
        <f t="shared" si="36"/>
        <v>9455.2716775141707</v>
      </c>
      <c r="G314" s="51">
        <f t="shared" si="37"/>
        <v>28.136837109116527</v>
      </c>
      <c r="H314" s="79" cm="1">
        <f t="array" ref="H314">ROUND(TREND($B$25:$B$175,$A$25:$A$175,A314),0)</f>
        <v>659</v>
      </c>
      <c r="I314" s="79" cm="1">
        <f t="array" ref="I314">ROUND(TREND($C$25:$C$175,$A$25:$A$175,A314),0)</f>
        <v>11940</v>
      </c>
      <c r="J314" s="79" cm="1">
        <f t="array" ref="J314">ROUND(TREND($D$25:$D$175,$A$25:$A$175,A314),0)</f>
        <v>9952</v>
      </c>
      <c r="K314" s="79" cm="1">
        <f t="array" ref="K314">ROUND(TREND($E$25:$E$175,$A$25:$A$175,A314),0)</f>
        <v>14856</v>
      </c>
      <c r="L314" s="79" cm="1">
        <f t="array" ref="L314">ROUND(TREND($F$25:$F$175,$A$25:$A$175,A314),0)</f>
        <v>8659</v>
      </c>
      <c r="M314" s="80" cm="1">
        <f t="array" ref="M314">TREND($G$25:$G$175,$A$25:$A$175,A314)</f>
        <v>27.242733971054761</v>
      </c>
      <c r="N314" s="50">
        <f t="shared" si="38"/>
        <v>190191</v>
      </c>
      <c r="O314" s="50">
        <f t="shared" si="39"/>
        <v>152038</v>
      </c>
      <c r="P314" s="50">
        <f t="shared" si="40"/>
        <v>158838</v>
      </c>
      <c r="Q314" s="50">
        <f t="shared" si="41"/>
        <v>181816</v>
      </c>
    </row>
    <row r="315" spans="1:17" ht="18" thickBot="1" x14ac:dyDescent="0.3">
      <c r="A315" s="25">
        <v>49310</v>
      </c>
      <c r="B315" s="51">
        <f t="shared" si="32"/>
        <v>655.8089005235596</v>
      </c>
      <c r="C315" s="51">
        <f t="shared" si="33"/>
        <v>13360.206786681554</v>
      </c>
      <c r="D315" s="51">
        <f t="shared" si="34"/>
        <v>11223.553535970679</v>
      </c>
      <c r="E315" s="51">
        <f t="shared" si="35"/>
        <v>16442.292067564671</v>
      </c>
      <c r="F315" s="51">
        <f t="shared" si="36"/>
        <v>9486.9384841486444</v>
      </c>
      <c r="G315" s="51">
        <f t="shared" si="37"/>
        <v>28.2078245973922</v>
      </c>
      <c r="H315" s="79" cm="1">
        <f t="array" ref="H315">ROUND(TREND($B$25:$B$175,$A$25:$A$175,A315),0)</f>
        <v>661</v>
      </c>
      <c r="I315" s="79" cm="1">
        <f t="array" ref="I315">ROUND(TREND($C$25:$C$175,$A$25:$A$175,A315),0)</f>
        <v>11982</v>
      </c>
      <c r="J315" s="79" cm="1">
        <f t="array" ref="J315">ROUND(TREND($D$25:$D$175,$A$25:$A$175,A315),0)</f>
        <v>9977</v>
      </c>
      <c r="K315" s="79" cm="1">
        <f t="array" ref="K315">ROUND(TREND($E$25:$E$175,$A$25:$A$175,A315),0)</f>
        <v>14896</v>
      </c>
      <c r="L315" s="79" cm="1">
        <f t="array" ref="L315">ROUND(TREND($F$25:$F$175,$A$25:$A$175,A315),0)</f>
        <v>8688</v>
      </c>
      <c r="M315" s="80" cm="1">
        <f t="array" ref="M315">TREND($G$25:$G$175,$A$25:$A$175,A315)</f>
        <v>27.311465692778413</v>
      </c>
      <c r="N315" s="50">
        <f t="shared" si="38"/>
        <v>190860</v>
      </c>
      <c r="O315" s="50">
        <f t="shared" si="39"/>
        <v>152420</v>
      </c>
      <c r="P315" s="50">
        <f t="shared" si="40"/>
        <v>159266</v>
      </c>
      <c r="Q315" s="50">
        <f t="shared" si="41"/>
        <v>182425</v>
      </c>
    </row>
    <row r="316" spans="1:17" ht="18" thickBot="1" x14ac:dyDescent="0.3">
      <c r="A316" s="25">
        <v>49341</v>
      </c>
      <c r="B316" s="51">
        <f t="shared" si="32"/>
        <v>657.79319371727695</v>
      </c>
      <c r="C316" s="51">
        <f t="shared" si="33"/>
        <v>13405.922733790047</v>
      </c>
      <c r="D316" s="51">
        <f t="shared" si="34"/>
        <v>11251.677104017113</v>
      </c>
      <c r="E316" s="51">
        <f t="shared" si="35"/>
        <v>16486.444301902924</v>
      </c>
      <c r="F316" s="51">
        <f t="shared" si="36"/>
        <v>9517.5133319336528</v>
      </c>
      <c r="G316" s="51">
        <f t="shared" si="37"/>
        <v>28.278812085667855</v>
      </c>
      <c r="H316" s="79" cm="1">
        <f t="array" ref="H316">ROUND(TREND($B$25:$B$175,$A$25:$A$175,A316),0)</f>
        <v>663</v>
      </c>
      <c r="I316" s="79" cm="1">
        <f t="array" ref="I316">ROUND(TREND($C$25:$C$175,$A$25:$A$175,A316),0)</f>
        <v>12023</v>
      </c>
      <c r="J316" s="79" cm="1">
        <f t="array" ref="J316">ROUND(TREND($D$25:$D$175,$A$25:$A$175,A316),0)</f>
        <v>10002</v>
      </c>
      <c r="K316" s="79" cm="1">
        <f t="array" ref="K316">ROUND(TREND($E$25:$E$175,$A$25:$A$175,A316),0)</f>
        <v>14936</v>
      </c>
      <c r="L316" s="79" cm="1">
        <f t="array" ref="L316">ROUND(TREND($F$25:$F$175,$A$25:$A$175,A316),0)</f>
        <v>8716</v>
      </c>
      <c r="M316" s="80" cm="1">
        <f t="array" ref="M316">TREND($G$25:$G$175,$A$25:$A$175,A316)</f>
        <v>27.380197414502049</v>
      </c>
      <c r="N316" s="50">
        <f t="shared" si="38"/>
        <v>191513</v>
      </c>
      <c r="O316" s="50">
        <f t="shared" si="39"/>
        <v>152802</v>
      </c>
      <c r="P316" s="50">
        <f t="shared" si="40"/>
        <v>159694</v>
      </c>
      <c r="Q316" s="50">
        <f t="shared" si="41"/>
        <v>183013</v>
      </c>
    </row>
    <row r="317" spans="1:17" ht="18" thickBot="1" x14ac:dyDescent="0.3">
      <c r="A317" s="25">
        <v>49369</v>
      </c>
      <c r="B317" s="51">
        <f t="shared" si="32"/>
        <v>659.77748691099418</v>
      </c>
      <c r="C317" s="51">
        <f t="shared" si="33"/>
        <v>13448.293611597917</v>
      </c>
      <c r="D317" s="51">
        <f t="shared" si="34"/>
        <v>11276.425843897976</v>
      </c>
      <c r="E317" s="51">
        <f t="shared" si="35"/>
        <v>16527.285118665804</v>
      </c>
      <c r="F317" s="51">
        <f t="shared" si="36"/>
        <v>9545.9042620197324</v>
      </c>
      <c r="G317" s="51">
        <f t="shared" si="37"/>
        <v>28.342929817013623</v>
      </c>
      <c r="H317" s="79" cm="1">
        <f t="array" ref="H317">ROUND(TREND($B$25:$B$175,$A$25:$A$175,A317),0)</f>
        <v>665</v>
      </c>
      <c r="I317" s="79" cm="1">
        <f t="array" ref="I317">ROUND(TREND($C$25:$C$175,$A$25:$A$175,A317),0)</f>
        <v>12061</v>
      </c>
      <c r="J317" s="79" cm="1">
        <f t="array" ref="J317">ROUND(TREND($D$25:$D$175,$A$25:$A$175,A317),0)</f>
        <v>10024</v>
      </c>
      <c r="K317" s="79" cm="1">
        <f t="array" ref="K317">ROUND(TREND($E$25:$E$175,$A$25:$A$175,A317),0)</f>
        <v>14973</v>
      </c>
      <c r="L317" s="79" cm="1">
        <f t="array" ref="L317">ROUND(TREND($F$25:$F$175,$A$25:$A$175,A317),0)</f>
        <v>8742</v>
      </c>
      <c r="M317" s="80" cm="1">
        <f t="array" ref="M317">TREND($G$25:$G$175,$A$25:$A$175,A317)</f>
        <v>27.4422776792847</v>
      </c>
      <c r="N317" s="50">
        <f t="shared" si="38"/>
        <v>192118</v>
      </c>
      <c r="O317" s="50">
        <f t="shared" si="39"/>
        <v>153138</v>
      </c>
      <c r="P317" s="50">
        <f t="shared" si="40"/>
        <v>160090</v>
      </c>
      <c r="Q317" s="50">
        <f t="shared" si="41"/>
        <v>183559</v>
      </c>
    </row>
    <row r="318" spans="1:17" ht="18" thickBot="1" x14ac:dyDescent="0.3">
      <c r="A318" s="25">
        <v>49400</v>
      </c>
      <c r="B318" s="51">
        <f t="shared" si="32"/>
        <v>661.76178010471142</v>
      </c>
      <c r="C318" s="51">
        <f t="shared" si="33"/>
        <v>13494.009558706408</v>
      </c>
      <c r="D318" s="51">
        <f t="shared" si="34"/>
        <v>11304.54941194441</v>
      </c>
      <c r="E318" s="51">
        <f t="shared" si="35"/>
        <v>16571.437353004058</v>
      </c>
      <c r="F318" s="51">
        <f t="shared" si="36"/>
        <v>9576.4791098047408</v>
      </c>
      <c r="G318" s="51">
        <f t="shared" si="37"/>
        <v>28.413917305289299</v>
      </c>
      <c r="H318" s="79" cm="1">
        <f t="array" ref="H318">ROUND(TREND($B$25:$B$175,$A$25:$A$175,A318),0)</f>
        <v>667</v>
      </c>
      <c r="I318" s="79" cm="1">
        <f t="array" ref="I318">ROUND(TREND($C$25:$C$175,$A$25:$A$175,A318),0)</f>
        <v>12102</v>
      </c>
      <c r="J318" s="79" cm="1">
        <f t="array" ref="J318">ROUND(TREND($D$25:$D$175,$A$25:$A$175,A318),0)</f>
        <v>10049</v>
      </c>
      <c r="K318" s="79" cm="1">
        <f t="array" ref="K318">ROUND(TREND($E$25:$E$175,$A$25:$A$175,A318),0)</f>
        <v>15013</v>
      </c>
      <c r="L318" s="79" cm="1">
        <f t="array" ref="L318">ROUND(TREND($F$25:$F$175,$A$25:$A$175,A318),0)</f>
        <v>8770</v>
      </c>
      <c r="M318" s="80" cm="1">
        <f t="array" ref="M318">TREND($G$25:$G$175,$A$25:$A$175,A318)</f>
        <v>27.511009401008351</v>
      </c>
      <c r="N318" s="50">
        <f t="shared" si="38"/>
        <v>192771</v>
      </c>
      <c r="O318" s="50">
        <f t="shared" si="39"/>
        <v>153520</v>
      </c>
      <c r="P318" s="50">
        <f t="shared" si="40"/>
        <v>160518</v>
      </c>
      <c r="Q318" s="50">
        <f t="shared" si="41"/>
        <v>184147</v>
      </c>
    </row>
    <row r="319" spans="1:17" ht="18" thickBot="1" x14ac:dyDescent="0.3">
      <c r="A319" s="25">
        <v>49430</v>
      </c>
      <c r="B319" s="51">
        <f t="shared" si="32"/>
        <v>663.74607329842866</v>
      </c>
      <c r="C319" s="51">
        <f t="shared" si="33"/>
        <v>13538.610482714692</v>
      </c>
      <c r="D319" s="51">
        <f t="shared" si="34"/>
        <v>11331.548037268985</v>
      </c>
      <c r="E319" s="51">
        <f t="shared" si="35"/>
        <v>16614.485781483854</v>
      </c>
      <c r="F319" s="51">
        <f t="shared" si="36"/>
        <v>9607.053957589751</v>
      </c>
      <c r="G319" s="51">
        <f t="shared" si="37"/>
        <v>28.482614874588322</v>
      </c>
      <c r="H319" s="79" cm="1">
        <f t="array" ref="H319">ROUND(TREND($B$25:$B$175,$A$25:$A$175,A319),0)</f>
        <v>669</v>
      </c>
      <c r="I319" s="79" cm="1">
        <f t="array" ref="I319">ROUND(TREND($C$25:$C$175,$A$25:$A$175,A319),0)</f>
        <v>12142</v>
      </c>
      <c r="J319" s="79" cm="1">
        <f t="array" ref="J319">ROUND(TREND($D$25:$D$175,$A$25:$A$175,A319),0)</f>
        <v>10073</v>
      </c>
      <c r="K319" s="79" cm="1">
        <f t="array" ref="K319">ROUND(TREND($E$25:$E$175,$A$25:$A$175,A319),0)</f>
        <v>15052</v>
      </c>
      <c r="L319" s="79" cm="1">
        <f t="array" ref="L319">ROUND(TREND($F$25:$F$175,$A$25:$A$175,A319),0)</f>
        <v>8798</v>
      </c>
      <c r="M319" s="80" cm="1">
        <f t="array" ref="M319">TREND($G$25:$G$175,$A$25:$A$175,A319)</f>
        <v>27.577523970418326</v>
      </c>
      <c r="N319" s="50">
        <f t="shared" si="38"/>
        <v>193408</v>
      </c>
      <c r="O319" s="50">
        <f t="shared" si="39"/>
        <v>153887</v>
      </c>
      <c r="P319" s="50">
        <f t="shared" si="40"/>
        <v>160935</v>
      </c>
      <c r="Q319" s="50">
        <f t="shared" si="41"/>
        <v>184735</v>
      </c>
    </row>
    <row r="320" spans="1:17" ht="18" thickBot="1" x14ac:dyDescent="0.3">
      <c r="A320" s="25">
        <v>49461</v>
      </c>
      <c r="B320" s="51">
        <f t="shared" si="32"/>
        <v>665.73036649214589</v>
      </c>
      <c r="C320" s="51">
        <f t="shared" si="33"/>
        <v>13585.441452923391</v>
      </c>
      <c r="D320" s="51">
        <f t="shared" si="34"/>
        <v>11359.67160531542</v>
      </c>
      <c r="E320" s="51">
        <f t="shared" si="35"/>
        <v>16658.638015822104</v>
      </c>
      <c r="F320" s="51">
        <f t="shared" si="36"/>
        <v>9638.7207642242247</v>
      </c>
      <c r="G320" s="51">
        <f t="shared" si="37"/>
        <v>28.55360236286398</v>
      </c>
      <c r="H320" s="79" cm="1">
        <f t="array" ref="H320">ROUND(TREND($B$25:$B$175,$A$25:$A$175,A320),0)</f>
        <v>671</v>
      </c>
      <c r="I320" s="79" cm="1">
        <f t="array" ref="I320">ROUND(TREND($C$25:$C$175,$A$25:$A$175,A320),0)</f>
        <v>12184</v>
      </c>
      <c r="J320" s="79" cm="1">
        <f t="array" ref="J320">ROUND(TREND($D$25:$D$175,$A$25:$A$175,A320),0)</f>
        <v>10098</v>
      </c>
      <c r="K320" s="79" cm="1">
        <f t="array" ref="K320">ROUND(TREND($E$25:$E$175,$A$25:$A$175,A320),0)</f>
        <v>15092</v>
      </c>
      <c r="L320" s="79" cm="1">
        <f t="array" ref="L320">ROUND(TREND($F$25:$F$175,$A$25:$A$175,A320),0)</f>
        <v>8827</v>
      </c>
      <c r="M320" s="80" cm="1">
        <f t="array" ref="M320">TREND($G$25:$G$175,$A$25:$A$175,A320)</f>
        <v>27.646255692141963</v>
      </c>
      <c r="N320" s="50">
        <f t="shared" si="38"/>
        <v>194077</v>
      </c>
      <c r="O320" s="50">
        <f t="shared" si="39"/>
        <v>154269</v>
      </c>
      <c r="P320" s="50">
        <f t="shared" si="40"/>
        <v>161363</v>
      </c>
      <c r="Q320" s="50">
        <f t="shared" si="41"/>
        <v>185344</v>
      </c>
    </row>
    <row r="321" spans="1:17" ht="18" thickBot="1" x14ac:dyDescent="0.3">
      <c r="A321" s="25">
        <v>49491</v>
      </c>
      <c r="B321" s="51">
        <f t="shared" si="32"/>
        <v>667.71465968586313</v>
      </c>
      <c r="C321" s="51">
        <f t="shared" si="33"/>
        <v>13630.042376931677</v>
      </c>
      <c r="D321" s="51">
        <f t="shared" si="34"/>
        <v>11386.670230639995</v>
      </c>
      <c r="E321" s="51">
        <f t="shared" si="35"/>
        <v>16701.686444301897</v>
      </c>
      <c r="F321" s="51">
        <f t="shared" si="36"/>
        <v>9668.2036531597696</v>
      </c>
      <c r="G321" s="51">
        <f t="shared" si="37"/>
        <v>28.622299932163006</v>
      </c>
      <c r="H321" s="79" cm="1">
        <f t="array" ref="H321">ROUND(TREND($B$25:$B$175,$A$25:$A$175,A321),0)</f>
        <v>673</v>
      </c>
      <c r="I321" s="79" cm="1">
        <f t="array" ref="I321">ROUND(TREND($C$25:$C$175,$A$25:$A$175,A321),0)</f>
        <v>12224</v>
      </c>
      <c r="J321" s="79" cm="1">
        <f t="array" ref="J321">ROUND(TREND($D$25:$D$175,$A$25:$A$175,A321),0)</f>
        <v>10122</v>
      </c>
      <c r="K321" s="79" cm="1">
        <f t="array" ref="K321">ROUND(TREND($E$25:$E$175,$A$25:$A$175,A321),0)</f>
        <v>15131</v>
      </c>
      <c r="L321" s="79" cm="1">
        <f t="array" ref="L321">ROUND(TREND($F$25:$F$175,$A$25:$A$175,A321),0)</f>
        <v>8854</v>
      </c>
      <c r="M321" s="80" cm="1">
        <f t="array" ref="M321">TREND($G$25:$G$175,$A$25:$A$175,A321)</f>
        <v>27.712770261551938</v>
      </c>
      <c r="N321" s="50">
        <f t="shared" si="38"/>
        <v>194714</v>
      </c>
      <c r="O321" s="50">
        <f t="shared" si="39"/>
        <v>154636</v>
      </c>
      <c r="P321" s="50">
        <f t="shared" si="40"/>
        <v>161780</v>
      </c>
      <c r="Q321" s="50">
        <f t="shared" si="41"/>
        <v>185911</v>
      </c>
    </row>
    <row r="322" spans="1:17" ht="18" thickBot="1" x14ac:dyDescent="0.3">
      <c r="A322" s="25">
        <v>49522</v>
      </c>
      <c r="B322" s="51">
        <f t="shared" si="32"/>
        <v>669.69895287958036</v>
      </c>
      <c r="C322" s="51">
        <f t="shared" si="33"/>
        <v>13675.758324040169</v>
      </c>
      <c r="D322" s="51">
        <f t="shared" si="34"/>
        <v>11414.793798686429</v>
      </c>
      <c r="E322" s="51">
        <f t="shared" si="35"/>
        <v>16746.942484498602</v>
      </c>
      <c r="F322" s="51">
        <f t="shared" si="36"/>
        <v>9699.8704597942433</v>
      </c>
      <c r="G322" s="51">
        <f t="shared" si="37"/>
        <v>28.693287420438676</v>
      </c>
      <c r="H322" s="79" cm="1">
        <f t="array" ref="H322">ROUND(TREND($B$25:$B$175,$A$25:$A$175,A322),0)</f>
        <v>675</v>
      </c>
      <c r="I322" s="79" cm="1">
        <f t="array" ref="I322">ROUND(TREND($C$25:$C$175,$A$25:$A$175,A322),0)</f>
        <v>12265</v>
      </c>
      <c r="J322" s="79" cm="1">
        <f t="array" ref="J322">ROUND(TREND($D$25:$D$175,$A$25:$A$175,A322),0)</f>
        <v>10147</v>
      </c>
      <c r="K322" s="79" cm="1">
        <f t="array" ref="K322">ROUND(TREND($E$25:$E$175,$A$25:$A$175,A322),0)</f>
        <v>15172</v>
      </c>
      <c r="L322" s="79" cm="1">
        <f t="array" ref="L322">ROUND(TREND($F$25:$F$175,$A$25:$A$175,A322),0)</f>
        <v>8883</v>
      </c>
      <c r="M322" s="80" cm="1">
        <f t="array" ref="M322">TREND($G$25:$G$175,$A$25:$A$175,A322)</f>
        <v>27.781501983275589</v>
      </c>
      <c r="N322" s="50">
        <f t="shared" si="38"/>
        <v>195367</v>
      </c>
      <c r="O322" s="50">
        <f t="shared" si="39"/>
        <v>155018</v>
      </c>
      <c r="P322" s="50">
        <f t="shared" si="40"/>
        <v>162218</v>
      </c>
      <c r="Q322" s="50">
        <f t="shared" si="41"/>
        <v>186520</v>
      </c>
    </row>
    <row r="323" spans="1:17" ht="18" thickBot="1" x14ac:dyDescent="0.3">
      <c r="A323" s="25">
        <v>49553</v>
      </c>
      <c r="B323" s="51">
        <f t="shared" si="32"/>
        <v>671.68324607329771</v>
      </c>
      <c r="C323" s="51">
        <f t="shared" si="33"/>
        <v>13722.589294248868</v>
      </c>
      <c r="D323" s="51">
        <f t="shared" si="34"/>
        <v>11442.917366732863</v>
      </c>
      <c r="E323" s="51">
        <f t="shared" si="35"/>
        <v>16791.094718836852</v>
      </c>
      <c r="F323" s="51">
        <f t="shared" si="36"/>
        <v>9730.4453075792535</v>
      </c>
      <c r="G323" s="51">
        <f t="shared" si="37"/>
        <v>28.764274908714334</v>
      </c>
      <c r="H323" s="79" cm="1">
        <f t="array" ref="H323">ROUND(TREND($B$25:$B$175,$A$25:$A$175,A323),0)</f>
        <v>677</v>
      </c>
      <c r="I323" s="79" cm="1">
        <f t="array" ref="I323">ROUND(TREND($C$25:$C$175,$A$25:$A$175,A323),0)</f>
        <v>12307</v>
      </c>
      <c r="J323" s="79" cm="1">
        <f t="array" ref="J323">ROUND(TREND($D$25:$D$175,$A$25:$A$175,A323),0)</f>
        <v>10172</v>
      </c>
      <c r="K323" s="79" cm="1">
        <f t="array" ref="K323">ROUND(TREND($E$25:$E$175,$A$25:$A$175,A323),0)</f>
        <v>15212</v>
      </c>
      <c r="L323" s="79" cm="1">
        <f t="array" ref="L323">ROUND(TREND($F$25:$F$175,$A$25:$A$175,A323),0)</f>
        <v>8911</v>
      </c>
      <c r="M323" s="80" cm="1">
        <f t="array" ref="M323">TREND($G$25:$G$175,$A$25:$A$175,A323)</f>
        <v>27.850233704999226</v>
      </c>
      <c r="N323" s="50">
        <f t="shared" si="38"/>
        <v>196036</v>
      </c>
      <c r="O323" s="50">
        <f t="shared" si="39"/>
        <v>155400</v>
      </c>
      <c r="P323" s="50">
        <f t="shared" si="40"/>
        <v>162646</v>
      </c>
      <c r="Q323" s="50">
        <f t="shared" si="41"/>
        <v>187108</v>
      </c>
    </row>
    <row r="324" spans="1:17" ht="18" thickBot="1" x14ac:dyDescent="0.3">
      <c r="A324" s="25">
        <v>49583</v>
      </c>
      <c r="B324" s="51">
        <f t="shared" si="32"/>
        <v>673.66753926701494</v>
      </c>
      <c r="C324" s="51">
        <f t="shared" si="33"/>
        <v>13767.190218257152</v>
      </c>
      <c r="D324" s="51">
        <f t="shared" si="34"/>
        <v>11469.91599205744</v>
      </c>
      <c r="E324" s="51">
        <f t="shared" si="35"/>
        <v>16834.143147316649</v>
      </c>
      <c r="F324" s="51">
        <f t="shared" si="36"/>
        <v>9761.0201553642637</v>
      </c>
      <c r="G324" s="51">
        <f t="shared" si="37"/>
        <v>28.832972478013374</v>
      </c>
      <c r="H324" s="79" cm="1">
        <f t="array" ref="H324">ROUND(TREND($B$25:$B$175,$A$25:$A$175,A324),0)</f>
        <v>679</v>
      </c>
      <c r="I324" s="79" cm="1">
        <f t="array" ref="I324">ROUND(TREND($C$25:$C$175,$A$25:$A$175,A324),0)</f>
        <v>12347</v>
      </c>
      <c r="J324" s="79" cm="1">
        <f t="array" ref="J324">ROUND(TREND($D$25:$D$175,$A$25:$A$175,A324),0)</f>
        <v>10196</v>
      </c>
      <c r="K324" s="79" cm="1">
        <f t="array" ref="K324">ROUND(TREND($E$25:$E$175,$A$25:$A$175,A324),0)</f>
        <v>15251</v>
      </c>
      <c r="L324" s="79" cm="1">
        <f t="array" ref="L324">ROUND(TREND($F$25:$F$175,$A$25:$A$175,A324),0)</f>
        <v>8939</v>
      </c>
      <c r="M324" s="80" cm="1">
        <f t="array" ref="M324">TREND($G$25:$G$175,$A$25:$A$175,A324)</f>
        <v>27.916748274409215</v>
      </c>
      <c r="N324" s="50">
        <f t="shared" si="38"/>
        <v>196673</v>
      </c>
      <c r="O324" s="50">
        <f t="shared" si="39"/>
        <v>155767</v>
      </c>
      <c r="P324" s="50">
        <f t="shared" si="40"/>
        <v>163063</v>
      </c>
      <c r="Q324" s="50">
        <f t="shared" si="41"/>
        <v>187696</v>
      </c>
    </row>
    <row r="325" spans="1:17" ht="18" thickBot="1" x14ac:dyDescent="0.3">
      <c r="A325" s="25">
        <v>49614</v>
      </c>
      <c r="B325" s="51">
        <f t="shared" si="32"/>
        <v>675.65183246073218</v>
      </c>
      <c r="C325" s="51">
        <f t="shared" si="33"/>
        <v>13814.021188465851</v>
      </c>
      <c r="D325" s="51">
        <f t="shared" si="34"/>
        <v>11498.039560103874</v>
      </c>
      <c r="E325" s="51">
        <f t="shared" si="35"/>
        <v>16878.295381654902</v>
      </c>
      <c r="F325" s="51">
        <f t="shared" si="36"/>
        <v>9791.5950031492739</v>
      </c>
      <c r="G325" s="51">
        <f t="shared" si="37"/>
        <v>28.903959966289033</v>
      </c>
      <c r="H325" s="79" cm="1">
        <f t="array" ref="H325">ROUND(TREND($B$25:$B$175,$A$25:$A$175,A325),0)</f>
        <v>681</v>
      </c>
      <c r="I325" s="79" cm="1">
        <f t="array" ref="I325">ROUND(TREND($C$25:$C$175,$A$25:$A$175,A325),0)</f>
        <v>12389</v>
      </c>
      <c r="J325" s="79" cm="1">
        <f t="array" ref="J325">ROUND(TREND($D$25:$D$175,$A$25:$A$175,A325),0)</f>
        <v>10221</v>
      </c>
      <c r="K325" s="79" cm="1">
        <f t="array" ref="K325">ROUND(TREND($E$25:$E$175,$A$25:$A$175,A325),0)</f>
        <v>15291</v>
      </c>
      <c r="L325" s="79" cm="1">
        <f t="array" ref="L325">ROUND(TREND($F$25:$F$175,$A$25:$A$175,A325),0)</f>
        <v>8967</v>
      </c>
      <c r="M325" s="80" cm="1">
        <f t="array" ref="M325">TREND($G$25:$G$175,$A$25:$A$175,A325)</f>
        <v>27.985479996132852</v>
      </c>
      <c r="N325" s="50">
        <f t="shared" si="38"/>
        <v>197342</v>
      </c>
      <c r="O325" s="50">
        <f t="shared" si="39"/>
        <v>156149</v>
      </c>
      <c r="P325" s="50">
        <f t="shared" si="40"/>
        <v>163491</v>
      </c>
      <c r="Q325" s="50">
        <f t="shared" si="41"/>
        <v>188284</v>
      </c>
    </row>
    <row r="326" spans="1:17" ht="18" thickBot="1" x14ac:dyDescent="0.3">
      <c r="A326" s="25">
        <v>49644</v>
      </c>
      <c r="B326" s="51">
        <f t="shared" si="32"/>
        <v>677.63612565444942</v>
      </c>
      <c r="C326" s="51">
        <f t="shared" si="33"/>
        <v>13858.622112474135</v>
      </c>
      <c r="D326" s="51">
        <f t="shared" si="34"/>
        <v>11525.03818542845</v>
      </c>
      <c r="E326" s="51">
        <f t="shared" si="35"/>
        <v>16921.343810134695</v>
      </c>
      <c r="F326" s="51">
        <f t="shared" si="36"/>
        <v>9822.1698509342841</v>
      </c>
      <c r="G326" s="51">
        <f t="shared" si="37"/>
        <v>28.972657535588063</v>
      </c>
      <c r="H326" s="79" cm="1">
        <f t="array" ref="H326">ROUND(TREND($B$25:$B$175,$A$25:$A$175,A326),0)</f>
        <v>683</v>
      </c>
      <c r="I326" s="79" cm="1">
        <f t="array" ref="I326">ROUND(TREND($C$25:$C$175,$A$25:$A$175,A326),0)</f>
        <v>12429</v>
      </c>
      <c r="J326" s="79" cm="1">
        <f t="array" ref="J326">ROUND(TREND($D$25:$D$175,$A$25:$A$175,A326),0)</f>
        <v>10245</v>
      </c>
      <c r="K326" s="79" cm="1">
        <f t="array" ref="K326">ROUND(TREND($E$25:$E$175,$A$25:$A$175,A326),0)</f>
        <v>15330</v>
      </c>
      <c r="L326" s="79" cm="1">
        <f t="array" ref="L326">ROUND(TREND($F$25:$F$175,$A$25:$A$175,A326),0)</f>
        <v>8995</v>
      </c>
      <c r="M326" s="80" cm="1">
        <f t="array" ref="M326">TREND($G$25:$G$175,$A$25:$A$175,A326)</f>
        <v>28.051994565542827</v>
      </c>
      <c r="N326" s="50">
        <f t="shared" si="38"/>
        <v>197979</v>
      </c>
      <c r="O326" s="50">
        <f t="shared" si="39"/>
        <v>156516</v>
      </c>
      <c r="P326" s="50">
        <f t="shared" si="40"/>
        <v>163908</v>
      </c>
      <c r="Q326" s="50">
        <f t="shared" si="41"/>
        <v>188872</v>
      </c>
    </row>
    <row r="327" spans="1:17" ht="18" thickBot="1" x14ac:dyDescent="0.3">
      <c r="A327" s="25">
        <v>49675</v>
      </c>
      <c r="B327" s="51">
        <f t="shared" si="32"/>
        <v>679.62041884816676</v>
      </c>
      <c r="C327" s="51">
        <f t="shared" si="33"/>
        <v>13904.338059582626</v>
      </c>
      <c r="D327" s="51">
        <f t="shared" si="34"/>
        <v>11553.161753474884</v>
      </c>
      <c r="E327" s="51">
        <f t="shared" si="35"/>
        <v>16965.496044472944</v>
      </c>
      <c r="F327" s="51">
        <f t="shared" si="36"/>
        <v>9853.8366575687578</v>
      </c>
      <c r="G327" s="51">
        <f t="shared" si="37"/>
        <v>29.043645023863732</v>
      </c>
      <c r="H327" s="79" cm="1">
        <f t="array" ref="H327">ROUND(TREND($B$25:$B$175,$A$25:$A$175,A327),0)</f>
        <v>685</v>
      </c>
      <c r="I327" s="79" cm="1">
        <f t="array" ref="I327">ROUND(TREND($C$25:$C$175,$A$25:$A$175,A327),0)</f>
        <v>12470</v>
      </c>
      <c r="J327" s="79" cm="1">
        <f t="array" ref="J327">ROUND(TREND($D$25:$D$175,$A$25:$A$175,A327),0)</f>
        <v>10270</v>
      </c>
      <c r="K327" s="79" cm="1">
        <f t="array" ref="K327">ROUND(TREND($E$25:$E$175,$A$25:$A$175,A327),0)</f>
        <v>15370</v>
      </c>
      <c r="L327" s="79" cm="1">
        <f t="array" ref="L327">ROUND(TREND($F$25:$F$175,$A$25:$A$175,A327),0)</f>
        <v>9024</v>
      </c>
      <c r="M327" s="80" cm="1">
        <f t="array" ref="M327">TREND($G$25:$G$175,$A$25:$A$175,A327)</f>
        <v>28.120726287266478</v>
      </c>
      <c r="N327" s="50">
        <f t="shared" si="38"/>
        <v>198632</v>
      </c>
      <c r="O327" s="50">
        <f t="shared" si="39"/>
        <v>156898</v>
      </c>
      <c r="P327" s="50">
        <f t="shared" si="40"/>
        <v>164336</v>
      </c>
      <c r="Q327" s="50">
        <f t="shared" si="41"/>
        <v>189481</v>
      </c>
    </row>
    <row r="328" spans="1:17" ht="18" thickBot="1" x14ac:dyDescent="0.3">
      <c r="A328" s="25">
        <v>49706</v>
      </c>
      <c r="B328" s="51">
        <f t="shared" ref="B328:B391" si="42">H328/H327*B327</f>
        <v>681.60471204188411</v>
      </c>
      <c r="C328" s="51">
        <f t="shared" ref="C328:C391" si="43">I328/I327*C327</f>
        <v>13951.169029791325</v>
      </c>
      <c r="D328" s="51">
        <f t="shared" ref="D328:D391" si="44">J328/J327*D327</f>
        <v>11581.285321521318</v>
      </c>
      <c r="E328" s="51">
        <f t="shared" ref="E328:E391" si="45">K328/K327*E327</f>
        <v>17010.75208466965</v>
      </c>
      <c r="F328" s="51">
        <f t="shared" ref="F328:F391" si="46">L328/L327*F327</f>
        <v>9884.4115053537662</v>
      </c>
      <c r="G328" s="51">
        <f t="shared" ref="G328:G391" si="47">M328/M327*G327</f>
        <v>29.114632512139387</v>
      </c>
      <c r="H328" s="79" cm="1">
        <f t="array" ref="H328">ROUND(TREND($B$25:$B$175,$A$25:$A$175,A328),0)</f>
        <v>687</v>
      </c>
      <c r="I328" s="79" cm="1">
        <f t="array" ref="I328">ROUND(TREND($C$25:$C$175,$A$25:$A$175,A328),0)</f>
        <v>12512</v>
      </c>
      <c r="J328" s="79" cm="1">
        <f t="array" ref="J328">ROUND(TREND($D$25:$D$175,$A$25:$A$175,A328),0)</f>
        <v>10295</v>
      </c>
      <c r="K328" s="79" cm="1">
        <f t="array" ref="K328">ROUND(TREND($E$25:$E$175,$A$25:$A$175,A328),0)</f>
        <v>15411</v>
      </c>
      <c r="L328" s="79" cm="1">
        <f t="array" ref="L328">ROUND(TREND($F$25:$F$175,$A$25:$A$175,A328),0)</f>
        <v>9052</v>
      </c>
      <c r="M328" s="80" cm="1">
        <f t="array" ref="M328">TREND($G$25:$G$175,$A$25:$A$175,A328)</f>
        <v>28.189458008990115</v>
      </c>
      <c r="N328" s="50">
        <f t="shared" ref="N328:N391" si="48">ROUND(C328/C327*N327,0)</f>
        <v>199301</v>
      </c>
      <c r="O328" s="50">
        <f t="shared" ref="O328:O391" si="49">ROUND(D328/D327*O327,0)</f>
        <v>157280</v>
      </c>
      <c r="P328" s="50">
        <f t="shared" ref="P328:P391" si="50">ROUND(E328/E327*P327,0)</f>
        <v>164774</v>
      </c>
      <c r="Q328" s="50">
        <f t="shared" ref="Q328:Q391" si="51">ROUND(F328/F327*Q327,0)</f>
        <v>190069</v>
      </c>
    </row>
    <row r="329" spans="1:17" ht="18" thickBot="1" x14ac:dyDescent="0.3">
      <c r="A329" s="25">
        <v>49735</v>
      </c>
      <c r="B329" s="51">
        <f t="shared" si="42"/>
        <v>682.59685863874279</v>
      </c>
      <c r="C329" s="51">
        <f t="shared" si="43"/>
        <v>13993.539907599194</v>
      </c>
      <c r="D329" s="51">
        <f t="shared" si="44"/>
        <v>11608.283946845895</v>
      </c>
      <c r="E329" s="51">
        <f t="shared" si="45"/>
        <v>17051.59290143253</v>
      </c>
      <c r="F329" s="51">
        <f t="shared" si="46"/>
        <v>9913.8943942893093</v>
      </c>
      <c r="G329" s="51">
        <f t="shared" si="47"/>
        <v>29.181040162461784</v>
      </c>
      <c r="H329" s="79" cm="1">
        <f t="array" ref="H329">ROUND(TREND($B$25:$B$175,$A$25:$A$175,A329),0)</f>
        <v>688</v>
      </c>
      <c r="I329" s="79" cm="1">
        <f t="array" ref="I329">ROUND(TREND($C$25:$C$175,$A$25:$A$175,A329),0)</f>
        <v>12550</v>
      </c>
      <c r="J329" s="79" cm="1">
        <f t="array" ref="J329">ROUND(TREND($D$25:$D$175,$A$25:$A$175,A329),0)</f>
        <v>10319</v>
      </c>
      <c r="K329" s="79" cm="1">
        <f t="array" ref="K329">ROUND(TREND($E$25:$E$175,$A$25:$A$175,A329),0)</f>
        <v>15448</v>
      </c>
      <c r="L329" s="79" cm="1">
        <f t="array" ref="L329">ROUND(TREND($F$25:$F$175,$A$25:$A$175,A329),0)</f>
        <v>9079</v>
      </c>
      <c r="M329" s="80" cm="1">
        <f t="array" ref="M329">TREND($G$25:$G$175,$A$25:$A$175,A329)</f>
        <v>28.253755426086428</v>
      </c>
      <c r="N329" s="50">
        <f t="shared" si="48"/>
        <v>199906</v>
      </c>
      <c r="O329" s="50">
        <f t="shared" si="49"/>
        <v>157647</v>
      </c>
      <c r="P329" s="50">
        <f t="shared" si="50"/>
        <v>165170</v>
      </c>
      <c r="Q329" s="50">
        <f t="shared" si="51"/>
        <v>190636</v>
      </c>
    </row>
    <row r="330" spans="1:17" ht="18" thickBot="1" x14ac:dyDescent="0.3">
      <c r="A330" s="25">
        <v>49766</v>
      </c>
      <c r="B330" s="51">
        <f t="shared" si="42"/>
        <v>685.57329842931858</v>
      </c>
      <c r="C330" s="51">
        <f t="shared" si="43"/>
        <v>14040.370877807891</v>
      </c>
      <c r="D330" s="51">
        <f t="shared" si="44"/>
        <v>11635.282572170472</v>
      </c>
      <c r="E330" s="51">
        <f t="shared" si="45"/>
        <v>17096.84894162924</v>
      </c>
      <c r="F330" s="51">
        <f t="shared" si="46"/>
        <v>9944.4692420743177</v>
      </c>
      <c r="G330" s="51">
        <f t="shared" si="47"/>
        <v>29.252027650737453</v>
      </c>
      <c r="H330" s="79" cm="1">
        <f t="array" ref="H330">ROUND(TREND($B$25:$B$175,$A$25:$A$175,A330),0)</f>
        <v>691</v>
      </c>
      <c r="I330" s="79" cm="1">
        <f t="array" ref="I330">ROUND(TREND($C$25:$C$175,$A$25:$A$175,A330),0)</f>
        <v>12592</v>
      </c>
      <c r="J330" s="79" cm="1">
        <f t="array" ref="J330">ROUND(TREND($D$25:$D$175,$A$25:$A$175,A330),0)</f>
        <v>10343</v>
      </c>
      <c r="K330" s="79" cm="1">
        <f t="array" ref="K330">ROUND(TREND($E$25:$E$175,$A$25:$A$175,A330),0)</f>
        <v>15489</v>
      </c>
      <c r="L330" s="79" cm="1">
        <f t="array" ref="L330">ROUND(TREND($F$25:$F$175,$A$25:$A$175,A330),0)</f>
        <v>9107</v>
      </c>
      <c r="M330" s="80" cm="1">
        <f t="array" ref="M330">TREND($G$25:$G$175,$A$25:$A$175,A330)</f>
        <v>28.322487147810079</v>
      </c>
      <c r="N330" s="50">
        <f t="shared" si="48"/>
        <v>200575</v>
      </c>
      <c r="O330" s="50">
        <f t="shared" si="49"/>
        <v>158014</v>
      </c>
      <c r="P330" s="50">
        <f t="shared" si="50"/>
        <v>165608</v>
      </c>
      <c r="Q330" s="50">
        <f t="shared" si="51"/>
        <v>191224</v>
      </c>
    </row>
    <row r="331" spans="1:17" ht="18" thickBot="1" x14ac:dyDescent="0.3">
      <c r="A331" s="25">
        <v>49796</v>
      </c>
      <c r="B331" s="51">
        <f t="shared" si="42"/>
        <v>686.56544502617726</v>
      </c>
      <c r="C331" s="51">
        <f t="shared" si="43"/>
        <v>14084.971801816175</v>
      </c>
      <c r="D331" s="51">
        <f t="shared" si="44"/>
        <v>11663.406140216906</v>
      </c>
      <c r="E331" s="51">
        <f t="shared" si="45"/>
        <v>17139.897370109036</v>
      </c>
      <c r="F331" s="51">
        <f t="shared" si="46"/>
        <v>9975.0440898593279</v>
      </c>
      <c r="G331" s="51">
        <f t="shared" si="47"/>
        <v>29.320725220036479</v>
      </c>
      <c r="H331" s="79" cm="1">
        <f t="array" ref="H331">ROUND(TREND($B$25:$B$175,$A$25:$A$175,A331),0)</f>
        <v>692</v>
      </c>
      <c r="I331" s="79" cm="1">
        <f t="array" ref="I331">ROUND(TREND($C$25:$C$175,$A$25:$A$175,A331),0)</f>
        <v>12632</v>
      </c>
      <c r="J331" s="79" cm="1">
        <f t="array" ref="J331">ROUND(TREND($D$25:$D$175,$A$25:$A$175,A331),0)</f>
        <v>10368</v>
      </c>
      <c r="K331" s="79" cm="1">
        <f t="array" ref="K331">ROUND(TREND($E$25:$E$175,$A$25:$A$175,A331),0)</f>
        <v>15528</v>
      </c>
      <c r="L331" s="79" cm="1">
        <f t="array" ref="L331">ROUND(TREND($F$25:$F$175,$A$25:$A$175,A331),0)</f>
        <v>9135</v>
      </c>
      <c r="M331" s="80" cm="1">
        <f t="array" ref="M331">TREND($G$25:$G$175,$A$25:$A$175,A331)</f>
        <v>28.389001717220054</v>
      </c>
      <c r="N331" s="50">
        <f t="shared" si="48"/>
        <v>201212</v>
      </c>
      <c r="O331" s="50">
        <f t="shared" si="49"/>
        <v>158396</v>
      </c>
      <c r="P331" s="50">
        <f t="shared" si="50"/>
        <v>166025</v>
      </c>
      <c r="Q331" s="50">
        <f t="shared" si="51"/>
        <v>191812</v>
      </c>
    </row>
    <row r="332" spans="1:17" ht="18" thickBot="1" x14ac:dyDescent="0.3">
      <c r="A332" s="25">
        <v>49827</v>
      </c>
      <c r="B332" s="51">
        <f t="shared" si="42"/>
        <v>688.54973821989449</v>
      </c>
      <c r="C332" s="51">
        <f t="shared" si="43"/>
        <v>14131.802772024874</v>
      </c>
      <c r="D332" s="51">
        <f t="shared" si="44"/>
        <v>11691.529708263339</v>
      </c>
      <c r="E332" s="51">
        <f t="shared" si="45"/>
        <v>17184.049604447289</v>
      </c>
      <c r="F332" s="51">
        <f t="shared" si="46"/>
        <v>10006.710896493802</v>
      </c>
      <c r="G332" s="51">
        <f t="shared" si="47"/>
        <v>29.391712708312149</v>
      </c>
      <c r="H332" s="79" cm="1">
        <f t="array" ref="H332">ROUND(TREND($B$25:$B$175,$A$25:$A$175,A332),0)</f>
        <v>694</v>
      </c>
      <c r="I332" s="79" cm="1">
        <f t="array" ref="I332">ROUND(TREND($C$25:$C$175,$A$25:$A$175,A332),0)</f>
        <v>12674</v>
      </c>
      <c r="J332" s="79" cm="1">
        <f t="array" ref="J332">ROUND(TREND($D$25:$D$175,$A$25:$A$175,A332),0)</f>
        <v>10393</v>
      </c>
      <c r="K332" s="79" cm="1">
        <f t="array" ref="K332">ROUND(TREND($E$25:$E$175,$A$25:$A$175,A332),0)</f>
        <v>15568</v>
      </c>
      <c r="L332" s="79" cm="1">
        <f t="array" ref="L332">ROUND(TREND($F$25:$F$175,$A$25:$A$175,A332),0)</f>
        <v>9164</v>
      </c>
      <c r="M332" s="80" cm="1">
        <f t="array" ref="M332">TREND($G$25:$G$175,$A$25:$A$175,A332)</f>
        <v>28.457733438943706</v>
      </c>
      <c r="N332" s="50">
        <f t="shared" si="48"/>
        <v>201881</v>
      </c>
      <c r="O332" s="50">
        <f t="shared" si="49"/>
        <v>158778</v>
      </c>
      <c r="P332" s="50">
        <f t="shared" si="50"/>
        <v>166453</v>
      </c>
      <c r="Q332" s="50">
        <f t="shared" si="51"/>
        <v>192421</v>
      </c>
    </row>
    <row r="333" spans="1:17" ht="18" thickBot="1" x14ac:dyDescent="0.3">
      <c r="A333" s="25">
        <v>49857</v>
      </c>
      <c r="B333" s="51">
        <f t="shared" si="42"/>
        <v>690.53403141361184</v>
      </c>
      <c r="C333" s="51">
        <f t="shared" si="43"/>
        <v>14176.40369603316</v>
      </c>
      <c r="D333" s="51">
        <f t="shared" si="44"/>
        <v>11718.528333587916</v>
      </c>
      <c r="E333" s="51">
        <f t="shared" si="45"/>
        <v>17227.098032927082</v>
      </c>
      <c r="F333" s="51">
        <f t="shared" si="46"/>
        <v>10036.193785429346</v>
      </c>
      <c r="G333" s="51">
        <f t="shared" si="47"/>
        <v>29.460410277611174</v>
      </c>
      <c r="H333" s="79" cm="1">
        <f t="array" ref="H333">ROUND(TREND($B$25:$B$175,$A$25:$A$175,A333),0)</f>
        <v>696</v>
      </c>
      <c r="I333" s="79" cm="1">
        <f t="array" ref="I333">ROUND(TREND($C$25:$C$175,$A$25:$A$175,A333),0)</f>
        <v>12714</v>
      </c>
      <c r="J333" s="79" cm="1">
        <f t="array" ref="J333">ROUND(TREND($D$25:$D$175,$A$25:$A$175,A333),0)</f>
        <v>10417</v>
      </c>
      <c r="K333" s="79" cm="1">
        <f t="array" ref="K333">ROUND(TREND($E$25:$E$175,$A$25:$A$175,A333),0)</f>
        <v>15607</v>
      </c>
      <c r="L333" s="79" cm="1">
        <f t="array" ref="L333">ROUND(TREND($F$25:$F$175,$A$25:$A$175,A333),0)</f>
        <v>9191</v>
      </c>
      <c r="M333" s="80" cm="1">
        <f t="array" ref="M333">TREND($G$25:$G$175,$A$25:$A$175,A333)</f>
        <v>28.52424800835368</v>
      </c>
      <c r="N333" s="50">
        <f t="shared" si="48"/>
        <v>202518</v>
      </c>
      <c r="O333" s="50">
        <f t="shared" si="49"/>
        <v>159145</v>
      </c>
      <c r="P333" s="50">
        <f t="shared" si="50"/>
        <v>166870</v>
      </c>
      <c r="Q333" s="50">
        <f t="shared" si="51"/>
        <v>192988</v>
      </c>
    </row>
    <row r="334" spans="1:17" ht="18" thickBot="1" x14ac:dyDescent="0.3">
      <c r="A334" s="25">
        <v>49888</v>
      </c>
      <c r="B334" s="51">
        <f t="shared" si="42"/>
        <v>692.51832460732908</v>
      </c>
      <c r="C334" s="51">
        <f t="shared" si="43"/>
        <v>14222.119643141652</v>
      </c>
      <c r="D334" s="51">
        <f t="shared" si="44"/>
        <v>11746.65190163435</v>
      </c>
      <c r="E334" s="51">
        <f t="shared" si="45"/>
        <v>17271.250267265332</v>
      </c>
      <c r="F334" s="51">
        <f t="shared" si="46"/>
        <v>10067.860592063822</v>
      </c>
      <c r="G334" s="51">
        <f t="shared" si="47"/>
        <v>29.53139776588683</v>
      </c>
      <c r="H334" s="79" cm="1">
        <f t="array" ref="H334">ROUND(TREND($B$25:$B$175,$A$25:$A$175,A334),0)</f>
        <v>698</v>
      </c>
      <c r="I334" s="79" cm="1">
        <f t="array" ref="I334">ROUND(TREND($C$25:$C$175,$A$25:$A$175,A334),0)</f>
        <v>12755</v>
      </c>
      <c r="J334" s="79" cm="1">
        <f t="array" ref="J334">ROUND(TREND($D$25:$D$175,$A$25:$A$175,A334),0)</f>
        <v>10442</v>
      </c>
      <c r="K334" s="79" cm="1">
        <f t="array" ref="K334">ROUND(TREND($E$25:$E$175,$A$25:$A$175,A334),0)</f>
        <v>15647</v>
      </c>
      <c r="L334" s="79" cm="1">
        <f t="array" ref="L334">ROUND(TREND($F$25:$F$175,$A$25:$A$175,A334),0)</f>
        <v>9220</v>
      </c>
      <c r="M334" s="80" cm="1">
        <f t="array" ref="M334">TREND($G$25:$G$175,$A$25:$A$175,A334)</f>
        <v>28.592979730077317</v>
      </c>
      <c r="N334" s="50">
        <f t="shared" si="48"/>
        <v>203171</v>
      </c>
      <c r="O334" s="50">
        <f t="shared" si="49"/>
        <v>159527</v>
      </c>
      <c r="P334" s="50">
        <f t="shared" si="50"/>
        <v>167298</v>
      </c>
      <c r="Q334" s="50">
        <f t="shared" si="51"/>
        <v>193597</v>
      </c>
    </row>
    <row r="335" spans="1:17" ht="18" thickBot="1" x14ac:dyDescent="0.3">
      <c r="A335" s="25">
        <v>49919</v>
      </c>
      <c r="B335" s="51">
        <f t="shared" si="42"/>
        <v>694.50261780104631</v>
      </c>
      <c r="C335" s="51">
        <f t="shared" si="43"/>
        <v>14268.950613350349</v>
      </c>
      <c r="D335" s="51">
        <f t="shared" si="44"/>
        <v>11774.775469680782</v>
      </c>
      <c r="E335" s="51">
        <f t="shared" si="45"/>
        <v>17316.506307462038</v>
      </c>
      <c r="F335" s="51">
        <f t="shared" si="46"/>
        <v>10098.435439848832</v>
      </c>
      <c r="G335" s="51">
        <f t="shared" si="47"/>
        <v>29.602385254162503</v>
      </c>
      <c r="H335" s="79" cm="1">
        <f t="array" ref="H335">ROUND(TREND($B$25:$B$175,$A$25:$A$175,A335),0)</f>
        <v>700</v>
      </c>
      <c r="I335" s="79" cm="1">
        <f t="array" ref="I335">ROUND(TREND($C$25:$C$175,$A$25:$A$175,A335),0)</f>
        <v>12797</v>
      </c>
      <c r="J335" s="79" cm="1">
        <f t="array" ref="J335">ROUND(TREND($D$25:$D$175,$A$25:$A$175,A335),0)</f>
        <v>10467</v>
      </c>
      <c r="K335" s="79" cm="1">
        <f t="array" ref="K335">ROUND(TREND($E$25:$E$175,$A$25:$A$175,A335),0)</f>
        <v>15688</v>
      </c>
      <c r="L335" s="79" cm="1">
        <f t="array" ref="L335">ROUND(TREND($F$25:$F$175,$A$25:$A$175,A335),0)</f>
        <v>9248</v>
      </c>
      <c r="M335" s="80" cm="1">
        <f t="array" ref="M335">TREND($G$25:$G$175,$A$25:$A$175,A335)</f>
        <v>28.661711451800969</v>
      </c>
      <c r="N335" s="50">
        <f t="shared" si="48"/>
        <v>203840</v>
      </c>
      <c r="O335" s="50">
        <f t="shared" si="49"/>
        <v>159909</v>
      </c>
      <c r="P335" s="50">
        <f t="shared" si="50"/>
        <v>167736</v>
      </c>
      <c r="Q335" s="50">
        <f t="shared" si="51"/>
        <v>194185</v>
      </c>
    </row>
    <row r="336" spans="1:17" ht="18" thickBot="1" x14ac:dyDescent="0.3">
      <c r="A336" s="25">
        <v>49949</v>
      </c>
      <c r="B336" s="51">
        <f t="shared" si="42"/>
        <v>696.48691099476366</v>
      </c>
      <c r="C336" s="51">
        <f t="shared" si="43"/>
        <v>14313.551537358631</v>
      </c>
      <c r="D336" s="51">
        <f t="shared" si="44"/>
        <v>11801.774095005358</v>
      </c>
      <c r="E336" s="51">
        <f t="shared" si="45"/>
        <v>17359.554735941834</v>
      </c>
      <c r="F336" s="51">
        <f t="shared" si="46"/>
        <v>10129.010287633841</v>
      </c>
      <c r="G336" s="51">
        <f t="shared" si="47"/>
        <v>29.671082823461532</v>
      </c>
      <c r="H336" s="79" cm="1">
        <f t="array" ref="H336">ROUND(TREND($B$25:$B$175,$A$25:$A$175,A336),0)</f>
        <v>702</v>
      </c>
      <c r="I336" s="79" cm="1">
        <f t="array" ref="I336">ROUND(TREND($C$25:$C$175,$A$25:$A$175,A336),0)</f>
        <v>12837</v>
      </c>
      <c r="J336" s="79" cm="1">
        <f t="array" ref="J336">ROUND(TREND($D$25:$D$175,$A$25:$A$175,A336),0)</f>
        <v>10491</v>
      </c>
      <c r="K336" s="79" cm="1">
        <f t="array" ref="K336">ROUND(TREND($E$25:$E$175,$A$25:$A$175,A336),0)</f>
        <v>15727</v>
      </c>
      <c r="L336" s="79" cm="1">
        <f t="array" ref="L336">ROUND(TREND($F$25:$F$175,$A$25:$A$175,A336),0)</f>
        <v>9276</v>
      </c>
      <c r="M336" s="80" cm="1">
        <f t="array" ref="M336">TREND($G$25:$G$175,$A$25:$A$175,A336)</f>
        <v>28.728226021210943</v>
      </c>
      <c r="N336" s="50">
        <f t="shared" si="48"/>
        <v>204477</v>
      </c>
      <c r="O336" s="50">
        <f t="shared" si="49"/>
        <v>160276</v>
      </c>
      <c r="P336" s="50">
        <f t="shared" si="50"/>
        <v>168153</v>
      </c>
      <c r="Q336" s="50">
        <f t="shared" si="51"/>
        <v>194773</v>
      </c>
    </row>
    <row r="337" spans="1:17" ht="18" thickBot="1" x14ac:dyDescent="0.3">
      <c r="A337" s="25">
        <v>49980</v>
      </c>
      <c r="B337" s="51">
        <f t="shared" si="42"/>
        <v>698.47120418848101</v>
      </c>
      <c r="C337" s="51">
        <f t="shared" si="43"/>
        <v>14359.267484467124</v>
      </c>
      <c r="D337" s="51">
        <f t="shared" si="44"/>
        <v>11829.897663051792</v>
      </c>
      <c r="E337" s="51">
        <f t="shared" si="45"/>
        <v>17403.706970280087</v>
      </c>
      <c r="F337" s="51">
        <f t="shared" si="46"/>
        <v>10159.585135418849</v>
      </c>
      <c r="G337" s="51">
        <f t="shared" si="47"/>
        <v>29.742070311737201</v>
      </c>
      <c r="H337" s="79" cm="1">
        <f t="array" ref="H337">ROUND(TREND($B$25:$B$175,$A$25:$A$175,A337),0)</f>
        <v>704</v>
      </c>
      <c r="I337" s="79" cm="1">
        <f t="array" ref="I337">ROUND(TREND($C$25:$C$175,$A$25:$A$175,A337),0)</f>
        <v>12878</v>
      </c>
      <c r="J337" s="79" cm="1">
        <f t="array" ref="J337">ROUND(TREND($D$25:$D$175,$A$25:$A$175,A337),0)</f>
        <v>10516</v>
      </c>
      <c r="K337" s="79" cm="1">
        <f t="array" ref="K337">ROUND(TREND($E$25:$E$175,$A$25:$A$175,A337),0)</f>
        <v>15767</v>
      </c>
      <c r="L337" s="79" cm="1">
        <f t="array" ref="L337">ROUND(TREND($F$25:$F$175,$A$25:$A$175,A337),0)</f>
        <v>9304</v>
      </c>
      <c r="M337" s="80" cm="1">
        <f t="array" ref="M337">TREND($G$25:$G$175,$A$25:$A$175,A337)</f>
        <v>28.796957742934595</v>
      </c>
      <c r="N337" s="50">
        <f t="shared" si="48"/>
        <v>205130</v>
      </c>
      <c r="O337" s="50">
        <f t="shared" si="49"/>
        <v>160658</v>
      </c>
      <c r="P337" s="50">
        <f t="shared" si="50"/>
        <v>168581</v>
      </c>
      <c r="Q337" s="50">
        <f t="shared" si="51"/>
        <v>195361</v>
      </c>
    </row>
    <row r="338" spans="1:17" ht="18" thickBot="1" x14ac:dyDescent="0.3">
      <c r="A338" s="25">
        <v>50010</v>
      </c>
      <c r="B338" s="51">
        <f t="shared" si="42"/>
        <v>700.45549738219836</v>
      </c>
      <c r="C338" s="51">
        <f t="shared" si="43"/>
        <v>14403.868408475408</v>
      </c>
      <c r="D338" s="51">
        <f t="shared" si="44"/>
        <v>11856.896288376367</v>
      </c>
      <c r="E338" s="51">
        <f t="shared" si="45"/>
        <v>17446.75539875988</v>
      </c>
      <c r="F338" s="51">
        <f t="shared" si="46"/>
        <v>10190.159983203857</v>
      </c>
      <c r="G338" s="51">
        <f t="shared" si="47"/>
        <v>29.810767881036227</v>
      </c>
      <c r="H338" s="79" cm="1">
        <f t="array" ref="H338">ROUND(TREND($B$25:$B$175,$A$25:$A$175,A338),0)</f>
        <v>706</v>
      </c>
      <c r="I338" s="79" cm="1">
        <f t="array" ref="I338">ROUND(TREND($C$25:$C$175,$A$25:$A$175,A338),0)</f>
        <v>12918</v>
      </c>
      <c r="J338" s="79" cm="1">
        <f t="array" ref="J338">ROUND(TREND($D$25:$D$175,$A$25:$A$175,A338),0)</f>
        <v>10540</v>
      </c>
      <c r="K338" s="79" cm="1">
        <f t="array" ref="K338">ROUND(TREND($E$25:$E$175,$A$25:$A$175,A338),0)</f>
        <v>15806</v>
      </c>
      <c r="L338" s="79" cm="1">
        <f t="array" ref="L338">ROUND(TREND($F$25:$F$175,$A$25:$A$175,A338),0)</f>
        <v>9332</v>
      </c>
      <c r="M338" s="80" cm="1">
        <f t="array" ref="M338">TREND($G$25:$G$175,$A$25:$A$175,A338)</f>
        <v>28.86347231234457</v>
      </c>
      <c r="N338" s="50">
        <f t="shared" si="48"/>
        <v>205767</v>
      </c>
      <c r="O338" s="50">
        <f t="shared" si="49"/>
        <v>161025</v>
      </c>
      <c r="P338" s="50">
        <f t="shared" si="50"/>
        <v>168998</v>
      </c>
      <c r="Q338" s="50">
        <f t="shared" si="51"/>
        <v>195949</v>
      </c>
    </row>
    <row r="339" spans="1:17" ht="18" thickBot="1" x14ac:dyDescent="0.3">
      <c r="A339" s="25">
        <v>50041</v>
      </c>
      <c r="B339" s="51">
        <f t="shared" si="42"/>
        <v>702.43979057591559</v>
      </c>
      <c r="C339" s="51">
        <f t="shared" si="43"/>
        <v>14450.699378684105</v>
      </c>
      <c r="D339" s="51">
        <f t="shared" si="44"/>
        <v>11885.019856422801</v>
      </c>
      <c r="E339" s="51">
        <f t="shared" si="45"/>
        <v>17490.907633098133</v>
      </c>
      <c r="F339" s="51">
        <f t="shared" si="46"/>
        <v>10221.826789838333</v>
      </c>
      <c r="G339" s="51">
        <f t="shared" si="47"/>
        <v>29.881755369311886</v>
      </c>
      <c r="H339" s="79" cm="1">
        <f t="array" ref="H339">ROUND(TREND($B$25:$B$175,$A$25:$A$175,A339),0)</f>
        <v>708</v>
      </c>
      <c r="I339" s="79" cm="1">
        <f t="array" ref="I339">ROUND(TREND($C$25:$C$175,$A$25:$A$175,A339),0)</f>
        <v>12960</v>
      </c>
      <c r="J339" s="79" cm="1">
        <f t="array" ref="J339">ROUND(TREND($D$25:$D$175,$A$25:$A$175,A339),0)</f>
        <v>10565</v>
      </c>
      <c r="K339" s="79" cm="1">
        <f t="array" ref="K339">ROUND(TREND($E$25:$E$175,$A$25:$A$175,A339),0)</f>
        <v>15846</v>
      </c>
      <c r="L339" s="79" cm="1">
        <f t="array" ref="L339">ROUND(TREND($F$25:$F$175,$A$25:$A$175,A339),0)</f>
        <v>9361</v>
      </c>
      <c r="M339" s="80" cm="1">
        <f t="array" ref="M339">TREND($G$25:$G$175,$A$25:$A$175,A339)</f>
        <v>28.932204034068207</v>
      </c>
      <c r="N339" s="50">
        <f t="shared" si="48"/>
        <v>206436</v>
      </c>
      <c r="O339" s="50">
        <f t="shared" si="49"/>
        <v>161407</v>
      </c>
      <c r="P339" s="50">
        <f t="shared" si="50"/>
        <v>169426</v>
      </c>
      <c r="Q339" s="50">
        <f t="shared" si="51"/>
        <v>196558</v>
      </c>
    </row>
    <row r="340" spans="1:17" ht="18" thickBot="1" x14ac:dyDescent="0.3">
      <c r="A340" s="25">
        <v>50072</v>
      </c>
      <c r="B340" s="51">
        <f t="shared" si="42"/>
        <v>704.42408376963283</v>
      </c>
      <c r="C340" s="51">
        <f t="shared" si="43"/>
        <v>14496.415325792597</v>
      </c>
      <c r="D340" s="51">
        <f t="shared" si="44"/>
        <v>11913.143424469235</v>
      </c>
      <c r="E340" s="51">
        <f t="shared" si="45"/>
        <v>17535.059867436383</v>
      </c>
      <c r="F340" s="51">
        <f t="shared" si="46"/>
        <v>10252.401637623343</v>
      </c>
      <c r="G340" s="51">
        <f t="shared" si="47"/>
        <v>29.952742857587559</v>
      </c>
      <c r="H340" s="79" cm="1">
        <f t="array" ref="H340">ROUND(TREND($B$25:$B$175,$A$25:$A$175,A340),0)</f>
        <v>710</v>
      </c>
      <c r="I340" s="79" cm="1">
        <f t="array" ref="I340">ROUND(TREND($C$25:$C$175,$A$25:$A$175,A340),0)</f>
        <v>13001</v>
      </c>
      <c r="J340" s="79" cm="1">
        <f t="array" ref="J340">ROUND(TREND($D$25:$D$175,$A$25:$A$175,A340),0)</f>
        <v>10590</v>
      </c>
      <c r="K340" s="79" cm="1">
        <f t="array" ref="K340">ROUND(TREND($E$25:$E$175,$A$25:$A$175,A340),0)</f>
        <v>15886</v>
      </c>
      <c r="L340" s="79" cm="1">
        <f t="array" ref="L340">ROUND(TREND($F$25:$F$175,$A$25:$A$175,A340),0)</f>
        <v>9389</v>
      </c>
      <c r="M340" s="80" cm="1">
        <f t="array" ref="M340">TREND($G$25:$G$175,$A$25:$A$175,A340)</f>
        <v>29.000935755791858</v>
      </c>
      <c r="N340" s="50">
        <f t="shared" si="48"/>
        <v>207089</v>
      </c>
      <c r="O340" s="50">
        <f t="shared" si="49"/>
        <v>161789</v>
      </c>
      <c r="P340" s="50">
        <f t="shared" si="50"/>
        <v>169854</v>
      </c>
      <c r="Q340" s="50">
        <f t="shared" si="51"/>
        <v>197146</v>
      </c>
    </row>
    <row r="341" spans="1:17" ht="18" thickBot="1" x14ac:dyDescent="0.3">
      <c r="A341" s="25">
        <v>50100</v>
      </c>
      <c r="B341" s="51">
        <f t="shared" si="42"/>
        <v>706.40837696335007</v>
      </c>
      <c r="C341" s="51">
        <f t="shared" si="43"/>
        <v>14538.786203600468</v>
      </c>
      <c r="D341" s="51">
        <f t="shared" si="44"/>
        <v>11937.892164350096</v>
      </c>
      <c r="E341" s="51">
        <f t="shared" si="45"/>
        <v>17575.900684199267</v>
      </c>
      <c r="F341" s="51">
        <f t="shared" si="46"/>
        <v>10280.792567709423</v>
      </c>
      <c r="G341" s="51">
        <f t="shared" si="47"/>
        <v>30.016860588933309</v>
      </c>
      <c r="H341" s="79" cm="1">
        <f t="array" ref="H341">ROUND(TREND($B$25:$B$175,$A$25:$A$175,A341),0)</f>
        <v>712</v>
      </c>
      <c r="I341" s="79" cm="1">
        <f t="array" ref="I341">ROUND(TREND($C$25:$C$175,$A$25:$A$175,A341),0)</f>
        <v>13039</v>
      </c>
      <c r="J341" s="79" cm="1">
        <f t="array" ref="J341">ROUND(TREND($D$25:$D$175,$A$25:$A$175,A341),0)</f>
        <v>10612</v>
      </c>
      <c r="K341" s="79" cm="1">
        <f t="array" ref="K341">ROUND(TREND($E$25:$E$175,$A$25:$A$175,A341),0)</f>
        <v>15923</v>
      </c>
      <c r="L341" s="79" cm="1">
        <f t="array" ref="L341">ROUND(TREND($F$25:$F$175,$A$25:$A$175,A341),0)</f>
        <v>9415</v>
      </c>
      <c r="M341" s="80" cm="1">
        <f t="array" ref="M341">TREND($G$25:$G$175,$A$25:$A$175,A341)</f>
        <v>29.063016020574494</v>
      </c>
      <c r="N341" s="50">
        <f t="shared" si="48"/>
        <v>207694</v>
      </c>
      <c r="O341" s="50">
        <f t="shared" si="49"/>
        <v>162125</v>
      </c>
      <c r="P341" s="50">
        <f t="shared" si="50"/>
        <v>170250</v>
      </c>
      <c r="Q341" s="50">
        <f t="shared" si="51"/>
        <v>197692</v>
      </c>
    </row>
    <row r="342" spans="1:17" ht="18" thickBot="1" x14ac:dyDescent="0.3">
      <c r="A342" s="25">
        <v>50131</v>
      </c>
      <c r="B342" s="51">
        <f t="shared" si="42"/>
        <v>708.39267015706741</v>
      </c>
      <c r="C342" s="51">
        <f t="shared" si="43"/>
        <v>14584.502150708959</v>
      </c>
      <c r="D342" s="51">
        <f t="shared" si="44"/>
        <v>11966.015732396529</v>
      </c>
      <c r="E342" s="51">
        <f t="shared" si="45"/>
        <v>17620.052918537516</v>
      </c>
      <c r="F342" s="51">
        <f t="shared" si="46"/>
        <v>10311.367415494433</v>
      </c>
      <c r="G342" s="51">
        <f t="shared" si="47"/>
        <v>30.087848077208982</v>
      </c>
      <c r="H342" s="79" cm="1">
        <f t="array" ref="H342">ROUND(TREND($B$25:$B$175,$A$25:$A$175,A342),0)</f>
        <v>714</v>
      </c>
      <c r="I342" s="79" cm="1">
        <f t="array" ref="I342">ROUND(TREND($C$25:$C$175,$A$25:$A$175,A342),0)</f>
        <v>13080</v>
      </c>
      <c r="J342" s="79" cm="1">
        <f t="array" ref="J342">ROUND(TREND($D$25:$D$175,$A$25:$A$175,A342),0)</f>
        <v>10637</v>
      </c>
      <c r="K342" s="79" cm="1">
        <f t="array" ref="K342">ROUND(TREND($E$25:$E$175,$A$25:$A$175,A342),0)</f>
        <v>15963</v>
      </c>
      <c r="L342" s="79" cm="1">
        <f t="array" ref="L342">ROUND(TREND($F$25:$F$175,$A$25:$A$175,A342),0)</f>
        <v>9443</v>
      </c>
      <c r="M342" s="80" cm="1">
        <f t="array" ref="M342">TREND($G$25:$G$175,$A$25:$A$175,A342)</f>
        <v>29.131747742298145</v>
      </c>
      <c r="N342" s="50">
        <f t="shared" si="48"/>
        <v>208347</v>
      </c>
      <c r="O342" s="50">
        <f t="shared" si="49"/>
        <v>162507</v>
      </c>
      <c r="P342" s="50">
        <f t="shared" si="50"/>
        <v>170678</v>
      </c>
      <c r="Q342" s="50">
        <f t="shared" si="51"/>
        <v>198280</v>
      </c>
    </row>
    <row r="343" spans="1:17" ht="18" thickBot="1" x14ac:dyDescent="0.3">
      <c r="A343" s="25">
        <v>50161</v>
      </c>
      <c r="B343" s="51">
        <f t="shared" si="42"/>
        <v>710.37696335078465</v>
      </c>
      <c r="C343" s="51">
        <f t="shared" si="43"/>
        <v>14630.218097817449</v>
      </c>
      <c r="D343" s="51">
        <f t="shared" si="44"/>
        <v>11993.014357721104</v>
      </c>
      <c r="E343" s="51">
        <f t="shared" si="45"/>
        <v>17663.101347017313</v>
      </c>
      <c r="F343" s="51">
        <f t="shared" si="46"/>
        <v>10341.942263279443</v>
      </c>
      <c r="G343" s="51">
        <f t="shared" si="47"/>
        <v>30.156545646508008</v>
      </c>
      <c r="H343" s="79" cm="1">
        <f t="array" ref="H343">ROUND(TREND($B$25:$B$175,$A$25:$A$175,A343),0)</f>
        <v>716</v>
      </c>
      <c r="I343" s="79" cm="1">
        <f t="array" ref="I343">ROUND(TREND($C$25:$C$175,$A$25:$A$175,A343),0)</f>
        <v>13121</v>
      </c>
      <c r="J343" s="79" cm="1">
        <f t="array" ref="J343">ROUND(TREND($D$25:$D$175,$A$25:$A$175,A343),0)</f>
        <v>10661</v>
      </c>
      <c r="K343" s="79" cm="1">
        <f t="array" ref="K343">ROUND(TREND($E$25:$E$175,$A$25:$A$175,A343),0)</f>
        <v>16002</v>
      </c>
      <c r="L343" s="79" cm="1">
        <f t="array" ref="L343">ROUND(TREND($F$25:$F$175,$A$25:$A$175,A343),0)</f>
        <v>9471</v>
      </c>
      <c r="M343" s="80" cm="1">
        <f t="array" ref="M343">TREND($G$25:$G$175,$A$25:$A$175,A343)</f>
        <v>29.19826231170812</v>
      </c>
      <c r="N343" s="50">
        <f t="shared" si="48"/>
        <v>209000</v>
      </c>
      <c r="O343" s="50">
        <f t="shared" si="49"/>
        <v>162874</v>
      </c>
      <c r="P343" s="50">
        <f t="shared" si="50"/>
        <v>171095</v>
      </c>
      <c r="Q343" s="50">
        <f t="shared" si="51"/>
        <v>198868</v>
      </c>
    </row>
    <row r="344" spans="1:17" ht="18" thickBot="1" x14ac:dyDescent="0.3">
      <c r="A344" s="25">
        <v>50192</v>
      </c>
      <c r="B344" s="51">
        <f t="shared" si="42"/>
        <v>712.361256544502</v>
      </c>
      <c r="C344" s="51">
        <f t="shared" si="43"/>
        <v>14675.934044925942</v>
      </c>
      <c r="D344" s="51">
        <f t="shared" si="44"/>
        <v>12021.137925767538</v>
      </c>
      <c r="E344" s="51">
        <f t="shared" si="45"/>
        <v>17707.253581355566</v>
      </c>
      <c r="F344" s="51">
        <f t="shared" si="46"/>
        <v>10373.609069913917</v>
      </c>
      <c r="G344" s="51">
        <f t="shared" si="47"/>
        <v>30.227533134783677</v>
      </c>
      <c r="H344" s="79" cm="1">
        <f t="array" ref="H344">ROUND(TREND($B$25:$B$175,$A$25:$A$175,A344),0)</f>
        <v>718</v>
      </c>
      <c r="I344" s="79" cm="1">
        <f t="array" ref="I344">ROUND(TREND($C$25:$C$175,$A$25:$A$175,A344),0)</f>
        <v>13162</v>
      </c>
      <c r="J344" s="79" cm="1">
        <f t="array" ref="J344">ROUND(TREND($D$25:$D$175,$A$25:$A$175,A344),0)</f>
        <v>10686</v>
      </c>
      <c r="K344" s="79" cm="1">
        <f t="array" ref="K344">ROUND(TREND($E$25:$E$175,$A$25:$A$175,A344),0)</f>
        <v>16042</v>
      </c>
      <c r="L344" s="79" cm="1">
        <f t="array" ref="L344">ROUND(TREND($F$25:$F$175,$A$25:$A$175,A344),0)</f>
        <v>9500</v>
      </c>
      <c r="M344" s="80" cm="1">
        <f t="array" ref="M344">TREND($G$25:$G$175,$A$25:$A$175,A344)</f>
        <v>29.266994033431772</v>
      </c>
      <c r="N344" s="50">
        <f t="shared" si="48"/>
        <v>209653</v>
      </c>
      <c r="O344" s="50">
        <f t="shared" si="49"/>
        <v>163256</v>
      </c>
      <c r="P344" s="50">
        <f t="shared" si="50"/>
        <v>171523</v>
      </c>
      <c r="Q344" s="50">
        <f t="shared" si="51"/>
        <v>199477</v>
      </c>
    </row>
    <row r="345" spans="1:17" ht="18" thickBot="1" x14ac:dyDescent="0.3">
      <c r="A345" s="25">
        <v>50222</v>
      </c>
      <c r="B345" s="51">
        <f t="shared" si="42"/>
        <v>714.34554973821923</v>
      </c>
      <c r="C345" s="51">
        <f t="shared" si="43"/>
        <v>14720.534968934226</v>
      </c>
      <c r="D345" s="51">
        <f t="shared" si="44"/>
        <v>12048.136551092113</v>
      </c>
      <c r="E345" s="51">
        <f t="shared" si="45"/>
        <v>17750.302009835359</v>
      </c>
      <c r="F345" s="51">
        <f t="shared" si="46"/>
        <v>10403.091958849462</v>
      </c>
      <c r="G345" s="51">
        <f t="shared" si="47"/>
        <v>30.296230704082703</v>
      </c>
      <c r="H345" s="79" cm="1">
        <f t="array" ref="H345">ROUND(TREND($B$25:$B$175,$A$25:$A$175,A345),0)</f>
        <v>720</v>
      </c>
      <c r="I345" s="79" cm="1">
        <f t="array" ref="I345">ROUND(TREND($C$25:$C$175,$A$25:$A$175,A345),0)</f>
        <v>13202</v>
      </c>
      <c r="J345" s="79" cm="1">
        <f t="array" ref="J345">ROUND(TREND($D$25:$D$175,$A$25:$A$175,A345),0)</f>
        <v>10710</v>
      </c>
      <c r="K345" s="79" cm="1">
        <f t="array" ref="K345">ROUND(TREND($E$25:$E$175,$A$25:$A$175,A345),0)</f>
        <v>16081</v>
      </c>
      <c r="L345" s="79" cm="1">
        <f t="array" ref="L345">ROUND(TREND($F$25:$F$175,$A$25:$A$175,A345),0)</f>
        <v>9527</v>
      </c>
      <c r="M345" s="80" cm="1">
        <f t="array" ref="M345">TREND($G$25:$G$175,$A$25:$A$175,A345)</f>
        <v>29.333508602841746</v>
      </c>
      <c r="N345" s="50">
        <f t="shared" si="48"/>
        <v>210290</v>
      </c>
      <c r="O345" s="50">
        <f t="shared" si="49"/>
        <v>163623</v>
      </c>
      <c r="P345" s="50">
        <f t="shared" si="50"/>
        <v>171940</v>
      </c>
      <c r="Q345" s="50">
        <f t="shared" si="51"/>
        <v>200044</v>
      </c>
    </row>
    <row r="346" spans="1:17" ht="18" thickBot="1" x14ac:dyDescent="0.3">
      <c r="A346" s="25">
        <v>50253</v>
      </c>
      <c r="B346" s="51">
        <f t="shared" si="42"/>
        <v>716.32984293193647</v>
      </c>
      <c r="C346" s="51">
        <f t="shared" si="43"/>
        <v>14767.365939142923</v>
      </c>
      <c r="D346" s="51">
        <f t="shared" si="44"/>
        <v>12076.260119138547</v>
      </c>
      <c r="E346" s="51">
        <f t="shared" si="45"/>
        <v>17795.558050032068</v>
      </c>
      <c r="F346" s="51">
        <f t="shared" si="46"/>
        <v>10434.758765483935</v>
      </c>
      <c r="G346" s="51">
        <f t="shared" si="47"/>
        <v>30.367218192358362</v>
      </c>
      <c r="H346" s="79" cm="1">
        <f t="array" ref="H346">ROUND(TREND($B$25:$B$175,$A$25:$A$175,A346),0)</f>
        <v>722</v>
      </c>
      <c r="I346" s="79" cm="1">
        <f t="array" ref="I346">ROUND(TREND($C$25:$C$175,$A$25:$A$175,A346),0)</f>
        <v>13244</v>
      </c>
      <c r="J346" s="79" cm="1">
        <f t="array" ref="J346">ROUND(TREND($D$25:$D$175,$A$25:$A$175,A346),0)</f>
        <v>10735</v>
      </c>
      <c r="K346" s="79" cm="1">
        <f t="array" ref="K346">ROUND(TREND($E$25:$E$175,$A$25:$A$175,A346),0)</f>
        <v>16122</v>
      </c>
      <c r="L346" s="79" cm="1">
        <f t="array" ref="L346">ROUND(TREND($F$25:$F$175,$A$25:$A$175,A346),0)</f>
        <v>9556</v>
      </c>
      <c r="M346" s="80" cm="1">
        <f t="array" ref="M346">TREND($G$25:$G$175,$A$25:$A$175,A346)</f>
        <v>29.402240324565383</v>
      </c>
      <c r="N346" s="50">
        <f t="shared" si="48"/>
        <v>210959</v>
      </c>
      <c r="O346" s="50">
        <f t="shared" si="49"/>
        <v>164005</v>
      </c>
      <c r="P346" s="50">
        <f t="shared" si="50"/>
        <v>172378</v>
      </c>
      <c r="Q346" s="50">
        <f t="shared" si="51"/>
        <v>200653</v>
      </c>
    </row>
    <row r="347" spans="1:17" ht="18" thickBot="1" x14ac:dyDescent="0.3">
      <c r="A347" s="25">
        <v>50284</v>
      </c>
      <c r="B347" s="51">
        <f t="shared" si="42"/>
        <v>718.3141361256537</v>
      </c>
      <c r="C347" s="51">
        <f t="shared" si="43"/>
        <v>14813.081886251415</v>
      </c>
      <c r="D347" s="51">
        <f t="shared" si="44"/>
        <v>12104.383687184982</v>
      </c>
      <c r="E347" s="51">
        <f t="shared" si="45"/>
        <v>17839.710284370318</v>
      </c>
      <c r="F347" s="51">
        <f t="shared" si="46"/>
        <v>10465.333613268946</v>
      </c>
      <c r="G347" s="51">
        <f t="shared" si="47"/>
        <v>30.438205680634034</v>
      </c>
      <c r="H347" s="79" cm="1">
        <f t="array" ref="H347">ROUND(TREND($B$25:$B$175,$A$25:$A$175,A347),0)</f>
        <v>724</v>
      </c>
      <c r="I347" s="79" cm="1">
        <f t="array" ref="I347">ROUND(TREND($C$25:$C$175,$A$25:$A$175,A347),0)</f>
        <v>13285</v>
      </c>
      <c r="J347" s="79" cm="1">
        <f t="array" ref="J347">ROUND(TREND($D$25:$D$175,$A$25:$A$175,A347),0)</f>
        <v>10760</v>
      </c>
      <c r="K347" s="79" cm="1">
        <f t="array" ref="K347">ROUND(TREND($E$25:$E$175,$A$25:$A$175,A347),0)</f>
        <v>16162</v>
      </c>
      <c r="L347" s="79" cm="1">
        <f t="array" ref="L347">ROUND(TREND($F$25:$F$175,$A$25:$A$175,A347),0)</f>
        <v>9584</v>
      </c>
      <c r="M347" s="80" cm="1">
        <f t="array" ref="M347">TREND($G$25:$G$175,$A$25:$A$175,A347)</f>
        <v>29.470972046289035</v>
      </c>
      <c r="N347" s="50">
        <f t="shared" si="48"/>
        <v>211612</v>
      </c>
      <c r="O347" s="50">
        <f t="shared" si="49"/>
        <v>164387</v>
      </c>
      <c r="P347" s="50">
        <f t="shared" si="50"/>
        <v>172806</v>
      </c>
      <c r="Q347" s="50">
        <f t="shared" si="51"/>
        <v>201241</v>
      </c>
    </row>
    <row r="348" spans="1:17" ht="18" thickBot="1" x14ac:dyDescent="0.3">
      <c r="A348" s="25">
        <v>50314</v>
      </c>
      <c r="B348" s="51">
        <f t="shared" si="42"/>
        <v>720.29842931937094</v>
      </c>
      <c r="C348" s="51">
        <f t="shared" si="43"/>
        <v>14857.682810259699</v>
      </c>
      <c r="D348" s="51">
        <f t="shared" si="44"/>
        <v>12131.382312509559</v>
      </c>
      <c r="E348" s="51">
        <f t="shared" si="45"/>
        <v>17882.758712850111</v>
      </c>
      <c r="F348" s="51">
        <f t="shared" si="46"/>
        <v>10495.908461053956</v>
      </c>
      <c r="G348" s="51">
        <f t="shared" si="47"/>
        <v>30.50690324993306</v>
      </c>
      <c r="H348" s="79" cm="1">
        <f t="array" ref="H348">ROUND(TREND($B$25:$B$175,$A$25:$A$175,A348),0)</f>
        <v>726</v>
      </c>
      <c r="I348" s="79" cm="1">
        <f t="array" ref="I348">ROUND(TREND($C$25:$C$175,$A$25:$A$175,A348),0)</f>
        <v>13325</v>
      </c>
      <c r="J348" s="79" cm="1">
        <f t="array" ref="J348">ROUND(TREND($D$25:$D$175,$A$25:$A$175,A348),0)</f>
        <v>10784</v>
      </c>
      <c r="K348" s="79" cm="1">
        <f t="array" ref="K348">ROUND(TREND($E$25:$E$175,$A$25:$A$175,A348),0)</f>
        <v>16201</v>
      </c>
      <c r="L348" s="79" cm="1">
        <f t="array" ref="L348">ROUND(TREND($F$25:$F$175,$A$25:$A$175,A348),0)</f>
        <v>9612</v>
      </c>
      <c r="M348" s="80" cm="1">
        <f t="array" ref="M348">TREND($G$25:$G$175,$A$25:$A$175,A348)</f>
        <v>29.537486615699009</v>
      </c>
      <c r="N348" s="50">
        <f t="shared" si="48"/>
        <v>212249</v>
      </c>
      <c r="O348" s="50">
        <f t="shared" si="49"/>
        <v>164754</v>
      </c>
      <c r="P348" s="50">
        <f t="shared" si="50"/>
        <v>173223</v>
      </c>
      <c r="Q348" s="50">
        <f t="shared" si="51"/>
        <v>201829</v>
      </c>
    </row>
    <row r="349" spans="1:17" ht="18" thickBot="1" x14ac:dyDescent="0.3">
      <c r="A349" s="25">
        <v>50345</v>
      </c>
      <c r="B349" s="51">
        <f t="shared" si="42"/>
        <v>722.28272251308817</v>
      </c>
      <c r="C349" s="51">
        <f t="shared" si="43"/>
        <v>14904.513780468398</v>
      </c>
      <c r="D349" s="51">
        <f t="shared" si="44"/>
        <v>12159.505880555991</v>
      </c>
      <c r="E349" s="51">
        <f t="shared" si="45"/>
        <v>17926.910947188364</v>
      </c>
      <c r="F349" s="51">
        <f t="shared" si="46"/>
        <v>10526.483308838964</v>
      </c>
      <c r="G349" s="51">
        <f t="shared" si="47"/>
        <v>30.577890738208733</v>
      </c>
      <c r="H349" s="79" cm="1">
        <f t="array" ref="H349">ROUND(TREND($B$25:$B$175,$A$25:$A$175,A349),0)</f>
        <v>728</v>
      </c>
      <c r="I349" s="79" cm="1">
        <f t="array" ref="I349">ROUND(TREND($C$25:$C$175,$A$25:$A$175,A349),0)</f>
        <v>13367</v>
      </c>
      <c r="J349" s="79" cm="1">
        <f t="array" ref="J349">ROUND(TREND($D$25:$D$175,$A$25:$A$175,A349),0)</f>
        <v>10809</v>
      </c>
      <c r="K349" s="79" cm="1">
        <f t="array" ref="K349">ROUND(TREND($E$25:$E$175,$A$25:$A$175,A349),0)</f>
        <v>16241</v>
      </c>
      <c r="L349" s="79" cm="1">
        <f t="array" ref="L349">ROUND(TREND($F$25:$F$175,$A$25:$A$175,A349),0)</f>
        <v>9640</v>
      </c>
      <c r="M349" s="80" cm="1">
        <f t="array" ref="M349">TREND($G$25:$G$175,$A$25:$A$175,A349)</f>
        <v>29.606218337422661</v>
      </c>
      <c r="N349" s="50">
        <f t="shared" si="48"/>
        <v>212918</v>
      </c>
      <c r="O349" s="50">
        <f t="shared" si="49"/>
        <v>165136</v>
      </c>
      <c r="P349" s="50">
        <f t="shared" si="50"/>
        <v>173651</v>
      </c>
      <c r="Q349" s="50">
        <f t="shared" si="51"/>
        <v>202417</v>
      </c>
    </row>
    <row r="350" spans="1:17" ht="18" thickBot="1" x14ac:dyDescent="0.3">
      <c r="A350" s="25">
        <v>50375</v>
      </c>
      <c r="B350" s="51">
        <f t="shared" si="42"/>
        <v>724.26701570680541</v>
      </c>
      <c r="C350" s="51">
        <f t="shared" si="43"/>
        <v>14949.114704476682</v>
      </c>
      <c r="D350" s="51">
        <f t="shared" si="44"/>
        <v>12186.504505880566</v>
      </c>
      <c r="E350" s="51">
        <f t="shared" si="45"/>
        <v>17969.959375668161</v>
      </c>
      <c r="F350" s="51">
        <f t="shared" si="46"/>
        <v>10557.058156623974</v>
      </c>
      <c r="G350" s="51">
        <f t="shared" si="47"/>
        <v>30.646588307507759</v>
      </c>
      <c r="H350" s="79" cm="1">
        <f t="array" ref="H350">ROUND(TREND($B$25:$B$175,$A$25:$A$175,A350),0)</f>
        <v>730</v>
      </c>
      <c r="I350" s="79" cm="1">
        <f t="array" ref="I350">ROUND(TREND($C$25:$C$175,$A$25:$A$175,A350),0)</f>
        <v>13407</v>
      </c>
      <c r="J350" s="79" cm="1">
        <f t="array" ref="J350">ROUND(TREND($D$25:$D$175,$A$25:$A$175,A350),0)</f>
        <v>10833</v>
      </c>
      <c r="K350" s="79" cm="1">
        <f t="array" ref="K350">ROUND(TREND($E$25:$E$175,$A$25:$A$175,A350),0)</f>
        <v>16280</v>
      </c>
      <c r="L350" s="79" cm="1">
        <f t="array" ref="L350">ROUND(TREND($F$25:$F$175,$A$25:$A$175,A350),0)</f>
        <v>9668</v>
      </c>
      <c r="M350" s="80" cm="1">
        <f t="array" ref="M350">TREND($G$25:$G$175,$A$25:$A$175,A350)</f>
        <v>29.672732906832636</v>
      </c>
      <c r="N350" s="50">
        <f t="shared" si="48"/>
        <v>213555</v>
      </c>
      <c r="O350" s="50">
        <f t="shared" si="49"/>
        <v>165503</v>
      </c>
      <c r="P350" s="50">
        <f t="shared" si="50"/>
        <v>174068</v>
      </c>
      <c r="Q350" s="50">
        <f t="shared" si="51"/>
        <v>203005</v>
      </c>
    </row>
    <row r="351" spans="1:17" ht="18" thickBot="1" x14ac:dyDescent="0.3">
      <c r="A351" s="25">
        <v>50406</v>
      </c>
      <c r="B351" s="51">
        <f t="shared" si="42"/>
        <v>726.25130890052276</v>
      </c>
      <c r="C351" s="51">
        <f t="shared" si="43"/>
        <v>14994.830651585173</v>
      </c>
      <c r="D351" s="51">
        <f t="shared" si="44"/>
        <v>12214.628073927001</v>
      </c>
      <c r="E351" s="51">
        <f t="shared" si="45"/>
        <v>18015.21541586487</v>
      </c>
      <c r="F351" s="51">
        <f t="shared" si="46"/>
        <v>10588.724963258448</v>
      </c>
      <c r="G351" s="51">
        <f t="shared" si="47"/>
        <v>30.717575795783414</v>
      </c>
      <c r="H351" s="79" cm="1">
        <f t="array" ref="H351">ROUND(TREND($B$25:$B$175,$A$25:$A$175,A351),0)</f>
        <v>732</v>
      </c>
      <c r="I351" s="79" cm="1">
        <f t="array" ref="I351">ROUND(TREND($C$25:$C$175,$A$25:$A$175,A351),0)</f>
        <v>13448</v>
      </c>
      <c r="J351" s="79" cm="1">
        <f t="array" ref="J351">ROUND(TREND($D$25:$D$175,$A$25:$A$175,A351),0)</f>
        <v>10858</v>
      </c>
      <c r="K351" s="79" cm="1">
        <f t="array" ref="K351">ROUND(TREND($E$25:$E$175,$A$25:$A$175,A351),0)</f>
        <v>16321</v>
      </c>
      <c r="L351" s="79" cm="1">
        <f t="array" ref="L351">ROUND(TREND($F$25:$F$175,$A$25:$A$175,A351),0)</f>
        <v>9697</v>
      </c>
      <c r="M351" s="80" cm="1">
        <f t="array" ref="M351">TREND($G$25:$G$175,$A$25:$A$175,A351)</f>
        <v>29.741464628556272</v>
      </c>
      <c r="N351" s="50">
        <f t="shared" si="48"/>
        <v>214208</v>
      </c>
      <c r="O351" s="50">
        <f t="shared" si="49"/>
        <v>165885</v>
      </c>
      <c r="P351" s="50">
        <f t="shared" si="50"/>
        <v>174506</v>
      </c>
      <c r="Q351" s="50">
        <f t="shared" si="51"/>
        <v>203614</v>
      </c>
    </row>
    <row r="352" spans="1:17" ht="18" thickBot="1" x14ac:dyDescent="0.3">
      <c r="A352" s="25">
        <v>50437</v>
      </c>
      <c r="B352" s="51">
        <f t="shared" si="42"/>
        <v>728.23560209423999</v>
      </c>
      <c r="C352" s="51">
        <f t="shared" si="43"/>
        <v>15041.661621793872</v>
      </c>
      <c r="D352" s="51">
        <f t="shared" si="44"/>
        <v>12242.751641973435</v>
      </c>
      <c r="E352" s="51">
        <f t="shared" si="45"/>
        <v>18059.367650203119</v>
      </c>
      <c r="F352" s="51">
        <f t="shared" si="46"/>
        <v>10619.299811043458</v>
      </c>
      <c r="G352" s="51">
        <f t="shared" si="47"/>
        <v>30.788563284059091</v>
      </c>
      <c r="H352" s="79" cm="1">
        <f t="array" ref="H352">ROUND(TREND($B$25:$B$175,$A$25:$A$175,A352),0)</f>
        <v>734</v>
      </c>
      <c r="I352" s="79" cm="1">
        <f t="array" ref="I352">ROUND(TREND($C$25:$C$175,$A$25:$A$175,A352),0)</f>
        <v>13490</v>
      </c>
      <c r="J352" s="79" cm="1">
        <f t="array" ref="J352">ROUND(TREND($D$25:$D$175,$A$25:$A$175,A352),0)</f>
        <v>10883</v>
      </c>
      <c r="K352" s="79" cm="1">
        <f t="array" ref="K352">ROUND(TREND($E$25:$E$175,$A$25:$A$175,A352),0)</f>
        <v>16361</v>
      </c>
      <c r="L352" s="79" cm="1">
        <f t="array" ref="L352">ROUND(TREND($F$25:$F$175,$A$25:$A$175,A352),0)</f>
        <v>9725</v>
      </c>
      <c r="M352" s="80" cm="1">
        <f t="array" ref="M352">TREND($G$25:$G$175,$A$25:$A$175,A352)</f>
        <v>29.810196350279924</v>
      </c>
      <c r="N352" s="50">
        <f t="shared" si="48"/>
        <v>214877</v>
      </c>
      <c r="O352" s="50">
        <f t="shared" si="49"/>
        <v>166267</v>
      </c>
      <c r="P352" s="50">
        <f t="shared" si="50"/>
        <v>174934</v>
      </c>
      <c r="Q352" s="50">
        <f t="shared" si="51"/>
        <v>204202</v>
      </c>
    </row>
    <row r="353" spans="1:17" ht="18" thickBot="1" x14ac:dyDescent="0.3">
      <c r="A353" s="25">
        <v>50465</v>
      </c>
      <c r="B353" s="51">
        <f t="shared" si="42"/>
        <v>730.21989528795723</v>
      </c>
      <c r="C353" s="51">
        <f t="shared" si="43"/>
        <v>15082.917476501536</v>
      </c>
      <c r="D353" s="51">
        <f t="shared" si="44"/>
        <v>12268.625324576155</v>
      </c>
      <c r="E353" s="51">
        <f t="shared" si="45"/>
        <v>18099.104661107544</v>
      </c>
      <c r="F353" s="51">
        <f t="shared" si="46"/>
        <v>10647.690741129538</v>
      </c>
      <c r="G353" s="51">
        <f t="shared" si="47"/>
        <v>30.852681015404858</v>
      </c>
      <c r="H353" s="79" cm="1">
        <f t="array" ref="H353">ROUND(TREND($B$25:$B$175,$A$25:$A$175,A353),0)</f>
        <v>736</v>
      </c>
      <c r="I353" s="79" cm="1">
        <f t="array" ref="I353">ROUND(TREND($C$25:$C$175,$A$25:$A$175,A353),0)</f>
        <v>13527</v>
      </c>
      <c r="J353" s="79" cm="1">
        <f t="array" ref="J353">ROUND(TREND($D$25:$D$175,$A$25:$A$175,A353),0)</f>
        <v>10906</v>
      </c>
      <c r="K353" s="79" cm="1">
        <f t="array" ref="K353">ROUND(TREND($E$25:$E$175,$A$25:$A$175,A353),0)</f>
        <v>16397</v>
      </c>
      <c r="L353" s="79" cm="1">
        <f t="array" ref="L353">ROUND(TREND($F$25:$F$175,$A$25:$A$175,A353),0)</f>
        <v>9751</v>
      </c>
      <c r="M353" s="80" cm="1">
        <f t="array" ref="M353">TREND($G$25:$G$175,$A$25:$A$175,A353)</f>
        <v>29.872276615062574</v>
      </c>
      <c r="N353" s="50">
        <f t="shared" si="48"/>
        <v>215466</v>
      </c>
      <c r="O353" s="50">
        <f t="shared" si="49"/>
        <v>166618</v>
      </c>
      <c r="P353" s="50">
        <f t="shared" si="50"/>
        <v>175319</v>
      </c>
      <c r="Q353" s="50">
        <f t="shared" si="51"/>
        <v>204748</v>
      </c>
    </row>
    <row r="354" spans="1:17" ht="18" thickBot="1" x14ac:dyDescent="0.3">
      <c r="A354" s="25">
        <v>50496</v>
      </c>
      <c r="B354" s="51">
        <f t="shared" si="42"/>
        <v>732.20418848167458</v>
      </c>
      <c r="C354" s="51">
        <f t="shared" si="43"/>
        <v>15129.748446710233</v>
      </c>
      <c r="D354" s="51">
        <f t="shared" si="44"/>
        <v>12296.748892622589</v>
      </c>
      <c r="E354" s="51">
        <f t="shared" si="45"/>
        <v>18144.360701304253</v>
      </c>
      <c r="F354" s="51">
        <f t="shared" si="46"/>
        <v>10678.265588914546</v>
      </c>
      <c r="G354" s="51">
        <f t="shared" si="47"/>
        <v>30.923668503680517</v>
      </c>
      <c r="H354" s="79" cm="1">
        <f t="array" ref="H354">ROUND(TREND($B$25:$B$175,$A$25:$A$175,A354),0)</f>
        <v>738</v>
      </c>
      <c r="I354" s="79" cm="1">
        <f t="array" ref="I354">ROUND(TREND($C$25:$C$175,$A$25:$A$175,A354),0)</f>
        <v>13569</v>
      </c>
      <c r="J354" s="79" cm="1">
        <f t="array" ref="J354">ROUND(TREND($D$25:$D$175,$A$25:$A$175,A354),0)</f>
        <v>10931</v>
      </c>
      <c r="K354" s="79" cm="1">
        <f t="array" ref="K354">ROUND(TREND($E$25:$E$175,$A$25:$A$175,A354),0)</f>
        <v>16438</v>
      </c>
      <c r="L354" s="79" cm="1">
        <f t="array" ref="L354">ROUND(TREND($F$25:$F$175,$A$25:$A$175,A354),0)</f>
        <v>9779</v>
      </c>
      <c r="M354" s="80" cm="1">
        <f t="array" ref="M354">TREND($G$25:$G$175,$A$25:$A$175,A354)</f>
        <v>29.941008336786211</v>
      </c>
      <c r="N354" s="50">
        <f t="shared" si="48"/>
        <v>216135</v>
      </c>
      <c r="O354" s="50">
        <f t="shared" si="49"/>
        <v>167000</v>
      </c>
      <c r="P354" s="50">
        <f t="shared" si="50"/>
        <v>175757</v>
      </c>
      <c r="Q354" s="50">
        <f t="shared" si="51"/>
        <v>205336</v>
      </c>
    </row>
    <row r="355" spans="1:17" ht="18" thickBot="1" x14ac:dyDescent="0.3">
      <c r="A355" s="25">
        <v>50526</v>
      </c>
      <c r="B355" s="51">
        <f t="shared" si="42"/>
        <v>734.18848167539181</v>
      </c>
      <c r="C355" s="51">
        <f t="shared" si="43"/>
        <v>15174.349370718515</v>
      </c>
      <c r="D355" s="51">
        <f t="shared" si="44"/>
        <v>12323.747517947166</v>
      </c>
      <c r="E355" s="51">
        <f t="shared" si="45"/>
        <v>18187.409129784046</v>
      </c>
      <c r="F355" s="51">
        <f t="shared" si="46"/>
        <v>10708.840436699555</v>
      </c>
      <c r="G355" s="51">
        <f t="shared" si="47"/>
        <v>30.992366072979546</v>
      </c>
      <c r="H355" s="79" cm="1">
        <f t="array" ref="H355">ROUND(TREND($B$25:$B$175,$A$25:$A$175,A355),0)</f>
        <v>740</v>
      </c>
      <c r="I355" s="79" cm="1">
        <f t="array" ref="I355">ROUND(TREND($C$25:$C$175,$A$25:$A$175,A355),0)</f>
        <v>13609</v>
      </c>
      <c r="J355" s="79" cm="1">
        <f t="array" ref="J355">ROUND(TREND($D$25:$D$175,$A$25:$A$175,A355),0)</f>
        <v>10955</v>
      </c>
      <c r="K355" s="79" cm="1">
        <f t="array" ref="K355">ROUND(TREND($E$25:$E$175,$A$25:$A$175,A355),0)</f>
        <v>16477</v>
      </c>
      <c r="L355" s="79" cm="1">
        <f t="array" ref="L355">ROUND(TREND($F$25:$F$175,$A$25:$A$175,A355),0)</f>
        <v>9807</v>
      </c>
      <c r="M355" s="80" cm="1">
        <f t="array" ref="M355">TREND($G$25:$G$175,$A$25:$A$175,A355)</f>
        <v>30.007522906196186</v>
      </c>
      <c r="N355" s="50">
        <f t="shared" si="48"/>
        <v>216772</v>
      </c>
      <c r="O355" s="50">
        <f t="shared" si="49"/>
        <v>167367</v>
      </c>
      <c r="P355" s="50">
        <f t="shared" si="50"/>
        <v>176174</v>
      </c>
      <c r="Q355" s="50">
        <f t="shared" si="51"/>
        <v>205924</v>
      </c>
    </row>
    <row r="356" spans="1:17" ht="18" thickBot="1" x14ac:dyDescent="0.3">
      <c r="A356" s="25">
        <v>50557</v>
      </c>
      <c r="B356" s="51">
        <f t="shared" si="42"/>
        <v>736.17277486910905</v>
      </c>
      <c r="C356" s="51">
        <f t="shared" si="43"/>
        <v>15220.065317827006</v>
      </c>
      <c r="D356" s="51">
        <f t="shared" si="44"/>
        <v>12351.8710859936</v>
      </c>
      <c r="E356" s="51">
        <f t="shared" si="45"/>
        <v>18231.561364122295</v>
      </c>
      <c r="F356" s="51">
        <f t="shared" si="46"/>
        <v>10740.50724333403</v>
      </c>
      <c r="G356" s="51">
        <f t="shared" si="47"/>
        <v>31.063353561255216</v>
      </c>
      <c r="H356" s="79" cm="1">
        <f t="array" ref="H356">ROUND(TREND($B$25:$B$175,$A$25:$A$175,A356),0)</f>
        <v>742</v>
      </c>
      <c r="I356" s="79" cm="1">
        <f t="array" ref="I356">ROUND(TREND($C$25:$C$175,$A$25:$A$175,A356),0)</f>
        <v>13650</v>
      </c>
      <c r="J356" s="79" cm="1">
        <f t="array" ref="J356">ROUND(TREND($D$25:$D$175,$A$25:$A$175,A356),0)</f>
        <v>10980</v>
      </c>
      <c r="K356" s="79" cm="1">
        <f t="array" ref="K356">ROUND(TREND($E$25:$E$175,$A$25:$A$175,A356),0)</f>
        <v>16517</v>
      </c>
      <c r="L356" s="79" cm="1">
        <f t="array" ref="L356">ROUND(TREND($F$25:$F$175,$A$25:$A$175,A356),0)</f>
        <v>9836</v>
      </c>
      <c r="M356" s="80" cm="1">
        <f t="array" ref="M356">TREND($G$25:$G$175,$A$25:$A$175,A356)</f>
        <v>30.076254627919838</v>
      </c>
      <c r="N356" s="50">
        <f t="shared" si="48"/>
        <v>217425</v>
      </c>
      <c r="O356" s="50">
        <f t="shared" si="49"/>
        <v>167749</v>
      </c>
      <c r="P356" s="50">
        <f t="shared" si="50"/>
        <v>176602</v>
      </c>
      <c r="Q356" s="50">
        <f t="shared" si="51"/>
        <v>206533</v>
      </c>
    </row>
    <row r="357" spans="1:17" ht="18" thickBot="1" x14ac:dyDescent="0.3">
      <c r="A357" s="25">
        <v>50587</v>
      </c>
      <c r="B357" s="51">
        <f t="shared" si="42"/>
        <v>738.15706806282628</v>
      </c>
      <c r="C357" s="51">
        <f t="shared" si="43"/>
        <v>15265.781264935496</v>
      </c>
      <c r="D357" s="51">
        <f t="shared" si="44"/>
        <v>12378.869711318177</v>
      </c>
      <c r="E357" s="51">
        <f t="shared" si="45"/>
        <v>18274.609792602092</v>
      </c>
      <c r="F357" s="51">
        <f t="shared" si="46"/>
        <v>10769.990132269575</v>
      </c>
      <c r="G357" s="51">
        <f t="shared" si="47"/>
        <v>31.132051130554242</v>
      </c>
      <c r="H357" s="79" cm="1">
        <f t="array" ref="H357">ROUND(TREND($B$25:$B$175,$A$25:$A$175,A357),0)</f>
        <v>744</v>
      </c>
      <c r="I357" s="79" cm="1">
        <f t="array" ref="I357">ROUND(TREND($C$25:$C$175,$A$25:$A$175,A357),0)</f>
        <v>13691</v>
      </c>
      <c r="J357" s="79" cm="1">
        <f t="array" ref="J357">ROUND(TREND($D$25:$D$175,$A$25:$A$175,A357),0)</f>
        <v>11004</v>
      </c>
      <c r="K357" s="79" cm="1">
        <f t="array" ref="K357">ROUND(TREND($E$25:$E$175,$A$25:$A$175,A357),0)</f>
        <v>16556</v>
      </c>
      <c r="L357" s="79" cm="1">
        <f t="array" ref="L357">ROUND(TREND($F$25:$F$175,$A$25:$A$175,A357),0)</f>
        <v>9863</v>
      </c>
      <c r="M357" s="80" cm="1">
        <f t="array" ref="M357">TREND($G$25:$G$175,$A$25:$A$175,A357)</f>
        <v>30.142769197329812</v>
      </c>
      <c r="N357" s="50">
        <f t="shared" si="48"/>
        <v>218078</v>
      </c>
      <c r="O357" s="50">
        <f t="shared" si="49"/>
        <v>168116</v>
      </c>
      <c r="P357" s="50">
        <f t="shared" si="50"/>
        <v>177019</v>
      </c>
      <c r="Q357" s="50">
        <f t="shared" si="51"/>
        <v>207100</v>
      </c>
    </row>
    <row r="358" spans="1:17" ht="18" thickBot="1" x14ac:dyDescent="0.3">
      <c r="A358" s="25">
        <v>50618</v>
      </c>
      <c r="B358" s="51">
        <f t="shared" si="42"/>
        <v>740.14136125654352</v>
      </c>
      <c r="C358" s="51">
        <f t="shared" si="43"/>
        <v>15311.497212043987</v>
      </c>
      <c r="D358" s="51">
        <f t="shared" si="44"/>
        <v>12406.993279364611</v>
      </c>
      <c r="E358" s="51">
        <f t="shared" si="45"/>
        <v>18318.762026940341</v>
      </c>
      <c r="F358" s="51">
        <f t="shared" si="46"/>
        <v>10801.656938904049</v>
      </c>
      <c r="G358" s="51">
        <f t="shared" si="47"/>
        <v>31.203038618829915</v>
      </c>
      <c r="H358" s="79" cm="1">
        <f t="array" ref="H358">ROUND(TREND($B$25:$B$175,$A$25:$A$175,A358),0)</f>
        <v>746</v>
      </c>
      <c r="I358" s="79" cm="1">
        <f t="array" ref="I358">ROUND(TREND($C$25:$C$175,$A$25:$A$175,A358),0)</f>
        <v>13732</v>
      </c>
      <c r="J358" s="79" cm="1">
        <f t="array" ref="J358">ROUND(TREND($D$25:$D$175,$A$25:$A$175,A358),0)</f>
        <v>11029</v>
      </c>
      <c r="K358" s="79" cm="1">
        <f t="array" ref="K358">ROUND(TREND($E$25:$E$175,$A$25:$A$175,A358),0)</f>
        <v>16596</v>
      </c>
      <c r="L358" s="79" cm="1">
        <f t="array" ref="L358">ROUND(TREND($F$25:$F$175,$A$25:$A$175,A358),0)</f>
        <v>9892</v>
      </c>
      <c r="M358" s="80" cm="1">
        <f t="array" ref="M358">TREND($G$25:$G$175,$A$25:$A$175,A358)</f>
        <v>30.211500919053464</v>
      </c>
      <c r="N358" s="50">
        <f t="shared" si="48"/>
        <v>218731</v>
      </c>
      <c r="O358" s="50">
        <f t="shared" si="49"/>
        <v>168498</v>
      </c>
      <c r="P358" s="50">
        <f t="shared" si="50"/>
        <v>177447</v>
      </c>
      <c r="Q358" s="50">
        <f t="shared" si="51"/>
        <v>207709</v>
      </c>
    </row>
    <row r="359" spans="1:17" ht="18" thickBot="1" x14ac:dyDescent="0.3">
      <c r="A359" s="25">
        <v>50649</v>
      </c>
      <c r="B359" s="51">
        <f t="shared" si="42"/>
        <v>742.12565445026075</v>
      </c>
      <c r="C359" s="51">
        <f t="shared" si="43"/>
        <v>15358.328182252686</v>
      </c>
      <c r="D359" s="51">
        <f t="shared" si="44"/>
        <v>12435.116847411045</v>
      </c>
      <c r="E359" s="51">
        <f t="shared" si="45"/>
        <v>18364.018067137051</v>
      </c>
      <c r="F359" s="51">
        <f t="shared" si="46"/>
        <v>10832.231786689057</v>
      </c>
      <c r="G359" s="51">
        <f t="shared" si="47"/>
        <v>31.274026107105573</v>
      </c>
      <c r="H359" s="79" cm="1">
        <f t="array" ref="H359">ROUND(TREND($B$25:$B$175,$A$25:$A$175,A359),0)</f>
        <v>748</v>
      </c>
      <c r="I359" s="79" cm="1">
        <f t="array" ref="I359">ROUND(TREND($C$25:$C$175,$A$25:$A$175,A359),0)</f>
        <v>13774</v>
      </c>
      <c r="J359" s="79" cm="1">
        <f t="array" ref="J359">ROUND(TREND($D$25:$D$175,$A$25:$A$175,A359),0)</f>
        <v>11054</v>
      </c>
      <c r="K359" s="79" cm="1">
        <f t="array" ref="K359">ROUND(TREND($E$25:$E$175,$A$25:$A$175,A359),0)</f>
        <v>16637</v>
      </c>
      <c r="L359" s="79" cm="1">
        <f t="array" ref="L359">ROUND(TREND($F$25:$F$175,$A$25:$A$175,A359),0)</f>
        <v>9920</v>
      </c>
      <c r="M359" s="80" cm="1">
        <f t="array" ref="M359">TREND($G$25:$G$175,$A$25:$A$175,A359)</f>
        <v>30.280232640777101</v>
      </c>
      <c r="N359" s="50">
        <f t="shared" si="48"/>
        <v>219400</v>
      </c>
      <c r="O359" s="50">
        <f t="shared" si="49"/>
        <v>168880</v>
      </c>
      <c r="P359" s="50">
        <f t="shared" si="50"/>
        <v>177885</v>
      </c>
      <c r="Q359" s="50">
        <f t="shared" si="51"/>
        <v>208297</v>
      </c>
    </row>
    <row r="360" spans="1:17" ht="18" thickBot="1" x14ac:dyDescent="0.3">
      <c r="A360" s="25">
        <v>50679</v>
      </c>
      <c r="B360" s="51">
        <f t="shared" si="42"/>
        <v>744.10994764397799</v>
      </c>
      <c r="C360" s="51">
        <f t="shared" si="43"/>
        <v>15402.929106260972</v>
      </c>
      <c r="D360" s="51">
        <f t="shared" si="44"/>
        <v>12462.115472735622</v>
      </c>
      <c r="E360" s="51">
        <f t="shared" si="45"/>
        <v>18407.066495616848</v>
      </c>
      <c r="F360" s="51">
        <f t="shared" si="46"/>
        <v>10862.806634474067</v>
      </c>
      <c r="G360" s="51">
        <f t="shared" si="47"/>
        <v>31.342723676404599</v>
      </c>
      <c r="H360" s="79" cm="1">
        <f t="array" ref="H360">ROUND(TREND($B$25:$B$175,$A$25:$A$175,A360),0)</f>
        <v>750</v>
      </c>
      <c r="I360" s="79" cm="1">
        <f t="array" ref="I360">ROUND(TREND($C$25:$C$175,$A$25:$A$175,A360),0)</f>
        <v>13814</v>
      </c>
      <c r="J360" s="79" cm="1">
        <f t="array" ref="J360">ROUND(TREND($D$25:$D$175,$A$25:$A$175,A360),0)</f>
        <v>11078</v>
      </c>
      <c r="K360" s="79" cm="1">
        <f t="array" ref="K360">ROUND(TREND($E$25:$E$175,$A$25:$A$175,A360),0)</f>
        <v>16676</v>
      </c>
      <c r="L360" s="79" cm="1">
        <f t="array" ref="L360">ROUND(TREND($F$25:$F$175,$A$25:$A$175,A360),0)</f>
        <v>9948</v>
      </c>
      <c r="M360" s="80" cm="1">
        <f t="array" ref="M360">TREND($G$25:$G$175,$A$25:$A$175,A360)</f>
        <v>30.346747210187075</v>
      </c>
      <c r="N360" s="50">
        <f t="shared" si="48"/>
        <v>220037</v>
      </c>
      <c r="O360" s="50">
        <f t="shared" si="49"/>
        <v>169247</v>
      </c>
      <c r="P360" s="50">
        <f t="shared" si="50"/>
        <v>178302</v>
      </c>
      <c r="Q360" s="50">
        <f t="shared" si="51"/>
        <v>208885</v>
      </c>
    </row>
    <row r="361" spans="1:17" ht="18" thickBot="1" x14ac:dyDescent="0.3">
      <c r="A361" s="25">
        <v>50710</v>
      </c>
      <c r="B361" s="51">
        <f t="shared" si="42"/>
        <v>746.09424083769522</v>
      </c>
      <c r="C361" s="51">
        <f t="shared" si="43"/>
        <v>15448.645053369462</v>
      </c>
      <c r="D361" s="51">
        <f t="shared" si="44"/>
        <v>12490.239040782057</v>
      </c>
      <c r="E361" s="51">
        <f t="shared" si="45"/>
        <v>18451.218729955097</v>
      </c>
      <c r="F361" s="51">
        <f t="shared" si="46"/>
        <v>10893.381482259076</v>
      </c>
      <c r="G361" s="51">
        <f t="shared" si="47"/>
        <v>31.413711164680269</v>
      </c>
      <c r="H361" s="79" cm="1">
        <f t="array" ref="H361">ROUND(TREND($B$25:$B$175,$A$25:$A$175,A361),0)</f>
        <v>752</v>
      </c>
      <c r="I361" s="79" cm="1">
        <f t="array" ref="I361">ROUND(TREND($C$25:$C$175,$A$25:$A$175,A361),0)</f>
        <v>13855</v>
      </c>
      <c r="J361" s="79" cm="1">
        <f t="array" ref="J361">ROUND(TREND($D$25:$D$175,$A$25:$A$175,A361),0)</f>
        <v>11103</v>
      </c>
      <c r="K361" s="79" cm="1">
        <f t="array" ref="K361">ROUND(TREND($E$25:$E$175,$A$25:$A$175,A361),0)</f>
        <v>16716</v>
      </c>
      <c r="L361" s="79" cm="1">
        <f t="array" ref="L361">ROUND(TREND($F$25:$F$175,$A$25:$A$175,A361),0)</f>
        <v>9976</v>
      </c>
      <c r="M361" s="80" cm="1">
        <f t="array" ref="M361">TREND($G$25:$G$175,$A$25:$A$175,A361)</f>
        <v>30.415478931910727</v>
      </c>
      <c r="N361" s="50">
        <f t="shared" si="48"/>
        <v>220690</v>
      </c>
      <c r="O361" s="50">
        <f t="shared" si="49"/>
        <v>169629</v>
      </c>
      <c r="P361" s="50">
        <f t="shared" si="50"/>
        <v>178730</v>
      </c>
      <c r="Q361" s="50">
        <f t="shared" si="51"/>
        <v>209473</v>
      </c>
    </row>
    <row r="362" spans="1:17" ht="18" thickBot="1" x14ac:dyDescent="0.3">
      <c r="A362" s="25">
        <v>50740</v>
      </c>
      <c r="B362" s="51">
        <f t="shared" si="42"/>
        <v>748.07853403141246</v>
      </c>
      <c r="C362" s="51">
        <f t="shared" si="43"/>
        <v>15493.245977377748</v>
      </c>
      <c r="D362" s="51">
        <f t="shared" si="44"/>
        <v>12517.237666106632</v>
      </c>
      <c r="E362" s="51">
        <f t="shared" si="45"/>
        <v>18494.267158434894</v>
      </c>
      <c r="F362" s="51">
        <f t="shared" si="46"/>
        <v>10923.956330044084</v>
      </c>
      <c r="G362" s="51">
        <f t="shared" si="47"/>
        <v>31.482408733979298</v>
      </c>
      <c r="H362" s="79" cm="1">
        <f t="array" ref="H362">ROUND(TREND($B$25:$B$175,$A$25:$A$175,A362),0)</f>
        <v>754</v>
      </c>
      <c r="I362" s="79" cm="1">
        <f t="array" ref="I362">ROUND(TREND($C$25:$C$175,$A$25:$A$175,A362),0)</f>
        <v>13895</v>
      </c>
      <c r="J362" s="79" cm="1">
        <f t="array" ref="J362">ROUND(TREND($D$25:$D$175,$A$25:$A$175,A362),0)</f>
        <v>11127</v>
      </c>
      <c r="K362" s="79" cm="1">
        <f t="array" ref="K362">ROUND(TREND($E$25:$E$175,$A$25:$A$175,A362),0)</f>
        <v>16755</v>
      </c>
      <c r="L362" s="79" cm="1">
        <f t="array" ref="L362">ROUND(TREND($F$25:$F$175,$A$25:$A$175,A362),0)</f>
        <v>10004</v>
      </c>
      <c r="M362" s="80" cm="1">
        <f t="array" ref="M362">TREND($G$25:$G$175,$A$25:$A$175,A362)</f>
        <v>30.481993501320702</v>
      </c>
      <c r="N362" s="50">
        <f t="shared" si="48"/>
        <v>221327</v>
      </c>
      <c r="O362" s="50">
        <f t="shared" si="49"/>
        <v>169996</v>
      </c>
      <c r="P362" s="50">
        <f t="shared" si="50"/>
        <v>179147</v>
      </c>
      <c r="Q362" s="50">
        <f t="shared" si="51"/>
        <v>210061</v>
      </c>
    </row>
    <row r="363" spans="1:17" ht="18" thickBot="1" x14ac:dyDescent="0.3">
      <c r="A363" s="25">
        <v>50771</v>
      </c>
      <c r="B363" s="51">
        <f t="shared" si="42"/>
        <v>750.06282722512969</v>
      </c>
      <c r="C363" s="51">
        <f t="shared" si="43"/>
        <v>15540.076947586447</v>
      </c>
      <c r="D363" s="51">
        <f t="shared" si="44"/>
        <v>12545.361234153066</v>
      </c>
      <c r="E363" s="51">
        <f t="shared" si="45"/>
        <v>18538.419392773143</v>
      </c>
      <c r="F363" s="51">
        <f t="shared" si="46"/>
        <v>10955.623136678558</v>
      </c>
      <c r="G363" s="51">
        <f t="shared" si="47"/>
        <v>31.553396222254968</v>
      </c>
      <c r="H363" s="79" cm="1">
        <f t="array" ref="H363">ROUND(TREND($B$25:$B$175,$A$25:$A$175,A363),0)</f>
        <v>756</v>
      </c>
      <c r="I363" s="79" cm="1">
        <f t="array" ref="I363">ROUND(TREND($C$25:$C$175,$A$25:$A$175,A363),0)</f>
        <v>13937</v>
      </c>
      <c r="J363" s="79" cm="1">
        <f t="array" ref="J363">ROUND(TREND($D$25:$D$175,$A$25:$A$175,A363),0)</f>
        <v>11152</v>
      </c>
      <c r="K363" s="79" cm="1">
        <f t="array" ref="K363">ROUND(TREND($E$25:$E$175,$A$25:$A$175,A363),0)</f>
        <v>16795</v>
      </c>
      <c r="L363" s="79" cm="1">
        <f t="array" ref="L363">ROUND(TREND($F$25:$F$175,$A$25:$A$175,A363),0)</f>
        <v>10033</v>
      </c>
      <c r="M363" s="80" cm="1">
        <f t="array" ref="M363">TREND($G$25:$G$175,$A$25:$A$175,A363)</f>
        <v>30.550725223044353</v>
      </c>
      <c r="N363" s="50">
        <f t="shared" si="48"/>
        <v>221996</v>
      </c>
      <c r="O363" s="50">
        <f t="shared" si="49"/>
        <v>170378</v>
      </c>
      <c r="P363" s="50">
        <f t="shared" si="50"/>
        <v>179575</v>
      </c>
      <c r="Q363" s="50">
        <f t="shared" si="51"/>
        <v>210670</v>
      </c>
    </row>
    <row r="364" spans="1:17" ht="18" thickBot="1" x14ac:dyDescent="0.3">
      <c r="A364" s="25">
        <v>50802</v>
      </c>
      <c r="B364" s="51">
        <f t="shared" si="42"/>
        <v>752.04712041884693</v>
      </c>
      <c r="C364" s="51">
        <f t="shared" si="43"/>
        <v>15585.792894694938</v>
      </c>
      <c r="D364" s="51">
        <f t="shared" si="44"/>
        <v>12573.484802199499</v>
      </c>
      <c r="E364" s="51">
        <f t="shared" si="45"/>
        <v>18582.571627111396</v>
      </c>
      <c r="F364" s="51">
        <f t="shared" si="46"/>
        <v>10986.197984463566</v>
      </c>
      <c r="G364" s="51">
        <f t="shared" si="47"/>
        <v>31.624383710530626</v>
      </c>
      <c r="H364" s="79" cm="1">
        <f t="array" ref="H364">ROUND(TREND($B$25:$B$175,$A$25:$A$175,A364),0)</f>
        <v>758</v>
      </c>
      <c r="I364" s="79" cm="1">
        <f t="array" ref="I364">ROUND(TREND($C$25:$C$175,$A$25:$A$175,A364),0)</f>
        <v>13978</v>
      </c>
      <c r="J364" s="79" cm="1">
        <f t="array" ref="J364">ROUND(TREND($D$25:$D$175,$A$25:$A$175,A364),0)</f>
        <v>11177</v>
      </c>
      <c r="K364" s="79" cm="1">
        <f t="array" ref="K364">ROUND(TREND($E$25:$E$175,$A$25:$A$175,A364),0)</f>
        <v>16835</v>
      </c>
      <c r="L364" s="79" cm="1">
        <f t="array" ref="L364">ROUND(TREND($F$25:$F$175,$A$25:$A$175,A364),0)</f>
        <v>10061</v>
      </c>
      <c r="M364" s="80" cm="1">
        <f t="array" ref="M364">TREND($G$25:$G$175,$A$25:$A$175,A364)</f>
        <v>30.61945694476799</v>
      </c>
      <c r="N364" s="50">
        <f t="shared" si="48"/>
        <v>222649</v>
      </c>
      <c r="O364" s="50">
        <f t="shared" si="49"/>
        <v>170760</v>
      </c>
      <c r="P364" s="50">
        <f t="shared" si="50"/>
        <v>180003</v>
      </c>
      <c r="Q364" s="50">
        <f t="shared" si="51"/>
        <v>211258</v>
      </c>
    </row>
    <row r="365" spans="1:17" ht="18" thickBot="1" x14ac:dyDescent="0.3">
      <c r="A365" s="25">
        <v>50830</v>
      </c>
      <c r="B365" s="51">
        <f t="shared" si="42"/>
        <v>754.03141361256417</v>
      </c>
      <c r="C365" s="51">
        <f t="shared" si="43"/>
        <v>15628.163772502807</v>
      </c>
      <c r="D365" s="51">
        <f t="shared" si="44"/>
        <v>12598.233542080359</v>
      </c>
      <c r="E365" s="51">
        <f t="shared" si="45"/>
        <v>18623.412443874277</v>
      </c>
      <c r="F365" s="51">
        <f t="shared" si="46"/>
        <v>11014.588914549646</v>
      </c>
      <c r="G365" s="51">
        <f t="shared" si="47"/>
        <v>31.688501441876394</v>
      </c>
      <c r="H365" s="79" cm="1">
        <f t="array" ref="H365">ROUND(TREND($B$25:$B$175,$A$25:$A$175,A365),0)</f>
        <v>760</v>
      </c>
      <c r="I365" s="79" cm="1">
        <f t="array" ref="I365">ROUND(TREND($C$25:$C$175,$A$25:$A$175,A365),0)</f>
        <v>14016</v>
      </c>
      <c r="J365" s="79" cm="1">
        <f t="array" ref="J365">ROUND(TREND($D$25:$D$175,$A$25:$A$175,A365),0)</f>
        <v>11199</v>
      </c>
      <c r="K365" s="79" cm="1">
        <f t="array" ref="K365">ROUND(TREND($E$25:$E$175,$A$25:$A$175,A365),0)</f>
        <v>16872</v>
      </c>
      <c r="L365" s="79" cm="1">
        <f t="array" ref="L365">ROUND(TREND($F$25:$F$175,$A$25:$A$175,A365),0)</f>
        <v>10087</v>
      </c>
      <c r="M365" s="80" cm="1">
        <f t="array" ref="M365">TREND($G$25:$G$175,$A$25:$A$175,A365)</f>
        <v>30.68153720955064</v>
      </c>
      <c r="N365" s="50">
        <f t="shared" si="48"/>
        <v>223254</v>
      </c>
      <c r="O365" s="50">
        <f t="shared" si="49"/>
        <v>171096</v>
      </c>
      <c r="P365" s="50">
        <f t="shared" si="50"/>
        <v>180399</v>
      </c>
      <c r="Q365" s="50">
        <f t="shared" si="51"/>
        <v>211804</v>
      </c>
    </row>
    <row r="366" spans="1:17" ht="18" thickBot="1" x14ac:dyDescent="0.3">
      <c r="A366" s="25">
        <v>50861</v>
      </c>
      <c r="B366" s="51">
        <f t="shared" si="42"/>
        <v>756.0157068062814</v>
      </c>
      <c r="C366" s="51">
        <f t="shared" si="43"/>
        <v>15673.879719611299</v>
      </c>
      <c r="D366" s="51">
        <f t="shared" si="44"/>
        <v>12626.357110126792</v>
      </c>
      <c r="E366" s="51">
        <f t="shared" si="45"/>
        <v>18667.564678212526</v>
      </c>
      <c r="F366" s="51">
        <f t="shared" si="46"/>
        <v>11045.163762334656</v>
      </c>
      <c r="G366" s="51">
        <f t="shared" si="47"/>
        <v>31.759488930152052</v>
      </c>
      <c r="H366" s="79" cm="1">
        <f t="array" ref="H366">ROUND(TREND($B$25:$B$175,$A$25:$A$175,A366),0)</f>
        <v>762</v>
      </c>
      <c r="I366" s="79" cm="1">
        <f t="array" ref="I366">ROUND(TREND($C$25:$C$175,$A$25:$A$175,A366),0)</f>
        <v>14057</v>
      </c>
      <c r="J366" s="79" cm="1">
        <f t="array" ref="J366">ROUND(TREND($D$25:$D$175,$A$25:$A$175,A366),0)</f>
        <v>11224</v>
      </c>
      <c r="K366" s="79" cm="1">
        <f t="array" ref="K366">ROUND(TREND($E$25:$E$175,$A$25:$A$175,A366),0)</f>
        <v>16912</v>
      </c>
      <c r="L366" s="79" cm="1">
        <f t="array" ref="L366">ROUND(TREND($F$25:$F$175,$A$25:$A$175,A366),0)</f>
        <v>10115</v>
      </c>
      <c r="M366" s="80" cm="1">
        <f t="array" ref="M366">TREND($G$25:$G$175,$A$25:$A$175,A366)</f>
        <v>30.750268931274277</v>
      </c>
      <c r="N366" s="50">
        <f t="shared" si="48"/>
        <v>223907</v>
      </c>
      <c r="O366" s="50">
        <f t="shared" si="49"/>
        <v>171478</v>
      </c>
      <c r="P366" s="50">
        <f t="shared" si="50"/>
        <v>180827</v>
      </c>
      <c r="Q366" s="50">
        <f t="shared" si="51"/>
        <v>212392</v>
      </c>
    </row>
    <row r="367" spans="1:17" ht="18" thickBot="1" x14ac:dyDescent="0.3">
      <c r="A367" s="25">
        <v>50891</v>
      </c>
      <c r="B367" s="51">
        <f t="shared" si="42"/>
        <v>757.99999999999875</v>
      </c>
      <c r="C367" s="51">
        <f t="shared" si="43"/>
        <v>15718.480643619585</v>
      </c>
      <c r="D367" s="51">
        <f t="shared" si="44"/>
        <v>12654.480678173226</v>
      </c>
      <c r="E367" s="51">
        <f t="shared" si="45"/>
        <v>18710.613106692319</v>
      </c>
      <c r="F367" s="51">
        <f t="shared" si="46"/>
        <v>11075.738610119666</v>
      </c>
      <c r="G367" s="51">
        <f t="shared" si="47"/>
        <v>31.828186499451082</v>
      </c>
      <c r="H367" s="79" cm="1">
        <f t="array" ref="H367">ROUND(TREND($B$25:$B$175,$A$25:$A$175,A367),0)</f>
        <v>764</v>
      </c>
      <c r="I367" s="79" cm="1">
        <f t="array" ref="I367">ROUND(TREND($C$25:$C$175,$A$25:$A$175,A367),0)</f>
        <v>14097</v>
      </c>
      <c r="J367" s="79" cm="1">
        <f t="array" ref="J367">ROUND(TREND($D$25:$D$175,$A$25:$A$175,A367),0)</f>
        <v>11249</v>
      </c>
      <c r="K367" s="79" cm="1">
        <f t="array" ref="K367">ROUND(TREND($E$25:$E$175,$A$25:$A$175,A367),0)</f>
        <v>16951</v>
      </c>
      <c r="L367" s="79" cm="1">
        <f t="array" ref="L367">ROUND(TREND($F$25:$F$175,$A$25:$A$175,A367),0)</f>
        <v>10143</v>
      </c>
      <c r="M367" s="80" cm="1">
        <f t="array" ref="M367">TREND($G$25:$G$175,$A$25:$A$175,A367)</f>
        <v>30.816783500684252</v>
      </c>
      <c r="N367" s="50">
        <f t="shared" si="48"/>
        <v>224544</v>
      </c>
      <c r="O367" s="50">
        <f t="shared" si="49"/>
        <v>171860</v>
      </c>
      <c r="P367" s="50">
        <f t="shared" si="50"/>
        <v>181244</v>
      </c>
      <c r="Q367" s="50">
        <f t="shared" si="51"/>
        <v>212980</v>
      </c>
    </row>
    <row r="368" spans="1:17" ht="18" thickBot="1" x14ac:dyDescent="0.3">
      <c r="A368" s="25">
        <v>50922</v>
      </c>
      <c r="B368" s="51">
        <f t="shared" si="42"/>
        <v>759.9842931937161</v>
      </c>
      <c r="C368" s="51">
        <f t="shared" si="43"/>
        <v>15765.311613828284</v>
      </c>
      <c r="D368" s="51">
        <f t="shared" si="44"/>
        <v>12682.604246219658</v>
      </c>
      <c r="E368" s="51">
        <f t="shared" si="45"/>
        <v>18754.765341030572</v>
      </c>
      <c r="F368" s="51">
        <f t="shared" si="46"/>
        <v>11107.40541675414</v>
      </c>
      <c r="G368" s="51">
        <f t="shared" si="47"/>
        <v>31.899173987726755</v>
      </c>
      <c r="H368" s="79" cm="1">
        <f t="array" ref="H368">ROUND(TREND($B$25:$B$175,$A$25:$A$175,A368),0)</f>
        <v>766</v>
      </c>
      <c r="I368" s="79" cm="1">
        <f t="array" ref="I368">ROUND(TREND($C$25:$C$175,$A$25:$A$175,A368),0)</f>
        <v>14139</v>
      </c>
      <c r="J368" s="79" cm="1">
        <f t="array" ref="J368">ROUND(TREND($D$25:$D$175,$A$25:$A$175,A368),0)</f>
        <v>11274</v>
      </c>
      <c r="K368" s="79" cm="1">
        <f t="array" ref="K368">ROUND(TREND($E$25:$E$175,$A$25:$A$175,A368),0)</f>
        <v>16991</v>
      </c>
      <c r="L368" s="79" cm="1">
        <f t="array" ref="L368">ROUND(TREND($F$25:$F$175,$A$25:$A$175,A368),0)</f>
        <v>10172</v>
      </c>
      <c r="M368" s="80" cm="1">
        <f t="array" ref="M368">TREND($G$25:$G$175,$A$25:$A$175,A368)</f>
        <v>30.885515222407903</v>
      </c>
      <c r="N368" s="50">
        <f t="shared" si="48"/>
        <v>225213</v>
      </c>
      <c r="O368" s="50">
        <f t="shared" si="49"/>
        <v>172242</v>
      </c>
      <c r="P368" s="50">
        <f t="shared" si="50"/>
        <v>181672</v>
      </c>
      <c r="Q368" s="50">
        <f t="shared" si="51"/>
        <v>213589</v>
      </c>
    </row>
    <row r="369" spans="1:17" ht="18" thickBot="1" x14ac:dyDescent="0.3">
      <c r="A369" s="25">
        <v>50952</v>
      </c>
      <c r="B369" s="51">
        <f t="shared" si="42"/>
        <v>761.96858638743333</v>
      </c>
      <c r="C369" s="51">
        <f t="shared" si="43"/>
        <v>15809.91253783657</v>
      </c>
      <c r="D369" s="51">
        <f t="shared" si="44"/>
        <v>12709.602871544235</v>
      </c>
      <c r="E369" s="51">
        <f t="shared" si="45"/>
        <v>18797.813769510365</v>
      </c>
      <c r="F369" s="51">
        <f t="shared" si="46"/>
        <v>11136.888305689685</v>
      </c>
      <c r="G369" s="51">
        <f t="shared" si="47"/>
        <v>31.967871557025784</v>
      </c>
      <c r="H369" s="79" cm="1">
        <f t="array" ref="H369">ROUND(TREND($B$25:$B$175,$A$25:$A$175,A369),0)</f>
        <v>768</v>
      </c>
      <c r="I369" s="79" cm="1">
        <f t="array" ref="I369">ROUND(TREND($C$25:$C$175,$A$25:$A$175,A369),0)</f>
        <v>14179</v>
      </c>
      <c r="J369" s="79" cm="1">
        <f t="array" ref="J369">ROUND(TREND($D$25:$D$175,$A$25:$A$175,A369),0)</f>
        <v>11298</v>
      </c>
      <c r="K369" s="79" cm="1">
        <f t="array" ref="K369">ROUND(TREND($E$25:$E$175,$A$25:$A$175,A369),0)</f>
        <v>17030</v>
      </c>
      <c r="L369" s="79" cm="1">
        <f t="array" ref="L369">ROUND(TREND($F$25:$F$175,$A$25:$A$175,A369),0)</f>
        <v>10199</v>
      </c>
      <c r="M369" s="80" cm="1">
        <f t="array" ref="M369">TREND($G$25:$G$175,$A$25:$A$175,A369)</f>
        <v>30.952029791817878</v>
      </c>
      <c r="N369" s="50">
        <f t="shared" si="48"/>
        <v>225850</v>
      </c>
      <c r="O369" s="50">
        <f t="shared" si="49"/>
        <v>172609</v>
      </c>
      <c r="P369" s="50">
        <f t="shared" si="50"/>
        <v>182089</v>
      </c>
      <c r="Q369" s="50">
        <f t="shared" si="51"/>
        <v>214156</v>
      </c>
    </row>
    <row r="370" spans="1:17" ht="18" thickBot="1" x14ac:dyDescent="0.3">
      <c r="A370" s="25">
        <v>50983</v>
      </c>
      <c r="B370" s="51">
        <f t="shared" si="42"/>
        <v>763.95287958115068</v>
      </c>
      <c r="C370" s="51">
        <f t="shared" si="43"/>
        <v>15856.743508045267</v>
      </c>
      <c r="D370" s="51">
        <f t="shared" si="44"/>
        <v>12737.72643959067</v>
      </c>
      <c r="E370" s="51">
        <f t="shared" si="45"/>
        <v>18843.069809707074</v>
      </c>
      <c r="F370" s="51">
        <f t="shared" si="46"/>
        <v>11168.555112324158</v>
      </c>
      <c r="G370" s="51">
        <f t="shared" si="47"/>
        <v>32.038859045301457</v>
      </c>
      <c r="H370" s="79" cm="1">
        <f t="array" ref="H370">ROUND(TREND($B$25:$B$175,$A$25:$A$175,A370),0)</f>
        <v>770</v>
      </c>
      <c r="I370" s="79" cm="1">
        <f t="array" ref="I370">ROUND(TREND($C$25:$C$175,$A$25:$A$175,A370),0)</f>
        <v>14221</v>
      </c>
      <c r="J370" s="79" cm="1">
        <f t="array" ref="J370">ROUND(TREND($D$25:$D$175,$A$25:$A$175,A370),0)</f>
        <v>11323</v>
      </c>
      <c r="K370" s="79" cm="1">
        <f t="array" ref="K370">ROUND(TREND($E$25:$E$175,$A$25:$A$175,A370),0)</f>
        <v>17071</v>
      </c>
      <c r="L370" s="79" cm="1">
        <f t="array" ref="L370">ROUND(TREND($F$25:$F$175,$A$25:$A$175,A370),0)</f>
        <v>10228</v>
      </c>
      <c r="M370" s="80" cm="1">
        <f t="array" ref="M370">TREND($G$25:$G$175,$A$25:$A$175,A370)</f>
        <v>31.02076151354153</v>
      </c>
      <c r="N370" s="50">
        <f t="shared" si="48"/>
        <v>226519</v>
      </c>
      <c r="O370" s="50">
        <f t="shared" si="49"/>
        <v>172991</v>
      </c>
      <c r="P370" s="50">
        <f t="shared" si="50"/>
        <v>182527</v>
      </c>
      <c r="Q370" s="50">
        <f t="shared" si="51"/>
        <v>214765</v>
      </c>
    </row>
    <row r="371" spans="1:17" ht="18" thickBot="1" x14ac:dyDescent="0.3">
      <c r="A371" s="25">
        <v>51014</v>
      </c>
      <c r="B371" s="51">
        <f t="shared" si="42"/>
        <v>765.93717277486792</v>
      </c>
      <c r="C371" s="51">
        <f t="shared" si="43"/>
        <v>15902.459455153759</v>
      </c>
      <c r="D371" s="51">
        <f t="shared" si="44"/>
        <v>12765.850007637104</v>
      </c>
      <c r="E371" s="51">
        <f t="shared" si="45"/>
        <v>18887.222044045324</v>
      </c>
      <c r="F371" s="51">
        <f t="shared" si="46"/>
        <v>11199.129960109169</v>
      </c>
      <c r="G371" s="51">
        <f t="shared" si="47"/>
        <v>32.109846533577112</v>
      </c>
      <c r="H371" s="79" cm="1">
        <f t="array" ref="H371">ROUND(TREND($B$25:$B$175,$A$25:$A$175,A371),0)</f>
        <v>772</v>
      </c>
      <c r="I371" s="79" cm="1">
        <f t="array" ref="I371">ROUND(TREND($C$25:$C$175,$A$25:$A$175,A371),0)</f>
        <v>14262</v>
      </c>
      <c r="J371" s="79" cm="1">
        <f t="array" ref="J371">ROUND(TREND($D$25:$D$175,$A$25:$A$175,A371),0)</f>
        <v>11348</v>
      </c>
      <c r="K371" s="79" cm="1">
        <f t="array" ref="K371">ROUND(TREND($E$25:$E$175,$A$25:$A$175,A371),0)</f>
        <v>17111</v>
      </c>
      <c r="L371" s="79" cm="1">
        <f t="array" ref="L371">ROUND(TREND($F$25:$F$175,$A$25:$A$175,A371),0)</f>
        <v>10256</v>
      </c>
      <c r="M371" s="80" cm="1">
        <f t="array" ref="M371">TREND($G$25:$G$175,$A$25:$A$175,A371)</f>
        <v>31.089493235265167</v>
      </c>
      <c r="N371" s="50">
        <f t="shared" si="48"/>
        <v>227172</v>
      </c>
      <c r="O371" s="50">
        <f t="shared" si="49"/>
        <v>173373</v>
      </c>
      <c r="P371" s="50">
        <f t="shared" si="50"/>
        <v>182955</v>
      </c>
      <c r="Q371" s="50">
        <f t="shared" si="51"/>
        <v>215353</v>
      </c>
    </row>
    <row r="372" spans="1:17" ht="18" thickBot="1" x14ac:dyDescent="0.3">
      <c r="A372" s="25">
        <v>51044</v>
      </c>
      <c r="B372" s="51">
        <f t="shared" si="42"/>
        <v>767.92146596858515</v>
      </c>
      <c r="C372" s="51">
        <f t="shared" si="43"/>
        <v>15947.060379162043</v>
      </c>
      <c r="D372" s="51">
        <f t="shared" si="44"/>
        <v>12792.848632961679</v>
      </c>
      <c r="E372" s="51">
        <f t="shared" si="45"/>
        <v>18930.270472525121</v>
      </c>
      <c r="F372" s="51">
        <f t="shared" si="46"/>
        <v>11229.704807894177</v>
      </c>
      <c r="G372" s="51">
        <f t="shared" si="47"/>
        <v>32.178544102876138</v>
      </c>
      <c r="H372" s="79" cm="1">
        <f t="array" ref="H372">ROUND(TREND($B$25:$B$175,$A$25:$A$175,A372),0)</f>
        <v>774</v>
      </c>
      <c r="I372" s="79" cm="1">
        <f t="array" ref="I372">ROUND(TREND($C$25:$C$175,$A$25:$A$175,A372),0)</f>
        <v>14302</v>
      </c>
      <c r="J372" s="79" cm="1">
        <f t="array" ref="J372">ROUND(TREND($D$25:$D$175,$A$25:$A$175,A372),0)</f>
        <v>11372</v>
      </c>
      <c r="K372" s="79" cm="1">
        <f t="array" ref="K372">ROUND(TREND($E$25:$E$175,$A$25:$A$175,A372),0)</f>
        <v>17150</v>
      </c>
      <c r="L372" s="79" cm="1">
        <f t="array" ref="L372">ROUND(TREND($F$25:$F$175,$A$25:$A$175,A372),0)</f>
        <v>10284</v>
      </c>
      <c r="M372" s="80" cm="1">
        <f t="array" ref="M372">TREND($G$25:$G$175,$A$25:$A$175,A372)</f>
        <v>31.156007804675141</v>
      </c>
      <c r="N372" s="50">
        <f t="shared" si="48"/>
        <v>227809</v>
      </c>
      <c r="O372" s="50">
        <f t="shared" si="49"/>
        <v>173740</v>
      </c>
      <c r="P372" s="50">
        <f t="shared" si="50"/>
        <v>183372</v>
      </c>
      <c r="Q372" s="50">
        <f t="shared" si="51"/>
        <v>215941</v>
      </c>
    </row>
    <row r="373" spans="1:17" ht="18" thickBot="1" x14ac:dyDescent="0.3">
      <c r="A373" s="25">
        <v>51075</v>
      </c>
      <c r="B373" s="51">
        <f t="shared" si="42"/>
        <v>769.9057591623025</v>
      </c>
      <c r="C373" s="51">
        <f t="shared" si="43"/>
        <v>15993.891349370744</v>
      </c>
      <c r="D373" s="51">
        <f t="shared" si="44"/>
        <v>12820.972201008111</v>
      </c>
      <c r="E373" s="51">
        <f t="shared" si="45"/>
        <v>18974.42270686337</v>
      </c>
      <c r="F373" s="51">
        <f t="shared" si="46"/>
        <v>11260.279655679185</v>
      </c>
      <c r="G373" s="51">
        <f t="shared" si="47"/>
        <v>32.249531591151808</v>
      </c>
      <c r="H373" s="79" cm="1">
        <f t="array" ref="H373">ROUND(TREND($B$25:$B$175,$A$25:$A$175,A373),0)</f>
        <v>776</v>
      </c>
      <c r="I373" s="79" cm="1">
        <f t="array" ref="I373">ROUND(TREND($C$25:$C$175,$A$25:$A$175,A373),0)</f>
        <v>14344</v>
      </c>
      <c r="J373" s="79" cm="1">
        <f t="array" ref="J373">ROUND(TREND($D$25:$D$175,$A$25:$A$175,A373),0)</f>
        <v>11397</v>
      </c>
      <c r="K373" s="79" cm="1">
        <f t="array" ref="K373">ROUND(TREND($E$25:$E$175,$A$25:$A$175,A373),0)</f>
        <v>17190</v>
      </c>
      <c r="L373" s="79" cm="1">
        <f t="array" ref="L373">ROUND(TREND($F$25:$F$175,$A$25:$A$175,A373),0)</f>
        <v>10312</v>
      </c>
      <c r="M373" s="80" cm="1">
        <f t="array" ref="M373">TREND($G$25:$G$175,$A$25:$A$175,A373)</f>
        <v>31.224739526398793</v>
      </c>
      <c r="N373" s="50">
        <f t="shared" si="48"/>
        <v>228478</v>
      </c>
      <c r="O373" s="50">
        <f t="shared" si="49"/>
        <v>174122</v>
      </c>
      <c r="P373" s="50">
        <f t="shared" si="50"/>
        <v>183800</v>
      </c>
      <c r="Q373" s="50">
        <f t="shared" si="51"/>
        <v>216529</v>
      </c>
    </row>
    <row r="374" spans="1:17" ht="18" thickBot="1" x14ac:dyDescent="0.3">
      <c r="A374" s="25">
        <v>51105</v>
      </c>
      <c r="B374" s="51">
        <f t="shared" si="42"/>
        <v>771.89005235601974</v>
      </c>
      <c r="C374" s="51">
        <f t="shared" si="43"/>
        <v>16038.492273379028</v>
      </c>
      <c r="D374" s="51">
        <f t="shared" si="44"/>
        <v>12847.970826332687</v>
      </c>
      <c r="E374" s="51">
        <f t="shared" si="45"/>
        <v>19017.471135343163</v>
      </c>
      <c r="F374" s="51">
        <f t="shared" si="46"/>
        <v>11290.854503464196</v>
      </c>
      <c r="G374" s="51">
        <f t="shared" si="47"/>
        <v>32.318229160450841</v>
      </c>
      <c r="H374" s="79" cm="1">
        <f t="array" ref="H374">ROUND(TREND($B$25:$B$175,$A$25:$A$175,A374),0)</f>
        <v>778</v>
      </c>
      <c r="I374" s="79" cm="1">
        <f t="array" ref="I374">ROUND(TREND($C$25:$C$175,$A$25:$A$175,A374),0)</f>
        <v>14384</v>
      </c>
      <c r="J374" s="79" cm="1">
        <f t="array" ref="J374">ROUND(TREND($D$25:$D$175,$A$25:$A$175,A374),0)</f>
        <v>11421</v>
      </c>
      <c r="K374" s="79" cm="1">
        <f t="array" ref="K374">ROUND(TREND($E$25:$E$175,$A$25:$A$175,A374),0)</f>
        <v>17229</v>
      </c>
      <c r="L374" s="79" cm="1">
        <f t="array" ref="L374">ROUND(TREND($F$25:$F$175,$A$25:$A$175,A374),0)</f>
        <v>10340</v>
      </c>
      <c r="M374" s="80" cm="1">
        <f t="array" ref="M374">TREND($G$25:$G$175,$A$25:$A$175,A374)</f>
        <v>31.291254095808767</v>
      </c>
      <c r="N374" s="50">
        <f t="shared" si="48"/>
        <v>229115</v>
      </c>
      <c r="O374" s="50">
        <f t="shared" si="49"/>
        <v>174489</v>
      </c>
      <c r="P374" s="50">
        <f t="shared" si="50"/>
        <v>184217</v>
      </c>
      <c r="Q374" s="50">
        <f t="shared" si="51"/>
        <v>217117</v>
      </c>
    </row>
    <row r="375" spans="1:17" ht="18" thickBot="1" x14ac:dyDescent="0.3">
      <c r="A375" s="25">
        <v>51136</v>
      </c>
      <c r="B375" s="51">
        <f t="shared" si="42"/>
        <v>773.87434554973697</v>
      </c>
      <c r="C375" s="51">
        <f t="shared" si="43"/>
        <v>16084.208220487519</v>
      </c>
      <c r="D375" s="51">
        <f t="shared" si="44"/>
        <v>12876.094394379119</v>
      </c>
      <c r="E375" s="51">
        <f t="shared" si="45"/>
        <v>19062.727175539869</v>
      </c>
      <c r="F375" s="51">
        <f t="shared" si="46"/>
        <v>11321.429351249206</v>
      </c>
      <c r="G375" s="51">
        <f t="shared" si="47"/>
        <v>32.38921664872651</v>
      </c>
      <c r="H375" s="79" cm="1">
        <f t="array" ref="H375">ROUND(TREND($B$25:$B$175,$A$25:$A$175,A375),0)</f>
        <v>780</v>
      </c>
      <c r="I375" s="79" cm="1">
        <f t="array" ref="I375">ROUND(TREND($C$25:$C$175,$A$25:$A$175,A375),0)</f>
        <v>14425</v>
      </c>
      <c r="J375" s="79" cm="1">
        <f t="array" ref="J375">ROUND(TREND($D$25:$D$175,$A$25:$A$175,A375),0)</f>
        <v>11446</v>
      </c>
      <c r="K375" s="79" cm="1">
        <f t="array" ref="K375">ROUND(TREND($E$25:$E$175,$A$25:$A$175,A375),0)</f>
        <v>17270</v>
      </c>
      <c r="L375" s="79" cm="1">
        <f t="array" ref="L375">ROUND(TREND($F$25:$F$175,$A$25:$A$175,A375),0)</f>
        <v>10368</v>
      </c>
      <c r="M375" s="80" cm="1">
        <f t="array" ref="M375">TREND($G$25:$G$175,$A$25:$A$175,A375)</f>
        <v>31.359985817532419</v>
      </c>
      <c r="N375" s="50">
        <f t="shared" si="48"/>
        <v>229768</v>
      </c>
      <c r="O375" s="50">
        <f t="shared" si="49"/>
        <v>174871</v>
      </c>
      <c r="P375" s="50">
        <f t="shared" si="50"/>
        <v>184655</v>
      </c>
      <c r="Q375" s="50">
        <f t="shared" si="51"/>
        <v>217705</v>
      </c>
    </row>
    <row r="376" spans="1:17" ht="18" thickBot="1" x14ac:dyDescent="0.3">
      <c r="A376" s="25">
        <v>51167</v>
      </c>
      <c r="B376" s="51">
        <f t="shared" si="42"/>
        <v>775.85863874345421</v>
      </c>
      <c r="C376" s="51">
        <f t="shared" si="43"/>
        <v>16131.039190696218</v>
      </c>
      <c r="D376" s="51">
        <f t="shared" si="44"/>
        <v>12904.217962425551</v>
      </c>
      <c r="E376" s="51">
        <f t="shared" si="45"/>
        <v>19106.879409878118</v>
      </c>
      <c r="F376" s="51">
        <f t="shared" si="46"/>
        <v>11353.09615788368</v>
      </c>
      <c r="G376" s="51">
        <f t="shared" si="47"/>
        <v>32.460204137002165</v>
      </c>
      <c r="H376" s="79" cm="1">
        <f t="array" ref="H376">ROUND(TREND($B$25:$B$175,$A$25:$A$175,A376),0)</f>
        <v>782</v>
      </c>
      <c r="I376" s="79" cm="1">
        <f t="array" ref="I376">ROUND(TREND($C$25:$C$175,$A$25:$A$175,A376),0)</f>
        <v>14467</v>
      </c>
      <c r="J376" s="79" cm="1">
        <f t="array" ref="J376">ROUND(TREND($D$25:$D$175,$A$25:$A$175,A376),0)</f>
        <v>11471</v>
      </c>
      <c r="K376" s="79" cm="1">
        <f t="array" ref="K376">ROUND(TREND($E$25:$E$175,$A$25:$A$175,A376),0)</f>
        <v>17310</v>
      </c>
      <c r="L376" s="79" cm="1">
        <f t="array" ref="L376">ROUND(TREND($F$25:$F$175,$A$25:$A$175,A376),0)</f>
        <v>10397</v>
      </c>
      <c r="M376" s="80" cm="1">
        <f t="array" ref="M376">TREND($G$25:$G$175,$A$25:$A$175,A376)</f>
        <v>31.428717539256056</v>
      </c>
      <c r="N376" s="50">
        <f t="shared" si="48"/>
        <v>230437</v>
      </c>
      <c r="O376" s="50">
        <f t="shared" si="49"/>
        <v>175253</v>
      </c>
      <c r="P376" s="50">
        <f t="shared" si="50"/>
        <v>185083</v>
      </c>
      <c r="Q376" s="50">
        <f t="shared" si="51"/>
        <v>218314</v>
      </c>
    </row>
    <row r="377" spans="1:17" ht="18" thickBot="1" x14ac:dyDescent="0.3">
      <c r="A377" s="25">
        <v>51196</v>
      </c>
      <c r="B377" s="51">
        <f t="shared" si="42"/>
        <v>777.84293193717144</v>
      </c>
      <c r="C377" s="51">
        <f t="shared" si="43"/>
        <v>16174.525091604297</v>
      </c>
      <c r="D377" s="51">
        <f t="shared" si="44"/>
        <v>12930.091645028271</v>
      </c>
      <c r="E377" s="51">
        <f t="shared" si="45"/>
        <v>19148.824032499459</v>
      </c>
      <c r="F377" s="51">
        <f t="shared" si="46"/>
        <v>11382.579046819224</v>
      </c>
      <c r="G377" s="51">
        <f t="shared" si="47"/>
        <v>32.526611787324562</v>
      </c>
      <c r="H377" s="79" cm="1">
        <f t="array" ref="H377">ROUND(TREND($B$25:$B$175,$A$25:$A$175,A377),0)</f>
        <v>784</v>
      </c>
      <c r="I377" s="79" cm="1">
        <f t="array" ref="I377">ROUND(TREND($C$25:$C$175,$A$25:$A$175,A377),0)</f>
        <v>14506</v>
      </c>
      <c r="J377" s="79" cm="1">
        <f t="array" ref="J377">ROUND(TREND($D$25:$D$175,$A$25:$A$175,A377),0)</f>
        <v>11494</v>
      </c>
      <c r="K377" s="79" cm="1">
        <f t="array" ref="K377">ROUND(TREND($E$25:$E$175,$A$25:$A$175,A377),0)</f>
        <v>17348</v>
      </c>
      <c r="L377" s="79" cm="1">
        <f t="array" ref="L377">ROUND(TREND($F$25:$F$175,$A$25:$A$175,A377),0)</f>
        <v>10424</v>
      </c>
      <c r="M377" s="80" cm="1">
        <f t="array" ref="M377">TREND($G$25:$G$175,$A$25:$A$175,A377)</f>
        <v>31.493014956352368</v>
      </c>
      <c r="N377" s="50">
        <f t="shared" si="48"/>
        <v>231058</v>
      </c>
      <c r="O377" s="50">
        <f t="shared" si="49"/>
        <v>175604</v>
      </c>
      <c r="P377" s="50">
        <f t="shared" si="50"/>
        <v>185489</v>
      </c>
      <c r="Q377" s="50">
        <f t="shared" si="51"/>
        <v>218881</v>
      </c>
    </row>
    <row r="378" spans="1:17" ht="18" thickBot="1" x14ac:dyDescent="0.3">
      <c r="A378" s="25">
        <v>51227</v>
      </c>
      <c r="B378" s="51">
        <f t="shared" si="42"/>
        <v>779.82722513088879</v>
      </c>
      <c r="C378" s="51">
        <f t="shared" si="43"/>
        <v>16220.241038712789</v>
      </c>
      <c r="D378" s="51">
        <f t="shared" si="44"/>
        <v>12958.215213074705</v>
      </c>
      <c r="E378" s="51">
        <f t="shared" si="45"/>
        <v>19192.976266837708</v>
      </c>
      <c r="F378" s="51">
        <f t="shared" si="46"/>
        <v>11413.153894604235</v>
      </c>
      <c r="G378" s="51">
        <f t="shared" si="47"/>
        <v>32.597599275600238</v>
      </c>
      <c r="H378" s="79" cm="1">
        <f t="array" ref="H378">ROUND(TREND($B$25:$B$175,$A$25:$A$175,A378),0)</f>
        <v>786</v>
      </c>
      <c r="I378" s="79" cm="1">
        <f t="array" ref="I378">ROUND(TREND($C$25:$C$175,$A$25:$A$175,A378),0)</f>
        <v>14547</v>
      </c>
      <c r="J378" s="79" cm="1">
        <f t="array" ref="J378">ROUND(TREND($D$25:$D$175,$A$25:$A$175,A378),0)</f>
        <v>11519</v>
      </c>
      <c r="K378" s="79" cm="1">
        <f t="array" ref="K378">ROUND(TREND($E$25:$E$175,$A$25:$A$175,A378),0)</f>
        <v>17388</v>
      </c>
      <c r="L378" s="79" cm="1">
        <f t="array" ref="L378">ROUND(TREND($F$25:$F$175,$A$25:$A$175,A378),0)</f>
        <v>10452</v>
      </c>
      <c r="M378" s="80" cm="1">
        <f t="array" ref="M378">TREND($G$25:$G$175,$A$25:$A$175,A378)</f>
        <v>31.56174667807602</v>
      </c>
      <c r="N378" s="50">
        <f t="shared" si="48"/>
        <v>231711</v>
      </c>
      <c r="O378" s="50">
        <f t="shared" si="49"/>
        <v>175986</v>
      </c>
      <c r="P378" s="50">
        <f t="shared" si="50"/>
        <v>185917</v>
      </c>
      <c r="Q378" s="50">
        <f t="shared" si="51"/>
        <v>219469</v>
      </c>
    </row>
    <row r="379" spans="1:17" ht="18" thickBot="1" x14ac:dyDescent="0.3">
      <c r="A379" s="25">
        <v>51257</v>
      </c>
      <c r="B379" s="51">
        <f t="shared" si="42"/>
        <v>781.81151832460603</v>
      </c>
      <c r="C379" s="51">
        <f t="shared" si="43"/>
        <v>16264.841962721075</v>
      </c>
      <c r="D379" s="51">
        <f t="shared" si="44"/>
        <v>12985.213838399281</v>
      </c>
      <c r="E379" s="51">
        <f t="shared" si="45"/>
        <v>19236.024695317501</v>
      </c>
      <c r="F379" s="51">
        <f t="shared" si="46"/>
        <v>11443.728742389243</v>
      </c>
      <c r="G379" s="51">
        <f t="shared" si="47"/>
        <v>32.666296844899264</v>
      </c>
      <c r="H379" s="79" cm="1">
        <f t="array" ref="H379">ROUND(TREND($B$25:$B$175,$A$25:$A$175,A379),0)</f>
        <v>788</v>
      </c>
      <c r="I379" s="79" cm="1">
        <f t="array" ref="I379">ROUND(TREND($C$25:$C$175,$A$25:$A$175,A379),0)</f>
        <v>14587</v>
      </c>
      <c r="J379" s="79" cm="1">
        <f t="array" ref="J379">ROUND(TREND($D$25:$D$175,$A$25:$A$175,A379),0)</f>
        <v>11543</v>
      </c>
      <c r="K379" s="79" cm="1">
        <f t="array" ref="K379">ROUND(TREND($E$25:$E$175,$A$25:$A$175,A379),0)</f>
        <v>17427</v>
      </c>
      <c r="L379" s="79" cm="1">
        <f t="array" ref="L379">ROUND(TREND($F$25:$F$175,$A$25:$A$175,A379),0)</f>
        <v>10480</v>
      </c>
      <c r="M379" s="80" cm="1">
        <f t="array" ref="M379">TREND($G$25:$G$175,$A$25:$A$175,A379)</f>
        <v>31.628261247485995</v>
      </c>
      <c r="N379" s="50">
        <f t="shared" si="48"/>
        <v>232348</v>
      </c>
      <c r="O379" s="50">
        <f t="shared" si="49"/>
        <v>176353</v>
      </c>
      <c r="P379" s="50">
        <f t="shared" si="50"/>
        <v>186334</v>
      </c>
      <c r="Q379" s="50">
        <f t="shared" si="51"/>
        <v>220057</v>
      </c>
    </row>
    <row r="380" spans="1:17" ht="18" thickBot="1" x14ac:dyDescent="0.3">
      <c r="A380" s="25">
        <v>51288</v>
      </c>
      <c r="B380" s="51">
        <f t="shared" si="42"/>
        <v>783.79581151832338</v>
      </c>
      <c r="C380" s="51">
        <f t="shared" si="43"/>
        <v>16311.672932929776</v>
      </c>
      <c r="D380" s="51">
        <f t="shared" si="44"/>
        <v>13013.337406445715</v>
      </c>
      <c r="E380" s="51">
        <f t="shared" si="45"/>
        <v>19280.17692965575</v>
      </c>
      <c r="F380" s="51">
        <f t="shared" si="46"/>
        <v>11474.303590174251</v>
      </c>
      <c r="G380" s="51">
        <f t="shared" si="47"/>
        <v>32.737284333174919</v>
      </c>
      <c r="H380" s="79" cm="1">
        <f t="array" ref="H380">ROUND(TREND($B$25:$B$175,$A$25:$A$175,A380),0)</f>
        <v>790</v>
      </c>
      <c r="I380" s="79" cm="1">
        <f t="array" ref="I380">ROUND(TREND($C$25:$C$175,$A$25:$A$175,A380),0)</f>
        <v>14629</v>
      </c>
      <c r="J380" s="79" cm="1">
        <f t="array" ref="J380">ROUND(TREND($D$25:$D$175,$A$25:$A$175,A380),0)</f>
        <v>11568</v>
      </c>
      <c r="K380" s="79" cm="1">
        <f t="array" ref="K380">ROUND(TREND($E$25:$E$175,$A$25:$A$175,A380),0)</f>
        <v>17467</v>
      </c>
      <c r="L380" s="79" cm="1">
        <f t="array" ref="L380">ROUND(TREND($F$25:$F$175,$A$25:$A$175,A380),0)</f>
        <v>10508</v>
      </c>
      <c r="M380" s="80" cm="1">
        <f t="array" ref="M380">TREND($G$25:$G$175,$A$25:$A$175,A380)</f>
        <v>31.696992969209631</v>
      </c>
      <c r="N380" s="50">
        <f t="shared" si="48"/>
        <v>233017</v>
      </c>
      <c r="O380" s="50">
        <f t="shared" si="49"/>
        <v>176735</v>
      </c>
      <c r="P380" s="50">
        <f t="shared" si="50"/>
        <v>186762</v>
      </c>
      <c r="Q380" s="50">
        <f t="shared" si="51"/>
        <v>220645</v>
      </c>
    </row>
    <row r="381" spans="1:17" ht="18" thickBot="1" x14ac:dyDescent="0.3">
      <c r="A381" s="25">
        <v>51318</v>
      </c>
      <c r="B381" s="51">
        <f t="shared" si="42"/>
        <v>785.78010471204061</v>
      </c>
      <c r="C381" s="51">
        <f t="shared" si="43"/>
        <v>16356.273856938062</v>
      </c>
      <c r="D381" s="51">
        <f t="shared" si="44"/>
        <v>13040.33603177029</v>
      </c>
      <c r="E381" s="51">
        <f t="shared" si="45"/>
        <v>19323.225358135544</v>
      </c>
      <c r="F381" s="51">
        <f t="shared" si="46"/>
        <v>11504.878437959262</v>
      </c>
      <c r="G381" s="51">
        <f t="shared" si="47"/>
        <v>32.80598190247396</v>
      </c>
      <c r="H381" s="79" cm="1">
        <f t="array" ref="H381">ROUND(TREND($B$25:$B$175,$A$25:$A$175,A381),0)</f>
        <v>792</v>
      </c>
      <c r="I381" s="79" cm="1">
        <f t="array" ref="I381">ROUND(TREND($C$25:$C$175,$A$25:$A$175,A381),0)</f>
        <v>14669</v>
      </c>
      <c r="J381" s="79" cm="1">
        <f t="array" ref="J381">ROUND(TREND($D$25:$D$175,$A$25:$A$175,A381),0)</f>
        <v>11592</v>
      </c>
      <c r="K381" s="79" cm="1">
        <f t="array" ref="K381">ROUND(TREND($E$25:$E$175,$A$25:$A$175,A381),0)</f>
        <v>17506</v>
      </c>
      <c r="L381" s="79" cm="1">
        <f t="array" ref="L381">ROUND(TREND($F$25:$F$175,$A$25:$A$175,A381),0)</f>
        <v>10536</v>
      </c>
      <c r="M381" s="80" cm="1">
        <f t="array" ref="M381">TREND($G$25:$G$175,$A$25:$A$175,A381)</f>
        <v>31.763507538619621</v>
      </c>
      <c r="N381" s="50">
        <f t="shared" si="48"/>
        <v>233654</v>
      </c>
      <c r="O381" s="50">
        <f t="shared" si="49"/>
        <v>177102</v>
      </c>
      <c r="P381" s="50">
        <f t="shared" si="50"/>
        <v>187179</v>
      </c>
      <c r="Q381" s="50">
        <f t="shared" si="51"/>
        <v>221233</v>
      </c>
    </row>
    <row r="382" spans="1:17" ht="18" thickBot="1" x14ac:dyDescent="0.3">
      <c r="A382" s="25">
        <v>51349</v>
      </c>
      <c r="B382" s="51">
        <f t="shared" si="42"/>
        <v>787.76439790575796</v>
      </c>
      <c r="C382" s="51">
        <f t="shared" si="43"/>
        <v>16401.989804046552</v>
      </c>
      <c r="D382" s="51">
        <f t="shared" si="44"/>
        <v>13068.459599816724</v>
      </c>
      <c r="E382" s="51">
        <f t="shared" si="45"/>
        <v>19367.377592473793</v>
      </c>
      <c r="F382" s="51">
        <f t="shared" si="46"/>
        <v>11536.545244593735</v>
      </c>
      <c r="G382" s="51">
        <f t="shared" si="47"/>
        <v>32.876969390749615</v>
      </c>
      <c r="H382" s="79" cm="1">
        <f t="array" ref="H382">ROUND(TREND($B$25:$B$175,$A$25:$A$175,A382),0)</f>
        <v>794</v>
      </c>
      <c r="I382" s="79" cm="1">
        <f t="array" ref="I382">ROUND(TREND($C$25:$C$175,$A$25:$A$175,A382),0)</f>
        <v>14710</v>
      </c>
      <c r="J382" s="79" cm="1">
        <f t="array" ref="J382">ROUND(TREND($D$25:$D$175,$A$25:$A$175,A382),0)</f>
        <v>11617</v>
      </c>
      <c r="K382" s="79" cm="1">
        <f t="array" ref="K382">ROUND(TREND($E$25:$E$175,$A$25:$A$175,A382),0)</f>
        <v>17546</v>
      </c>
      <c r="L382" s="79" cm="1">
        <f t="array" ref="L382">ROUND(TREND($F$25:$F$175,$A$25:$A$175,A382),0)</f>
        <v>10565</v>
      </c>
      <c r="M382" s="80" cm="1">
        <f t="array" ref="M382">TREND($G$25:$G$175,$A$25:$A$175,A382)</f>
        <v>31.832239260343258</v>
      </c>
      <c r="N382" s="50">
        <f t="shared" si="48"/>
        <v>234307</v>
      </c>
      <c r="O382" s="50">
        <f t="shared" si="49"/>
        <v>177484</v>
      </c>
      <c r="P382" s="50">
        <f t="shared" si="50"/>
        <v>187607</v>
      </c>
      <c r="Q382" s="50">
        <f t="shared" si="51"/>
        <v>221842</v>
      </c>
    </row>
    <row r="383" spans="1:17" ht="18" thickBot="1" x14ac:dyDescent="0.3">
      <c r="A383" s="25">
        <v>51380</v>
      </c>
      <c r="B383" s="51">
        <f t="shared" si="42"/>
        <v>789.74869109947531</v>
      </c>
      <c r="C383" s="51">
        <f t="shared" si="43"/>
        <v>16448.820774255251</v>
      </c>
      <c r="D383" s="51">
        <f t="shared" si="44"/>
        <v>13096.583167863158</v>
      </c>
      <c r="E383" s="51">
        <f t="shared" si="45"/>
        <v>19412.633632670499</v>
      </c>
      <c r="F383" s="51">
        <f t="shared" si="46"/>
        <v>11567.120092378746</v>
      </c>
      <c r="G383" s="51">
        <f t="shared" si="47"/>
        <v>32.947956879025291</v>
      </c>
      <c r="H383" s="79" cm="1">
        <f t="array" ref="H383">ROUND(TREND($B$25:$B$175,$A$25:$A$175,A383),0)</f>
        <v>796</v>
      </c>
      <c r="I383" s="79" cm="1">
        <f t="array" ref="I383">ROUND(TREND($C$25:$C$175,$A$25:$A$175,A383),0)</f>
        <v>14752</v>
      </c>
      <c r="J383" s="79" cm="1">
        <f t="array" ref="J383">ROUND(TREND($D$25:$D$175,$A$25:$A$175,A383),0)</f>
        <v>11642</v>
      </c>
      <c r="K383" s="79" cm="1">
        <f t="array" ref="K383">ROUND(TREND($E$25:$E$175,$A$25:$A$175,A383),0)</f>
        <v>17587</v>
      </c>
      <c r="L383" s="79" cm="1">
        <f t="array" ref="L383">ROUND(TREND($F$25:$F$175,$A$25:$A$175,A383),0)</f>
        <v>10593</v>
      </c>
      <c r="M383" s="80" cm="1">
        <f t="array" ref="M383">TREND($G$25:$G$175,$A$25:$A$175,A383)</f>
        <v>31.900970982066909</v>
      </c>
      <c r="N383" s="50">
        <f t="shared" si="48"/>
        <v>234976</v>
      </c>
      <c r="O383" s="50">
        <f t="shared" si="49"/>
        <v>177866</v>
      </c>
      <c r="P383" s="50">
        <f t="shared" si="50"/>
        <v>188045</v>
      </c>
      <c r="Q383" s="50">
        <f t="shared" si="51"/>
        <v>222430</v>
      </c>
    </row>
    <row r="384" spans="1:17" ht="18" thickBot="1" x14ac:dyDescent="0.3">
      <c r="A384" s="25">
        <v>51410</v>
      </c>
      <c r="B384" s="51">
        <f t="shared" si="42"/>
        <v>791.73298429319254</v>
      </c>
      <c r="C384" s="51">
        <f t="shared" si="43"/>
        <v>16493.421698263533</v>
      </c>
      <c r="D384" s="51">
        <f t="shared" si="44"/>
        <v>13123.581793187734</v>
      </c>
      <c r="E384" s="51">
        <f t="shared" si="45"/>
        <v>19455.682061150292</v>
      </c>
      <c r="F384" s="51">
        <f t="shared" si="46"/>
        <v>11597.694940163754</v>
      </c>
      <c r="G384" s="51">
        <f t="shared" si="47"/>
        <v>33.016654448324317</v>
      </c>
      <c r="H384" s="79" cm="1">
        <f t="array" ref="H384">ROUND(TREND($B$25:$B$175,$A$25:$A$175,A384),0)</f>
        <v>798</v>
      </c>
      <c r="I384" s="79" cm="1">
        <f t="array" ref="I384">ROUND(TREND($C$25:$C$175,$A$25:$A$175,A384),0)</f>
        <v>14792</v>
      </c>
      <c r="J384" s="79" cm="1">
        <f t="array" ref="J384">ROUND(TREND($D$25:$D$175,$A$25:$A$175,A384),0)</f>
        <v>11666</v>
      </c>
      <c r="K384" s="79" cm="1">
        <f t="array" ref="K384">ROUND(TREND($E$25:$E$175,$A$25:$A$175,A384),0)</f>
        <v>17626</v>
      </c>
      <c r="L384" s="79" cm="1">
        <f t="array" ref="L384">ROUND(TREND($F$25:$F$175,$A$25:$A$175,A384),0)</f>
        <v>10621</v>
      </c>
      <c r="M384" s="80" cm="1">
        <f t="array" ref="M384">TREND($G$25:$G$175,$A$25:$A$175,A384)</f>
        <v>31.967485551476884</v>
      </c>
      <c r="N384" s="50">
        <f t="shared" si="48"/>
        <v>235613</v>
      </c>
      <c r="O384" s="50">
        <f t="shared" si="49"/>
        <v>178233</v>
      </c>
      <c r="P384" s="50">
        <f t="shared" si="50"/>
        <v>188462</v>
      </c>
      <c r="Q384" s="50">
        <f t="shared" si="51"/>
        <v>223018</v>
      </c>
    </row>
    <row r="385" spans="1:17" ht="18" thickBot="1" x14ac:dyDescent="0.3">
      <c r="A385" s="25">
        <v>51441</v>
      </c>
      <c r="B385" s="51">
        <f t="shared" si="42"/>
        <v>793.71727748690978</v>
      </c>
      <c r="C385" s="51">
        <f t="shared" si="43"/>
        <v>16539.137645372026</v>
      </c>
      <c r="D385" s="51">
        <f t="shared" si="44"/>
        <v>13151.705361234166</v>
      </c>
      <c r="E385" s="51">
        <f t="shared" si="45"/>
        <v>19499.834295488545</v>
      </c>
      <c r="F385" s="51">
        <f t="shared" si="46"/>
        <v>11628.269787948764</v>
      </c>
      <c r="G385" s="51">
        <f t="shared" si="47"/>
        <v>33.087641936599972</v>
      </c>
      <c r="H385" s="79" cm="1">
        <f t="array" ref="H385">ROUND(TREND($B$25:$B$175,$A$25:$A$175,A385),0)</f>
        <v>800</v>
      </c>
      <c r="I385" s="79" cm="1">
        <f t="array" ref="I385">ROUND(TREND($C$25:$C$175,$A$25:$A$175,A385),0)</f>
        <v>14833</v>
      </c>
      <c r="J385" s="79" cm="1">
        <f t="array" ref="J385">ROUND(TREND($D$25:$D$175,$A$25:$A$175,A385),0)</f>
        <v>11691</v>
      </c>
      <c r="K385" s="79" cm="1">
        <f t="array" ref="K385">ROUND(TREND($E$25:$E$175,$A$25:$A$175,A385),0)</f>
        <v>17666</v>
      </c>
      <c r="L385" s="79" cm="1">
        <f t="array" ref="L385">ROUND(TREND($F$25:$F$175,$A$25:$A$175,A385),0)</f>
        <v>10649</v>
      </c>
      <c r="M385" s="80" cm="1">
        <f t="array" ref="M385">TREND($G$25:$G$175,$A$25:$A$175,A385)</f>
        <v>32.036217273200521</v>
      </c>
      <c r="N385" s="50">
        <f t="shared" si="48"/>
        <v>236266</v>
      </c>
      <c r="O385" s="50">
        <f t="shared" si="49"/>
        <v>178615</v>
      </c>
      <c r="P385" s="50">
        <f t="shared" si="50"/>
        <v>188890</v>
      </c>
      <c r="Q385" s="50">
        <f t="shared" si="51"/>
        <v>223606</v>
      </c>
    </row>
    <row r="386" spans="1:17" ht="18" thickBot="1" x14ac:dyDescent="0.3">
      <c r="A386" s="25">
        <v>51471</v>
      </c>
      <c r="B386" s="51">
        <f t="shared" si="42"/>
        <v>795.70157068062701</v>
      </c>
      <c r="C386" s="51">
        <f t="shared" si="43"/>
        <v>16584.853592480518</v>
      </c>
      <c r="D386" s="51">
        <f t="shared" si="44"/>
        <v>13178.703986558743</v>
      </c>
      <c r="E386" s="51">
        <f t="shared" si="45"/>
        <v>19542.882723968341</v>
      </c>
      <c r="F386" s="51">
        <f t="shared" si="46"/>
        <v>11658.844635733773</v>
      </c>
      <c r="G386" s="51">
        <f t="shared" si="47"/>
        <v>33.156339505899012</v>
      </c>
      <c r="H386" s="79" cm="1">
        <f t="array" ref="H386">ROUND(TREND($B$25:$B$175,$A$25:$A$175,A386),0)</f>
        <v>802</v>
      </c>
      <c r="I386" s="79" cm="1">
        <f t="array" ref="I386">ROUND(TREND($C$25:$C$175,$A$25:$A$175,A386),0)</f>
        <v>14874</v>
      </c>
      <c r="J386" s="79" cm="1">
        <f t="array" ref="J386">ROUND(TREND($D$25:$D$175,$A$25:$A$175,A386),0)</f>
        <v>11715</v>
      </c>
      <c r="K386" s="79" cm="1">
        <f t="array" ref="K386">ROUND(TREND($E$25:$E$175,$A$25:$A$175,A386),0)</f>
        <v>17705</v>
      </c>
      <c r="L386" s="79" cm="1">
        <f t="array" ref="L386">ROUND(TREND($F$25:$F$175,$A$25:$A$175,A386),0)</f>
        <v>10677</v>
      </c>
      <c r="M386" s="80" cm="1">
        <f t="array" ref="M386">TREND($G$25:$G$175,$A$25:$A$175,A386)</f>
        <v>32.10273184261051</v>
      </c>
      <c r="N386" s="50">
        <f t="shared" si="48"/>
        <v>236919</v>
      </c>
      <c r="O386" s="50">
        <f t="shared" si="49"/>
        <v>178982</v>
      </c>
      <c r="P386" s="50">
        <f t="shared" si="50"/>
        <v>189307</v>
      </c>
      <c r="Q386" s="50">
        <f t="shared" si="51"/>
        <v>224194</v>
      </c>
    </row>
    <row r="387" spans="1:17" ht="18" thickBot="1" x14ac:dyDescent="0.3">
      <c r="A387" s="25">
        <v>51502</v>
      </c>
      <c r="B387" s="51">
        <f t="shared" si="42"/>
        <v>797.68586387434425</v>
      </c>
      <c r="C387" s="51">
        <f t="shared" si="43"/>
        <v>16630.569539589007</v>
      </c>
      <c r="D387" s="51">
        <f t="shared" si="44"/>
        <v>13206.827554605177</v>
      </c>
      <c r="E387" s="51">
        <f t="shared" si="45"/>
        <v>19587.034958306594</v>
      </c>
      <c r="F387" s="51">
        <f t="shared" si="46"/>
        <v>11689.419483518781</v>
      </c>
      <c r="G387" s="51">
        <f t="shared" si="47"/>
        <v>33.227326994174668</v>
      </c>
      <c r="H387" s="79" cm="1">
        <f t="array" ref="H387">ROUND(TREND($B$25:$B$175,$A$25:$A$175,A387),0)</f>
        <v>804</v>
      </c>
      <c r="I387" s="79" cm="1">
        <f t="array" ref="I387">ROUND(TREND($C$25:$C$175,$A$25:$A$175,A387),0)</f>
        <v>14915</v>
      </c>
      <c r="J387" s="79" cm="1">
        <f t="array" ref="J387">ROUND(TREND($D$25:$D$175,$A$25:$A$175,A387),0)</f>
        <v>11740</v>
      </c>
      <c r="K387" s="79" cm="1">
        <f t="array" ref="K387">ROUND(TREND($E$25:$E$175,$A$25:$A$175,A387),0)</f>
        <v>17745</v>
      </c>
      <c r="L387" s="79" cm="1">
        <f t="array" ref="L387">ROUND(TREND($F$25:$F$175,$A$25:$A$175,A387),0)</f>
        <v>10705</v>
      </c>
      <c r="M387" s="80" cm="1">
        <f t="array" ref="M387">TREND($G$25:$G$175,$A$25:$A$175,A387)</f>
        <v>32.171463564334147</v>
      </c>
      <c r="N387" s="50">
        <f t="shared" si="48"/>
        <v>237572</v>
      </c>
      <c r="O387" s="50">
        <f t="shared" si="49"/>
        <v>179364</v>
      </c>
      <c r="P387" s="50">
        <f t="shared" si="50"/>
        <v>189735</v>
      </c>
      <c r="Q387" s="50">
        <f t="shared" si="51"/>
        <v>224782</v>
      </c>
    </row>
    <row r="388" spans="1:17" ht="18" thickBot="1" x14ac:dyDescent="0.3">
      <c r="A388" s="25">
        <v>51533</v>
      </c>
      <c r="B388" s="51">
        <f t="shared" si="42"/>
        <v>799.6701570680616</v>
      </c>
      <c r="C388" s="51">
        <f t="shared" si="43"/>
        <v>16677.400509797702</v>
      </c>
      <c r="D388" s="51">
        <f t="shared" si="44"/>
        <v>13234.95112265161</v>
      </c>
      <c r="E388" s="51">
        <f t="shared" si="45"/>
        <v>19632.290998503304</v>
      </c>
      <c r="F388" s="51">
        <f t="shared" si="46"/>
        <v>11721.086290153255</v>
      </c>
      <c r="G388" s="51">
        <f t="shared" si="47"/>
        <v>33.298314482450337</v>
      </c>
      <c r="H388" s="79" cm="1">
        <f t="array" ref="H388">ROUND(TREND($B$25:$B$175,$A$25:$A$175,A388),0)</f>
        <v>806</v>
      </c>
      <c r="I388" s="79" cm="1">
        <f t="array" ref="I388">ROUND(TREND($C$25:$C$175,$A$25:$A$175,A388),0)</f>
        <v>14957</v>
      </c>
      <c r="J388" s="79" cm="1">
        <f t="array" ref="J388">ROUND(TREND($D$25:$D$175,$A$25:$A$175,A388),0)</f>
        <v>11765</v>
      </c>
      <c r="K388" s="79" cm="1">
        <f t="array" ref="K388">ROUND(TREND($E$25:$E$175,$A$25:$A$175,A388),0)</f>
        <v>17786</v>
      </c>
      <c r="L388" s="79" cm="1">
        <f t="array" ref="L388">ROUND(TREND($F$25:$F$175,$A$25:$A$175,A388),0)</f>
        <v>10734</v>
      </c>
      <c r="M388" s="80" cm="1">
        <f t="array" ref="M388">TREND($G$25:$G$175,$A$25:$A$175,A388)</f>
        <v>32.240195286057798</v>
      </c>
      <c r="N388" s="50">
        <f t="shared" si="48"/>
        <v>238241</v>
      </c>
      <c r="O388" s="50">
        <f t="shared" si="49"/>
        <v>179746</v>
      </c>
      <c r="P388" s="50">
        <f t="shared" si="50"/>
        <v>190173</v>
      </c>
      <c r="Q388" s="50">
        <f t="shared" si="51"/>
        <v>225391</v>
      </c>
    </row>
    <row r="389" spans="1:17" ht="18" thickBot="1" x14ac:dyDescent="0.3">
      <c r="A389" s="25">
        <v>51561</v>
      </c>
      <c r="B389" s="51">
        <f t="shared" si="42"/>
        <v>801.65445026177883</v>
      </c>
      <c r="C389" s="51">
        <f t="shared" si="43"/>
        <v>16718.656364505365</v>
      </c>
      <c r="D389" s="51">
        <f t="shared" si="44"/>
        <v>13260.824805254328</v>
      </c>
      <c r="E389" s="51">
        <f t="shared" si="45"/>
        <v>19672.028009407728</v>
      </c>
      <c r="F389" s="51">
        <f t="shared" si="46"/>
        <v>11749.477220239334</v>
      </c>
      <c r="G389" s="51">
        <f t="shared" si="47"/>
        <v>33.36243221379609</v>
      </c>
      <c r="H389" s="79" cm="1">
        <f t="array" ref="H389">ROUND(TREND($B$25:$B$175,$A$25:$A$175,A389),0)</f>
        <v>808</v>
      </c>
      <c r="I389" s="79" cm="1">
        <f t="array" ref="I389">ROUND(TREND($C$25:$C$175,$A$25:$A$175,A389),0)</f>
        <v>14994</v>
      </c>
      <c r="J389" s="79" cm="1">
        <f t="array" ref="J389">ROUND(TREND($D$25:$D$175,$A$25:$A$175,A389),0)</f>
        <v>11788</v>
      </c>
      <c r="K389" s="79" cm="1">
        <f t="array" ref="K389">ROUND(TREND($E$25:$E$175,$A$25:$A$175,A389),0)</f>
        <v>17822</v>
      </c>
      <c r="L389" s="79" cm="1">
        <f t="array" ref="L389">ROUND(TREND($F$25:$F$175,$A$25:$A$175,A389),0)</f>
        <v>10760</v>
      </c>
      <c r="M389" s="80" cm="1">
        <f t="array" ref="M389">TREND($G$25:$G$175,$A$25:$A$175,A389)</f>
        <v>32.302275550840434</v>
      </c>
      <c r="N389" s="50">
        <f t="shared" si="48"/>
        <v>238830</v>
      </c>
      <c r="O389" s="50">
        <f t="shared" si="49"/>
        <v>180097</v>
      </c>
      <c r="P389" s="50">
        <f t="shared" si="50"/>
        <v>190558</v>
      </c>
      <c r="Q389" s="50">
        <f t="shared" si="51"/>
        <v>225937</v>
      </c>
    </row>
    <row r="390" spans="1:17" ht="18" thickBot="1" x14ac:dyDescent="0.3">
      <c r="A390" s="25">
        <v>51592</v>
      </c>
      <c r="B390" s="51">
        <f t="shared" si="42"/>
        <v>803.63874345549607</v>
      </c>
      <c r="C390" s="51">
        <f t="shared" si="43"/>
        <v>16765.487334714064</v>
      </c>
      <c r="D390" s="51">
        <f t="shared" si="44"/>
        <v>13288.948373300762</v>
      </c>
      <c r="E390" s="51">
        <f t="shared" si="45"/>
        <v>19716.180243745977</v>
      </c>
      <c r="F390" s="51">
        <f t="shared" si="46"/>
        <v>11780.052068024343</v>
      </c>
      <c r="G390" s="51">
        <f t="shared" si="47"/>
        <v>33.43341970207176</v>
      </c>
      <c r="H390" s="79" cm="1">
        <f t="array" ref="H390">ROUND(TREND($B$25:$B$175,$A$25:$A$175,A390),0)</f>
        <v>810</v>
      </c>
      <c r="I390" s="79" cm="1">
        <f t="array" ref="I390">ROUND(TREND($C$25:$C$175,$A$25:$A$175,A390),0)</f>
        <v>15036</v>
      </c>
      <c r="J390" s="79" cm="1">
        <f t="array" ref="J390">ROUND(TREND($D$25:$D$175,$A$25:$A$175,A390),0)</f>
        <v>11813</v>
      </c>
      <c r="K390" s="79" cm="1">
        <f t="array" ref="K390">ROUND(TREND($E$25:$E$175,$A$25:$A$175,A390),0)</f>
        <v>17862</v>
      </c>
      <c r="L390" s="79" cm="1">
        <f t="array" ref="L390">ROUND(TREND($F$25:$F$175,$A$25:$A$175,A390),0)</f>
        <v>10788</v>
      </c>
      <c r="M390" s="80" cm="1">
        <f t="array" ref="M390">TREND($G$25:$G$175,$A$25:$A$175,A390)</f>
        <v>32.371007272564086</v>
      </c>
      <c r="N390" s="50">
        <f t="shared" si="48"/>
        <v>239499</v>
      </c>
      <c r="O390" s="50">
        <f t="shared" si="49"/>
        <v>180479</v>
      </c>
      <c r="P390" s="50">
        <f t="shared" si="50"/>
        <v>190986</v>
      </c>
      <c r="Q390" s="50">
        <f t="shared" si="51"/>
        <v>226525</v>
      </c>
    </row>
    <row r="391" spans="1:17" ht="18" thickBot="1" x14ac:dyDescent="0.3">
      <c r="A391" s="25">
        <v>51622</v>
      </c>
      <c r="B391" s="51">
        <f t="shared" si="42"/>
        <v>805.6230366492133</v>
      </c>
      <c r="C391" s="51">
        <f t="shared" si="43"/>
        <v>16810.088258722346</v>
      </c>
      <c r="D391" s="51">
        <f t="shared" si="44"/>
        <v>13315.946998625339</v>
      </c>
      <c r="E391" s="51">
        <f t="shared" si="45"/>
        <v>19759.22867222577</v>
      </c>
      <c r="F391" s="51">
        <f t="shared" si="46"/>
        <v>11810.626915809351</v>
      </c>
      <c r="G391" s="51">
        <f t="shared" si="47"/>
        <v>33.502117271370786</v>
      </c>
      <c r="H391" s="79" cm="1">
        <f t="array" ref="H391">ROUND(TREND($B$25:$B$175,$A$25:$A$175,A391),0)</f>
        <v>812</v>
      </c>
      <c r="I391" s="79" cm="1">
        <f t="array" ref="I391">ROUND(TREND($C$25:$C$175,$A$25:$A$175,A391),0)</f>
        <v>15076</v>
      </c>
      <c r="J391" s="79" cm="1">
        <f t="array" ref="J391">ROUND(TREND($D$25:$D$175,$A$25:$A$175,A391),0)</f>
        <v>11837</v>
      </c>
      <c r="K391" s="79" cm="1">
        <f t="array" ref="K391">ROUND(TREND($E$25:$E$175,$A$25:$A$175,A391),0)</f>
        <v>17901</v>
      </c>
      <c r="L391" s="79" cm="1">
        <f t="array" ref="L391">ROUND(TREND($F$25:$F$175,$A$25:$A$175,A391),0)</f>
        <v>10816</v>
      </c>
      <c r="M391" s="80" cm="1">
        <f t="array" ref="M391">TREND($G$25:$G$175,$A$25:$A$175,A391)</f>
        <v>32.437521841974061</v>
      </c>
      <c r="N391" s="50">
        <f t="shared" si="48"/>
        <v>240136</v>
      </c>
      <c r="O391" s="50">
        <f t="shared" si="49"/>
        <v>180846</v>
      </c>
      <c r="P391" s="50">
        <f t="shared" si="50"/>
        <v>191403</v>
      </c>
      <c r="Q391" s="50">
        <f t="shared" si="51"/>
        <v>227113</v>
      </c>
    </row>
    <row r="392" spans="1:17" ht="18" thickBot="1" x14ac:dyDescent="0.3">
      <c r="A392" s="25">
        <v>51653</v>
      </c>
      <c r="B392" s="51">
        <f t="shared" ref="B392:B455" si="52">H392/H391*B391</f>
        <v>807.60732984293065</v>
      </c>
      <c r="C392" s="51">
        <f t="shared" ref="C392:C455" si="53">I392/I391*C391</f>
        <v>16855.804205830838</v>
      </c>
      <c r="D392" s="51">
        <f t="shared" ref="D392:D455" si="54">J392/J391*D391</f>
        <v>13344.070566671773</v>
      </c>
      <c r="E392" s="51">
        <f t="shared" ref="E392:E455" si="55">K392/K391*E391</f>
        <v>19804.48471242248</v>
      </c>
      <c r="F392" s="51">
        <f t="shared" ref="F392:F455" si="56">L392/L391*F391</f>
        <v>11841.201763594361</v>
      </c>
      <c r="G392" s="51">
        <f t="shared" ref="G392:G455" si="57">M392/M391*G391</f>
        <v>33.573104759646441</v>
      </c>
      <c r="H392" s="79" cm="1">
        <f t="array" ref="H392">ROUND(TREND($B$25:$B$175,$A$25:$A$175,A392),0)</f>
        <v>814</v>
      </c>
      <c r="I392" s="79" cm="1">
        <f t="array" ref="I392">ROUND(TREND($C$25:$C$175,$A$25:$A$175,A392),0)</f>
        <v>15117</v>
      </c>
      <c r="J392" s="79" cm="1">
        <f t="array" ref="J392">ROUND(TREND($D$25:$D$175,$A$25:$A$175,A392),0)</f>
        <v>11862</v>
      </c>
      <c r="K392" s="79" cm="1">
        <f t="array" ref="K392">ROUND(TREND($E$25:$E$175,$A$25:$A$175,A392),0)</f>
        <v>17942</v>
      </c>
      <c r="L392" s="79" cm="1">
        <f t="array" ref="L392">ROUND(TREND($F$25:$F$175,$A$25:$A$175,A392),0)</f>
        <v>10844</v>
      </c>
      <c r="M392" s="80" cm="1">
        <f t="array" ref="M392">TREND($G$25:$G$175,$A$25:$A$175,A392)</f>
        <v>32.506253563697697</v>
      </c>
      <c r="N392" s="50">
        <f t="shared" ref="N392:N455" si="58">ROUND(C392/C391*N391,0)</f>
        <v>240789</v>
      </c>
      <c r="O392" s="50">
        <f t="shared" ref="O392:O455" si="59">ROUND(D392/D391*O391,0)</f>
        <v>181228</v>
      </c>
      <c r="P392" s="50">
        <f t="shared" ref="P392:P455" si="60">ROUND(E392/E391*P391,0)</f>
        <v>191841</v>
      </c>
      <c r="Q392" s="50">
        <f t="shared" ref="Q392:Q455" si="61">ROUND(F392/F391*Q391,0)</f>
        <v>227701</v>
      </c>
    </row>
    <row r="393" spans="1:17" ht="18" thickBot="1" x14ac:dyDescent="0.3">
      <c r="A393" s="25">
        <v>51683</v>
      </c>
      <c r="B393" s="51">
        <f t="shared" si="52"/>
        <v>809.591623036648</v>
      </c>
      <c r="C393" s="51">
        <f t="shared" si="53"/>
        <v>16900.405129839124</v>
      </c>
      <c r="D393" s="51">
        <f t="shared" si="54"/>
        <v>13371.069191996348</v>
      </c>
      <c r="E393" s="51">
        <f t="shared" si="55"/>
        <v>19847.533140902273</v>
      </c>
      <c r="F393" s="51">
        <f t="shared" si="56"/>
        <v>11871.776611379371</v>
      </c>
      <c r="G393" s="51">
        <f t="shared" si="57"/>
        <v>33.641802328945488</v>
      </c>
      <c r="H393" s="79" cm="1">
        <f t="array" ref="H393">ROUND(TREND($B$25:$B$175,$A$25:$A$175,A393),0)</f>
        <v>816</v>
      </c>
      <c r="I393" s="79" cm="1">
        <f t="array" ref="I393">ROUND(TREND($C$25:$C$175,$A$25:$A$175,A393),0)</f>
        <v>15157</v>
      </c>
      <c r="J393" s="79" cm="1">
        <f t="array" ref="J393">ROUND(TREND($D$25:$D$175,$A$25:$A$175,A393),0)</f>
        <v>11886</v>
      </c>
      <c r="K393" s="79" cm="1">
        <f t="array" ref="K393">ROUND(TREND($E$25:$E$175,$A$25:$A$175,A393),0)</f>
        <v>17981</v>
      </c>
      <c r="L393" s="79" cm="1">
        <f t="array" ref="L393">ROUND(TREND($F$25:$F$175,$A$25:$A$175,A393),0)</f>
        <v>10872</v>
      </c>
      <c r="M393" s="80" cm="1">
        <f t="array" ref="M393">TREND($G$25:$G$175,$A$25:$A$175,A393)</f>
        <v>32.572768133107687</v>
      </c>
      <c r="N393" s="50">
        <f t="shared" si="58"/>
        <v>241426</v>
      </c>
      <c r="O393" s="50">
        <f t="shared" si="59"/>
        <v>181595</v>
      </c>
      <c r="P393" s="50">
        <f t="shared" si="60"/>
        <v>192258</v>
      </c>
      <c r="Q393" s="50">
        <f t="shared" si="61"/>
        <v>228289</v>
      </c>
    </row>
    <row r="394" spans="1:17" ht="18" thickBot="1" x14ac:dyDescent="0.3">
      <c r="A394" s="25">
        <v>51714</v>
      </c>
      <c r="B394" s="51">
        <f t="shared" si="52"/>
        <v>811.57591623036524</v>
      </c>
      <c r="C394" s="51">
        <f t="shared" si="53"/>
        <v>16947.236100047823</v>
      </c>
      <c r="D394" s="51">
        <f t="shared" si="54"/>
        <v>13399.192760042783</v>
      </c>
      <c r="E394" s="51">
        <f t="shared" si="55"/>
        <v>19891.685375240522</v>
      </c>
      <c r="F394" s="51">
        <f t="shared" si="56"/>
        <v>11903.443418013845</v>
      </c>
      <c r="G394" s="51">
        <f t="shared" si="57"/>
        <v>33.712789817221143</v>
      </c>
      <c r="H394" s="79" cm="1">
        <f t="array" ref="H394">ROUND(TREND($B$25:$B$175,$A$25:$A$175,A394),0)</f>
        <v>818</v>
      </c>
      <c r="I394" s="79" cm="1">
        <f t="array" ref="I394">ROUND(TREND($C$25:$C$175,$A$25:$A$175,A394),0)</f>
        <v>15199</v>
      </c>
      <c r="J394" s="79" cm="1">
        <f t="array" ref="J394">ROUND(TREND($D$25:$D$175,$A$25:$A$175,A394),0)</f>
        <v>11911</v>
      </c>
      <c r="K394" s="79" cm="1">
        <f t="array" ref="K394">ROUND(TREND($E$25:$E$175,$A$25:$A$175,A394),0)</f>
        <v>18021</v>
      </c>
      <c r="L394" s="79" cm="1">
        <f t="array" ref="L394">ROUND(TREND($F$25:$F$175,$A$25:$A$175,A394),0)</f>
        <v>10901</v>
      </c>
      <c r="M394" s="80" cm="1">
        <f t="array" ref="M394">TREND($G$25:$G$175,$A$25:$A$175,A394)</f>
        <v>32.641499854831324</v>
      </c>
      <c r="N394" s="50">
        <f t="shared" si="58"/>
        <v>242095</v>
      </c>
      <c r="O394" s="50">
        <f t="shared" si="59"/>
        <v>181977</v>
      </c>
      <c r="P394" s="50">
        <f t="shared" si="60"/>
        <v>192686</v>
      </c>
      <c r="Q394" s="50">
        <f t="shared" si="61"/>
        <v>228898</v>
      </c>
    </row>
    <row r="395" spans="1:17" ht="18" thickBot="1" x14ac:dyDescent="0.3">
      <c r="A395" s="25">
        <v>51745</v>
      </c>
      <c r="B395" s="51">
        <f t="shared" si="52"/>
        <v>813.56020942408259</v>
      </c>
      <c r="C395" s="51">
        <f t="shared" si="53"/>
        <v>16992.952047156316</v>
      </c>
      <c r="D395" s="51">
        <f t="shared" si="54"/>
        <v>13427.316328089217</v>
      </c>
      <c r="E395" s="51">
        <f t="shared" si="55"/>
        <v>19935.837609578775</v>
      </c>
      <c r="F395" s="51">
        <f t="shared" si="56"/>
        <v>11934.018265798853</v>
      </c>
      <c r="G395" s="51">
        <f t="shared" si="57"/>
        <v>33.78377730549682</v>
      </c>
      <c r="H395" s="79" cm="1">
        <f t="array" ref="H395">ROUND(TREND($B$25:$B$175,$A$25:$A$175,A395),0)</f>
        <v>820</v>
      </c>
      <c r="I395" s="79" cm="1">
        <f t="array" ref="I395">ROUND(TREND($C$25:$C$175,$A$25:$A$175,A395),0)</f>
        <v>15240</v>
      </c>
      <c r="J395" s="79" cm="1">
        <f t="array" ref="J395">ROUND(TREND($D$25:$D$175,$A$25:$A$175,A395),0)</f>
        <v>11936</v>
      </c>
      <c r="K395" s="79" cm="1">
        <f t="array" ref="K395">ROUND(TREND($E$25:$E$175,$A$25:$A$175,A395),0)</f>
        <v>18061</v>
      </c>
      <c r="L395" s="79" cm="1">
        <f t="array" ref="L395">ROUND(TREND($F$25:$F$175,$A$25:$A$175,A395),0)</f>
        <v>10929</v>
      </c>
      <c r="M395" s="80" cm="1">
        <f t="array" ref="M395">TREND($G$25:$G$175,$A$25:$A$175,A395)</f>
        <v>32.710231576554975</v>
      </c>
      <c r="N395" s="50">
        <f t="shared" si="58"/>
        <v>242748</v>
      </c>
      <c r="O395" s="50">
        <f t="shared" si="59"/>
        <v>182359</v>
      </c>
      <c r="P395" s="50">
        <f t="shared" si="60"/>
        <v>193114</v>
      </c>
      <c r="Q395" s="50">
        <f t="shared" si="61"/>
        <v>229486</v>
      </c>
    </row>
    <row r="396" spans="1:17" ht="18" thickBot="1" x14ac:dyDescent="0.3">
      <c r="A396" s="25">
        <v>51775</v>
      </c>
      <c r="B396" s="51">
        <f t="shared" si="52"/>
        <v>815.54450261779982</v>
      </c>
      <c r="C396" s="51">
        <f t="shared" si="53"/>
        <v>17037.552971164601</v>
      </c>
      <c r="D396" s="51">
        <f t="shared" si="54"/>
        <v>13454.314953413792</v>
      </c>
      <c r="E396" s="51">
        <f t="shared" si="55"/>
        <v>19978.886038058568</v>
      </c>
      <c r="F396" s="51">
        <f t="shared" si="56"/>
        <v>11964.593113583864</v>
      </c>
      <c r="G396" s="51">
        <f t="shared" si="57"/>
        <v>33.852474874795845</v>
      </c>
      <c r="H396" s="79" cm="1">
        <f t="array" ref="H396">ROUND(TREND($B$25:$B$175,$A$25:$A$175,A396),0)</f>
        <v>822</v>
      </c>
      <c r="I396" s="79" cm="1">
        <f t="array" ref="I396">ROUND(TREND($C$25:$C$175,$A$25:$A$175,A396),0)</f>
        <v>15280</v>
      </c>
      <c r="J396" s="79" cm="1">
        <f t="array" ref="J396">ROUND(TREND($D$25:$D$175,$A$25:$A$175,A396),0)</f>
        <v>11960</v>
      </c>
      <c r="K396" s="79" cm="1">
        <f t="array" ref="K396">ROUND(TREND($E$25:$E$175,$A$25:$A$175,A396),0)</f>
        <v>18100</v>
      </c>
      <c r="L396" s="79" cm="1">
        <f t="array" ref="L396">ROUND(TREND($F$25:$F$175,$A$25:$A$175,A396),0)</f>
        <v>10957</v>
      </c>
      <c r="M396" s="80" cm="1">
        <f t="array" ref="M396">TREND($G$25:$G$175,$A$25:$A$175,A396)</f>
        <v>32.77674614596495</v>
      </c>
      <c r="N396" s="50">
        <f t="shared" si="58"/>
        <v>243385</v>
      </c>
      <c r="O396" s="50">
        <f t="shared" si="59"/>
        <v>182726</v>
      </c>
      <c r="P396" s="50">
        <f t="shared" si="60"/>
        <v>193531</v>
      </c>
      <c r="Q396" s="50">
        <f t="shared" si="61"/>
        <v>230074</v>
      </c>
    </row>
    <row r="397" spans="1:17" ht="18" thickBot="1" x14ac:dyDescent="0.3">
      <c r="A397" s="25">
        <v>51806</v>
      </c>
      <c r="B397" s="51">
        <f t="shared" si="52"/>
        <v>817.52879581151717</v>
      </c>
      <c r="C397" s="51">
        <f t="shared" si="53"/>
        <v>17084.3839413733</v>
      </c>
      <c r="D397" s="51">
        <f t="shared" si="54"/>
        <v>13482.438521460224</v>
      </c>
      <c r="E397" s="51">
        <f t="shared" si="55"/>
        <v>20024.142078255278</v>
      </c>
      <c r="F397" s="51">
        <f t="shared" si="56"/>
        <v>11995.167961368872</v>
      </c>
      <c r="G397" s="51">
        <f t="shared" si="57"/>
        <v>33.923462363071501</v>
      </c>
      <c r="H397" s="79" cm="1">
        <f t="array" ref="H397">ROUND(TREND($B$25:$B$175,$A$25:$A$175,A397),0)</f>
        <v>824</v>
      </c>
      <c r="I397" s="79" cm="1">
        <f t="array" ref="I397">ROUND(TREND($C$25:$C$175,$A$25:$A$175,A397),0)</f>
        <v>15322</v>
      </c>
      <c r="J397" s="79" cm="1">
        <f t="array" ref="J397">ROUND(TREND($D$25:$D$175,$A$25:$A$175,A397),0)</f>
        <v>11985</v>
      </c>
      <c r="K397" s="79" cm="1">
        <f t="array" ref="K397">ROUND(TREND($E$25:$E$175,$A$25:$A$175,A397),0)</f>
        <v>18141</v>
      </c>
      <c r="L397" s="79" cm="1">
        <f t="array" ref="L397">ROUND(TREND($F$25:$F$175,$A$25:$A$175,A397),0)</f>
        <v>10985</v>
      </c>
      <c r="M397" s="80" cm="1">
        <f t="array" ref="M397">TREND($G$25:$G$175,$A$25:$A$175,A397)</f>
        <v>32.845477867688587</v>
      </c>
      <c r="N397" s="50">
        <f t="shared" si="58"/>
        <v>244054</v>
      </c>
      <c r="O397" s="50">
        <f t="shared" si="59"/>
        <v>183108</v>
      </c>
      <c r="P397" s="50">
        <f t="shared" si="60"/>
        <v>193969</v>
      </c>
      <c r="Q397" s="50">
        <f t="shared" si="61"/>
        <v>230662</v>
      </c>
    </row>
    <row r="398" spans="1:17" ht="18" thickBot="1" x14ac:dyDescent="0.3">
      <c r="A398" s="25">
        <v>51836</v>
      </c>
      <c r="B398" s="51">
        <f t="shared" si="52"/>
        <v>819.51308900523452</v>
      </c>
      <c r="C398" s="51">
        <f t="shared" si="53"/>
        <v>17128.984865381586</v>
      </c>
      <c r="D398" s="51">
        <f t="shared" si="54"/>
        <v>13509.4371467848</v>
      </c>
      <c r="E398" s="51">
        <f t="shared" si="55"/>
        <v>20067.190506735074</v>
      </c>
      <c r="F398" s="51">
        <f t="shared" si="56"/>
        <v>12025.74280915388</v>
      </c>
      <c r="G398" s="51">
        <f t="shared" si="57"/>
        <v>33.992159932370541</v>
      </c>
      <c r="H398" s="79" cm="1">
        <f t="array" ref="H398">ROUND(TREND($B$25:$B$175,$A$25:$A$175,A398),0)</f>
        <v>826</v>
      </c>
      <c r="I398" s="79" cm="1">
        <f t="array" ref="I398">ROUND(TREND($C$25:$C$175,$A$25:$A$175,A398),0)</f>
        <v>15362</v>
      </c>
      <c r="J398" s="79" cm="1">
        <f t="array" ref="J398">ROUND(TREND($D$25:$D$175,$A$25:$A$175,A398),0)</f>
        <v>12009</v>
      </c>
      <c r="K398" s="79" cm="1">
        <f t="array" ref="K398">ROUND(TREND($E$25:$E$175,$A$25:$A$175,A398),0)</f>
        <v>18180</v>
      </c>
      <c r="L398" s="79" cm="1">
        <f t="array" ref="L398">ROUND(TREND($F$25:$F$175,$A$25:$A$175,A398),0)</f>
        <v>11013</v>
      </c>
      <c r="M398" s="80" cm="1">
        <f t="array" ref="M398">TREND($G$25:$G$175,$A$25:$A$175,A398)</f>
        <v>32.911992437098576</v>
      </c>
      <c r="N398" s="50">
        <f t="shared" si="58"/>
        <v>244691</v>
      </c>
      <c r="O398" s="50">
        <f t="shared" si="59"/>
        <v>183475</v>
      </c>
      <c r="P398" s="50">
        <f t="shared" si="60"/>
        <v>194386</v>
      </c>
      <c r="Q398" s="50">
        <f t="shared" si="61"/>
        <v>231250</v>
      </c>
    </row>
    <row r="399" spans="1:17" ht="18" thickBot="1" x14ac:dyDescent="0.3">
      <c r="A399" s="25">
        <v>51867</v>
      </c>
      <c r="B399" s="51">
        <f t="shared" si="52"/>
        <v>821.49738219895187</v>
      </c>
      <c r="C399" s="51">
        <f t="shared" si="53"/>
        <v>17175.815835590285</v>
      </c>
      <c r="D399" s="51">
        <f t="shared" si="54"/>
        <v>13537.560714831232</v>
      </c>
      <c r="E399" s="51">
        <f t="shared" si="55"/>
        <v>20111.342741073324</v>
      </c>
      <c r="F399" s="51">
        <f t="shared" si="56"/>
        <v>12056.317656938891</v>
      </c>
      <c r="G399" s="51">
        <f t="shared" si="57"/>
        <v>34.063147420646196</v>
      </c>
      <c r="H399" s="79" cm="1">
        <f t="array" ref="H399">ROUND(TREND($B$25:$B$175,$A$25:$A$175,A399),0)</f>
        <v>828</v>
      </c>
      <c r="I399" s="79" cm="1">
        <f t="array" ref="I399">ROUND(TREND($C$25:$C$175,$A$25:$A$175,A399),0)</f>
        <v>15404</v>
      </c>
      <c r="J399" s="79" cm="1">
        <f t="array" ref="J399">ROUND(TREND($D$25:$D$175,$A$25:$A$175,A399),0)</f>
        <v>12034</v>
      </c>
      <c r="K399" s="79" cm="1">
        <f t="array" ref="K399">ROUND(TREND($E$25:$E$175,$A$25:$A$175,A399),0)</f>
        <v>18220</v>
      </c>
      <c r="L399" s="79" cm="1">
        <f t="array" ref="L399">ROUND(TREND($F$25:$F$175,$A$25:$A$175,A399),0)</f>
        <v>11041</v>
      </c>
      <c r="M399" s="80" cm="1">
        <f t="array" ref="M399">TREND($G$25:$G$175,$A$25:$A$175,A399)</f>
        <v>32.980724158822213</v>
      </c>
      <c r="N399" s="50">
        <f t="shared" si="58"/>
        <v>245360</v>
      </c>
      <c r="O399" s="50">
        <f t="shared" si="59"/>
        <v>183857</v>
      </c>
      <c r="P399" s="50">
        <f t="shared" si="60"/>
        <v>194814</v>
      </c>
      <c r="Q399" s="50">
        <f t="shared" si="61"/>
        <v>231838</v>
      </c>
    </row>
    <row r="400" spans="1:17" ht="18" thickBot="1" x14ac:dyDescent="0.3">
      <c r="A400" s="25">
        <v>51898</v>
      </c>
      <c r="B400" s="51">
        <f t="shared" si="52"/>
        <v>823.4816753926691</v>
      </c>
      <c r="C400" s="51">
        <f t="shared" si="53"/>
        <v>17221.531782698778</v>
      </c>
      <c r="D400" s="51">
        <f t="shared" si="54"/>
        <v>13565.684282877664</v>
      </c>
      <c r="E400" s="51">
        <f t="shared" si="55"/>
        <v>20155.494975411573</v>
      </c>
      <c r="F400" s="51">
        <f t="shared" si="56"/>
        <v>12087.984463573364</v>
      </c>
      <c r="G400" s="51">
        <f t="shared" si="57"/>
        <v>34.134134908921872</v>
      </c>
      <c r="H400" s="79" cm="1">
        <f t="array" ref="H400">ROUND(TREND($B$25:$B$175,$A$25:$A$175,A400),0)</f>
        <v>830</v>
      </c>
      <c r="I400" s="79" cm="1">
        <f t="array" ref="I400">ROUND(TREND($C$25:$C$175,$A$25:$A$175,A400),0)</f>
        <v>15445</v>
      </c>
      <c r="J400" s="79" cm="1">
        <f t="array" ref="J400">ROUND(TREND($D$25:$D$175,$A$25:$A$175,A400),0)</f>
        <v>12059</v>
      </c>
      <c r="K400" s="79" cm="1">
        <f t="array" ref="K400">ROUND(TREND($E$25:$E$175,$A$25:$A$175,A400),0)</f>
        <v>18260</v>
      </c>
      <c r="L400" s="79" cm="1">
        <f t="array" ref="L400">ROUND(TREND($F$25:$F$175,$A$25:$A$175,A400),0)</f>
        <v>11070</v>
      </c>
      <c r="M400" s="80" cm="1">
        <f t="array" ref="M400">TREND($G$25:$G$175,$A$25:$A$175,A400)</f>
        <v>33.049455880545864</v>
      </c>
      <c r="N400" s="50">
        <f t="shared" si="58"/>
        <v>246013</v>
      </c>
      <c r="O400" s="50">
        <f t="shared" si="59"/>
        <v>184239</v>
      </c>
      <c r="P400" s="50">
        <f t="shared" si="60"/>
        <v>195242</v>
      </c>
      <c r="Q400" s="50">
        <f t="shared" si="61"/>
        <v>232447</v>
      </c>
    </row>
    <row r="401" spans="1:17" ht="18" thickBot="1" x14ac:dyDescent="0.3">
      <c r="A401" s="25">
        <v>51926</v>
      </c>
      <c r="B401" s="51">
        <f t="shared" si="52"/>
        <v>825.46596858638645</v>
      </c>
      <c r="C401" s="51">
        <f t="shared" si="53"/>
        <v>17263.90266050665</v>
      </c>
      <c r="D401" s="51">
        <f t="shared" si="54"/>
        <v>13590.433022758527</v>
      </c>
      <c r="E401" s="51">
        <f t="shared" si="55"/>
        <v>20196.335792174454</v>
      </c>
      <c r="F401" s="51">
        <f t="shared" si="56"/>
        <v>12116.375393659446</v>
      </c>
      <c r="G401" s="51">
        <f t="shared" si="57"/>
        <v>34.198252640267626</v>
      </c>
      <c r="H401" s="79" cm="1">
        <f t="array" ref="H401">ROUND(TREND($B$25:$B$175,$A$25:$A$175,A401),0)</f>
        <v>832</v>
      </c>
      <c r="I401" s="79" cm="1">
        <f t="array" ref="I401">ROUND(TREND($C$25:$C$175,$A$25:$A$175,A401),0)</f>
        <v>15483</v>
      </c>
      <c r="J401" s="79" cm="1">
        <f t="array" ref="J401">ROUND(TREND($D$25:$D$175,$A$25:$A$175,A401),0)</f>
        <v>12081</v>
      </c>
      <c r="K401" s="79" cm="1">
        <f t="array" ref="K401">ROUND(TREND($E$25:$E$175,$A$25:$A$175,A401),0)</f>
        <v>18297</v>
      </c>
      <c r="L401" s="79" cm="1">
        <f t="array" ref="L401">ROUND(TREND($F$25:$F$175,$A$25:$A$175,A401),0)</f>
        <v>11096</v>
      </c>
      <c r="M401" s="80" cm="1">
        <f t="array" ref="M401">TREND($G$25:$G$175,$A$25:$A$175,A401)</f>
        <v>33.1115361453285</v>
      </c>
      <c r="N401" s="50">
        <f t="shared" si="58"/>
        <v>246618</v>
      </c>
      <c r="O401" s="50">
        <f t="shared" si="59"/>
        <v>184575</v>
      </c>
      <c r="P401" s="50">
        <f t="shared" si="60"/>
        <v>195638</v>
      </c>
      <c r="Q401" s="50">
        <f t="shared" si="61"/>
        <v>232993</v>
      </c>
    </row>
    <row r="402" spans="1:17" ht="18" thickBot="1" x14ac:dyDescent="0.3">
      <c r="A402" s="25">
        <v>51957</v>
      </c>
      <c r="B402" s="51">
        <f t="shared" si="52"/>
        <v>827.4502617801038</v>
      </c>
      <c r="C402" s="51">
        <f t="shared" si="53"/>
        <v>17309.618607615143</v>
      </c>
      <c r="D402" s="51">
        <f t="shared" si="54"/>
        <v>13618.556590804959</v>
      </c>
      <c r="E402" s="51">
        <f t="shared" si="55"/>
        <v>20240.488026512703</v>
      </c>
      <c r="F402" s="51">
        <f t="shared" si="56"/>
        <v>12146.950241444454</v>
      </c>
      <c r="G402" s="51">
        <f t="shared" si="57"/>
        <v>34.269240128543295</v>
      </c>
      <c r="H402" s="79" cm="1">
        <f t="array" ref="H402">ROUND(TREND($B$25:$B$175,$A$25:$A$175,A402),0)</f>
        <v>834</v>
      </c>
      <c r="I402" s="79" cm="1">
        <f t="array" ref="I402">ROUND(TREND($C$25:$C$175,$A$25:$A$175,A402),0)</f>
        <v>15524</v>
      </c>
      <c r="J402" s="79" cm="1">
        <f t="array" ref="J402">ROUND(TREND($D$25:$D$175,$A$25:$A$175,A402),0)</f>
        <v>12106</v>
      </c>
      <c r="K402" s="79" cm="1">
        <f t="array" ref="K402">ROUND(TREND($E$25:$E$175,$A$25:$A$175,A402),0)</f>
        <v>18337</v>
      </c>
      <c r="L402" s="79" cm="1">
        <f t="array" ref="L402">ROUND(TREND($F$25:$F$175,$A$25:$A$175,A402),0)</f>
        <v>11124</v>
      </c>
      <c r="M402" s="80" cm="1">
        <f t="array" ref="M402">TREND($G$25:$G$175,$A$25:$A$175,A402)</f>
        <v>33.180267867052152</v>
      </c>
      <c r="N402" s="50">
        <f t="shared" si="58"/>
        <v>247271</v>
      </c>
      <c r="O402" s="50">
        <f t="shared" si="59"/>
        <v>184957</v>
      </c>
      <c r="P402" s="50">
        <f t="shared" si="60"/>
        <v>196066</v>
      </c>
      <c r="Q402" s="50">
        <f t="shared" si="61"/>
        <v>233581</v>
      </c>
    </row>
    <row r="403" spans="1:17" ht="18" thickBot="1" x14ac:dyDescent="0.3">
      <c r="A403" s="25">
        <v>51987</v>
      </c>
      <c r="B403" s="51">
        <f t="shared" si="52"/>
        <v>828.44240837696248</v>
      </c>
      <c r="C403" s="51">
        <f t="shared" si="53"/>
        <v>17354.219531623428</v>
      </c>
      <c r="D403" s="51">
        <f t="shared" si="54"/>
        <v>13645.555216129535</v>
      </c>
      <c r="E403" s="51">
        <f t="shared" si="55"/>
        <v>20283.536454992496</v>
      </c>
      <c r="F403" s="51">
        <f t="shared" si="56"/>
        <v>12177.525089229464</v>
      </c>
      <c r="G403" s="51">
        <f t="shared" si="57"/>
        <v>34.337937697842321</v>
      </c>
      <c r="H403" s="79" cm="1">
        <f t="array" ref="H403">ROUND(TREND($B$25:$B$175,$A$25:$A$175,A403),0)</f>
        <v>835</v>
      </c>
      <c r="I403" s="79" cm="1">
        <f t="array" ref="I403">ROUND(TREND($C$25:$C$175,$A$25:$A$175,A403),0)</f>
        <v>15564</v>
      </c>
      <c r="J403" s="79" cm="1">
        <f t="array" ref="J403">ROUND(TREND($D$25:$D$175,$A$25:$A$175,A403),0)</f>
        <v>12130</v>
      </c>
      <c r="K403" s="79" cm="1">
        <f t="array" ref="K403">ROUND(TREND($E$25:$E$175,$A$25:$A$175,A403),0)</f>
        <v>18376</v>
      </c>
      <c r="L403" s="79" cm="1">
        <f t="array" ref="L403">ROUND(TREND($F$25:$F$175,$A$25:$A$175,A403),0)</f>
        <v>11152</v>
      </c>
      <c r="M403" s="80" cm="1">
        <f t="array" ref="M403">TREND($G$25:$G$175,$A$25:$A$175,A403)</f>
        <v>33.246782436462126</v>
      </c>
      <c r="N403" s="50">
        <f t="shared" si="58"/>
        <v>247908</v>
      </c>
      <c r="O403" s="50">
        <f t="shared" si="59"/>
        <v>185324</v>
      </c>
      <c r="P403" s="50">
        <f t="shared" si="60"/>
        <v>196483</v>
      </c>
      <c r="Q403" s="50">
        <f t="shared" si="61"/>
        <v>234169</v>
      </c>
    </row>
    <row r="404" spans="1:17" ht="18" thickBot="1" x14ac:dyDescent="0.3">
      <c r="A404" s="25">
        <v>52018</v>
      </c>
      <c r="B404" s="51">
        <f t="shared" si="52"/>
        <v>831.4188481675385</v>
      </c>
      <c r="C404" s="51">
        <f t="shared" si="53"/>
        <v>17401.050501832127</v>
      </c>
      <c r="D404" s="51">
        <f t="shared" si="54"/>
        <v>13673.678784175967</v>
      </c>
      <c r="E404" s="51">
        <f t="shared" si="55"/>
        <v>20327.688689330749</v>
      </c>
      <c r="F404" s="51">
        <f t="shared" si="56"/>
        <v>12208.099937014473</v>
      </c>
      <c r="G404" s="51">
        <f t="shared" si="57"/>
        <v>34.408925186117997</v>
      </c>
      <c r="H404" s="79" cm="1">
        <f t="array" ref="H404">ROUND(TREND($B$25:$B$175,$A$25:$A$175,A404),0)</f>
        <v>838</v>
      </c>
      <c r="I404" s="79" cm="1">
        <f t="array" ref="I404">ROUND(TREND($C$25:$C$175,$A$25:$A$175,A404),0)</f>
        <v>15606</v>
      </c>
      <c r="J404" s="79" cm="1">
        <f t="array" ref="J404">ROUND(TREND($D$25:$D$175,$A$25:$A$175,A404),0)</f>
        <v>12155</v>
      </c>
      <c r="K404" s="79" cm="1">
        <f t="array" ref="K404">ROUND(TREND($E$25:$E$175,$A$25:$A$175,A404),0)</f>
        <v>18416</v>
      </c>
      <c r="L404" s="79" cm="1">
        <f t="array" ref="L404">ROUND(TREND($F$25:$F$175,$A$25:$A$175,A404),0)</f>
        <v>11180</v>
      </c>
      <c r="M404" s="80" cm="1">
        <f t="array" ref="M404">TREND($G$25:$G$175,$A$25:$A$175,A404)</f>
        <v>33.315514158185778</v>
      </c>
      <c r="N404" s="50">
        <f t="shared" si="58"/>
        <v>248577</v>
      </c>
      <c r="O404" s="50">
        <f t="shared" si="59"/>
        <v>185706</v>
      </c>
      <c r="P404" s="50">
        <f t="shared" si="60"/>
        <v>196911</v>
      </c>
      <c r="Q404" s="50">
        <f t="shared" si="61"/>
        <v>234757</v>
      </c>
    </row>
    <row r="405" spans="1:17" ht="18" thickBot="1" x14ac:dyDescent="0.3">
      <c r="A405" s="25">
        <v>52048</v>
      </c>
      <c r="B405" s="51">
        <f t="shared" si="52"/>
        <v>832.41099476439706</v>
      </c>
      <c r="C405" s="51">
        <f t="shared" si="53"/>
        <v>17445.651425840413</v>
      </c>
      <c r="D405" s="51">
        <f t="shared" si="54"/>
        <v>13700.677409500542</v>
      </c>
      <c r="E405" s="51">
        <f t="shared" si="55"/>
        <v>20370.737117810546</v>
      </c>
      <c r="F405" s="51">
        <f t="shared" si="56"/>
        <v>12238.674784799481</v>
      </c>
      <c r="G405" s="51">
        <f t="shared" si="57"/>
        <v>34.477622755417023</v>
      </c>
      <c r="H405" s="79" cm="1">
        <f t="array" ref="H405">ROUND(TREND($B$25:$B$175,$A$25:$A$175,A405),0)</f>
        <v>839</v>
      </c>
      <c r="I405" s="79" cm="1">
        <f t="array" ref="I405">ROUND(TREND($C$25:$C$175,$A$25:$A$175,A405),0)</f>
        <v>15646</v>
      </c>
      <c r="J405" s="79" cm="1">
        <f t="array" ref="J405">ROUND(TREND($D$25:$D$175,$A$25:$A$175,A405),0)</f>
        <v>12179</v>
      </c>
      <c r="K405" s="79" cm="1">
        <f t="array" ref="K405">ROUND(TREND($E$25:$E$175,$A$25:$A$175,A405),0)</f>
        <v>18455</v>
      </c>
      <c r="L405" s="79" cm="1">
        <f t="array" ref="L405">ROUND(TREND($F$25:$F$175,$A$25:$A$175,A405),0)</f>
        <v>11208</v>
      </c>
      <c r="M405" s="80" cm="1">
        <f t="array" ref="M405">TREND($G$25:$G$175,$A$25:$A$175,A405)</f>
        <v>33.382028727595753</v>
      </c>
      <c r="N405" s="50">
        <f t="shared" si="58"/>
        <v>249214</v>
      </c>
      <c r="O405" s="50">
        <f t="shared" si="59"/>
        <v>186073</v>
      </c>
      <c r="P405" s="50">
        <f t="shared" si="60"/>
        <v>197328</v>
      </c>
      <c r="Q405" s="50">
        <f t="shared" si="61"/>
        <v>235345</v>
      </c>
    </row>
    <row r="406" spans="1:17" ht="18" thickBot="1" x14ac:dyDescent="0.3">
      <c r="A406" s="25">
        <v>52079</v>
      </c>
      <c r="B406" s="51">
        <f t="shared" si="52"/>
        <v>834.3952879581143</v>
      </c>
      <c r="C406" s="51">
        <f t="shared" si="53"/>
        <v>17491.367372948906</v>
      </c>
      <c r="D406" s="51">
        <f t="shared" si="54"/>
        <v>13728.800977546975</v>
      </c>
      <c r="E406" s="51">
        <f t="shared" si="55"/>
        <v>20414.889352148799</v>
      </c>
      <c r="F406" s="51">
        <f t="shared" si="56"/>
        <v>12270.341591433953</v>
      </c>
      <c r="G406" s="51">
        <f t="shared" si="57"/>
        <v>34.548610243692679</v>
      </c>
      <c r="H406" s="79" cm="1">
        <f t="array" ref="H406">ROUND(TREND($B$25:$B$175,$A$25:$A$175,A406),0)</f>
        <v>841</v>
      </c>
      <c r="I406" s="79" cm="1">
        <f t="array" ref="I406">ROUND(TREND($C$25:$C$175,$A$25:$A$175,A406),0)</f>
        <v>15687</v>
      </c>
      <c r="J406" s="79" cm="1">
        <f t="array" ref="J406">ROUND(TREND($D$25:$D$175,$A$25:$A$175,A406),0)</f>
        <v>12204</v>
      </c>
      <c r="K406" s="79" cm="1">
        <f t="array" ref="K406">ROUND(TREND($E$25:$E$175,$A$25:$A$175,A406),0)</f>
        <v>18495</v>
      </c>
      <c r="L406" s="79" cm="1">
        <f t="array" ref="L406">ROUND(TREND($F$25:$F$175,$A$25:$A$175,A406),0)</f>
        <v>11237</v>
      </c>
      <c r="M406" s="80" cm="1">
        <f t="array" ref="M406">TREND($G$25:$G$175,$A$25:$A$175,A406)</f>
        <v>33.45076044931939</v>
      </c>
      <c r="N406" s="50">
        <f t="shared" si="58"/>
        <v>249867</v>
      </c>
      <c r="O406" s="50">
        <f t="shared" si="59"/>
        <v>186455</v>
      </c>
      <c r="P406" s="50">
        <f t="shared" si="60"/>
        <v>197756</v>
      </c>
      <c r="Q406" s="50">
        <f t="shared" si="61"/>
        <v>235954</v>
      </c>
    </row>
    <row r="407" spans="1:17" ht="18" thickBot="1" x14ac:dyDescent="0.3">
      <c r="A407" s="25">
        <v>52110</v>
      </c>
      <c r="B407" s="51">
        <f t="shared" si="52"/>
        <v>837.37172774869009</v>
      </c>
      <c r="C407" s="51">
        <f t="shared" si="53"/>
        <v>17538.198343157605</v>
      </c>
      <c r="D407" s="51">
        <f t="shared" si="54"/>
        <v>13756.924545593407</v>
      </c>
      <c r="E407" s="51">
        <f t="shared" si="55"/>
        <v>20460.145392345508</v>
      </c>
      <c r="F407" s="51">
        <f t="shared" si="56"/>
        <v>12300.916439218961</v>
      </c>
      <c r="G407" s="51">
        <f t="shared" si="57"/>
        <v>34.619597731968355</v>
      </c>
      <c r="H407" s="79" cm="1">
        <f t="array" ref="H407">ROUND(TREND($B$25:$B$175,$A$25:$A$175,A407),0)</f>
        <v>844</v>
      </c>
      <c r="I407" s="79" cm="1">
        <f t="array" ref="I407">ROUND(TREND($C$25:$C$175,$A$25:$A$175,A407),0)</f>
        <v>15729</v>
      </c>
      <c r="J407" s="79" cm="1">
        <f t="array" ref="J407">ROUND(TREND($D$25:$D$175,$A$25:$A$175,A407),0)</f>
        <v>12229</v>
      </c>
      <c r="K407" s="79" cm="1">
        <f t="array" ref="K407">ROUND(TREND($E$25:$E$175,$A$25:$A$175,A407),0)</f>
        <v>18536</v>
      </c>
      <c r="L407" s="79" cm="1">
        <f t="array" ref="L407">ROUND(TREND($F$25:$F$175,$A$25:$A$175,A407),0)</f>
        <v>11265</v>
      </c>
      <c r="M407" s="80" cm="1">
        <f t="array" ref="M407">TREND($G$25:$G$175,$A$25:$A$175,A407)</f>
        <v>33.519492171043041</v>
      </c>
      <c r="N407" s="50">
        <f t="shared" si="58"/>
        <v>250536</v>
      </c>
      <c r="O407" s="50">
        <f t="shared" si="59"/>
        <v>186837</v>
      </c>
      <c r="P407" s="50">
        <f t="shared" si="60"/>
        <v>198194</v>
      </c>
      <c r="Q407" s="50">
        <f t="shared" si="61"/>
        <v>236542</v>
      </c>
    </row>
    <row r="408" spans="1:17" ht="18" thickBot="1" x14ac:dyDescent="0.3">
      <c r="A408" s="25">
        <v>52140</v>
      </c>
      <c r="B408" s="51">
        <f t="shared" si="52"/>
        <v>838.36387434554877</v>
      </c>
      <c r="C408" s="51">
        <f t="shared" si="53"/>
        <v>17582.79926716589</v>
      </c>
      <c r="D408" s="51">
        <f t="shared" si="54"/>
        <v>13783.923170917984</v>
      </c>
      <c r="E408" s="51">
        <f t="shared" si="55"/>
        <v>20503.193820825305</v>
      </c>
      <c r="F408" s="51">
        <f t="shared" si="56"/>
        <v>12331.49128700397</v>
      </c>
      <c r="G408" s="51">
        <f t="shared" si="57"/>
        <v>34.688295301267381</v>
      </c>
      <c r="H408" s="79" cm="1">
        <f t="array" ref="H408">ROUND(TREND($B$25:$B$175,$A$25:$A$175,A408),0)</f>
        <v>845</v>
      </c>
      <c r="I408" s="79" cm="1">
        <f t="array" ref="I408">ROUND(TREND($C$25:$C$175,$A$25:$A$175,A408),0)</f>
        <v>15769</v>
      </c>
      <c r="J408" s="79" cm="1">
        <f t="array" ref="J408">ROUND(TREND($D$25:$D$175,$A$25:$A$175,A408),0)</f>
        <v>12253</v>
      </c>
      <c r="K408" s="79" cm="1">
        <f t="array" ref="K408">ROUND(TREND($E$25:$E$175,$A$25:$A$175,A408),0)</f>
        <v>18575</v>
      </c>
      <c r="L408" s="79" cm="1">
        <f t="array" ref="L408">ROUND(TREND($F$25:$F$175,$A$25:$A$175,A408),0)</f>
        <v>11293</v>
      </c>
      <c r="M408" s="80" cm="1">
        <f t="array" ref="M408">TREND($G$25:$G$175,$A$25:$A$175,A408)</f>
        <v>33.586006740453016</v>
      </c>
      <c r="N408" s="50">
        <f t="shared" si="58"/>
        <v>251173</v>
      </c>
      <c r="O408" s="50">
        <f t="shared" si="59"/>
        <v>187204</v>
      </c>
      <c r="P408" s="50">
        <f t="shared" si="60"/>
        <v>198611</v>
      </c>
      <c r="Q408" s="50">
        <f t="shared" si="61"/>
        <v>237130</v>
      </c>
    </row>
    <row r="409" spans="1:17" ht="18" thickBot="1" x14ac:dyDescent="0.3">
      <c r="A409" s="25">
        <v>52171</v>
      </c>
      <c r="B409" s="51">
        <f t="shared" si="52"/>
        <v>841.34031413612479</v>
      </c>
      <c r="C409" s="51">
        <f t="shared" si="53"/>
        <v>17628.515214274383</v>
      </c>
      <c r="D409" s="51">
        <f t="shared" si="54"/>
        <v>13812.046738964418</v>
      </c>
      <c r="E409" s="51">
        <f t="shared" si="55"/>
        <v>20547.346055163558</v>
      </c>
      <c r="F409" s="51">
        <f t="shared" si="56"/>
        <v>12362.06613478898</v>
      </c>
      <c r="G409" s="51">
        <f t="shared" si="57"/>
        <v>34.759282789543036</v>
      </c>
      <c r="H409" s="79" cm="1">
        <f t="array" ref="H409">ROUND(TREND($B$25:$B$175,$A$25:$A$175,A409),0)</f>
        <v>848</v>
      </c>
      <c r="I409" s="79" cm="1">
        <f t="array" ref="I409">ROUND(TREND($C$25:$C$175,$A$25:$A$175,A409),0)</f>
        <v>15810</v>
      </c>
      <c r="J409" s="79" cm="1">
        <f t="array" ref="J409">ROUND(TREND($D$25:$D$175,$A$25:$A$175,A409),0)</f>
        <v>12278</v>
      </c>
      <c r="K409" s="79" cm="1">
        <f t="array" ref="K409">ROUND(TREND($E$25:$E$175,$A$25:$A$175,A409),0)</f>
        <v>18615</v>
      </c>
      <c r="L409" s="79" cm="1">
        <f t="array" ref="L409">ROUND(TREND($F$25:$F$175,$A$25:$A$175,A409),0)</f>
        <v>11321</v>
      </c>
      <c r="M409" s="80" cm="1">
        <f t="array" ref="M409">TREND($G$25:$G$175,$A$25:$A$175,A409)</f>
        <v>33.654738462176653</v>
      </c>
      <c r="N409" s="50">
        <f t="shared" si="58"/>
        <v>251826</v>
      </c>
      <c r="O409" s="50">
        <f t="shared" si="59"/>
        <v>187586</v>
      </c>
      <c r="P409" s="50">
        <f t="shared" si="60"/>
        <v>199039</v>
      </c>
      <c r="Q409" s="50">
        <f t="shared" si="61"/>
        <v>237718</v>
      </c>
    </row>
    <row r="410" spans="1:17" ht="18" thickBot="1" x14ac:dyDescent="0.3">
      <c r="A410" s="25">
        <v>52201</v>
      </c>
      <c r="B410" s="51">
        <f t="shared" si="52"/>
        <v>842.33246073298335</v>
      </c>
      <c r="C410" s="51">
        <f t="shared" si="53"/>
        <v>17674.231161382875</v>
      </c>
      <c r="D410" s="51">
        <f t="shared" si="54"/>
        <v>13839.045364288993</v>
      </c>
      <c r="E410" s="51">
        <f t="shared" si="55"/>
        <v>20590.394483643351</v>
      </c>
      <c r="F410" s="51">
        <f t="shared" si="56"/>
        <v>12392.64098257399</v>
      </c>
      <c r="G410" s="51">
        <f t="shared" si="57"/>
        <v>34.827980358842076</v>
      </c>
      <c r="H410" s="79" cm="1">
        <f t="array" ref="H410">ROUND(TREND($B$25:$B$175,$A$25:$A$175,A410),0)</f>
        <v>849</v>
      </c>
      <c r="I410" s="79" cm="1">
        <f t="array" ref="I410">ROUND(TREND($C$25:$C$175,$A$25:$A$175,A410),0)</f>
        <v>15851</v>
      </c>
      <c r="J410" s="79" cm="1">
        <f t="array" ref="J410">ROUND(TREND($D$25:$D$175,$A$25:$A$175,A410),0)</f>
        <v>12302</v>
      </c>
      <c r="K410" s="79" cm="1">
        <f t="array" ref="K410">ROUND(TREND($E$25:$E$175,$A$25:$A$175,A410),0)</f>
        <v>18654</v>
      </c>
      <c r="L410" s="79" cm="1">
        <f t="array" ref="L410">ROUND(TREND($F$25:$F$175,$A$25:$A$175,A410),0)</f>
        <v>11349</v>
      </c>
      <c r="M410" s="80" cm="1">
        <f t="array" ref="M410">TREND($G$25:$G$175,$A$25:$A$175,A410)</f>
        <v>33.721253031586642</v>
      </c>
      <c r="N410" s="50">
        <f t="shared" si="58"/>
        <v>252479</v>
      </c>
      <c r="O410" s="50">
        <f t="shared" si="59"/>
        <v>187953</v>
      </c>
      <c r="P410" s="50">
        <f t="shared" si="60"/>
        <v>199456</v>
      </c>
      <c r="Q410" s="50">
        <f t="shared" si="61"/>
        <v>238306</v>
      </c>
    </row>
    <row r="411" spans="1:17" ht="18" thickBot="1" x14ac:dyDescent="0.3">
      <c r="A411" s="25">
        <v>52232</v>
      </c>
      <c r="B411" s="51">
        <f t="shared" si="52"/>
        <v>844.31675392670058</v>
      </c>
      <c r="C411" s="51">
        <f t="shared" si="53"/>
        <v>17719.947108491368</v>
      </c>
      <c r="D411" s="51">
        <f t="shared" si="54"/>
        <v>13867.168932335426</v>
      </c>
      <c r="E411" s="51">
        <f t="shared" si="55"/>
        <v>20634.546717981604</v>
      </c>
      <c r="F411" s="51">
        <f t="shared" si="56"/>
        <v>12423.215830358999</v>
      </c>
      <c r="G411" s="51">
        <f t="shared" si="57"/>
        <v>34.898967847117731</v>
      </c>
      <c r="H411" s="79" cm="1">
        <f t="array" ref="H411">ROUND(TREND($B$25:$B$175,$A$25:$A$175,A411),0)</f>
        <v>851</v>
      </c>
      <c r="I411" s="79" cm="1">
        <f t="array" ref="I411">ROUND(TREND($C$25:$C$175,$A$25:$A$175,A411),0)</f>
        <v>15892</v>
      </c>
      <c r="J411" s="79" cm="1">
        <f t="array" ref="J411">ROUND(TREND($D$25:$D$175,$A$25:$A$175,A411),0)</f>
        <v>12327</v>
      </c>
      <c r="K411" s="79" cm="1">
        <f t="array" ref="K411">ROUND(TREND($E$25:$E$175,$A$25:$A$175,A411),0)</f>
        <v>18694</v>
      </c>
      <c r="L411" s="79" cm="1">
        <f t="array" ref="L411">ROUND(TREND($F$25:$F$175,$A$25:$A$175,A411),0)</f>
        <v>11377</v>
      </c>
      <c r="M411" s="80" cm="1">
        <f t="array" ref="M411">TREND($G$25:$G$175,$A$25:$A$175,A411)</f>
        <v>33.789984753310279</v>
      </c>
      <c r="N411" s="50">
        <f t="shared" si="58"/>
        <v>253132</v>
      </c>
      <c r="O411" s="50">
        <f t="shared" si="59"/>
        <v>188335</v>
      </c>
      <c r="P411" s="50">
        <f t="shared" si="60"/>
        <v>199884</v>
      </c>
      <c r="Q411" s="50">
        <f t="shared" si="61"/>
        <v>238894</v>
      </c>
    </row>
    <row r="412" spans="1:17" ht="18" thickBot="1" x14ac:dyDescent="0.3">
      <c r="A412" s="25">
        <v>52263</v>
      </c>
      <c r="B412" s="51">
        <f t="shared" si="52"/>
        <v>847.29319371727649</v>
      </c>
      <c r="C412" s="51">
        <f t="shared" si="53"/>
        <v>17765.66305559986</v>
      </c>
      <c r="D412" s="51">
        <f t="shared" si="54"/>
        <v>13895.29250038186</v>
      </c>
      <c r="E412" s="51">
        <f t="shared" si="55"/>
        <v>20679.802758178314</v>
      </c>
      <c r="F412" s="51">
        <f t="shared" si="56"/>
        <v>12454.882636993472</v>
      </c>
      <c r="G412" s="51">
        <f t="shared" si="57"/>
        <v>34.969955335393401</v>
      </c>
      <c r="H412" s="79" cm="1">
        <f t="array" ref="H412">ROUND(TREND($B$25:$B$175,$A$25:$A$175,A412),0)</f>
        <v>854</v>
      </c>
      <c r="I412" s="79" cm="1">
        <f t="array" ref="I412">ROUND(TREND($C$25:$C$175,$A$25:$A$175,A412),0)</f>
        <v>15933</v>
      </c>
      <c r="J412" s="79" cm="1">
        <f t="array" ref="J412">ROUND(TREND($D$25:$D$175,$A$25:$A$175,A412),0)</f>
        <v>12352</v>
      </c>
      <c r="K412" s="79" cm="1">
        <f t="array" ref="K412">ROUND(TREND($E$25:$E$175,$A$25:$A$175,A412),0)</f>
        <v>18735</v>
      </c>
      <c r="L412" s="79" cm="1">
        <f t="array" ref="L412">ROUND(TREND($F$25:$F$175,$A$25:$A$175,A412),0)</f>
        <v>11406</v>
      </c>
      <c r="M412" s="80" cm="1">
        <f t="array" ref="M412">TREND($G$25:$G$175,$A$25:$A$175,A412)</f>
        <v>33.85871647503393</v>
      </c>
      <c r="N412" s="50">
        <f t="shared" si="58"/>
        <v>253785</v>
      </c>
      <c r="O412" s="50">
        <f t="shared" si="59"/>
        <v>188717</v>
      </c>
      <c r="P412" s="50">
        <f t="shared" si="60"/>
        <v>200322</v>
      </c>
      <c r="Q412" s="50">
        <f t="shared" si="61"/>
        <v>239503</v>
      </c>
    </row>
    <row r="413" spans="1:17" ht="18" thickBot="1" x14ac:dyDescent="0.3">
      <c r="A413" s="25">
        <v>52291</v>
      </c>
      <c r="B413" s="51">
        <f t="shared" si="52"/>
        <v>848.28534031413506</v>
      </c>
      <c r="C413" s="51">
        <f t="shared" si="53"/>
        <v>17808.033933407733</v>
      </c>
      <c r="D413" s="51">
        <f t="shared" si="54"/>
        <v>13921.16618298458</v>
      </c>
      <c r="E413" s="51">
        <f t="shared" si="55"/>
        <v>20719.539769082741</v>
      </c>
      <c r="F413" s="51">
        <f t="shared" si="56"/>
        <v>12483.273567079552</v>
      </c>
      <c r="G413" s="51">
        <f t="shared" si="57"/>
        <v>35.034073066739154</v>
      </c>
      <c r="H413" s="79" cm="1">
        <f t="array" ref="H413">ROUND(TREND($B$25:$B$175,$A$25:$A$175,A413),0)</f>
        <v>855</v>
      </c>
      <c r="I413" s="79" cm="1">
        <f t="array" ref="I413">ROUND(TREND($C$25:$C$175,$A$25:$A$175,A413),0)</f>
        <v>15971</v>
      </c>
      <c r="J413" s="79" cm="1">
        <f t="array" ref="J413">ROUND(TREND($D$25:$D$175,$A$25:$A$175,A413),0)</f>
        <v>12375</v>
      </c>
      <c r="K413" s="79" cm="1">
        <f t="array" ref="K413">ROUND(TREND($E$25:$E$175,$A$25:$A$175,A413),0)</f>
        <v>18771</v>
      </c>
      <c r="L413" s="79" cm="1">
        <f t="array" ref="L413">ROUND(TREND($F$25:$F$175,$A$25:$A$175,A413),0)</f>
        <v>11432</v>
      </c>
      <c r="M413" s="80" cm="1">
        <f t="array" ref="M413">TREND($G$25:$G$175,$A$25:$A$175,A413)</f>
        <v>33.920796739816566</v>
      </c>
      <c r="N413" s="50">
        <f t="shared" si="58"/>
        <v>254390</v>
      </c>
      <c r="O413" s="50">
        <f t="shared" si="59"/>
        <v>189068</v>
      </c>
      <c r="P413" s="50">
        <f t="shared" si="60"/>
        <v>200707</v>
      </c>
      <c r="Q413" s="50">
        <f t="shared" si="61"/>
        <v>240049</v>
      </c>
    </row>
    <row r="414" spans="1:17" ht="18" thickBot="1" x14ac:dyDescent="0.3">
      <c r="A414" s="25">
        <v>52322</v>
      </c>
      <c r="B414" s="51">
        <f t="shared" si="52"/>
        <v>850.26963350785229</v>
      </c>
      <c r="C414" s="51">
        <f t="shared" si="53"/>
        <v>17853.749880516225</v>
      </c>
      <c r="D414" s="51">
        <f t="shared" si="54"/>
        <v>13949.289751031014</v>
      </c>
      <c r="E414" s="51">
        <f t="shared" si="55"/>
        <v>20763.692003420991</v>
      </c>
      <c r="F414" s="51">
        <f t="shared" si="56"/>
        <v>12513.84841486456</v>
      </c>
      <c r="G414" s="51">
        <f t="shared" si="57"/>
        <v>35.105060555014823</v>
      </c>
      <c r="H414" s="79" cm="1">
        <f t="array" ref="H414">ROUND(TREND($B$25:$B$175,$A$25:$A$175,A414),0)</f>
        <v>857</v>
      </c>
      <c r="I414" s="79" cm="1">
        <f t="array" ref="I414">ROUND(TREND($C$25:$C$175,$A$25:$A$175,A414),0)</f>
        <v>16012</v>
      </c>
      <c r="J414" s="79" cm="1">
        <f t="array" ref="J414">ROUND(TREND($D$25:$D$175,$A$25:$A$175,A414),0)</f>
        <v>12400</v>
      </c>
      <c r="K414" s="79" cm="1">
        <f t="array" ref="K414">ROUND(TREND($E$25:$E$175,$A$25:$A$175,A414),0)</f>
        <v>18811</v>
      </c>
      <c r="L414" s="79" cm="1">
        <f t="array" ref="L414">ROUND(TREND($F$25:$F$175,$A$25:$A$175,A414),0)</f>
        <v>11460</v>
      </c>
      <c r="M414" s="80" cm="1">
        <f t="array" ref="M414">TREND($G$25:$G$175,$A$25:$A$175,A414)</f>
        <v>33.989528461540218</v>
      </c>
      <c r="N414" s="50">
        <f t="shared" si="58"/>
        <v>255043</v>
      </c>
      <c r="O414" s="50">
        <f t="shared" si="59"/>
        <v>189450</v>
      </c>
      <c r="P414" s="50">
        <f t="shared" si="60"/>
        <v>201135</v>
      </c>
      <c r="Q414" s="50">
        <f t="shared" si="61"/>
        <v>240637</v>
      </c>
    </row>
    <row r="415" spans="1:17" ht="18" thickBot="1" x14ac:dyDescent="0.3">
      <c r="A415" s="25">
        <v>52352</v>
      </c>
      <c r="B415" s="51">
        <f t="shared" si="52"/>
        <v>852.25392670156964</v>
      </c>
      <c r="C415" s="51">
        <f t="shared" si="53"/>
        <v>17899.465827624717</v>
      </c>
      <c r="D415" s="51">
        <f t="shared" si="54"/>
        <v>13976.288376355591</v>
      </c>
      <c r="E415" s="51">
        <f t="shared" si="55"/>
        <v>20806.740431900787</v>
      </c>
      <c r="F415" s="51">
        <f t="shared" si="56"/>
        <v>12544.42326264957</v>
      </c>
      <c r="G415" s="51">
        <f t="shared" si="57"/>
        <v>35.173758124313856</v>
      </c>
      <c r="H415" s="79" cm="1">
        <f t="array" ref="H415">ROUND(TREND($B$25:$B$175,$A$25:$A$175,A415),0)</f>
        <v>859</v>
      </c>
      <c r="I415" s="79" cm="1">
        <f t="array" ref="I415">ROUND(TREND($C$25:$C$175,$A$25:$A$175,A415),0)</f>
        <v>16053</v>
      </c>
      <c r="J415" s="79" cm="1">
        <f t="array" ref="J415">ROUND(TREND($D$25:$D$175,$A$25:$A$175,A415),0)</f>
        <v>12424</v>
      </c>
      <c r="K415" s="79" cm="1">
        <f t="array" ref="K415">ROUND(TREND($E$25:$E$175,$A$25:$A$175,A415),0)</f>
        <v>18850</v>
      </c>
      <c r="L415" s="79" cm="1">
        <f t="array" ref="L415">ROUND(TREND($F$25:$F$175,$A$25:$A$175,A415),0)</f>
        <v>11488</v>
      </c>
      <c r="M415" s="80" cm="1">
        <f t="array" ref="M415">TREND($G$25:$G$175,$A$25:$A$175,A415)</f>
        <v>34.056043030950192</v>
      </c>
      <c r="N415" s="50">
        <f t="shared" si="58"/>
        <v>255696</v>
      </c>
      <c r="O415" s="50">
        <f t="shared" si="59"/>
        <v>189817</v>
      </c>
      <c r="P415" s="50">
        <f t="shared" si="60"/>
        <v>201552</v>
      </c>
      <c r="Q415" s="50">
        <f t="shared" si="61"/>
        <v>241225</v>
      </c>
    </row>
    <row r="416" spans="1:17" ht="18" thickBot="1" x14ac:dyDescent="0.3">
      <c r="A416" s="25">
        <v>52383</v>
      </c>
      <c r="B416" s="51">
        <f t="shared" si="52"/>
        <v>854.23821989528687</v>
      </c>
      <c r="C416" s="51">
        <f t="shared" si="53"/>
        <v>17945.18177473321</v>
      </c>
      <c r="D416" s="51">
        <f t="shared" si="54"/>
        <v>14004.411944402025</v>
      </c>
      <c r="E416" s="51">
        <f t="shared" si="55"/>
        <v>20851.996472097493</v>
      </c>
      <c r="F416" s="51">
        <f t="shared" si="56"/>
        <v>12574.998110434581</v>
      </c>
      <c r="G416" s="51">
        <f t="shared" si="57"/>
        <v>35.244745612589526</v>
      </c>
      <c r="H416" s="79" cm="1">
        <f t="array" ref="H416">ROUND(TREND($B$25:$B$175,$A$25:$A$175,A416),0)</f>
        <v>861</v>
      </c>
      <c r="I416" s="79" cm="1">
        <f t="array" ref="I416">ROUND(TREND($C$25:$C$175,$A$25:$A$175,A416),0)</f>
        <v>16094</v>
      </c>
      <c r="J416" s="79" cm="1">
        <f t="array" ref="J416">ROUND(TREND($D$25:$D$175,$A$25:$A$175,A416),0)</f>
        <v>12449</v>
      </c>
      <c r="K416" s="79" cm="1">
        <f t="array" ref="K416">ROUND(TREND($E$25:$E$175,$A$25:$A$175,A416),0)</f>
        <v>18891</v>
      </c>
      <c r="L416" s="79" cm="1">
        <f t="array" ref="L416">ROUND(TREND($F$25:$F$175,$A$25:$A$175,A416),0)</f>
        <v>11516</v>
      </c>
      <c r="M416" s="80" cm="1">
        <f t="array" ref="M416">TREND($G$25:$G$175,$A$25:$A$175,A416)</f>
        <v>34.124774752673844</v>
      </c>
      <c r="N416" s="50">
        <f t="shared" si="58"/>
        <v>256349</v>
      </c>
      <c r="O416" s="50">
        <f t="shared" si="59"/>
        <v>190199</v>
      </c>
      <c r="P416" s="50">
        <f t="shared" si="60"/>
        <v>201990</v>
      </c>
      <c r="Q416" s="50">
        <f t="shared" si="61"/>
        <v>241813</v>
      </c>
    </row>
    <row r="417" spans="1:17" ht="18" thickBot="1" x14ac:dyDescent="0.3">
      <c r="A417" s="25">
        <v>52413</v>
      </c>
      <c r="B417" s="51">
        <f t="shared" si="52"/>
        <v>856.22251308900411</v>
      </c>
      <c r="C417" s="51">
        <f t="shared" si="53"/>
        <v>17989.782698741496</v>
      </c>
      <c r="D417" s="51">
        <f t="shared" si="54"/>
        <v>14031.4105697266</v>
      </c>
      <c r="E417" s="51">
        <f t="shared" si="55"/>
        <v>20895.04490057729</v>
      </c>
      <c r="F417" s="51">
        <f t="shared" si="56"/>
        <v>12605.572958219591</v>
      </c>
      <c r="G417" s="51">
        <f t="shared" si="57"/>
        <v>35.313443181888552</v>
      </c>
      <c r="H417" s="79" cm="1">
        <f t="array" ref="H417">ROUND(TREND($B$25:$B$175,$A$25:$A$175,A417),0)</f>
        <v>863</v>
      </c>
      <c r="I417" s="79" cm="1">
        <f t="array" ref="I417">ROUND(TREND($C$25:$C$175,$A$25:$A$175,A417),0)</f>
        <v>16134</v>
      </c>
      <c r="J417" s="79" cm="1">
        <f t="array" ref="J417">ROUND(TREND($D$25:$D$175,$A$25:$A$175,A417),0)</f>
        <v>12473</v>
      </c>
      <c r="K417" s="79" cm="1">
        <f t="array" ref="K417">ROUND(TREND($E$25:$E$175,$A$25:$A$175,A417),0)</f>
        <v>18930</v>
      </c>
      <c r="L417" s="79" cm="1">
        <f t="array" ref="L417">ROUND(TREND($F$25:$F$175,$A$25:$A$175,A417),0)</f>
        <v>11544</v>
      </c>
      <c r="M417" s="80" cm="1">
        <f t="array" ref="M417">TREND($G$25:$G$175,$A$25:$A$175,A417)</f>
        <v>34.191289322083819</v>
      </c>
      <c r="N417" s="50">
        <f t="shared" si="58"/>
        <v>256986</v>
      </c>
      <c r="O417" s="50">
        <f t="shared" si="59"/>
        <v>190566</v>
      </c>
      <c r="P417" s="50">
        <f t="shared" si="60"/>
        <v>202407</v>
      </c>
      <c r="Q417" s="50">
        <f t="shared" si="61"/>
        <v>242401</v>
      </c>
    </row>
    <row r="418" spans="1:17" ht="18" thickBot="1" x14ac:dyDescent="0.3">
      <c r="A418" s="25">
        <v>52444</v>
      </c>
      <c r="B418" s="51">
        <f t="shared" si="52"/>
        <v>858.20680628272135</v>
      </c>
      <c r="C418" s="51">
        <f t="shared" si="53"/>
        <v>18036.613668950191</v>
      </c>
      <c r="D418" s="51">
        <f t="shared" si="54"/>
        <v>14059.534137773033</v>
      </c>
      <c r="E418" s="51">
        <f t="shared" si="55"/>
        <v>20939.197134915543</v>
      </c>
      <c r="F418" s="51">
        <f t="shared" si="56"/>
        <v>12637.239764854066</v>
      </c>
      <c r="G418" s="51">
        <f t="shared" si="57"/>
        <v>35.384430670164207</v>
      </c>
      <c r="H418" s="79" cm="1">
        <f t="array" ref="H418">ROUND(TREND($B$25:$B$175,$A$25:$A$175,A418),0)</f>
        <v>865</v>
      </c>
      <c r="I418" s="79" cm="1">
        <f t="array" ref="I418">ROUND(TREND($C$25:$C$175,$A$25:$A$175,A418),0)</f>
        <v>16176</v>
      </c>
      <c r="J418" s="79" cm="1">
        <f t="array" ref="J418">ROUND(TREND($D$25:$D$175,$A$25:$A$175,A418),0)</f>
        <v>12498</v>
      </c>
      <c r="K418" s="79" cm="1">
        <f t="array" ref="K418">ROUND(TREND($E$25:$E$175,$A$25:$A$175,A418),0)</f>
        <v>18970</v>
      </c>
      <c r="L418" s="79" cm="1">
        <f t="array" ref="L418">ROUND(TREND($F$25:$F$175,$A$25:$A$175,A418),0)</f>
        <v>11573</v>
      </c>
      <c r="M418" s="80" cm="1">
        <f t="array" ref="M418">TREND($G$25:$G$175,$A$25:$A$175,A418)</f>
        <v>34.260021043807455</v>
      </c>
      <c r="N418" s="50">
        <f t="shared" si="58"/>
        <v>257655</v>
      </c>
      <c r="O418" s="50">
        <f t="shared" si="59"/>
        <v>190948</v>
      </c>
      <c r="P418" s="50">
        <f t="shared" si="60"/>
        <v>202835</v>
      </c>
      <c r="Q418" s="50">
        <f t="shared" si="61"/>
        <v>243010</v>
      </c>
    </row>
    <row r="419" spans="1:17" ht="18" thickBot="1" x14ac:dyDescent="0.3">
      <c r="A419" s="25">
        <v>52475</v>
      </c>
      <c r="B419" s="51">
        <f t="shared" si="52"/>
        <v>860.19109947643869</v>
      </c>
      <c r="C419" s="51">
        <f t="shared" si="53"/>
        <v>18082.329616058683</v>
      </c>
      <c r="D419" s="51">
        <f t="shared" si="54"/>
        <v>14087.657705819467</v>
      </c>
      <c r="E419" s="51">
        <f t="shared" si="55"/>
        <v>20983.349369253792</v>
      </c>
      <c r="F419" s="51">
        <f t="shared" si="56"/>
        <v>12667.814612639077</v>
      </c>
      <c r="G419" s="51">
        <f t="shared" si="57"/>
        <v>35.455418158439876</v>
      </c>
      <c r="H419" s="79" cm="1">
        <f t="array" ref="H419">ROUND(TREND($B$25:$B$175,$A$25:$A$175,A419),0)</f>
        <v>867</v>
      </c>
      <c r="I419" s="79" cm="1">
        <f t="array" ref="I419">ROUND(TREND($C$25:$C$175,$A$25:$A$175,A419),0)</f>
        <v>16217</v>
      </c>
      <c r="J419" s="79" cm="1">
        <f t="array" ref="J419">ROUND(TREND($D$25:$D$175,$A$25:$A$175,A419),0)</f>
        <v>12523</v>
      </c>
      <c r="K419" s="79" cm="1">
        <f t="array" ref="K419">ROUND(TREND($E$25:$E$175,$A$25:$A$175,A419),0)</f>
        <v>19010</v>
      </c>
      <c r="L419" s="79" cm="1">
        <f t="array" ref="L419">ROUND(TREND($F$25:$F$175,$A$25:$A$175,A419),0)</f>
        <v>11601</v>
      </c>
      <c r="M419" s="80" cm="1">
        <f t="array" ref="M419">TREND($G$25:$G$175,$A$25:$A$175,A419)</f>
        <v>34.328752765531107</v>
      </c>
      <c r="N419" s="50">
        <f t="shared" si="58"/>
        <v>258308</v>
      </c>
      <c r="O419" s="50">
        <f t="shared" si="59"/>
        <v>191330</v>
      </c>
      <c r="P419" s="50">
        <f t="shared" si="60"/>
        <v>203263</v>
      </c>
      <c r="Q419" s="50">
        <f t="shared" si="61"/>
        <v>243598</v>
      </c>
    </row>
    <row r="420" spans="1:17" ht="18" thickBot="1" x14ac:dyDescent="0.3">
      <c r="A420" s="25">
        <v>52505</v>
      </c>
      <c r="B420" s="51">
        <f t="shared" si="52"/>
        <v>862.17539267015604</v>
      </c>
      <c r="C420" s="51">
        <f t="shared" si="53"/>
        <v>18126.930540066969</v>
      </c>
      <c r="D420" s="51">
        <f t="shared" si="54"/>
        <v>14114.656331144044</v>
      </c>
      <c r="E420" s="51">
        <f t="shared" si="55"/>
        <v>21026.397797733585</v>
      </c>
      <c r="F420" s="51">
        <f t="shared" si="56"/>
        <v>12698.389460424085</v>
      </c>
      <c r="G420" s="51">
        <f t="shared" si="57"/>
        <v>35.524115727738902</v>
      </c>
      <c r="H420" s="79" cm="1">
        <f t="array" ref="H420">ROUND(TREND($B$25:$B$175,$A$25:$A$175,A420),0)</f>
        <v>869</v>
      </c>
      <c r="I420" s="79" cm="1">
        <f t="array" ref="I420">ROUND(TREND($C$25:$C$175,$A$25:$A$175,A420),0)</f>
        <v>16257</v>
      </c>
      <c r="J420" s="79" cm="1">
        <f t="array" ref="J420">ROUND(TREND($D$25:$D$175,$A$25:$A$175,A420),0)</f>
        <v>12547</v>
      </c>
      <c r="K420" s="79" cm="1">
        <f t="array" ref="K420">ROUND(TREND($E$25:$E$175,$A$25:$A$175,A420),0)</f>
        <v>19049</v>
      </c>
      <c r="L420" s="79" cm="1">
        <f t="array" ref="L420">ROUND(TREND($F$25:$F$175,$A$25:$A$175,A420),0)</f>
        <v>11629</v>
      </c>
      <c r="M420" s="80" cm="1">
        <f t="array" ref="M420">TREND($G$25:$G$175,$A$25:$A$175,A420)</f>
        <v>34.395267334941082</v>
      </c>
      <c r="N420" s="50">
        <f t="shared" si="58"/>
        <v>258945</v>
      </c>
      <c r="O420" s="50">
        <f t="shared" si="59"/>
        <v>191697</v>
      </c>
      <c r="P420" s="50">
        <f t="shared" si="60"/>
        <v>203680</v>
      </c>
      <c r="Q420" s="50">
        <f t="shared" si="61"/>
        <v>244186</v>
      </c>
    </row>
    <row r="421" spans="1:17" ht="18" thickBot="1" x14ac:dyDescent="0.3">
      <c r="A421" s="25">
        <v>52536</v>
      </c>
      <c r="B421" s="51">
        <f t="shared" si="52"/>
        <v>864.15968586387328</v>
      </c>
      <c r="C421" s="51">
        <f t="shared" si="53"/>
        <v>18173.761510275668</v>
      </c>
      <c r="D421" s="51">
        <f t="shared" si="54"/>
        <v>14142.779899190478</v>
      </c>
      <c r="E421" s="51">
        <f t="shared" si="55"/>
        <v>21070.550032071835</v>
      </c>
      <c r="F421" s="51">
        <f t="shared" si="56"/>
        <v>12728.964308209095</v>
      </c>
      <c r="G421" s="51">
        <f t="shared" si="57"/>
        <v>35.595103216014572</v>
      </c>
      <c r="H421" s="79" cm="1">
        <f t="array" ref="H421">ROUND(TREND($B$25:$B$175,$A$25:$A$175,A421),0)</f>
        <v>871</v>
      </c>
      <c r="I421" s="79" cm="1">
        <f t="array" ref="I421">ROUND(TREND($C$25:$C$175,$A$25:$A$175,A421),0)</f>
        <v>16299</v>
      </c>
      <c r="J421" s="79" cm="1">
        <f t="array" ref="J421">ROUND(TREND($D$25:$D$175,$A$25:$A$175,A421),0)</f>
        <v>12572</v>
      </c>
      <c r="K421" s="79" cm="1">
        <f t="array" ref="K421">ROUND(TREND($E$25:$E$175,$A$25:$A$175,A421),0)</f>
        <v>19089</v>
      </c>
      <c r="L421" s="79" cm="1">
        <f t="array" ref="L421">ROUND(TREND($F$25:$F$175,$A$25:$A$175,A421),0)</f>
        <v>11657</v>
      </c>
      <c r="M421" s="80" cm="1">
        <f t="array" ref="M421">TREND($G$25:$G$175,$A$25:$A$175,A421)</f>
        <v>34.463999056664733</v>
      </c>
      <c r="N421" s="50">
        <f t="shared" si="58"/>
        <v>259614</v>
      </c>
      <c r="O421" s="50">
        <f t="shared" si="59"/>
        <v>192079</v>
      </c>
      <c r="P421" s="50">
        <f t="shared" si="60"/>
        <v>204108</v>
      </c>
      <c r="Q421" s="50">
        <f t="shared" si="61"/>
        <v>244774</v>
      </c>
    </row>
    <row r="422" spans="1:17" ht="18" thickBot="1" x14ac:dyDescent="0.3">
      <c r="A422" s="25">
        <v>52566</v>
      </c>
      <c r="B422" s="51">
        <f t="shared" si="52"/>
        <v>866.14397905759051</v>
      </c>
      <c r="C422" s="51">
        <f t="shared" si="53"/>
        <v>18218.36243428395</v>
      </c>
      <c r="D422" s="51">
        <f t="shared" si="54"/>
        <v>14169.778524515054</v>
      </c>
      <c r="E422" s="51">
        <f t="shared" si="55"/>
        <v>21113.598460551631</v>
      </c>
      <c r="F422" s="51">
        <f t="shared" si="56"/>
        <v>12759.539155994105</v>
      </c>
      <c r="G422" s="51">
        <f t="shared" si="57"/>
        <v>35.663800785313605</v>
      </c>
      <c r="H422" s="79" cm="1">
        <f t="array" ref="H422">ROUND(TREND($B$25:$B$175,$A$25:$A$175,A422),0)</f>
        <v>873</v>
      </c>
      <c r="I422" s="79" cm="1">
        <f t="array" ref="I422">ROUND(TREND($C$25:$C$175,$A$25:$A$175,A422),0)</f>
        <v>16339</v>
      </c>
      <c r="J422" s="79" cm="1">
        <f t="array" ref="J422">ROUND(TREND($D$25:$D$175,$A$25:$A$175,A422),0)</f>
        <v>12596</v>
      </c>
      <c r="K422" s="79" cm="1">
        <f t="array" ref="K422">ROUND(TREND($E$25:$E$175,$A$25:$A$175,A422),0)</f>
        <v>19128</v>
      </c>
      <c r="L422" s="79" cm="1">
        <f t="array" ref="L422">ROUND(TREND($F$25:$F$175,$A$25:$A$175,A422),0)</f>
        <v>11685</v>
      </c>
      <c r="M422" s="80" cm="1">
        <f t="array" ref="M422">TREND($G$25:$G$175,$A$25:$A$175,A422)</f>
        <v>34.530513626074708</v>
      </c>
      <c r="N422" s="50">
        <f t="shared" si="58"/>
        <v>260251</v>
      </c>
      <c r="O422" s="50">
        <f t="shared" si="59"/>
        <v>192446</v>
      </c>
      <c r="P422" s="50">
        <f t="shared" si="60"/>
        <v>204525</v>
      </c>
      <c r="Q422" s="50">
        <f t="shared" si="61"/>
        <v>245362</v>
      </c>
    </row>
    <row r="423" spans="1:17" ht="18" thickBot="1" x14ac:dyDescent="0.3">
      <c r="A423" s="25">
        <v>52597</v>
      </c>
      <c r="B423" s="51">
        <f t="shared" si="52"/>
        <v>868.12827225130775</v>
      </c>
      <c r="C423" s="51">
        <f t="shared" si="53"/>
        <v>18264.078381392443</v>
      </c>
      <c r="D423" s="51">
        <f t="shared" si="54"/>
        <v>14197.902092561488</v>
      </c>
      <c r="E423" s="51">
        <f t="shared" si="55"/>
        <v>21158.854500748341</v>
      </c>
      <c r="F423" s="51">
        <f t="shared" si="56"/>
        <v>12790.114003779116</v>
      </c>
      <c r="G423" s="51">
        <f t="shared" si="57"/>
        <v>35.734788273589267</v>
      </c>
      <c r="H423" s="79" cm="1">
        <f t="array" ref="H423">ROUND(TREND($B$25:$B$175,$A$25:$A$175,A423),0)</f>
        <v>875</v>
      </c>
      <c r="I423" s="79" cm="1">
        <f t="array" ref="I423">ROUND(TREND($C$25:$C$175,$A$25:$A$175,A423),0)</f>
        <v>16380</v>
      </c>
      <c r="J423" s="79" cm="1">
        <f t="array" ref="J423">ROUND(TREND($D$25:$D$175,$A$25:$A$175,A423),0)</f>
        <v>12621</v>
      </c>
      <c r="K423" s="79" cm="1">
        <f t="array" ref="K423">ROUND(TREND($E$25:$E$175,$A$25:$A$175,A423),0)</f>
        <v>19169</v>
      </c>
      <c r="L423" s="79" cm="1">
        <f t="array" ref="L423">ROUND(TREND($F$25:$F$175,$A$25:$A$175,A423),0)</f>
        <v>11713</v>
      </c>
      <c r="M423" s="80" cm="1">
        <f t="array" ref="M423">TREND($G$25:$G$175,$A$25:$A$175,A423)</f>
        <v>34.599245347798345</v>
      </c>
      <c r="N423" s="50">
        <f t="shared" si="58"/>
        <v>260904</v>
      </c>
      <c r="O423" s="50">
        <f t="shared" si="59"/>
        <v>192828</v>
      </c>
      <c r="P423" s="50">
        <f t="shared" si="60"/>
        <v>204963</v>
      </c>
      <c r="Q423" s="50">
        <f t="shared" si="61"/>
        <v>245950</v>
      </c>
    </row>
    <row r="424" spans="1:17" ht="18" thickBot="1" x14ac:dyDescent="0.3">
      <c r="A424" s="25">
        <v>52628</v>
      </c>
      <c r="B424" s="51">
        <f t="shared" si="52"/>
        <v>870.11256544502498</v>
      </c>
      <c r="C424" s="51">
        <f t="shared" si="53"/>
        <v>18310.909351601142</v>
      </c>
      <c r="D424" s="51">
        <f t="shared" si="54"/>
        <v>14226.025660607922</v>
      </c>
      <c r="E424" s="51">
        <f t="shared" si="55"/>
        <v>21203.006735086594</v>
      </c>
      <c r="F424" s="51">
        <f t="shared" si="56"/>
        <v>12821.780810413591</v>
      </c>
      <c r="G424" s="51">
        <f t="shared" si="57"/>
        <v>35.805775761864936</v>
      </c>
      <c r="H424" s="79" cm="1">
        <f t="array" ref="H424">ROUND(TREND($B$25:$B$175,$A$25:$A$175,A424),0)</f>
        <v>877</v>
      </c>
      <c r="I424" s="79" cm="1">
        <f t="array" ref="I424">ROUND(TREND($C$25:$C$175,$A$25:$A$175,A424),0)</f>
        <v>16422</v>
      </c>
      <c r="J424" s="79" cm="1">
        <f t="array" ref="J424">ROUND(TREND($D$25:$D$175,$A$25:$A$175,A424),0)</f>
        <v>12646</v>
      </c>
      <c r="K424" s="79" cm="1">
        <f t="array" ref="K424">ROUND(TREND($E$25:$E$175,$A$25:$A$175,A424),0)</f>
        <v>19209</v>
      </c>
      <c r="L424" s="79" cm="1">
        <f t="array" ref="L424">ROUND(TREND($F$25:$F$175,$A$25:$A$175,A424),0)</f>
        <v>11742</v>
      </c>
      <c r="M424" s="80" cm="1">
        <f t="array" ref="M424">TREND($G$25:$G$175,$A$25:$A$175,A424)</f>
        <v>34.667977069521996</v>
      </c>
      <c r="N424" s="50">
        <f t="shared" si="58"/>
        <v>261573</v>
      </c>
      <c r="O424" s="50">
        <f t="shared" si="59"/>
        <v>193210</v>
      </c>
      <c r="P424" s="50">
        <f t="shared" si="60"/>
        <v>205391</v>
      </c>
      <c r="Q424" s="50">
        <f t="shared" si="61"/>
        <v>246559</v>
      </c>
    </row>
    <row r="425" spans="1:17" ht="18" thickBot="1" x14ac:dyDescent="0.3">
      <c r="A425" s="25">
        <v>52657</v>
      </c>
      <c r="B425" s="51">
        <f t="shared" si="52"/>
        <v>872.09685863874222</v>
      </c>
      <c r="C425" s="51">
        <f t="shared" si="53"/>
        <v>18354.395252509217</v>
      </c>
      <c r="D425" s="51">
        <f t="shared" si="54"/>
        <v>14251.89934321064</v>
      </c>
      <c r="E425" s="51">
        <f t="shared" si="55"/>
        <v>21244.951357707931</v>
      </c>
      <c r="F425" s="51">
        <f t="shared" si="56"/>
        <v>12851.263699349138</v>
      </c>
      <c r="G425" s="51">
        <f t="shared" si="57"/>
        <v>35.872183412187333</v>
      </c>
      <c r="H425" s="79" cm="1">
        <f t="array" ref="H425">ROUND(TREND($B$25:$B$175,$A$25:$A$175,A425),0)</f>
        <v>879</v>
      </c>
      <c r="I425" s="79" cm="1">
        <f t="array" ref="I425">ROUND(TREND($C$25:$C$175,$A$25:$A$175,A425),0)</f>
        <v>16461</v>
      </c>
      <c r="J425" s="79" cm="1">
        <f t="array" ref="J425">ROUND(TREND($D$25:$D$175,$A$25:$A$175,A425),0)</f>
        <v>12669</v>
      </c>
      <c r="K425" s="79" cm="1">
        <f t="array" ref="K425">ROUND(TREND($E$25:$E$175,$A$25:$A$175,A425),0)</f>
        <v>19247</v>
      </c>
      <c r="L425" s="79" cm="1">
        <f t="array" ref="L425">ROUND(TREND($F$25:$F$175,$A$25:$A$175,A425),0)</f>
        <v>11769</v>
      </c>
      <c r="M425" s="80" cm="1">
        <f t="array" ref="M425">TREND($G$25:$G$175,$A$25:$A$175,A425)</f>
        <v>34.732274486618309</v>
      </c>
      <c r="N425" s="50">
        <f t="shared" si="58"/>
        <v>262194</v>
      </c>
      <c r="O425" s="50">
        <f t="shared" si="59"/>
        <v>193561</v>
      </c>
      <c r="P425" s="50">
        <f t="shared" si="60"/>
        <v>205797</v>
      </c>
      <c r="Q425" s="50">
        <f t="shared" si="61"/>
        <v>247126</v>
      </c>
    </row>
    <row r="426" spans="1:17" ht="18" thickBot="1" x14ac:dyDescent="0.3">
      <c r="A426" s="25">
        <v>52688</v>
      </c>
      <c r="B426" s="51">
        <f t="shared" si="52"/>
        <v>874.08115183245957</v>
      </c>
      <c r="C426" s="51">
        <f t="shared" si="53"/>
        <v>18400.111199617706</v>
      </c>
      <c r="D426" s="51">
        <f t="shared" si="54"/>
        <v>14280.022911257074</v>
      </c>
      <c r="E426" s="51">
        <f t="shared" si="55"/>
        <v>21289.10359204618</v>
      </c>
      <c r="F426" s="51">
        <f t="shared" si="56"/>
        <v>12881.838547134148</v>
      </c>
      <c r="G426" s="51">
        <f t="shared" si="57"/>
        <v>35.943170900462995</v>
      </c>
      <c r="H426" s="79" cm="1">
        <f t="array" ref="H426">ROUND(TREND($B$25:$B$175,$A$25:$A$175,A426),0)</f>
        <v>881</v>
      </c>
      <c r="I426" s="79" cm="1">
        <f t="array" ref="I426">ROUND(TREND($C$25:$C$175,$A$25:$A$175,A426),0)</f>
        <v>16502</v>
      </c>
      <c r="J426" s="79" cm="1">
        <f t="array" ref="J426">ROUND(TREND($D$25:$D$175,$A$25:$A$175,A426),0)</f>
        <v>12694</v>
      </c>
      <c r="K426" s="79" cm="1">
        <f t="array" ref="K426">ROUND(TREND($E$25:$E$175,$A$25:$A$175,A426),0)</f>
        <v>19287</v>
      </c>
      <c r="L426" s="79" cm="1">
        <f t="array" ref="L426">ROUND(TREND($F$25:$F$175,$A$25:$A$175,A426),0)</f>
        <v>11797</v>
      </c>
      <c r="M426" s="80" cm="1">
        <f t="array" ref="M426">TREND($G$25:$G$175,$A$25:$A$175,A426)</f>
        <v>34.801006208341946</v>
      </c>
      <c r="N426" s="50">
        <f t="shared" si="58"/>
        <v>262847</v>
      </c>
      <c r="O426" s="50">
        <f t="shared" si="59"/>
        <v>193943</v>
      </c>
      <c r="P426" s="50">
        <f t="shared" si="60"/>
        <v>206225</v>
      </c>
      <c r="Q426" s="50">
        <f t="shared" si="61"/>
        <v>247714</v>
      </c>
    </row>
    <row r="427" spans="1:17" ht="18" thickBot="1" x14ac:dyDescent="0.3">
      <c r="A427" s="25">
        <v>52718</v>
      </c>
      <c r="B427" s="51">
        <f t="shared" si="52"/>
        <v>876.06544502617692</v>
      </c>
      <c r="C427" s="51">
        <f t="shared" si="53"/>
        <v>18444.712123625992</v>
      </c>
      <c r="D427" s="51">
        <f t="shared" si="54"/>
        <v>14307.021536581649</v>
      </c>
      <c r="E427" s="51">
        <f t="shared" si="55"/>
        <v>21332.152020525977</v>
      </c>
      <c r="F427" s="51">
        <f t="shared" si="56"/>
        <v>12912.413394919156</v>
      </c>
      <c r="G427" s="51">
        <f t="shared" si="57"/>
        <v>36.011868469762035</v>
      </c>
      <c r="H427" s="79" cm="1">
        <f t="array" ref="H427">ROUND(TREND($B$25:$B$175,$A$25:$A$175,A427),0)</f>
        <v>883</v>
      </c>
      <c r="I427" s="79" cm="1">
        <f t="array" ref="I427">ROUND(TREND($C$25:$C$175,$A$25:$A$175,A427),0)</f>
        <v>16542</v>
      </c>
      <c r="J427" s="79" cm="1">
        <f t="array" ref="J427">ROUND(TREND($D$25:$D$175,$A$25:$A$175,A427),0)</f>
        <v>12718</v>
      </c>
      <c r="K427" s="79" cm="1">
        <f t="array" ref="K427">ROUND(TREND($E$25:$E$175,$A$25:$A$175,A427),0)</f>
        <v>19326</v>
      </c>
      <c r="L427" s="79" cm="1">
        <f t="array" ref="L427">ROUND(TREND($F$25:$F$175,$A$25:$A$175,A427),0)</f>
        <v>11825</v>
      </c>
      <c r="M427" s="80" cm="1">
        <f t="array" ref="M427">TREND($G$25:$G$175,$A$25:$A$175,A427)</f>
        <v>34.867520777751935</v>
      </c>
      <c r="N427" s="50">
        <f t="shared" si="58"/>
        <v>263484</v>
      </c>
      <c r="O427" s="50">
        <f t="shared" si="59"/>
        <v>194310</v>
      </c>
      <c r="P427" s="50">
        <f t="shared" si="60"/>
        <v>206642</v>
      </c>
      <c r="Q427" s="50">
        <f t="shared" si="61"/>
        <v>248302</v>
      </c>
    </row>
    <row r="428" spans="1:17" ht="18" thickBot="1" x14ac:dyDescent="0.3">
      <c r="A428" s="25">
        <v>52749</v>
      </c>
      <c r="B428" s="51">
        <f t="shared" si="52"/>
        <v>878.04973821989427</v>
      </c>
      <c r="C428" s="51">
        <f t="shared" si="53"/>
        <v>18491.543093834691</v>
      </c>
      <c r="D428" s="51">
        <f t="shared" si="54"/>
        <v>14335.145104628082</v>
      </c>
      <c r="E428" s="51">
        <f t="shared" si="55"/>
        <v>21376.30425486423</v>
      </c>
      <c r="F428" s="51">
        <f t="shared" si="56"/>
        <v>12942.988242704167</v>
      </c>
      <c r="G428" s="51">
        <f t="shared" si="57"/>
        <v>36.08285595803769</v>
      </c>
      <c r="H428" s="79" cm="1">
        <f t="array" ref="H428">ROUND(TREND($B$25:$B$175,$A$25:$A$175,A428),0)</f>
        <v>885</v>
      </c>
      <c r="I428" s="79" cm="1">
        <f t="array" ref="I428">ROUND(TREND($C$25:$C$175,$A$25:$A$175,A428),0)</f>
        <v>16584</v>
      </c>
      <c r="J428" s="79" cm="1">
        <f t="array" ref="J428">ROUND(TREND($D$25:$D$175,$A$25:$A$175,A428),0)</f>
        <v>12743</v>
      </c>
      <c r="K428" s="79" cm="1">
        <f t="array" ref="K428">ROUND(TREND($E$25:$E$175,$A$25:$A$175,A428),0)</f>
        <v>19366</v>
      </c>
      <c r="L428" s="79" cm="1">
        <f t="array" ref="L428">ROUND(TREND($F$25:$F$175,$A$25:$A$175,A428),0)</f>
        <v>11853</v>
      </c>
      <c r="M428" s="80" cm="1">
        <f t="array" ref="M428">TREND($G$25:$G$175,$A$25:$A$175,A428)</f>
        <v>34.936252499475572</v>
      </c>
      <c r="N428" s="50">
        <f t="shared" si="58"/>
        <v>264153</v>
      </c>
      <c r="O428" s="50">
        <f t="shared" si="59"/>
        <v>194692</v>
      </c>
      <c r="P428" s="50">
        <f t="shared" si="60"/>
        <v>207070</v>
      </c>
      <c r="Q428" s="50">
        <f t="shared" si="61"/>
        <v>248890</v>
      </c>
    </row>
    <row r="429" spans="1:17" ht="18" thickBot="1" x14ac:dyDescent="0.3">
      <c r="A429" s="25">
        <v>52779</v>
      </c>
      <c r="B429" s="51">
        <f t="shared" si="52"/>
        <v>880.0340314136115</v>
      </c>
      <c r="C429" s="51">
        <f t="shared" si="53"/>
        <v>18536.144017842973</v>
      </c>
      <c r="D429" s="51">
        <f t="shared" si="54"/>
        <v>14362.143729952659</v>
      </c>
      <c r="E429" s="51">
        <f t="shared" si="55"/>
        <v>21419.352683344023</v>
      </c>
      <c r="F429" s="51">
        <f t="shared" si="56"/>
        <v>12973.563090489175</v>
      </c>
      <c r="G429" s="51">
        <f t="shared" si="57"/>
        <v>36.151553527336716</v>
      </c>
      <c r="H429" s="79" cm="1">
        <f t="array" ref="H429">ROUND(TREND($B$25:$B$175,$A$25:$A$175,A429),0)</f>
        <v>887</v>
      </c>
      <c r="I429" s="79" cm="1">
        <f t="array" ref="I429">ROUND(TREND($C$25:$C$175,$A$25:$A$175,A429),0)</f>
        <v>16624</v>
      </c>
      <c r="J429" s="79" cm="1">
        <f t="array" ref="J429">ROUND(TREND($D$25:$D$175,$A$25:$A$175,A429),0)</f>
        <v>12767</v>
      </c>
      <c r="K429" s="79" cm="1">
        <f t="array" ref="K429">ROUND(TREND($E$25:$E$175,$A$25:$A$175,A429),0)</f>
        <v>19405</v>
      </c>
      <c r="L429" s="79" cm="1">
        <f t="array" ref="L429">ROUND(TREND($F$25:$F$175,$A$25:$A$175,A429),0)</f>
        <v>11881</v>
      </c>
      <c r="M429" s="80" cm="1">
        <f t="array" ref="M429">TREND($G$25:$G$175,$A$25:$A$175,A429)</f>
        <v>35.002767068885547</v>
      </c>
      <c r="N429" s="50">
        <f t="shared" si="58"/>
        <v>264790</v>
      </c>
      <c r="O429" s="50">
        <f t="shared" si="59"/>
        <v>195059</v>
      </c>
      <c r="P429" s="50">
        <f t="shared" si="60"/>
        <v>207487</v>
      </c>
      <c r="Q429" s="50">
        <f t="shared" si="61"/>
        <v>249478</v>
      </c>
    </row>
    <row r="430" spans="1:17" ht="18" thickBot="1" x14ac:dyDescent="0.3">
      <c r="A430" s="25">
        <v>52810</v>
      </c>
      <c r="B430" s="51">
        <f t="shared" si="52"/>
        <v>882.01832460732874</v>
      </c>
      <c r="C430" s="51">
        <f t="shared" si="53"/>
        <v>18582.974988051668</v>
      </c>
      <c r="D430" s="51">
        <f t="shared" si="54"/>
        <v>14390.267297999093</v>
      </c>
      <c r="E430" s="51">
        <f t="shared" si="55"/>
        <v>21464.608723540732</v>
      </c>
      <c r="F430" s="51">
        <f t="shared" si="56"/>
        <v>13004.137938274183</v>
      </c>
      <c r="G430" s="51">
        <f t="shared" si="57"/>
        <v>36.222541015612386</v>
      </c>
      <c r="H430" s="79" cm="1">
        <f t="array" ref="H430">ROUND(TREND($B$25:$B$175,$A$25:$A$175,A430),0)</f>
        <v>889</v>
      </c>
      <c r="I430" s="79" cm="1">
        <f t="array" ref="I430">ROUND(TREND($C$25:$C$175,$A$25:$A$175,A430),0)</f>
        <v>16666</v>
      </c>
      <c r="J430" s="79" cm="1">
        <f t="array" ref="J430">ROUND(TREND($D$25:$D$175,$A$25:$A$175,A430),0)</f>
        <v>12792</v>
      </c>
      <c r="K430" s="79" cm="1">
        <f t="array" ref="K430">ROUND(TREND($E$25:$E$175,$A$25:$A$175,A430),0)</f>
        <v>19446</v>
      </c>
      <c r="L430" s="79" cm="1">
        <f t="array" ref="L430">ROUND(TREND($F$25:$F$175,$A$25:$A$175,A430),0)</f>
        <v>11909</v>
      </c>
      <c r="M430" s="80" cm="1">
        <f t="array" ref="M430">TREND($G$25:$G$175,$A$25:$A$175,A430)</f>
        <v>35.071498790609198</v>
      </c>
      <c r="N430" s="50">
        <f t="shared" si="58"/>
        <v>265459</v>
      </c>
      <c r="O430" s="50">
        <f t="shared" si="59"/>
        <v>195441</v>
      </c>
      <c r="P430" s="50">
        <f t="shared" si="60"/>
        <v>207925</v>
      </c>
      <c r="Q430" s="50">
        <f t="shared" si="61"/>
        <v>250066</v>
      </c>
    </row>
    <row r="431" spans="1:17" ht="18" thickBot="1" x14ac:dyDescent="0.3">
      <c r="A431" s="25">
        <v>52841</v>
      </c>
      <c r="B431" s="51">
        <f t="shared" si="52"/>
        <v>884.00261780104597</v>
      </c>
      <c r="C431" s="51">
        <f t="shared" si="53"/>
        <v>18628.690935160161</v>
      </c>
      <c r="D431" s="51">
        <f t="shared" si="54"/>
        <v>14418.390866045527</v>
      </c>
      <c r="E431" s="51">
        <f t="shared" si="55"/>
        <v>21508.760957878982</v>
      </c>
      <c r="F431" s="51">
        <f t="shared" si="56"/>
        <v>13035.804744908659</v>
      </c>
      <c r="G431" s="51">
        <f t="shared" si="57"/>
        <v>36.293528503888041</v>
      </c>
      <c r="H431" s="79" cm="1">
        <f t="array" ref="H431">ROUND(TREND($B$25:$B$175,$A$25:$A$175,A431),0)</f>
        <v>891</v>
      </c>
      <c r="I431" s="79" cm="1">
        <f t="array" ref="I431">ROUND(TREND($C$25:$C$175,$A$25:$A$175,A431),0)</f>
        <v>16707</v>
      </c>
      <c r="J431" s="79" cm="1">
        <f t="array" ref="J431">ROUND(TREND($D$25:$D$175,$A$25:$A$175,A431),0)</f>
        <v>12817</v>
      </c>
      <c r="K431" s="79" cm="1">
        <f t="array" ref="K431">ROUND(TREND($E$25:$E$175,$A$25:$A$175,A431),0)</f>
        <v>19486</v>
      </c>
      <c r="L431" s="79" cm="1">
        <f t="array" ref="L431">ROUND(TREND($F$25:$F$175,$A$25:$A$175,A431),0)</f>
        <v>11938</v>
      </c>
      <c r="M431" s="80" cm="1">
        <f t="array" ref="M431">TREND($G$25:$G$175,$A$25:$A$175,A431)</f>
        <v>35.140230512332835</v>
      </c>
      <c r="N431" s="50">
        <f t="shared" si="58"/>
        <v>266112</v>
      </c>
      <c r="O431" s="50">
        <f t="shared" si="59"/>
        <v>195823</v>
      </c>
      <c r="P431" s="50">
        <f t="shared" si="60"/>
        <v>208353</v>
      </c>
      <c r="Q431" s="50">
        <f t="shared" si="61"/>
        <v>250675</v>
      </c>
    </row>
    <row r="432" spans="1:17" ht="18" thickBot="1" x14ac:dyDescent="0.3">
      <c r="A432" s="25">
        <v>52871</v>
      </c>
      <c r="B432" s="51">
        <f t="shared" si="52"/>
        <v>885.98691099476321</v>
      </c>
      <c r="C432" s="51">
        <f t="shared" si="53"/>
        <v>18673.291859168447</v>
      </c>
      <c r="D432" s="51">
        <f t="shared" si="54"/>
        <v>14445.389491370104</v>
      </c>
      <c r="E432" s="51">
        <f t="shared" si="55"/>
        <v>21551.809386358775</v>
      </c>
      <c r="F432" s="51">
        <f t="shared" si="56"/>
        <v>13066.379592693669</v>
      </c>
      <c r="G432" s="51">
        <f t="shared" si="57"/>
        <v>36.362226073187067</v>
      </c>
      <c r="H432" s="79" cm="1">
        <f t="array" ref="H432">ROUND(TREND($B$25:$B$175,$A$25:$A$175,A432),0)</f>
        <v>893</v>
      </c>
      <c r="I432" s="79" cm="1">
        <f t="array" ref="I432">ROUND(TREND($C$25:$C$175,$A$25:$A$175,A432),0)</f>
        <v>16747</v>
      </c>
      <c r="J432" s="79" cm="1">
        <f t="array" ref="J432">ROUND(TREND($D$25:$D$175,$A$25:$A$175,A432),0)</f>
        <v>12841</v>
      </c>
      <c r="K432" s="79" cm="1">
        <f t="array" ref="K432">ROUND(TREND($E$25:$E$175,$A$25:$A$175,A432),0)</f>
        <v>19525</v>
      </c>
      <c r="L432" s="79" cm="1">
        <f t="array" ref="L432">ROUND(TREND($F$25:$F$175,$A$25:$A$175,A432),0)</f>
        <v>11966</v>
      </c>
      <c r="M432" s="80" cm="1">
        <f t="array" ref="M432">TREND($G$25:$G$175,$A$25:$A$175,A432)</f>
        <v>35.20674508174281</v>
      </c>
      <c r="N432" s="50">
        <f t="shared" si="58"/>
        <v>266749</v>
      </c>
      <c r="O432" s="50">
        <f t="shared" si="59"/>
        <v>196190</v>
      </c>
      <c r="P432" s="50">
        <f t="shared" si="60"/>
        <v>208770</v>
      </c>
      <c r="Q432" s="50">
        <f t="shared" si="61"/>
        <v>251263</v>
      </c>
    </row>
    <row r="433" spans="1:17" ht="18" thickBot="1" x14ac:dyDescent="0.3">
      <c r="A433" s="25">
        <v>52902</v>
      </c>
      <c r="B433" s="51">
        <f t="shared" si="52"/>
        <v>887.97120418848056</v>
      </c>
      <c r="C433" s="51">
        <f t="shared" si="53"/>
        <v>18720.122829377146</v>
      </c>
      <c r="D433" s="51">
        <f t="shared" si="54"/>
        <v>14473.513059416538</v>
      </c>
      <c r="E433" s="51">
        <f t="shared" si="55"/>
        <v>21595.961620697024</v>
      </c>
      <c r="F433" s="51">
        <f t="shared" si="56"/>
        <v>13096.954440478677</v>
      </c>
      <c r="G433" s="51">
        <f t="shared" si="57"/>
        <v>36.433213561462736</v>
      </c>
      <c r="H433" s="79" cm="1">
        <f t="array" ref="H433">ROUND(TREND($B$25:$B$175,$A$25:$A$175,A433),0)</f>
        <v>895</v>
      </c>
      <c r="I433" s="79" cm="1">
        <f t="array" ref="I433">ROUND(TREND($C$25:$C$175,$A$25:$A$175,A433),0)</f>
        <v>16789</v>
      </c>
      <c r="J433" s="79" cm="1">
        <f t="array" ref="J433">ROUND(TREND($D$25:$D$175,$A$25:$A$175,A433),0)</f>
        <v>12866</v>
      </c>
      <c r="K433" s="79" cm="1">
        <f t="array" ref="K433">ROUND(TREND($E$25:$E$175,$A$25:$A$175,A433),0)</f>
        <v>19565</v>
      </c>
      <c r="L433" s="79" cm="1">
        <f t="array" ref="L433">ROUND(TREND($F$25:$F$175,$A$25:$A$175,A433),0)</f>
        <v>11994</v>
      </c>
      <c r="M433" s="80" cm="1">
        <f t="array" ref="M433">TREND($G$25:$G$175,$A$25:$A$175,A433)</f>
        <v>35.275476803466461</v>
      </c>
      <c r="N433" s="50">
        <f t="shared" si="58"/>
        <v>267418</v>
      </c>
      <c r="O433" s="50">
        <f t="shared" si="59"/>
        <v>196572</v>
      </c>
      <c r="P433" s="50">
        <f t="shared" si="60"/>
        <v>209198</v>
      </c>
      <c r="Q433" s="50">
        <f t="shared" si="61"/>
        <v>251851</v>
      </c>
    </row>
    <row r="434" spans="1:17" ht="18" thickBot="1" x14ac:dyDescent="0.3">
      <c r="A434" s="25">
        <v>52932</v>
      </c>
      <c r="B434" s="51">
        <f t="shared" si="52"/>
        <v>889.9554973821979</v>
      </c>
      <c r="C434" s="51">
        <f t="shared" si="53"/>
        <v>18764.723753385431</v>
      </c>
      <c r="D434" s="51">
        <f t="shared" si="54"/>
        <v>14501.636627462973</v>
      </c>
      <c r="E434" s="51">
        <f t="shared" si="55"/>
        <v>21639.010049176817</v>
      </c>
      <c r="F434" s="51">
        <f t="shared" si="56"/>
        <v>13127.529288263686</v>
      </c>
      <c r="G434" s="51">
        <f t="shared" si="57"/>
        <v>36.501911130761762</v>
      </c>
      <c r="H434" s="79" cm="1">
        <f t="array" ref="H434">ROUND(TREND($B$25:$B$175,$A$25:$A$175,A434),0)</f>
        <v>897</v>
      </c>
      <c r="I434" s="79" cm="1">
        <f t="array" ref="I434">ROUND(TREND($C$25:$C$175,$A$25:$A$175,A434),0)</f>
        <v>16829</v>
      </c>
      <c r="J434" s="79" cm="1">
        <f t="array" ref="J434">ROUND(TREND($D$25:$D$175,$A$25:$A$175,A434),0)</f>
        <v>12891</v>
      </c>
      <c r="K434" s="79" cm="1">
        <f t="array" ref="K434">ROUND(TREND($E$25:$E$175,$A$25:$A$175,A434),0)</f>
        <v>19604</v>
      </c>
      <c r="L434" s="79" cm="1">
        <f t="array" ref="L434">ROUND(TREND($F$25:$F$175,$A$25:$A$175,A434),0)</f>
        <v>12022</v>
      </c>
      <c r="M434" s="80" cm="1">
        <f t="array" ref="M434">TREND($G$25:$G$175,$A$25:$A$175,A434)</f>
        <v>35.341991372876436</v>
      </c>
      <c r="N434" s="50">
        <f t="shared" si="58"/>
        <v>268055</v>
      </c>
      <c r="O434" s="50">
        <f t="shared" si="59"/>
        <v>196954</v>
      </c>
      <c r="P434" s="50">
        <f t="shared" si="60"/>
        <v>209615</v>
      </c>
      <c r="Q434" s="50">
        <f t="shared" si="61"/>
        <v>252439</v>
      </c>
    </row>
    <row r="435" spans="1:17" ht="18" thickBot="1" x14ac:dyDescent="0.3">
      <c r="A435" s="25">
        <v>52963</v>
      </c>
      <c r="B435" s="51">
        <f t="shared" si="52"/>
        <v>891.93979057591514</v>
      </c>
      <c r="C435" s="51">
        <f t="shared" si="53"/>
        <v>18810.439700493924</v>
      </c>
      <c r="D435" s="51">
        <f t="shared" si="54"/>
        <v>14529.760195509407</v>
      </c>
      <c r="E435" s="51">
        <f t="shared" si="55"/>
        <v>21684.266089373523</v>
      </c>
      <c r="F435" s="51">
        <f t="shared" si="56"/>
        <v>13158.104136048696</v>
      </c>
      <c r="G435" s="51">
        <f t="shared" si="57"/>
        <v>36.572898619037431</v>
      </c>
      <c r="H435" s="79" cm="1">
        <f t="array" ref="H435">ROUND(TREND($B$25:$B$175,$A$25:$A$175,A435),0)</f>
        <v>899</v>
      </c>
      <c r="I435" s="79" cm="1">
        <f t="array" ref="I435">ROUND(TREND($C$25:$C$175,$A$25:$A$175,A435),0)</f>
        <v>16870</v>
      </c>
      <c r="J435" s="79" cm="1">
        <f t="array" ref="J435">ROUND(TREND($D$25:$D$175,$A$25:$A$175,A435),0)</f>
        <v>12916</v>
      </c>
      <c r="K435" s="79" cm="1">
        <f t="array" ref="K435">ROUND(TREND($E$25:$E$175,$A$25:$A$175,A435),0)</f>
        <v>19645</v>
      </c>
      <c r="L435" s="79" cm="1">
        <f t="array" ref="L435">ROUND(TREND($F$25:$F$175,$A$25:$A$175,A435),0)</f>
        <v>12050</v>
      </c>
      <c r="M435" s="80" cm="1">
        <f t="array" ref="M435">TREND($G$25:$G$175,$A$25:$A$175,A435)</f>
        <v>35.410723094600087</v>
      </c>
      <c r="N435" s="50">
        <f t="shared" si="58"/>
        <v>268708</v>
      </c>
      <c r="O435" s="50">
        <f t="shared" si="59"/>
        <v>197336</v>
      </c>
      <c r="P435" s="50">
        <f t="shared" si="60"/>
        <v>210053</v>
      </c>
      <c r="Q435" s="50">
        <f t="shared" si="61"/>
        <v>253027</v>
      </c>
    </row>
    <row r="436" spans="1:17" ht="18" thickBot="1" x14ac:dyDescent="0.3">
      <c r="A436" s="25">
        <v>52994</v>
      </c>
      <c r="B436" s="51">
        <f t="shared" si="52"/>
        <v>893.92408376963249</v>
      </c>
      <c r="C436" s="51">
        <f t="shared" si="53"/>
        <v>18857.270670702623</v>
      </c>
      <c r="D436" s="51">
        <f t="shared" si="54"/>
        <v>14556.758820833982</v>
      </c>
      <c r="E436" s="51">
        <f t="shared" si="55"/>
        <v>21728.418323711772</v>
      </c>
      <c r="F436" s="51">
        <f t="shared" si="56"/>
        <v>13189.770942683168</v>
      </c>
      <c r="G436" s="51">
        <f t="shared" si="57"/>
        <v>36.643886107313087</v>
      </c>
      <c r="H436" s="79" cm="1">
        <f t="array" ref="H436">ROUND(TREND($B$25:$B$175,$A$25:$A$175,A436),0)</f>
        <v>901</v>
      </c>
      <c r="I436" s="79" cm="1">
        <f t="array" ref="I436">ROUND(TREND($C$25:$C$175,$A$25:$A$175,A436),0)</f>
        <v>16912</v>
      </c>
      <c r="J436" s="79" cm="1">
        <f t="array" ref="J436">ROUND(TREND($D$25:$D$175,$A$25:$A$175,A436),0)</f>
        <v>12940</v>
      </c>
      <c r="K436" s="79" cm="1">
        <f t="array" ref="K436">ROUND(TREND($E$25:$E$175,$A$25:$A$175,A436),0)</f>
        <v>19685</v>
      </c>
      <c r="L436" s="79" cm="1">
        <f t="array" ref="L436">ROUND(TREND($F$25:$F$175,$A$25:$A$175,A436),0)</f>
        <v>12079</v>
      </c>
      <c r="M436" s="80" cm="1">
        <f t="array" ref="M436">TREND($G$25:$G$175,$A$25:$A$175,A436)</f>
        <v>35.479454816323724</v>
      </c>
      <c r="N436" s="50">
        <f t="shared" si="58"/>
        <v>269377</v>
      </c>
      <c r="O436" s="50">
        <f t="shared" si="59"/>
        <v>197703</v>
      </c>
      <c r="P436" s="50">
        <f t="shared" si="60"/>
        <v>210481</v>
      </c>
      <c r="Q436" s="50">
        <f t="shared" si="61"/>
        <v>253636</v>
      </c>
    </row>
    <row r="437" spans="1:17" ht="18" thickBot="1" x14ac:dyDescent="0.3">
      <c r="A437" s="25">
        <v>53022</v>
      </c>
      <c r="B437" s="51">
        <f t="shared" si="52"/>
        <v>895.90837696334984</v>
      </c>
      <c r="C437" s="51">
        <f t="shared" si="53"/>
        <v>18898.526525410285</v>
      </c>
      <c r="D437" s="51">
        <f t="shared" si="54"/>
        <v>14582.6325034367</v>
      </c>
      <c r="E437" s="51">
        <f t="shared" si="55"/>
        <v>21768.155334616196</v>
      </c>
      <c r="F437" s="51">
        <f t="shared" si="56"/>
        <v>13218.161872769248</v>
      </c>
      <c r="G437" s="51">
        <f t="shared" si="57"/>
        <v>36.708003838658854</v>
      </c>
      <c r="H437" s="79" cm="1">
        <f t="array" ref="H437">ROUND(TREND($B$25:$B$175,$A$25:$A$175,A437),0)</f>
        <v>903</v>
      </c>
      <c r="I437" s="79" cm="1">
        <f t="array" ref="I437">ROUND(TREND($C$25:$C$175,$A$25:$A$175,A437),0)</f>
        <v>16949</v>
      </c>
      <c r="J437" s="79" cm="1">
        <f t="array" ref="J437">ROUND(TREND($D$25:$D$175,$A$25:$A$175,A437),0)</f>
        <v>12963</v>
      </c>
      <c r="K437" s="79" cm="1">
        <f t="array" ref="K437">ROUND(TREND($E$25:$E$175,$A$25:$A$175,A437),0)</f>
        <v>19721</v>
      </c>
      <c r="L437" s="79" cm="1">
        <f t="array" ref="L437">ROUND(TREND($F$25:$F$175,$A$25:$A$175,A437),0)</f>
        <v>12105</v>
      </c>
      <c r="M437" s="80" cm="1">
        <f t="array" ref="M437">TREND($G$25:$G$175,$A$25:$A$175,A437)</f>
        <v>35.541535081106375</v>
      </c>
      <c r="N437" s="50">
        <f t="shared" si="58"/>
        <v>269966</v>
      </c>
      <c r="O437" s="50">
        <f t="shared" si="59"/>
        <v>198054</v>
      </c>
      <c r="P437" s="50">
        <f t="shared" si="60"/>
        <v>210866</v>
      </c>
      <c r="Q437" s="50">
        <f t="shared" si="61"/>
        <v>254182</v>
      </c>
    </row>
    <row r="438" spans="1:17" ht="18" thickBot="1" x14ac:dyDescent="0.3">
      <c r="A438" s="25">
        <v>53053</v>
      </c>
      <c r="B438" s="51">
        <f t="shared" si="52"/>
        <v>897.89267015706707</v>
      </c>
      <c r="C438" s="51">
        <f t="shared" si="53"/>
        <v>18945.357495618984</v>
      </c>
      <c r="D438" s="51">
        <f t="shared" si="54"/>
        <v>14610.756071483134</v>
      </c>
      <c r="E438" s="51">
        <f t="shared" si="55"/>
        <v>21813.411374812902</v>
      </c>
      <c r="F438" s="51">
        <f t="shared" si="56"/>
        <v>13248.736720554258</v>
      </c>
      <c r="G438" s="51">
        <f t="shared" si="57"/>
        <v>36.778991326934509</v>
      </c>
      <c r="H438" s="79" cm="1">
        <f t="array" ref="H438">ROUND(TREND($B$25:$B$175,$A$25:$A$175,A438),0)</f>
        <v>905</v>
      </c>
      <c r="I438" s="79" cm="1">
        <f t="array" ref="I438">ROUND(TREND($C$25:$C$175,$A$25:$A$175,A438),0)</f>
        <v>16991</v>
      </c>
      <c r="J438" s="79" cm="1">
        <f t="array" ref="J438">ROUND(TREND($D$25:$D$175,$A$25:$A$175,A438),0)</f>
        <v>12988</v>
      </c>
      <c r="K438" s="79" cm="1">
        <f t="array" ref="K438">ROUND(TREND($E$25:$E$175,$A$25:$A$175,A438),0)</f>
        <v>19762</v>
      </c>
      <c r="L438" s="79" cm="1">
        <f t="array" ref="L438">ROUND(TREND($F$25:$F$175,$A$25:$A$175,A438),0)</f>
        <v>12133</v>
      </c>
      <c r="M438" s="80" cm="1">
        <f t="array" ref="M438">TREND($G$25:$G$175,$A$25:$A$175,A438)</f>
        <v>35.610266802830012</v>
      </c>
      <c r="N438" s="50">
        <f t="shared" si="58"/>
        <v>270635</v>
      </c>
      <c r="O438" s="50">
        <f t="shared" si="59"/>
        <v>198436</v>
      </c>
      <c r="P438" s="50">
        <f t="shared" si="60"/>
        <v>211304</v>
      </c>
      <c r="Q438" s="50">
        <f t="shared" si="61"/>
        <v>254770</v>
      </c>
    </row>
    <row r="439" spans="1:17" ht="18" thickBot="1" x14ac:dyDescent="0.3">
      <c r="A439" s="25">
        <v>53083</v>
      </c>
      <c r="B439" s="51">
        <f t="shared" si="52"/>
        <v>899.87696335078442</v>
      </c>
      <c r="C439" s="51">
        <f t="shared" si="53"/>
        <v>18989.95841962727</v>
      </c>
      <c r="D439" s="51">
        <f t="shared" si="54"/>
        <v>14637.754696807709</v>
      </c>
      <c r="E439" s="51">
        <f t="shared" si="55"/>
        <v>21856.459803292699</v>
      </c>
      <c r="F439" s="51">
        <f t="shared" si="56"/>
        <v>13279.311568339266</v>
      </c>
      <c r="G439" s="51">
        <f t="shared" si="57"/>
        <v>36.847688896233549</v>
      </c>
      <c r="H439" s="79" cm="1">
        <f t="array" ref="H439">ROUND(TREND($B$25:$B$175,$A$25:$A$175,A439),0)</f>
        <v>907</v>
      </c>
      <c r="I439" s="79" cm="1">
        <f t="array" ref="I439">ROUND(TREND($C$25:$C$175,$A$25:$A$175,A439),0)</f>
        <v>17031</v>
      </c>
      <c r="J439" s="79" cm="1">
        <f t="array" ref="J439">ROUND(TREND($D$25:$D$175,$A$25:$A$175,A439),0)</f>
        <v>13012</v>
      </c>
      <c r="K439" s="79" cm="1">
        <f t="array" ref="K439">ROUND(TREND($E$25:$E$175,$A$25:$A$175,A439),0)</f>
        <v>19801</v>
      </c>
      <c r="L439" s="79" cm="1">
        <f t="array" ref="L439">ROUND(TREND($F$25:$F$175,$A$25:$A$175,A439),0)</f>
        <v>12161</v>
      </c>
      <c r="M439" s="80" cm="1">
        <f t="array" ref="M439">TREND($G$25:$G$175,$A$25:$A$175,A439)</f>
        <v>35.676781372240001</v>
      </c>
      <c r="N439" s="50">
        <f t="shared" si="58"/>
        <v>271272</v>
      </c>
      <c r="O439" s="50">
        <f t="shared" si="59"/>
        <v>198803</v>
      </c>
      <c r="P439" s="50">
        <f t="shared" si="60"/>
        <v>211721</v>
      </c>
      <c r="Q439" s="50">
        <f t="shared" si="61"/>
        <v>255358</v>
      </c>
    </row>
    <row r="440" spans="1:17" ht="18" thickBot="1" x14ac:dyDescent="0.3">
      <c r="A440" s="25">
        <v>53114</v>
      </c>
      <c r="B440" s="51">
        <f t="shared" si="52"/>
        <v>901.86125654450177</v>
      </c>
      <c r="C440" s="51">
        <f t="shared" si="53"/>
        <v>19035.674366735762</v>
      </c>
      <c r="D440" s="51">
        <f t="shared" si="54"/>
        <v>14665.878264854144</v>
      </c>
      <c r="E440" s="51">
        <f t="shared" si="55"/>
        <v>21900.612037630952</v>
      </c>
      <c r="F440" s="51">
        <f t="shared" si="56"/>
        <v>13309.886416124276</v>
      </c>
      <c r="G440" s="51">
        <f t="shared" si="57"/>
        <v>36.918676384509212</v>
      </c>
      <c r="H440" s="79" cm="1">
        <f t="array" ref="H440">ROUND(TREND($B$25:$B$175,$A$25:$A$175,A440),0)</f>
        <v>909</v>
      </c>
      <c r="I440" s="79" cm="1">
        <f t="array" ref="I440">ROUND(TREND($C$25:$C$175,$A$25:$A$175,A440),0)</f>
        <v>17072</v>
      </c>
      <c r="J440" s="79" cm="1">
        <f t="array" ref="J440">ROUND(TREND($D$25:$D$175,$A$25:$A$175,A440),0)</f>
        <v>13037</v>
      </c>
      <c r="K440" s="79" cm="1">
        <f t="array" ref="K440">ROUND(TREND($E$25:$E$175,$A$25:$A$175,A440),0)</f>
        <v>19841</v>
      </c>
      <c r="L440" s="79" cm="1">
        <f t="array" ref="L440">ROUND(TREND($F$25:$F$175,$A$25:$A$175,A440),0)</f>
        <v>12189</v>
      </c>
      <c r="M440" s="80" cm="1">
        <f t="array" ref="M440">TREND($G$25:$G$175,$A$25:$A$175,A440)</f>
        <v>35.745513093963638</v>
      </c>
      <c r="N440" s="50">
        <f t="shared" si="58"/>
        <v>271925</v>
      </c>
      <c r="O440" s="50">
        <f t="shared" si="59"/>
        <v>199185</v>
      </c>
      <c r="P440" s="50">
        <f t="shared" si="60"/>
        <v>212149</v>
      </c>
      <c r="Q440" s="50">
        <f t="shared" si="61"/>
        <v>255946</v>
      </c>
    </row>
    <row r="441" spans="1:17" ht="18" thickBot="1" x14ac:dyDescent="0.3">
      <c r="A441" s="25">
        <v>53144</v>
      </c>
      <c r="B441" s="51">
        <f t="shared" si="52"/>
        <v>903.84554973821901</v>
      </c>
      <c r="C441" s="51">
        <f t="shared" si="53"/>
        <v>19080.275290744044</v>
      </c>
      <c r="D441" s="51">
        <f t="shared" si="54"/>
        <v>14692.876890178721</v>
      </c>
      <c r="E441" s="51">
        <f t="shared" si="55"/>
        <v>21943.660466110749</v>
      </c>
      <c r="F441" s="51">
        <f t="shared" si="56"/>
        <v>13340.461263909285</v>
      </c>
      <c r="G441" s="51">
        <f t="shared" si="57"/>
        <v>36.987373953808245</v>
      </c>
      <c r="H441" s="79" cm="1">
        <f t="array" ref="H441">ROUND(TREND($B$25:$B$175,$A$25:$A$175,A441),0)</f>
        <v>911</v>
      </c>
      <c r="I441" s="79" cm="1">
        <f t="array" ref="I441">ROUND(TREND($C$25:$C$175,$A$25:$A$175,A441),0)</f>
        <v>17112</v>
      </c>
      <c r="J441" s="79" cm="1">
        <f t="array" ref="J441">ROUND(TREND($D$25:$D$175,$A$25:$A$175,A441),0)</f>
        <v>13061</v>
      </c>
      <c r="K441" s="79" cm="1">
        <f t="array" ref="K441">ROUND(TREND($E$25:$E$175,$A$25:$A$175,A441),0)</f>
        <v>19880</v>
      </c>
      <c r="L441" s="79" cm="1">
        <f t="array" ref="L441">ROUND(TREND($F$25:$F$175,$A$25:$A$175,A441),0)</f>
        <v>12217</v>
      </c>
      <c r="M441" s="80" cm="1">
        <f t="array" ref="M441">TREND($G$25:$G$175,$A$25:$A$175,A441)</f>
        <v>35.812027663373613</v>
      </c>
      <c r="N441" s="50">
        <f t="shared" si="58"/>
        <v>272562</v>
      </c>
      <c r="O441" s="50">
        <f t="shared" si="59"/>
        <v>199552</v>
      </c>
      <c r="P441" s="50">
        <f t="shared" si="60"/>
        <v>212566</v>
      </c>
      <c r="Q441" s="50">
        <f t="shared" si="61"/>
        <v>256534</v>
      </c>
    </row>
    <row r="442" spans="1:17" ht="18" thickBot="1" x14ac:dyDescent="0.3">
      <c r="A442" s="25">
        <v>53175</v>
      </c>
      <c r="B442" s="51">
        <f t="shared" si="52"/>
        <v>905.82984293193624</v>
      </c>
      <c r="C442" s="51">
        <f t="shared" si="53"/>
        <v>19127.106260952743</v>
      </c>
      <c r="D442" s="51">
        <f t="shared" si="54"/>
        <v>14721.000458225153</v>
      </c>
      <c r="E442" s="51">
        <f t="shared" si="55"/>
        <v>21987.812700448998</v>
      </c>
      <c r="F442" s="51">
        <f t="shared" si="56"/>
        <v>13371.036111694295</v>
      </c>
      <c r="G442" s="51">
        <f t="shared" si="57"/>
        <v>37.058361442083914</v>
      </c>
      <c r="H442" s="79" cm="1">
        <f t="array" ref="H442">ROUND(TREND($B$25:$B$175,$A$25:$A$175,A442),0)</f>
        <v>913</v>
      </c>
      <c r="I442" s="79" cm="1">
        <f t="array" ref="I442">ROUND(TREND($C$25:$C$175,$A$25:$A$175,A442),0)</f>
        <v>17154</v>
      </c>
      <c r="J442" s="79" cm="1">
        <f t="array" ref="J442">ROUND(TREND($D$25:$D$175,$A$25:$A$175,A442),0)</f>
        <v>13086</v>
      </c>
      <c r="K442" s="79" cm="1">
        <f t="array" ref="K442">ROUND(TREND($E$25:$E$175,$A$25:$A$175,A442),0)</f>
        <v>19920</v>
      </c>
      <c r="L442" s="79" cm="1">
        <f t="array" ref="L442">ROUND(TREND($F$25:$F$175,$A$25:$A$175,A442),0)</f>
        <v>12245</v>
      </c>
      <c r="M442" s="80" cm="1">
        <f t="array" ref="M442">TREND($G$25:$G$175,$A$25:$A$175,A442)</f>
        <v>35.880759385097264</v>
      </c>
      <c r="N442" s="50">
        <f t="shared" si="58"/>
        <v>273231</v>
      </c>
      <c r="O442" s="50">
        <f t="shared" si="59"/>
        <v>199934</v>
      </c>
      <c r="P442" s="50">
        <f t="shared" si="60"/>
        <v>212994</v>
      </c>
      <c r="Q442" s="50">
        <f t="shared" si="61"/>
        <v>257122</v>
      </c>
    </row>
    <row r="443" spans="1:17" ht="18" thickBot="1" x14ac:dyDescent="0.3">
      <c r="A443" s="25">
        <v>53206</v>
      </c>
      <c r="B443" s="51">
        <f t="shared" si="52"/>
        <v>907.81413612565359</v>
      </c>
      <c r="C443" s="51">
        <f t="shared" si="53"/>
        <v>19172.822208061232</v>
      </c>
      <c r="D443" s="51">
        <f t="shared" si="54"/>
        <v>14749.124026271587</v>
      </c>
      <c r="E443" s="51">
        <f t="shared" si="55"/>
        <v>22031.964934787251</v>
      </c>
      <c r="F443" s="51">
        <f t="shared" si="56"/>
        <v>13402.702918328769</v>
      </c>
      <c r="G443" s="51">
        <f t="shared" si="57"/>
        <v>37.129348930359569</v>
      </c>
      <c r="H443" s="79" cm="1">
        <f t="array" ref="H443">ROUND(TREND($B$25:$B$175,$A$25:$A$175,A443),0)</f>
        <v>915</v>
      </c>
      <c r="I443" s="79" cm="1">
        <f t="array" ref="I443">ROUND(TREND($C$25:$C$175,$A$25:$A$175,A443),0)</f>
        <v>17195</v>
      </c>
      <c r="J443" s="79" cm="1">
        <f t="array" ref="J443">ROUND(TREND($D$25:$D$175,$A$25:$A$175,A443),0)</f>
        <v>13111</v>
      </c>
      <c r="K443" s="79" cm="1">
        <f t="array" ref="K443">ROUND(TREND($E$25:$E$175,$A$25:$A$175,A443),0)</f>
        <v>19960</v>
      </c>
      <c r="L443" s="79" cm="1">
        <f t="array" ref="L443">ROUND(TREND($F$25:$F$175,$A$25:$A$175,A443),0)</f>
        <v>12274</v>
      </c>
      <c r="M443" s="80" cm="1">
        <f t="array" ref="M443">TREND($G$25:$G$175,$A$25:$A$175,A443)</f>
        <v>35.949491106820901</v>
      </c>
      <c r="N443" s="50">
        <f t="shared" si="58"/>
        <v>273884</v>
      </c>
      <c r="O443" s="50">
        <f t="shared" si="59"/>
        <v>200316</v>
      </c>
      <c r="P443" s="50">
        <f t="shared" si="60"/>
        <v>213422</v>
      </c>
      <c r="Q443" s="50">
        <f t="shared" si="61"/>
        <v>257731</v>
      </c>
    </row>
    <row r="444" spans="1:17" ht="18" thickBot="1" x14ac:dyDescent="0.3">
      <c r="A444" s="25">
        <v>53236</v>
      </c>
      <c r="B444" s="51">
        <f t="shared" si="52"/>
        <v>909.79842931937094</v>
      </c>
      <c r="C444" s="51">
        <f t="shared" si="53"/>
        <v>19218.538155169725</v>
      </c>
      <c r="D444" s="51">
        <f t="shared" si="54"/>
        <v>14776.122651596163</v>
      </c>
      <c r="E444" s="51">
        <f t="shared" si="55"/>
        <v>22075.013363267044</v>
      </c>
      <c r="F444" s="51">
        <f t="shared" si="56"/>
        <v>13433.277766113777</v>
      </c>
      <c r="G444" s="51">
        <f t="shared" si="57"/>
        <v>37.198046499658609</v>
      </c>
      <c r="H444" s="79" cm="1">
        <f t="array" ref="H444">ROUND(TREND($B$25:$B$175,$A$25:$A$175,A444),0)</f>
        <v>917</v>
      </c>
      <c r="I444" s="79" cm="1">
        <f t="array" ref="I444">ROUND(TREND($C$25:$C$175,$A$25:$A$175,A444),0)</f>
        <v>17236</v>
      </c>
      <c r="J444" s="79" cm="1">
        <f t="array" ref="J444">ROUND(TREND($D$25:$D$175,$A$25:$A$175,A444),0)</f>
        <v>13135</v>
      </c>
      <c r="K444" s="79" cm="1">
        <f t="array" ref="K444">ROUND(TREND($E$25:$E$175,$A$25:$A$175,A444),0)</f>
        <v>19999</v>
      </c>
      <c r="L444" s="79" cm="1">
        <f t="array" ref="L444">ROUND(TREND($F$25:$F$175,$A$25:$A$175,A444),0)</f>
        <v>12302</v>
      </c>
      <c r="M444" s="80" cm="1">
        <f t="array" ref="M444">TREND($G$25:$G$175,$A$25:$A$175,A444)</f>
        <v>36.01600567623089</v>
      </c>
      <c r="N444" s="50">
        <f t="shared" si="58"/>
        <v>274537</v>
      </c>
      <c r="O444" s="50">
        <f t="shared" si="59"/>
        <v>200683</v>
      </c>
      <c r="P444" s="50">
        <f t="shared" si="60"/>
        <v>213839</v>
      </c>
      <c r="Q444" s="50">
        <f t="shared" si="61"/>
        <v>258319</v>
      </c>
    </row>
    <row r="445" spans="1:17" ht="18" thickBot="1" x14ac:dyDescent="0.3">
      <c r="A445" s="25">
        <v>53267</v>
      </c>
      <c r="B445" s="51">
        <f t="shared" si="52"/>
        <v>911.78272251308817</v>
      </c>
      <c r="C445" s="51">
        <f t="shared" si="53"/>
        <v>19264.254102278217</v>
      </c>
      <c r="D445" s="51">
        <f t="shared" si="54"/>
        <v>14804.246219642597</v>
      </c>
      <c r="E445" s="51">
        <f t="shared" si="55"/>
        <v>22120.26940346375</v>
      </c>
      <c r="F445" s="51">
        <f t="shared" si="56"/>
        <v>13463.852613898787</v>
      </c>
      <c r="G445" s="51">
        <f t="shared" si="57"/>
        <v>37.269033987934264</v>
      </c>
      <c r="H445" s="79" cm="1">
        <f t="array" ref="H445">ROUND(TREND($B$25:$B$175,$A$25:$A$175,A445),0)</f>
        <v>919</v>
      </c>
      <c r="I445" s="79" cm="1">
        <f t="array" ref="I445">ROUND(TREND($C$25:$C$175,$A$25:$A$175,A445),0)</f>
        <v>17277</v>
      </c>
      <c r="J445" s="79" cm="1">
        <f t="array" ref="J445">ROUND(TREND($D$25:$D$175,$A$25:$A$175,A445),0)</f>
        <v>13160</v>
      </c>
      <c r="K445" s="79" cm="1">
        <f t="array" ref="K445">ROUND(TREND($E$25:$E$175,$A$25:$A$175,A445),0)</f>
        <v>20040</v>
      </c>
      <c r="L445" s="79" cm="1">
        <f t="array" ref="L445">ROUND(TREND($F$25:$F$175,$A$25:$A$175,A445),0)</f>
        <v>12330</v>
      </c>
      <c r="M445" s="80" cm="1">
        <f t="array" ref="M445">TREND($G$25:$G$175,$A$25:$A$175,A445)</f>
        <v>36.084737397954527</v>
      </c>
      <c r="N445" s="50">
        <f t="shared" si="58"/>
        <v>275190</v>
      </c>
      <c r="O445" s="50">
        <f t="shared" si="59"/>
        <v>201065</v>
      </c>
      <c r="P445" s="50">
        <f t="shared" si="60"/>
        <v>214277</v>
      </c>
      <c r="Q445" s="50">
        <f t="shared" si="61"/>
        <v>258907</v>
      </c>
    </row>
    <row r="446" spans="1:17" ht="18" thickBot="1" x14ac:dyDescent="0.3">
      <c r="A446" s="25">
        <v>53297</v>
      </c>
      <c r="B446" s="51">
        <f t="shared" si="52"/>
        <v>913.76701570680541</v>
      </c>
      <c r="C446" s="51">
        <f t="shared" si="53"/>
        <v>19308.855026286503</v>
      </c>
      <c r="D446" s="51">
        <f t="shared" si="54"/>
        <v>14831.244844967174</v>
      </c>
      <c r="E446" s="51">
        <f t="shared" si="55"/>
        <v>22163.317831943546</v>
      </c>
      <c r="F446" s="51">
        <f t="shared" si="56"/>
        <v>13494.427461683796</v>
      </c>
      <c r="G446" s="51">
        <f t="shared" si="57"/>
        <v>37.33773155723329</v>
      </c>
      <c r="H446" s="79" cm="1">
        <f t="array" ref="H446">ROUND(TREND($B$25:$B$175,$A$25:$A$175,A446),0)</f>
        <v>921</v>
      </c>
      <c r="I446" s="79" cm="1">
        <f t="array" ref="I446">ROUND(TREND($C$25:$C$175,$A$25:$A$175,A446),0)</f>
        <v>17317</v>
      </c>
      <c r="J446" s="79" cm="1">
        <f t="array" ref="J446">ROUND(TREND($D$25:$D$175,$A$25:$A$175,A446),0)</f>
        <v>13184</v>
      </c>
      <c r="K446" s="79" cm="1">
        <f t="array" ref="K446">ROUND(TREND($E$25:$E$175,$A$25:$A$175,A446),0)</f>
        <v>20079</v>
      </c>
      <c r="L446" s="79" cm="1">
        <f t="array" ref="L446">ROUND(TREND($F$25:$F$175,$A$25:$A$175,A446),0)</f>
        <v>12358</v>
      </c>
      <c r="M446" s="80" cm="1">
        <f t="array" ref="M446">TREND($G$25:$G$175,$A$25:$A$175,A446)</f>
        <v>36.151251967364502</v>
      </c>
      <c r="N446" s="50">
        <f t="shared" si="58"/>
        <v>275827</v>
      </c>
      <c r="O446" s="50">
        <f t="shared" si="59"/>
        <v>201432</v>
      </c>
      <c r="P446" s="50">
        <f t="shared" si="60"/>
        <v>214694</v>
      </c>
      <c r="Q446" s="50">
        <f t="shared" si="61"/>
        <v>259495</v>
      </c>
    </row>
    <row r="447" spans="1:17" ht="18" thickBot="1" x14ac:dyDescent="0.3">
      <c r="A447" s="25">
        <v>53328</v>
      </c>
      <c r="B447" s="51">
        <f t="shared" si="52"/>
        <v>915.75130890052264</v>
      </c>
      <c r="C447" s="51">
        <f t="shared" si="53"/>
        <v>19355.685996495202</v>
      </c>
      <c r="D447" s="51">
        <f t="shared" si="54"/>
        <v>14859.368413013608</v>
      </c>
      <c r="E447" s="51">
        <f t="shared" si="55"/>
        <v>22207.4700662818</v>
      </c>
      <c r="F447" s="51">
        <f t="shared" si="56"/>
        <v>13525.002309468806</v>
      </c>
      <c r="G447" s="51">
        <f t="shared" si="57"/>
        <v>37.408719045508967</v>
      </c>
      <c r="H447" s="79" cm="1">
        <f t="array" ref="H447">ROUND(TREND($B$25:$B$175,$A$25:$A$175,A447),0)</f>
        <v>923</v>
      </c>
      <c r="I447" s="79" cm="1">
        <f t="array" ref="I447">ROUND(TREND($C$25:$C$175,$A$25:$A$175,A447),0)</f>
        <v>17359</v>
      </c>
      <c r="J447" s="79" cm="1">
        <f t="array" ref="J447">ROUND(TREND($D$25:$D$175,$A$25:$A$175,A447),0)</f>
        <v>13209</v>
      </c>
      <c r="K447" s="79" cm="1">
        <f t="array" ref="K447">ROUND(TREND($E$25:$E$175,$A$25:$A$175,A447),0)</f>
        <v>20119</v>
      </c>
      <c r="L447" s="79" cm="1">
        <f t="array" ref="L447">ROUND(TREND($F$25:$F$175,$A$25:$A$175,A447),0)</f>
        <v>12386</v>
      </c>
      <c r="M447" s="80" cm="1">
        <f t="array" ref="M447">TREND($G$25:$G$175,$A$25:$A$175,A447)</f>
        <v>36.219983689088153</v>
      </c>
      <c r="N447" s="50">
        <f t="shared" si="58"/>
        <v>276496</v>
      </c>
      <c r="O447" s="50">
        <f t="shared" si="59"/>
        <v>201814</v>
      </c>
      <c r="P447" s="50">
        <f t="shared" si="60"/>
        <v>215122</v>
      </c>
      <c r="Q447" s="50">
        <f t="shared" si="61"/>
        <v>260083</v>
      </c>
    </row>
    <row r="448" spans="1:17" ht="18" thickBot="1" x14ac:dyDescent="0.3">
      <c r="A448" s="25">
        <v>53359</v>
      </c>
      <c r="B448" s="51">
        <f t="shared" si="52"/>
        <v>917.73560209423988</v>
      </c>
      <c r="C448" s="51">
        <f t="shared" si="53"/>
        <v>19401.401943603694</v>
      </c>
      <c r="D448" s="51">
        <f t="shared" si="54"/>
        <v>14887.491981060042</v>
      </c>
      <c r="E448" s="51">
        <f t="shared" si="55"/>
        <v>22251.622300620053</v>
      </c>
      <c r="F448" s="51">
        <f t="shared" si="56"/>
        <v>13556.66911610328</v>
      </c>
      <c r="G448" s="51">
        <f t="shared" si="57"/>
        <v>37.479706533784622</v>
      </c>
      <c r="H448" s="79" cm="1">
        <f t="array" ref="H448">ROUND(TREND($B$25:$B$175,$A$25:$A$175,A448),0)</f>
        <v>925</v>
      </c>
      <c r="I448" s="79" cm="1">
        <f t="array" ref="I448">ROUND(TREND($C$25:$C$175,$A$25:$A$175,A448),0)</f>
        <v>17400</v>
      </c>
      <c r="J448" s="79" cm="1">
        <f t="array" ref="J448">ROUND(TREND($D$25:$D$175,$A$25:$A$175,A448),0)</f>
        <v>13234</v>
      </c>
      <c r="K448" s="79" cm="1">
        <f t="array" ref="K448">ROUND(TREND($E$25:$E$175,$A$25:$A$175,A448),0)</f>
        <v>20159</v>
      </c>
      <c r="L448" s="79" cm="1">
        <f t="array" ref="L448">ROUND(TREND($F$25:$F$175,$A$25:$A$175,A448),0)</f>
        <v>12415</v>
      </c>
      <c r="M448" s="80" cm="1">
        <f t="array" ref="M448">TREND($G$25:$G$175,$A$25:$A$175,A448)</f>
        <v>36.28871541081179</v>
      </c>
      <c r="N448" s="50">
        <f t="shared" si="58"/>
        <v>277149</v>
      </c>
      <c r="O448" s="50">
        <f t="shared" si="59"/>
        <v>202196</v>
      </c>
      <c r="P448" s="50">
        <f t="shared" si="60"/>
        <v>215550</v>
      </c>
      <c r="Q448" s="50">
        <f t="shared" si="61"/>
        <v>260692</v>
      </c>
    </row>
    <row r="449" spans="1:17" ht="18" thickBot="1" x14ac:dyDescent="0.3">
      <c r="A449" s="25">
        <v>53387</v>
      </c>
      <c r="B449" s="51">
        <f t="shared" si="52"/>
        <v>919.71989528795712</v>
      </c>
      <c r="C449" s="51">
        <f t="shared" si="53"/>
        <v>19443.772821411563</v>
      </c>
      <c r="D449" s="51">
        <f t="shared" si="54"/>
        <v>14913.365663662762</v>
      </c>
      <c r="E449" s="51">
        <f t="shared" si="55"/>
        <v>22292.463117382937</v>
      </c>
      <c r="F449" s="51">
        <f t="shared" si="56"/>
        <v>13585.060046189359</v>
      </c>
      <c r="G449" s="51">
        <f t="shared" si="57"/>
        <v>37.54382426513039</v>
      </c>
      <c r="H449" s="79" cm="1">
        <f t="array" ref="H449">ROUND(TREND($B$25:$B$175,$A$25:$A$175,A449),0)</f>
        <v>927</v>
      </c>
      <c r="I449" s="79" cm="1">
        <f t="array" ref="I449">ROUND(TREND($C$25:$C$175,$A$25:$A$175,A449),0)</f>
        <v>17438</v>
      </c>
      <c r="J449" s="79" cm="1">
        <f t="array" ref="J449">ROUND(TREND($D$25:$D$175,$A$25:$A$175,A449),0)</f>
        <v>13257</v>
      </c>
      <c r="K449" s="79" cm="1">
        <f t="array" ref="K449">ROUND(TREND($E$25:$E$175,$A$25:$A$175,A449),0)</f>
        <v>20196</v>
      </c>
      <c r="L449" s="79" cm="1">
        <f t="array" ref="L449">ROUND(TREND($F$25:$F$175,$A$25:$A$175,A449),0)</f>
        <v>12441</v>
      </c>
      <c r="M449" s="80" cm="1">
        <f t="array" ref="M449">TREND($G$25:$G$175,$A$25:$A$175,A449)</f>
        <v>36.350795675594441</v>
      </c>
      <c r="N449" s="50">
        <f t="shared" si="58"/>
        <v>277754</v>
      </c>
      <c r="O449" s="50">
        <f t="shared" si="59"/>
        <v>202547</v>
      </c>
      <c r="P449" s="50">
        <f t="shared" si="60"/>
        <v>215946</v>
      </c>
      <c r="Q449" s="50">
        <f t="shared" si="61"/>
        <v>261238</v>
      </c>
    </row>
    <row r="450" spans="1:17" ht="18" thickBot="1" x14ac:dyDescent="0.3">
      <c r="A450" s="25">
        <v>53418</v>
      </c>
      <c r="B450" s="51">
        <f t="shared" si="52"/>
        <v>921.70418848167446</v>
      </c>
      <c r="C450" s="51">
        <f t="shared" si="53"/>
        <v>19489.488768520056</v>
      </c>
      <c r="D450" s="51">
        <f t="shared" si="54"/>
        <v>14941.489231709194</v>
      </c>
      <c r="E450" s="51">
        <f t="shared" si="55"/>
        <v>22336.615351721186</v>
      </c>
      <c r="F450" s="51">
        <f t="shared" si="56"/>
        <v>13615.634893974369</v>
      </c>
      <c r="G450" s="51">
        <f t="shared" si="57"/>
        <v>37.614811753406052</v>
      </c>
      <c r="H450" s="79" cm="1">
        <f t="array" ref="H450">ROUND(TREND($B$25:$B$175,$A$25:$A$175,A450),0)</f>
        <v>929</v>
      </c>
      <c r="I450" s="79" cm="1">
        <f t="array" ref="I450">ROUND(TREND($C$25:$C$175,$A$25:$A$175,A450),0)</f>
        <v>17479</v>
      </c>
      <c r="J450" s="79" cm="1">
        <f t="array" ref="J450">ROUND(TREND($D$25:$D$175,$A$25:$A$175,A450),0)</f>
        <v>13282</v>
      </c>
      <c r="K450" s="79" cm="1">
        <f t="array" ref="K450">ROUND(TREND($E$25:$E$175,$A$25:$A$175,A450),0)</f>
        <v>20236</v>
      </c>
      <c r="L450" s="79" cm="1">
        <f t="array" ref="L450">ROUND(TREND($F$25:$F$175,$A$25:$A$175,A450),0)</f>
        <v>12469</v>
      </c>
      <c r="M450" s="80" cm="1">
        <f t="array" ref="M450">TREND($G$25:$G$175,$A$25:$A$175,A450)</f>
        <v>36.419527397318078</v>
      </c>
      <c r="N450" s="50">
        <f t="shared" si="58"/>
        <v>278407</v>
      </c>
      <c r="O450" s="50">
        <f t="shared" si="59"/>
        <v>202929</v>
      </c>
      <c r="P450" s="50">
        <f t="shared" si="60"/>
        <v>216374</v>
      </c>
      <c r="Q450" s="50">
        <f t="shared" si="61"/>
        <v>261826</v>
      </c>
    </row>
    <row r="451" spans="1:17" ht="18" thickBot="1" x14ac:dyDescent="0.3">
      <c r="A451" s="25">
        <v>53448</v>
      </c>
      <c r="B451" s="51">
        <f t="shared" si="52"/>
        <v>923.6884816753917</v>
      </c>
      <c r="C451" s="51">
        <f t="shared" si="53"/>
        <v>19534.089692528341</v>
      </c>
      <c r="D451" s="51">
        <f t="shared" si="54"/>
        <v>14968.487857033771</v>
      </c>
      <c r="E451" s="51">
        <f t="shared" si="55"/>
        <v>22379.663780200983</v>
      </c>
      <c r="F451" s="51">
        <f t="shared" si="56"/>
        <v>13646.209741759378</v>
      </c>
      <c r="G451" s="51">
        <f t="shared" si="57"/>
        <v>37.683509322705092</v>
      </c>
      <c r="H451" s="79" cm="1">
        <f t="array" ref="H451">ROUND(TREND($B$25:$B$175,$A$25:$A$175,A451),0)</f>
        <v>931</v>
      </c>
      <c r="I451" s="79" cm="1">
        <f t="array" ref="I451">ROUND(TREND($C$25:$C$175,$A$25:$A$175,A451),0)</f>
        <v>17519</v>
      </c>
      <c r="J451" s="79" cm="1">
        <f t="array" ref="J451">ROUND(TREND($D$25:$D$175,$A$25:$A$175,A451),0)</f>
        <v>13306</v>
      </c>
      <c r="K451" s="79" cm="1">
        <f t="array" ref="K451">ROUND(TREND($E$25:$E$175,$A$25:$A$175,A451),0)</f>
        <v>20275</v>
      </c>
      <c r="L451" s="79" cm="1">
        <f t="array" ref="L451">ROUND(TREND($F$25:$F$175,$A$25:$A$175,A451),0)</f>
        <v>12497</v>
      </c>
      <c r="M451" s="80" cm="1">
        <f t="array" ref="M451">TREND($G$25:$G$175,$A$25:$A$175,A451)</f>
        <v>36.486041966728067</v>
      </c>
      <c r="N451" s="50">
        <f t="shared" si="58"/>
        <v>279044</v>
      </c>
      <c r="O451" s="50">
        <f t="shared" si="59"/>
        <v>203296</v>
      </c>
      <c r="P451" s="50">
        <f t="shared" si="60"/>
        <v>216791</v>
      </c>
      <c r="Q451" s="50">
        <f t="shared" si="61"/>
        <v>262414</v>
      </c>
    </row>
    <row r="452" spans="1:17" ht="18" thickBot="1" x14ac:dyDescent="0.3">
      <c r="A452" s="25">
        <v>53479</v>
      </c>
      <c r="B452" s="51">
        <f t="shared" si="52"/>
        <v>925.67277486910893</v>
      </c>
      <c r="C452" s="51">
        <f t="shared" si="53"/>
        <v>19580.92066273704</v>
      </c>
      <c r="D452" s="51">
        <f t="shared" si="54"/>
        <v>14996.611425080206</v>
      </c>
      <c r="E452" s="51">
        <f t="shared" si="55"/>
        <v>22423.816014539236</v>
      </c>
      <c r="F452" s="51">
        <f t="shared" si="56"/>
        <v>13676.784589544388</v>
      </c>
      <c r="G452" s="51">
        <f t="shared" si="57"/>
        <v>37.754496810980747</v>
      </c>
      <c r="H452" s="79" cm="1">
        <f t="array" ref="H452">ROUND(TREND($B$25:$B$175,$A$25:$A$175,A452),0)</f>
        <v>933</v>
      </c>
      <c r="I452" s="79" cm="1">
        <f t="array" ref="I452">ROUND(TREND($C$25:$C$175,$A$25:$A$175,A452),0)</f>
        <v>17561</v>
      </c>
      <c r="J452" s="79" cm="1">
        <f t="array" ref="J452">ROUND(TREND($D$25:$D$175,$A$25:$A$175,A452),0)</f>
        <v>13331</v>
      </c>
      <c r="K452" s="79" cm="1">
        <f t="array" ref="K452">ROUND(TREND($E$25:$E$175,$A$25:$A$175,A452),0)</f>
        <v>20315</v>
      </c>
      <c r="L452" s="79" cm="1">
        <f t="array" ref="L452">ROUND(TREND($F$25:$F$175,$A$25:$A$175,A452),0)</f>
        <v>12525</v>
      </c>
      <c r="M452" s="80" cm="1">
        <f t="array" ref="M452">TREND($G$25:$G$175,$A$25:$A$175,A452)</f>
        <v>36.554773688451704</v>
      </c>
      <c r="N452" s="50">
        <f t="shared" si="58"/>
        <v>279713</v>
      </c>
      <c r="O452" s="50">
        <f t="shared" si="59"/>
        <v>203678</v>
      </c>
      <c r="P452" s="50">
        <f t="shared" si="60"/>
        <v>217219</v>
      </c>
      <c r="Q452" s="50">
        <f t="shared" si="61"/>
        <v>263002</v>
      </c>
    </row>
    <row r="453" spans="1:17" ht="18" thickBot="1" x14ac:dyDescent="0.3">
      <c r="A453" s="25">
        <v>53509</v>
      </c>
      <c r="B453" s="51">
        <f t="shared" si="52"/>
        <v>927.65706806282617</v>
      </c>
      <c r="C453" s="51">
        <f t="shared" si="53"/>
        <v>19625.521586745326</v>
      </c>
      <c r="D453" s="51">
        <f t="shared" si="54"/>
        <v>15023.610050404783</v>
      </c>
      <c r="E453" s="51">
        <f t="shared" si="55"/>
        <v>22466.864443019029</v>
      </c>
      <c r="F453" s="51">
        <f t="shared" si="56"/>
        <v>13707.359437329398</v>
      </c>
      <c r="G453" s="51">
        <f t="shared" si="57"/>
        <v>37.823194380279773</v>
      </c>
      <c r="H453" s="79" cm="1">
        <f t="array" ref="H453">ROUND(TREND($B$25:$B$175,$A$25:$A$175,A453),0)</f>
        <v>935</v>
      </c>
      <c r="I453" s="79" cm="1">
        <f t="array" ref="I453">ROUND(TREND($C$25:$C$175,$A$25:$A$175,A453),0)</f>
        <v>17601</v>
      </c>
      <c r="J453" s="79" cm="1">
        <f t="array" ref="J453">ROUND(TREND($D$25:$D$175,$A$25:$A$175,A453),0)</f>
        <v>13355</v>
      </c>
      <c r="K453" s="79" cm="1">
        <f t="array" ref="K453">ROUND(TREND($E$25:$E$175,$A$25:$A$175,A453),0)</f>
        <v>20354</v>
      </c>
      <c r="L453" s="79" cm="1">
        <f t="array" ref="L453">ROUND(TREND($F$25:$F$175,$A$25:$A$175,A453),0)</f>
        <v>12553</v>
      </c>
      <c r="M453" s="80" cm="1">
        <f t="array" ref="M453">TREND($G$25:$G$175,$A$25:$A$175,A453)</f>
        <v>36.621288257861679</v>
      </c>
      <c r="N453" s="50">
        <f t="shared" si="58"/>
        <v>280350</v>
      </c>
      <c r="O453" s="50">
        <f t="shared" si="59"/>
        <v>204045</v>
      </c>
      <c r="P453" s="50">
        <f t="shared" si="60"/>
        <v>217636</v>
      </c>
      <c r="Q453" s="50">
        <f t="shared" si="61"/>
        <v>263590</v>
      </c>
    </row>
    <row r="454" spans="1:17" ht="18" thickBot="1" x14ac:dyDescent="0.3">
      <c r="A454" s="25">
        <v>53540</v>
      </c>
      <c r="B454" s="51">
        <f t="shared" si="52"/>
        <v>929.64136125654352</v>
      </c>
      <c r="C454" s="51">
        <f t="shared" si="53"/>
        <v>19671.237533853819</v>
      </c>
      <c r="D454" s="51">
        <f t="shared" si="54"/>
        <v>15051.733618451215</v>
      </c>
      <c r="E454" s="51">
        <f t="shared" si="55"/>
        <v>22512.120483215738</v>
      </c>
      <c r="F454" s="51">
        <f t="shared" si="56"/>
        <v>13737.934285114407</v>
      </c>
      <c r="G454" s="51">
        <f t="shared" si="57"/>
        <v>37.894181868555442</v>
      </c>
      <c r="H454" s="79" cm="1">
        <f t="array" ref="H454">ROUND(TREND($B$25:$B$175,$A$25:$A$175,A454),0)</f>
        <v>937</v>
      </c>
      <c r="I454" s="79" cm="1">
        <f t="array" ref="I454">ROUND(TREND($C$25:$C$175,$A$25:$A$175,A454),0)</f>
        <v>17642</v>
      </c>
      <c r="J454" s="79" cm="1">
        <f t="array" ref="J454">ROUND(TREND($D$25:$D$175,$A$25:$A$175,A454),0)</f>
        <v>13380</v>
      </c>
      <c r="K454" s="79" cm="1">
        <f t="array" ref="K454">ROUND(TREND($E$25:$E$175,$A$25:$A$175,A454),0)</f>
        <v>20395</v>
      </c>
      <c r="L454" s="79" cm="1">
        <f t="array" ref="L454">ROUND(TREND($F$25:$F$175,$A$25:$A$175,A454),0)</f>
        <v>12581</v>
      </c>
      <c r="M454" s="80" cm="1">
        <f t="array" ref="M454">TREND($G$25:$G$175,$A$25:$A$175,A454)</f>
        <v>36.69001997958533</v>
      </c>
      <c r="N454" s="50">
        <f t="shared" si="58"/>
        <v>281003</v>
      </c>
      <c r="O454" s="50">
        <f t="shared" si="59"/>
        <v>204427</v>
      </c>
      <c r="P454" s="50">
        <f t="shared" si="60"/>
        <v>218074</v>
      </c>
      <c r="Q454" s="50">
        <f t="shared" si="61"/>
        <v>264178</v>
      </c>
    </row>
    <row r="455" spans="1:17" ht="18" thickBot="1" x14ac:dyDescent="0.3">
      <c r="A455" s="25">
        <v>53571</v>
      </c>
      <c r="B455" s="51">
        <f t="shared" si="52"/>
        <v>931.62565445026075</v>
      </c>
      <c r="C455" s="51">
        <f t="shared" si="53"/>
        <v>19718.068504062518</v>
      </c>
      <c r="D455" s="51">
        <f t="shared" si="54"/>
        <v>15079.857186497649</v>
      </c>
      <c r="E455" s="51">
        <f t="shared" si="55"/>
        <v>22556.272717553991</v>
      </c>
      <c r="F455" s="51">
        <f t="shared" si="56"/>
        <v>13769.601091748882</v>
      </c>
      <c r="G455" s="51">
        <f t="shared" si="57"/>
        <v>37.965169356831098</v>
      </c>
      <c r="H455" s="79" cm="1">
        <f t="array" ref="H455">ROUND(TREND($B$25:$B$175,$A$25:$A$175,A455),0)</f>
        <v>939</v>
      </c>
      <c r="I455" s="79" cm="1">
        <f t="array" ref="I455">ROUND(TREND($C$25:$C$175,$A$25:$A$175,A455),0)</f>
        <v>17684</v>
      </c>
      <c r="J455" s="79" cm="1">
        <f t="array" ref="J455">ROUND(TREND($D$25:$D$175,$A$25:$A$175,A455),0)</f>
        <v>13405</v>
      </c>
      <c r="K455" s="79" cm="1">
        <f t="array" ref="K455">ROUND(TREND($E$25:$E$175,$A$25:$A$175,A455),0)</f>
        <v>20435</v>
      </c>
      <c r="L455" s="79" cm="1">
        <f t="array" ref="L455">ROUND(TREND($F$25:$F$175,$A$25:$A$175,A455),0)</f>
        <v>12610</v>
      </c>
      <c r="M455" s="80" cm="1">
        <f t="array" ref="M455">TREND($G$25:$G$175,$A$25:$A$175,A455)</f>
        <v>36.758751701308967</v>
      </c>
      <c r="N455" s="50">
        <f t="shared" si="58"/>
        <v>281672</v>
      </c>
      <c r="O455" s="50">
        <f t="shared" si="59"/>
        <v>204809</v>
      </c>
      <c r="P455" s="50">
        <f t="shared" si="60"/>
        <v>218502</v>
      </c>
      <c r="Q455" s="50">
        <f t="shared" si="61"/>
        <v>264787</v>
      </c>
    </row>
    <row r="456" spans="1:17" ht="18" thickBot="1" x14ac:dyDescent="0.3">
      <c r="A456" s="25">
        <v>53601</v>
      </c>
      <c r="B456" s="51">
        <f t="shared" ref="B456:B519" si="62">H456/H455*B455</f>
        <v>933.6099476439781</v>
      </c>
      <c r="C456" s="51">
        <f t="shared" ref="C456:C519" si="63">I456/I455*C455</f>
        <v>19762.669428070803</v>
      </c>
      <c r="D456" s="51">
        <f t="shared" ref="D456:D519" si="64">J456/J455*D455</f>
        <v>15106.855811822226</v>
      </c>
      <c r="E456" s="51">
        <f t="shared" ref="E456:E519" si="65">K456/K455*E455</f>
        <v>22599.321146033784</v>
      </c>
      <c r="F456" s="51">
        <f t="shared" ref="F456:F519" si="66">L456/L455*F455</f>
        <v>13800.175939533892</v>
      </c>
      <c r="G456" s="51">
        <f t="shared" ref="G456:G519" si="67">M456/M455*G455</f>
        <v>38.033866926130138</v>
      </c>
      <c r="H456" s="79" cm="1">
        <f t="array" ref="H456">ROUND(TREND($B$25:$B$175,$A$25:$A$175,A456),0)</f>
        <v>941</v>
      </c>
      <c r="I456" s="79" cm="1">
        <f t="array" ref="I456">ROUND(TREND($C$25:$C$175,$A$25:$A$175,A456),0)</f>
        <v>17724</v>
      </c>
      <c r="J456" s="79" cm="1">
        <f t="array" ref="J456">ROUND(TREND($D$25:$D$175,$A$25:$A$175,A456),0)</f>
        <v>13429</v>
      </c>
      <c r="K456" s="79" cm="1">
        <f t="array" ref="K456">ROUND(TREND($E$25:$E$175,$A$25:$A$175,A456),0)</f>
        <v>20474</v>
      </c>
      <c r="L456" s="79" cm="1">
        <f t="array" ref="L456">ROUND(TREND($F$25:$F$175,$A$25:$A$175,A456),0)</f>
        <v>12638</v>
      </c>
      <c r="M456" s="80" cm="1">
        <f t="array" ref="M456">TREND($G$25:$G$175,$A$25:$A$175,A456)</f>
        <v>36.825266270718956</v>
      </c>
      <c r="N456" s="50">
        <f t="shared" ref="N456:N519" si="68">ROUND(C456/C455*N455,0)</f>
        <v>282309</v>
      </c>
      <c r="O456" s="50">
        <f t="shared" ref="O456:O519" si="69">ROUND(D456/D455*O455,0)</f>
        <v>205176</v>
      </c>
      <c r="P456" s="50">
        <f t="shared" ref="P456:P519" si="70">ROUND(E456/E455*P455,0)</f>
        <v>218919</v>
      </c>
      <c r="Q456" s="50">
        <f t="shared" ref="Q456:Q519" si="71">ROUND(F456/F455*Q455,0)</f>
        <v>265375</v>
      </c>
    </row>
    <row r="457" spans="1:17" ht="18" thickBot="1" x14ac:dyDescent="0.3">
      <c r="A457" s="25">
        <v>53632</v>
      </c>
      <c r="B457" s="51">
        <f t="shared" si="62"/>
        <v>935.59424083769522</v>
      </c>
      <c r="C457" s="51">
        <f t="shared" si="63"/>
        <v>19809.500398279502</v>
      </c>
      <c r="D457" s="51">
        <f t="shared" si="64"/>
        <v>15134.979379868661</v>
      </c>
      <c r="E457" s="51">
        <f t="shared" si="65"/>
        <v>22643.473380372037</v>
      </c>
      <c r="F457" s="51">
        <f t="shared" si="66"/>
        <v>13830.750787318901</v>
      </c>
      <c r="G457" s="51">
        <f t="shared" si="67"/>
        <v>38.104854414405793</v>
      </c>
      <c r="H457" s="79" cm="1">
        <f t="array" ref="H457">ROUND(TREND($B$25:$B$175,$A$25:$A$175,A457),0)</f>
        <v>943</v>
      </c>
      <c r="I457" s="79" cm="1">
        <f t="array" ref="I457">ROUND(TREND($C$25:$C$175,$A$25:$A$175,A457),0)</f>
        <v>17766</v>
      </c>
      <c r="J457" s="79" cm="1">
        <f t="array" ref="J457">ROUND(TREND($D$25:$D$175,$A$25:$A$175,A457),0)</f>
        <v>13454</v>
      </c>
      <c r="K457" s="79" cm="1">
        <f t="array" ref="K457">ROUND(TREND($E$25:$E$175,$A$25:$A$175,A457),0)</f>
        <v>20514</v>
      </c>
      <c r="L457" s="79" cm="1">
        <f t="array" ref="L457">ROUND(TREND($F$25:$F$175,$A$25:$A$175,A457),0)</f>
        <v>12666</v>
      </c>
      <c r="M457" s="80" cm="1">
        <f t="array" ref="M457">TREND($G$25:$G$175,$A$25:$A$175,A457)</f>
        <v>36.893997992442593</v>
      </c>
      <c r="N457" s="50">
        <f t="shared" si="68"/>
        <v>282978</v>
      </c>
      <c r="O457" s="50">
        <f t="shared" si="69"/>
        <v>205558</v>
      </c>
      <c r="P457" s="50">
        <f t="shared" si="70"/>
        <v>219347</v>
      </c>
      <c r="Q457" s="50">
        <f t="shared" si="71"/>
        <v>265963</v>
      </c>
    </row>
    <row r="458" spans="1:17" ht="18" thickBot="1" x14ac:dyDescent="0.3">
      <c r="A458" s="25">
        <v>53662</v>
      </c>
      <c r="B458" s="51">
        <f t="shared" si="62"/>
        <v>937.57853403141235</v>
      </c>
      <c r="C458" s="51">
        <f t="shared" si="63"/>
        <v>19854.101322287785</v>
      </c>
      <c r="D458" s="51">
        <f t="shared" si="64"/>
        <v>15161.978005193238</v>
      </c>
      <c r="E458" s="51">
        <f t="shared" si="65"/>
        <v>22686.521808851834</v>
      </c>
      <c r="F458" s="51">
        <f t="shared" si="66"/>
        <v>13861.325635103909</v>
      </c>
      <c r="G458" s="51">
        <f t="shared" si="67"/>
        <v>38.173551983704819</v>
      </c>
      <c r="H458" s="79" cm="1">
        <f t="array" ref="H458">ROUND(TREND($B$25:$B$175,$A$25:$A$175,A458),0)</f>
        <v>945</v>
      </c>
      <c r="I458" s="79" cm="1">
        <f t="array" ref="I458">ROUND(TREND($C$25:$C$175,$A$25:$A$175,A458),0)</f>
        <v>17806</v>
      </c>
      <c r="J458" s="79" cm="1">
        <f t="array" ref="J458">ROUND(TREND($D$25:$D$175,$A$25:$A$175,A458),0)</f>
        <v>13478</v>
      </c>
      <c r="K458" s="79" cm="1">
        <f t="array" ref="K458">ROUND(TREND($E$25:$E$175,$A$25:$A$175,A458),0)</f>
        <v>20553</v>
      </c>
      <c r="L458" s="79" cm="1">
        <f t="array" ref="L458">ROUND(TREND($F$25:$F$175,$A$25:$A$175,A458),0)</f>
        <v>12694</v>
      </c>
      <c r="M458" s="80" cm="1">
        <f t="array" ref="M458">TREND($G$25:$G$175,$A$25:$A$175,A458)</f>
        <v>36.960512561852568</v>
      </c>
      <c r="N458" s="50">
        <f t="shared" si="68"/>
        <v>283615</v>
      </c>
      <c r="O458" s="50">
        <f t="shared" si="69"/>
        <v>205925</v>
      </c>
      <c r="P458" s="50">
        <f t="shared" si="70"/>
        <v>219764</v>
      </c>
      <c r="Q458" s="50">
        <f t="shared" si="71"/>
        <v>266551</v>
      </c>
    </row>
    <row r="459" spans="1:17" ht="18" thickBot="1" x14ac:dyDescent="0.3">
      <c r="A459" s="25">
        <v>53693</v>
      </c>
      <c r="B459" s="51">
        <f t="shared" si="62"/>
        <v>939.56282722512969</v>
      </c>
      <c r="C459" s="51">
        <f t="shared" si="63"/>
        <v>19899.817269396277</v>
      </c>
      <c r="D459" s="51">
        <f t="shared" si="64"/>
        <v>15190.10157323967</v>
      </c>
      <c r="E459" s="51">
        <f t="shared" si="65"/>
        <v>22730.674043190087</v>
      </c>
      <c r="F459" s="51">
        <f t="shared" si="66"/>
        <v>13891.900482888919</v>
      </c>
      <c r="G459" s="51">
        <f t="shared" si="67"/>
        <v>38.244539471980488</v>
      </c>
      <c r="H459" s="79" cm="1">
        <f t="array" ref="H459">ROUND(TREND($B$25:$B$175,$A$25:$A$175,A459),0)</f>
        <v>947</v>
      </c>
      <c r="I459" s="79" cm="1">
        <f t="array" ref="I459">ROUND(TREND($C$25:$C$175,$A$25:$A$175,A459),0)</f>
        <v>17847</v>
      </c>
      <c r="J459" s="79" cm="1">
        <f t="array" ref="J459">ROUND(TREND($D$25:$D$175,$A$25:$A$175,A459),0)</f>
        <v>13503</v>
      </c>
      <c r="K459" s="79" cm="1">
        <f t="array" ref="K459">ROUND(TREND($E$25:$E$175,$A$25:$A$175,A459),0)</f>
        <v>20593</v>
      </c>
      <c r="L459" s="79" cm="1">
        <f t="array" ref="L459">ROUND(TREND($F$25:$F$175,$A$25:$A$175,A459),0)</f>
        <v>12722</v>
      </c>
      <c r="M459" s="80" cm="1">
        <f t="array" ref="M459">TREND($G$25:$G$175,$A$25:$A$175,A459)</f>
        <v>37.029244283576219</v>
      </c>
      <c r="N459" s="50">
        <f t="shared" si="68"/>
        <v>284268</v>
      </c>
      <c r="O459" s="50">
        <f t="shared" si="69"/>
        <v>206307</v>
      </c>
      <c r="P459" s="50">
        <f t="shared" si="70"/>
        <v>220192</v>
      </c>
      <c r="Q459" s="50">
        <f t="shared" si="71"/>
        <v>267139</v>
      </c>
    </row>
    <row r="460" spans="1:17" ht="18" thickBot="1" x14ac:dyDescent="0.3">
      <c r="A460" s="25">
        <v>53724</v>
      </c>
      <c r="B460" s="51">
        <f t="shared" si="62"/>
        <v>941.54712041884704</v>
      </c>
      <c r="C460" s="51">
        <f t="shared" si="63"/>
        <v>19946.648239604976</v>
      </c>
      <c r="D460" s="51">
        <f t="shared" si="64"/>
        <v>15218.225141286104</v>
      </c>
      <c r="E460" s="51">
        <f t="shared" si="65"/>
        <v>22775.930083386793</v>
      </c>
      <c r="F460" s="51">
        <f t="shared" si="66"/>
        <v>13923.567289523395</v>
      </c>
      <c r="G460" s="51">
        <f t="shared" si="67"/>
        <v>38.31552696025615</v>
      </c>
      <c r="H460" s="79" cm="1">
        <f t="array" ref="H460">ROUND(TREND($B$25:$B$175,$A$25:$A$175,A460),0)</f>
        <v>949</v>
      </c>
      <c r="I460" s="79" cm="1">
        <f t="array" ref="I460">ROUND(TREND($C$25:$C$175,$A$25:$A$175,A460),0)</f>
        <v>17889</v>
      </c>
      <c r="J460" s="79" cm="1">
        <f t="array" ref="J460">ROUND(TREND($D$25:$D$175,$A$25:$A$175,A460),0)</f>
        <v>13528</v>
      </c>
      <c r="K460" s="79" cm="1">
        <f t="array" ref="K460">ROUND(TREND($E$25:$E$175,$A$25:$A$175,A460),0)</f>
        <v>20634</v>
      </c>
      <c r="L460" s="79" cm="1">
        <f t="array" ref="L460">ROUND(TREND($F$25:$F$175,$A$25:$A$175,A460),0)</f>
        <v>12751</v>
      </c>
      <c r="M460" s="80" cm="1">
        <f t="array" ref="M460">TREND($G$25:$G$175,$A$25:$A$175,A460)</f>
        <v>37.097976005299856</v>
      </c>
      <c r="N460" s="50">
        <f t="shared" si="68"/>
        <v>284937</v>
      </c>
      <c r="O460" s="50">
        <f t="shared" si="69"/>
        <v>206689</v>
      </c>
      <c r="P460" s="50">
        <f t="shared" si="70"/>
        <v>220630</v>
      </c>
      <c r="Q460" s="50">
        <f t="shared" si="71"/>
        <v>267748</v>
      </c>
    </row>
    <row r="461" spans="1:17" ht="18" thickBot="1" x14ac:dyDescent="0.3">
      <c r="A461" s="25">
        <v>53752</v>
      </c>
      <c r="B461" s="51">
        <f t="shared" si="62"/>
        <v>943.53141361256428</v>
      </c>
      <c r="C461" s="51">
        <f t="shared" si="63"/>
        <v>19987.904094312638</v>
      </c>
      <c r="D461" s="51">
        <f t="shared" si="64"/>
        <v>15242.973881166967</v>
      </c>
      <c r="E461" s="51">
        <f t="shared" si="65"/>
        <v>22815.667094291221</v>
      </c>
      <c r="F461" s="51">
        <f t="shared" si="66"/>
        <v>13951.958219609474</v>
      </c>
      <c r="G461" s="51">
        <f t="shared" si="67"/>
        <v>38.379644691601911</v>
      </c>
      <c r="H461" s="79" cm="1">
        <f t="array" ref="H461">ROUND(TREND($B$25:$B$175,$A$25:$A$175,A461),0)</f>
        <v>951</v>
      </c>
      <c r="I461" s="79" cm="1">
        <f t="array" ref="I461">ROUND(TREND($C$25:$C$175,$A$25:$A$175,A461),0)</f>
        <v>17926</v>
      </c>
      <c r="J461" s="79" cm="1">
        <f t="array" ref="J461">ROUND(TREND($D$25:$D$175,$A$25:$A$175,A461),0)</f>
        <v>13550</v>
      </c>
      <c r="K461" s="79" cm="1">
        <f t="array" ref="K461">ROUND(TREND($E$25:$E$175,$A$25:$A$175,A461),0)</f>
        <v>20670</v>
      </c>
      <c r="L461" s="79" cm="1">
        <f t="array" ref="L461">ROUND(TREND($F$25:$F$175,$A$25:$A$175,A461),0)</f>
        <v>12777</v>
      </c>
      <c r="M461" s="80" cm="1">
        <f t="array" ref="M461">TREND($G$25:$G$175,$A$25:$A$175,A461)</f>
        <v>37.160056270082507</v>
      </c>
      <c r="N461" s="50">
        <f t="shared" si="68"/>
        <v>285526</v>
      </c>
      <c r="O461" s="50">
        <f t="shared" si="69"/>
        <v>207025</v>
      </c>
      <c r="P461" s="50">
        <f t="shared" si="70"/>
        <v>221015</v>
      </c>
      <c r="Q461" s="50">
        <f t="shared" si="71"/>
        <v>268294</v>
      </c>
    </row>
    <row r="462" spans="1:17" ht="18" thickBot="1" x14ac:dyDescent="0.3">
      <c r="A462" s="25">
        <v>53783</v>
      </c>
      <c r="B462" s="51">
        <f t="shared" si="62"/>
        <v>945.51570680628151</v>
      </c>
      <c r="C462" s="51">
        <f t="shared" si="63"/>
        <v>20034.735064521337</v>
      </c>
      <c r="D462" s="51">
        <f t="shared" si="64"/>
        <v>15271.097449213401</v>
      </c>
      <c r="E462" s="51">
        <f t="shared" si="65"/>
        <v>22859.819328629474</v>
      </c>
      <c r="F462" s="51">
        <f t="shared" si="66"/>
        <v>13982.533067394485</v>
      </c>
      <c r="G462" s="51">
        <f t="shared" si="67"/>
        <v>38.45063217987758</v>
      </c>
      <c r="H462" s="79" cm="1">
        <f t="array" ref="H462">ROUND(TREND($B$25:$B$175,$A$25:$A$175,A462),0)</f>
        <v>953</v>
      </c>
      <c r="I462" s="79" cm="1">
        <f t="array" ref="I462">ROUND(TREND($C$25:$C$175,$A$25:$A$175,A462),0)</f>
        <v>17968</v>
      </c>
      <c r="J462" s="79" cm="1">
        <f t="array" ref="J462">ROUND(TREND($D$25:$D$175,$A$25:$A$175,A462),0)</f>
        <v>13575</v>
      </c>
      <c r="K462" s="79" cm="1">
        <f t="array" ref="K462">ROUND(TREND($E$25:$E$175,$A$25:$A$175,A462),0)</f>
        <v>20710</v>
      </c>
      <c r="L462" s="79" cm="1">
        <f t="array" ref="L462">ROUND(TREND($F$25:$F$175,$A$25:$A$175,A462),0)</f>
        <v>12805</v>
      </c>
      <c r="M462" s="80" cm="1">
        <f t="array" ref="M462">TREND($G$25:$G$175,$A$25:$A$175,A462)</f>
        <v>37.228787991806158</v>
      </c>
      <c r="N462" s="50">
        <f t="shared" si="68"/>
        <v>286195</v>
      </c>
      <c r="O462" s="50">
        <f t="shared" si="69"/>
        <v>207407</v>
      </c>
      <c r="P462" s="50">
        <f t="shared" si="70"/>
        <v>221443</v>
      </c>
      <c r="Q462" s="50">
        <f t="shared" si="71"/>
        <v>268882</v>
      </c>
    </row>
    <row r="463" spans="1:17" ht="18" thickBot="1" x14ac:dyDescent="0.3">
      <c r="A463" s="25">
        <v>53813</v>
      </c>
      <c r="B463" s="51">
        <f t="shared" si="62"/>
        <v>947.49999999999886</v>
      </c>
      <c r="C463" s="51">
        <f t="shared" si="63"/>
        <v>20079.335988529623</v>
      </c>
      <c r="D463" s="51">
        <f t="shared" si="64"/>
        <v>15298.096074537978</v>
      </c>
      <c r="E463" s="51">
        <f t="shared" si="65"/>
        <v>22902.867757109267</v>
      </c>
      <c r="F463" s="51">
        <f t="shared" si="66"/>
        <v>14013.107915179493</v>
      </c>
      <c r="G463" s="51">
        <f t="shared" si="67"/>
        <v>38.519329749176606</v>
      </c>
      <c r="H463" s="79" cm="1">
        <f t="array" ref="H463">ROUND(TREND($B$25:$B$175,$A$25:$A$175,A463),0)</f>
        <v>955</v>
      </c>
      <c r="I463" s="79" cm="1">
        <f t="array" ref="I463">ROUND(TREND($C$25:$C$175,$A$25:$A$175,A463),0)</f>
        <v>18008</v>
      </c>
      <c r="J463" s="79" cm="1">
        <f t="array" ref="J463">ROUND(TREND($D$25:$D$175,$A$25:$A$175,A463),0)</f>
        <v>13599</v>
      </c>
      <c r="K463" s="79" cm="1">
        <f t="array" ref="K463">ROUND(TREND($E$25:$E$175,$A$25:$A$175,A463),0)</f>
        <v>20749</v>
      </c>
      <c r="L463" s="79" cm="1">
        <f t="array" ref="L463">ROUND(TREND($F$25:$F$175,$A$25:$A$175,A463),0)</f>
        <v>12833</v>
      </c>
      <c r="M463" s="80" cm="1">
        <f t="array" ref="M463">TREND($G$25:$G$175,$A$25:$A$175,A463)</f>
        <v>37.295302561216133</v>
      </c>
      <c r="N463" s="50">
        <f t="shared" si="68"/>
        <v>286832</v>
      </c>
      <c r="O463" s="50">
        <f t="shared" si="69"/>
        <v>207774</v>
      </c>
      <c r="P463" s="50">
        <f t="shared" si="70"/>
        <v>221860</v>
      </c>
      <c r="Q463" s="50">
        <f t="shared" si="71"/>
        <v>269470</v>
      </c>
    </row>
    <row r="464" spans="1:17" ht="18" thickBot="1" x14ac:dyDescent="0.3">
      <c r="A464" s="25">
        <v>53844</v>
      </c>
      <c r="B464" s="51">
        <f t="shared" si="62"/>
        <v>949.4842931937161</v>
      </c>
      <c r="C464" s="51">
        <f t="shared" si="63"/>
        <v>20125.051935638116</v>
      </c>
      <c r="D464" s="51">
        <f t="shared" si="64"/>
        <v>15326.219642584412</v>
      </c>
      <c r="E464" s="51">
        <f t="shared" si="65"/>
        <v>22948.123797305972</v>
      </c>
      <c r="F464" s="51">
        <f t="shared" si="66"/>
        <v>14043.682762964501</v>
      </c>
      <c r="G464" s="51">
        <f t="shared" si="67"/>
        <v>38.590317237452261</v>
      </c>
      <c r="H464" s="79" cm="1">
        <f t="array" ref="H464">ROUND(TREND($B$25:$B$175,$A$25:$A$175,A464),0)</f>
        <v>957</v>
      </c>
      <c r="I464" s="79" cm="1">
        <f t="array" ref="I464">ROUND(TREND($C$25:$C$175,$A$25:$A$175,A464),0)</f>
        <v>18049</v>
      </c>
      <c r="J464" s="79" cm="1">
        <f t="array" ref="J464">ROUND(TREND($D$25:$D$175,$A$25:$A$175,A464),0)</f>
        <v>13624</v>
      </c>
      <c r="K464" s="79" cm="1">
        <f t="array" ref="K464">ROUND(TREND($E$25:$E$175,$A$25:$A$175,A464),0)</f>
        <v>20790</v>
      </c>
      <c r="L464" s="79" cm="1">
        <f t="array" ref="L464">ROUND(TREND($F$25:$F$175,$A$25:$A$175,A464),0)</f>
        <v>12861</v>
      </c>
      <c r="M464" s="80" cm="1">
        <f t="array" ref="M464">TREND($G$25:$G$175,$A$25:$A$175,A464)</f>
        <v>37.36403428293977</v>
      </c>
      <c r="N464" s="50">
        <f t="shared" si="68"/>
        <v>287485</v>
      </c>
      <c r="O464" s="50">
        <f t="shared" si="69"/>
        <v>208156</v>
      </c>
      <c r="P464" s="50">
        <f t="shared" si="70"/>
        <v>222298</v>
      </c>
      <c r="Q464" s="50">
        <f t="shared" si="71"/>
        <v>270058</v>
      </c>
    </row>
    <row r="465" spans="1:17" ht="18" thickBot="1" x14ac:dyDescent="0.3">
      <c r="A465" s="25">
        <v>53874</v>
      </c>
      <c r="B465" s="51">
        <f t="shared" si="62"/>
        <v>951.46858638743333</v>
      </c>
      <c r="C465" s="51">
        <f t="shared" si="63"/>
        <v>20169.652859646398</v>
      </c>
      <c r="D465" s="51">
        <f t="shared" si="64"/>
        <v>15353.218267908987</v>
      </c>
      <c r="E465" s="51">
        <f t="shared" si="65"/>
        <v>22991.172225785765</v>
      </c>
      <c r="F465" s="51">
        <f t="shared" si="66"/>
        <v>14074.257610749512</v>
      </c>
      <c r="G465" s="51">
        <f t="shared" si="67"/>
        <v>38.659014806751301</v>
      </c>
      <c r="H465" s="79" cm="1">
        <f t="array" ref="H465">ROUND(TREND($B$25:$B$175,$A$25:$A$175,A465),0)</f>
        <v>959</v>
      </c>
      <c r="I465" s="79" cm="1">
        <f t="array" ref="I465">ROUND(TREND($C$25:$C$175,$A$25:$A$175,A465),0)</f>
        <v>18089</v>
      </c>
      <c r="J465" s="79" cm="1">
        <f t="array" ref="J465">ROUND(TREND($D$25:$D$175,$A$25:$A$175,A465),0)</f>
        <v>13648</v>
      </c>
      <c r="K465" s="79" cm="1">
        <f t="array" ref="K465">ROUND(TREND($E$25:$E$175,$A$25:$A$175,A465),0)</f>
        <v>20829</v>
      </c>
      <c r="L465" s="79" cm="1">
        <f t="array" ref="L465">ROUND(TREND($F$25:$F$175,$A$25:$A$175,A465),0)</f>
        <v>12889</v>
      </c>
      <c r="M465" s="80" cm="1">
        <f t="array" ref="M465">TREND($G$25:$G$175,$A$25:$A$175,A465)</f>
        <v>37.430548852349759</v>
      </c>
      <c r="N465" s="50">
        <f t="shared" si="68"/>
        <v>288122</v>
      </c>
      <c r="O465" s="50">
        <f t="shared" si="69"/>
        <v>208523</v>
      </c>
      <c r="P465" s="50">
        <f t="shared" si="70"/>
        <v>222715</v>
      </c>
      <c r="Q465" s="50">
        <f t="shared" si="71"/>
        <v>270646</v>
      </c>
    </row>
    <row r="466" spans="1:17" ht="18" thickBot="1" x14ac:dyDescent="0.3">
      <c r="A466" s="25">
        <v>53905</v>
      </c>
      <c r="B466" s="51">
        <f t="shared" si="62"/>
        <v>953.45287958115057</v>
      </c>
      <c r="C466" s="51">
        <f t="shared" si="63"/>
        <v>20216.483829855093</v>
      </c>
      <c r="D466" s="51">
        <f t="shared" si="64"/>
        <v>15381.341835955422</v>
      </c>
      <c r="E466" s="51">
        <f t="shared" si="65"/>
        <v>23035.324460124015</v>
      </c>
      <c r="F466" s="51">
        <f t="shared" si="66"/>
        <v>14104.832458534522</v>
      </c>
      <c r="G466" s="51">
        <f t="shared" si="67"/>
        <v>38.730002295026956</v>
      </c>
      <c r="H466" s="79" cm="1">
        <f t="array" ref="H466">ROUND(TREND($B$25:$B$175,$A$25:$A$175,A466),0)</f>
        <v>961</v>
      </c>
      <c r="I466" s="79" cm="1">
        <f t="array" ref="I466">ROUND(TREND($C$25:$C$175,$A$25:$A$175,A466),0)</f>
        <v>18131</v>
      </c>
      <c r="J466" s="79" cm="1">
        <f t="array" ref="J466">ROUND(TREND($D$25:$D$175,$A$25:$A$175,A466),0)</f>
        <v>13673</v>
      </c>
      <c r="K466" s="79" cm="1">
        <f t="array" ref="K466">ROUND(TREND($E$25:$E$175,$A$25:$A$175,A466),0)</f>
        <v>20869</v>
      </c>
      <c r="L466" s="79" cm="1">
        <f t="array" ref="L466">ROUND(TREND($F$25:$F$175,$A$25:$A$175,A466),0)</f>
        <v>12917</v>
      </c>
      <c r="M466" s="80" cm="1">
        <f t="array" ref="M466">TREND($G$25:$G$175,$A$25:$A$175,A466)</f>
        <v>37.499280574073396</v>
      </c>
      <c r="N466" s="50">
        <f t="shared" si="68"/>
        <v>288791</v>
      </c>
      <c r="O466" s="50">
        <f t="shared" si="69"/>
        <v>208905</v>
      </c>
      <c r="P466" s="50">
        <f t="shared" si="70"/>
        <v>223143</v>
      </c>
      <c r="Q466" s="50">
        <f t="shared" si="71"/>
        <v>271234</v>
      </c>
    </row>
    <row r="467" spans="1:17" ht="18" thickBot="1" x14ac:dyDescent="0.3">
      <c r="A467" s="25">
        <v>53936</v>
      </c>
      <c r="B467" s="51">
        <f t="shared" si="62"/>
        <v>955.43717277486792</v>
      </c>
      <c r="C467" s="51">
        <f t="shared" si="63"/>
        <v>20262.199776963582</v>
      </c>
      <c r="D467" s="51">
        <f t="shared" si="64"/>
        <v>15409.465404001854</v>
      </c>
      <c r="E467" s="51">
        <f t="shared" si="65"/>
        <v>23079.476694462268</v>
      </c>
      <c r="F467" s="51">
        <f t="shared" si="66"/>
        <v>14136.499265168995</v>
      </c>
      <c r="G467" s="51">
        <f t="shared" si="67"/>
        <v>38.800989783302633</v>
      </c>
      <c r="H467" s="79" cm="1">
        <f t="array" ref="H467">ROUND(TREND($B$25:$B$175,$A$25:$A$175,A467),0)</f>
        <v>963</v>
      </c>
      <c r="I467" s="79" cm="1">
        <f t="array" ref="I467">ROUND(TREND($C$25:$C$175,$A$25:$A$175,A467),0)</f>
        <v>18172</v>
      </c>
      <c r="J467" s="79" cm="1">
        <f t="array" ref="J467">ROUND(TREND($D$25:$D$175,$A$25:$A$175,A467),0)</f>
        <v>13698</v>
      </c>
      <c r="K467" s="79" cm="1">
        <f t="array" ref="K467">ROUND(TREND($E$25:$E$175,$A$25:$A$175,A467),0)</f>
        <v>20909</v>
      </c>
      <c r="L467" s="79" cm="1">
        <f t="array" ref="L467">ROUND(TREND($F$25:$F$175,$A$25:$A$175,A467),0)</f>
        <v>12946</v>
      </c>
      <c r="M467" s="80" cm="1">
        <f t="array" ref="M467">TREND($G$25:$G$175,$A$25:$A$175,A467)</f>
        <v>37.568012295797047</v>
      </c>
      <c r="N467" s="50">
        <f t="shared" si="68"/>
        <v>289444</v>
      </c>
      <c r="O467" s="50">
        <f t="shared" si="69"/>
        <v>209287</v>
      </c>
      <c r="P467" s="50">
        <f t="shared" si="70"/>
        <v>223571</v>
      </c>
      <c r="Q467" s="50">
        <f t="shared" si="71"/>
        <v>271843</v>
      </c>
    </row>
    <row r="468" spans="1:17" ht="18" thickBot="1" x14ac:dyDescent="0.3">
      <c r="A468" s="25">
        <v>53966</v>
      </c>
      <c r="B468" s="51">
        <f t="shared" si="62"/>
        <v>957.42146596858515</v>
      </c>
      <c r="C468" s="51">
        <f t="shared" si="63"/>
        <v>20307.915724072074</v>
      </c>
      <c r="D468" s="51">
        <f t="shared" si="64"/>
        <v>15436.464029326431</v>
      </c>
      <c r="E468" s="51">
        <f t="shared" si="65"/>
        <v>23122.525122942061</v>
      </c>
      <c r="F468" s="51">
        <f t="shared" si="66"/>
        <v>14167.074112954004</v>
      </c>
      <c r="G468" s="51">
        <f t="shared" si="67"/>
        <v>38.869687352601659</v>
      </c>
      <c r="H468" s="79" cm="1">
        <f t="array" ref="H468">ROUND(TREND($B$25:$B$175,$A$25:$A$175,A468),0)</f>
        <v>965</v>
      </c>
      <c r="I468" s="79" cm="1">
        <f t="array" ref="I468">ROUND(TREND($C$25:$C$175,$A$25:$A$175,A468),0)</f>
        <v>18213</v>
      </c>
      <c r="J468" s="79" cm="1">
        <f t="array" ref="J468">ROUND(TREND($D$25:$D$175,$A$25:$A$175,A468),0)</f>
        <v>13722</v>
      </c>
      <c r="K468" s="79" cm="1">
        <f t="array" ref="K468">ROUND(TREND($E$25:$E$175,$A$25:$A$175,A468),0)</f>
        <v>20948</v>
      </c>
      <c r="L468" s="79" cm="1">
        <f t="array" ref="L468">ROUND(TREND($F$25:$F$175,$A$25:$A$175,A468),0)</f>
        <v>12974</v>
      </c>
      <c r="M468" s="80" cm="1">
        <f t="array" ref="M468">TREND($G$25:$G$175,$A$25:$A$175,A468)</f>
        <v>37.634526865207022</v>
      </c>
      <c r="N468" s="50">
        <f t="shared" si="68"/>
        <v>290097</v>
      </c>
      <c r="O468" s="50">
        <f t="shared" si="69"/>
        <v>209654</v>
      </c>
      <c r="P468" s="50">
        <f t="shared" si="70"/>
        <v>223988</v>
      </c>
      <c r="Q468" s="50">
        <f t="shared" si="71"/>
        <v>272431</v>
      </c>
    </row>
    <row r="469" spans="1:17" ht="18" thickBot="1" x14ac:dyDescent="0.3">
      <c r="A469" s="25">
        <v>53997</v>
      </c>
      <c r="B469" s="51">
        <f t="shared" si="62"/>
        <v>959.4057591623025</v>
      </c>
      <c r="C469" s="51">
        <f t="shared" si="63"/>
        <v>20353.631671180563</v>
      </c>
      <c r="D469" s="51">
        <f t="shared" si="64"/>
        <v>15464.587597372865</v>
      </c>
      <c r="E469" s="51">
        <f t="shared" si="65"/>
        <v>23167.78116313877</v>
      </c>
      <c r="F469" s="51">
        <f t="shared" si="66"/>
        <v>14197.648960739014</v>
      </c>
      <c r="G469" s="51">
        <f t="shared" si="67"/>
        <v>38.940674840877314</v>
      </c>
      <c r="H469" s="79" cm="1">
        <f t="array" ref="H469">ROUND(TREND($B$25:$B$175,$A$25:$A$175,A469),0)</f>
        <v>967</v>
      </c>
      <c r="I469" s="79" cm="1">
        <f t="array" ref="I469">ROUND(TREND($C$25:$C$175,$A$25:$A$175,A469),0)</f>
        <v>18254</v>
      </c>
      <c r="J469" s="79" cm="1">
        <f t="array" ref="J469">ROUND(TREND($D$25:$D$175,$A$25:$A$175,A469),0)</f>
        <v>13747</v>
      </c>
      <c r="K469" s="79" cm="1">
        <f t="array" ref="K469">ROUND(TREND($E$25:$E$175,$A$25:$A$175,A469),0)</f>
        <v>20989</v>
      </c>
      <c r="L469" s="79" cm="1">
        <f t="array" ref="L469">ROUND(TREND($F$25:$F$175,$A$25:$A$175,A469),0)</f>
        <v>13002</v>
      </c>
      <c r="M469" s="80" cm="1">
        <f t="array" ref="M469">TREND($G$25:$G$175,$A$25:$A$175,A469)</f>
        <v>37.703258586930659</v>
      </c>
      <c r="N469" s="50">
        <f t="shared" si="68"/>
        <v>290750</v>
      </c>
      <c r="O469" s="50">
        <f t="shared" si="69"/>
        <v>210036</v>
      </c>
      <c r="P469" s="50">
        <f t="shared" si="70"/>
        <v>224426</v>
      </c>
      <c r="Q469" s="50">
        <f t="shared" si="71"/>
        <v>273019</v>
      </c>
    </row>
    <row r="470" spans="1:17" ht="18" thickBot="1" x14ac:dyDescent="0.3">
      <c r="A470" s="25">
        <v>54027</v>
      </c>
      <c r="B470" s="51">
        <f t="shared" si="62"/>
        <v>961.39005235601974</v>
      </c>
      <c r="C470" s="51">
        <f t="shared" si="63"/>
        <v>20398.232595188845</v>
      </c>
      <c r="D470" s="51">
        <f t="shared" si="64"/>
        <v>15491.586222697442</v>
      </c>
      <c r="E470" s="51">
        <f t="shared" si="65"/>
        <v>23210.829591618567</v>
      </c>
      <c r="F470" s="51">
        <f t="shared" si="66"/>
        <v>14228.223808524024</v>
      </c>
      <c r="G470" s="51">
        <f t="shared" si="67"/>
        <v>39.009372410176354</v>
      </c>
      <c r="H470" s="79" cm="1">
        <f t="array" ref="H470">ROUND(TREND($B$25:$B$175,$A$25:$A$175,A470),0)</f>
        <v>969</v>
      </c>
      <c r="I470" s="79" cm="1">
        <f t="array" ref="I470">ROUND(TREND($C$25:$C$175,$A$25:$A$175,A470),0)</f>
        <v>18294</v>
      </c>
      <c r="J470" s="79" cm="1">
        <f t="array" ref="J470">ROUND(TREND($D$25:$D$175,$A$25:$A$175,A470),0)</f>
        <v>13771</v>
      </c>
      <c r="K470" s="79" cm="1">
        <f t="array" ref="K470">ROUND(TREND($E$25:$E$175,$A$25:$A$175,A470),0)</f>
        <v>21028</v>
      </c>
      <c r="L470" s="79" cm="1">
        <f t="array" ref="L470">ROUND(TREND($F$25:$F$175,$A$25:$A$175,A470),0)</f>
        <v>13030</v>
      </c>
      <c r="M470" s="80" cm="1">
        <f t="array" ref="M470">TREND($G$25:$G$175,$A$25:$A$175,A470)</f>
        <v>37.769773156340648</v>
      </c>
      <c r="N470" s="50">
        <f t="shared" si="68"/>
        <v>291387</v>
      </c>
      <c r="O470" s="50">
        <f t="shared" si="69"/>
        <v>210403</v>
      </c>
      <c r="P470" s="50">
        <f t="shared" si="70"/>
        <v>224843</v>
      </c>
      <c r="Q470" s="50">
        <f t="shared" si="71"/>
        <v>273607</v>
      </c>
    </row>
    <row r="471" spans="1:17" ht="18" thickBot="1" x14ac:dyDescent="0.3">
      <c r="A471" s="25">
        <v>54058</v>
      </c>
      <c r="B471" s="51">
        <f t="shared" si="62"/>
        <v>963.37434554973709</v>
      </c>
      <c r="C471" s="51">
        <f t="shared" si="63"/>
        <v>20445.063565397544</v>
      </c>
      <c r="D471" s="51">
        <f t="shared" si="64"/>
        <v>15519.709790743875</v>
      </c>
      <c r="E471" s="51">
        <f t="shared" si="65"/>
        <v>23254.98182595682</v>
      </c>
      <c r="F471" s="51">
        <f t="shared" si="66"/>
        <v>14258.798656309033</v>
      </c>
      <c r="G471" s="51">
        <f t="shared" si="67"/>
        <v>39.080359898452009</v>
      </c>
      <c r="H471" s="79" cm="1">
        <f t="array" ref="H471">ROUND(TREND($B$25:$B$175,$A$25:$A$175,A471),0)</f>
        <v>971</v>
      </c>
      <c r="I471" s="79" cm="1">
        <f t="array" ref="I471">ROUND(TREND($C$25:$C$175,$A$25:$A$175,A471),0)</f>
        <v>18336</v>
      </c>
      <c r="J471" s="79" cm="1">
        <f t="array" ref="J471">ROUND(TREND($D$25:$D$175,$A$25:$A$175,A471),0)</f>
        <v>13796</v>
      </c>
      <c r="K471" s="79" cm="1">
        <f t="array" ref="K471">ROUND(TREND($E$25:$E$175,$A$25:$A$175,A471),0)</f>
        <v>21068</v>
      </c>
      <c r="L471" s="79" cm="1">
        <f t="array" ref="L471">ROUND(TREND($F$25:$F$175,$A$25:$A$175,A471),0)</f>
        <v>13058</v>
      </c>
      <c r="M471" s="80" cm="1">
        <f t="array" ref="M471">TREND($G$25:$G$175,$A$25:$A$175,A471)</f>
        <v>37.838504878064285</v>
      </c>
      <c r="N471" s="50">
        <f t="shared" si="68"/>
        <v>292056</v>
      </c>
      <c r="O471" s="50">
        <f t="shared" si="69"/>
        <v>210785</v>
      </c>
      <c r="P471" s="50">
        <f t="shared" si="70"/>
        <v>225271</v>
      </c>
      <c r="Q471" s="50">
        <f t="shared" si="71"/>
        <v>274195</v>
      </c>
    </row>
    <row r="472" spans="1:17" ht="18" thickBot="1" x14ac:dyDescent="0.3">
      <c r="A472" s="25">
        <v>54089</v>
      </c>
      <c r="B472" s="51">
        <f t="shared" si="62"/>
        <v>965.35863874345432</v>
      </c>
      <c r="C472" s="51">
        <f t="shared" si="63"/>
        <v>20490.779512506037</v>
      </c>
      <c r="D472" s="51">
        <f t="shared" si="64"/>
        <v>15547.833358790309</v>
      </c>
      <c r="E472" s="51">
        <f t="shared" si="65"/>
        <v>23299.13406029507</v>
      </c>
      <c r="F472" s="51">
        <f t="shared" si="66"/>
        <v>14290.465462943506</v>
      </c>
      <c r="G472" s="51">
        <f t="shared" si="67"/>
        <v>39.151347386727679</v>
      </c>
      <c r="H472" s="79" cm="1">
        <f t="array" ref="H472">ROUND(TREND($B$25:$B$175,$A$25:$A$175,A472),0)</f>
        <v>973</v>
      </c>
      <c r="I472" s="79" cm="1">
        <f t="array" ref="I472">ROUND(TREND($C$25:$C$175,$A$25:$A$175,A472),0)</f>
        <v>18377</v>
      </c>
      <c r="J472" s="79" cm="1">
        <f t="array" ref="J472">ROUND(TREND($D$25:$D$175,$A$25:$A$175,A472),0)</f>
        <v>13821</v>
      </c>
      <c r="K472" s="79" cm="1">
        <f t="array" ref="K472">ROUND(TREND($E$25:$E$175,$A$25:$A$175,A472),0)</f>
        <v>21108</v>
      </c>
      <c r="L472" s="79" cm="1">
        <f t="array" ref="L472">ROUND(TREND($F$25:$F$175,$A$25:$A$175,A472),0)</f>
        <v>13087</v>
      </c>
      <c r="M472" s="80" cm="1">
        <f t="array" ref="M472">TREND($G$25:$G$175,$A$25:$A$175,A472)</f>
        <v>37.907236599787936</v>
      </c>
      <c r="N472" s="50">
        <f t="shared" si="68"/>
        <v>292709</v>
      </c>
      <c r="O472" s="50">
        <f t="shared" si="69"/>
        <v>211167</v>
      </c>
      <c r="P472" s="50">
        <f t="shared" si="70"/>
        <v>225699</v>
      </c>
      <c r="Q472" s="50">
        <f t="shared" si="71"/>
        <v>274804</v>
      </c>
    </row>
    <row r="473" spans="1:17" ht="18" thickBot="1" x14ac:dyDescent="0.3">
      <c r="A473" s="25">
        <v>54118</v>
      </c>
      <c r="B473" s="51">
        <f t="shared" si="62"/>
        <v>967.34293193717144</v>
      </c>
      <c r="C473" s="51">
        <f t="shared" si="63"/>
        <v>20534.265413414112</v>
      </c>
      <c r="D473" s="51">
        <f t="shared" si="64"/>
        <v>15574.831984114884</v>
      </c>
      <c r="E473" s="51">
        <f t="shared" si="65"/>
        <v>23341.07868291641</v>
      </c>
      <c r="F473" s="51">
        <f t="shared" si="66"/>
        <v>14318.856393029586</v>
      </c>
      <c r="G473" s="51">
        <f t="shared" si="67"/>
        <v>39.217755037050061</v>
      </c>
      <c r="H473" s="79" cm="1">
        <f t="array" ref="H473">ROUND(TREND($B$25:$B$175,$A$25:$A$175,A473),0)</f>
        <v>975</v>
      </c>
      <c r="I473" s="79" cm="1">
        <f t="array" ref="I473">ROUND(TREND($C$25:$C$175,$A$25:$A$175,A473),0)</f>
        <v>18416</v>
      </c>
      <c r="J473" s="79" cm="1">
        <f t="array" ref="J473">ROUND(TREND($D$25:$D$175,$A$25:$A$175,A473),0)</f>
        <v>13845</v>
      </c>
      <c r="K473" s="79" cm="1">
        <f t="array" ref="K473">ROUND(TREND($E$25:$E$175,$A$25:$A$175,A473),0)</f>
        <v>21146</v>
      </c>
      <c r="L473" s="79" cm="1">
        <f t="array" ref="L473">ROUND(TREND($F$25:$F$175,$A$25:$A$175,A473),0)</f>
        <v>13113</v>
      </c>
      <c r="M473" s="80" cm="1">
        <f t="array" ref="M473">TREND($G$25:$G$175,$A$25:$A$175,A473)</f>
        <v>37.971534016884235</v>
      </c>
      <c r="N473" s="50">
        <f t="shared" si="68"/>
        <v>293330</v>
      </c>
      <c r="O473" s="50">
        <f t="shared" si="69"/>
        <v>211534</v>
      </c>
      <c r="P473" s="50">
        <f t="shared" si="70"/>
        <v>226105</v>
      </c>
      <c r="Q473" s="50">
        <f t="shared" si="71"/>
        <v>275350</v>
      </c>
    </row>
    <row r="474" spans="1:17" ht="18" thickBot="1" x14ac:dyDescent="0.3">
      <c r="A474" s="25">
        <v>54149</v>
      </c>
      <c r="B474" s="51">
        <f t="shared" si="62"/>
        <v>969.32722513088879</v>
      </c>
      <c r="C474" s="51">
        <f t="shared" si="63"/>
        <v>20579.981360522605</v>
      </c>
      <c r="D474" s="51">
        <f t="shared" si="64"/>
        <v>15602.955552161317</v>
      </c>
      <c r="E474" s="51">
        <f t="shared" si="65"/>
        <v>23385.230917254659</v>
      </c>
      <c r="F474" s="51">
        <f t="shared" si="66"/>
        <v>14350.52319966406</v>
      </c>
      <c r="G474" s="51">
        <f t="shared" si="67"/>
        <v>39.288742525325731</v>
      </c>
      <c r="H474" s="79" cm="1">
        <f t="array" ref="H474">ROUND(TREND($B$25:$B$175,$A$25:$A$175,A474),0)</f>
        <v>977</v>
      </c>
      <c r="I474" s="79" cm="1">
        <f t="array" ref="I474">ROUND(TREND($C$25:$C$175,$A$25:$A$175,A474),0)</f>
        <v>18457</v>
      </c>
      <c r="J474" s="79" cm="1">
        <f t="array" ref="J474">ROUND(TREND($D$25:$D$175,$A$25:$A$175,A474),0)</f>
        <v>13870</v>
      </c>
      <c r="K474" s="79" cm="1">
        <f t="array" ref="K474">ROUND(TREND($E$25:$E$175,$A$25:$A$175,A474),0)</f>
        <v>21186</v>
      </c>
      <c r="L474" s="79" cm="1">
        <f t="array" ref="L474">ROUND(TREND($F$25:$F$175,$A$25:$A$175,A474),0)</f>
        <v>13142</v>
      </c>
      <c r="M474" s="80" cm="1">
        <f t="array" ref="M474">TREND($G$25:$G$175,$A$25:$A$175,A474)</f>
        <v>38.040265738607886</v>
      </c>
      <c r="N474" s="50">
        <f t="shared" si="68"/>
        <v>293983</v>
      </c>
      <c r="O474" s="50">
        <f t="shared" si="69"/>
        <v>211916</v>
      </c>
      <c r="P474" s="50">
        <f t="shared" si="70"/>
        <v>226533</v>
      </c>
      <c r="Q474" s="50">
        <f t="shared" si="71"/>
        <v>275959</v>
      </c>
    </row>
    <row r="475" spans="1:17" ht="18" thickBot="1" x14ac:dyDescent="0.3">
      <c r="A475" s="25">
        <v>54179</v>
      </c>
      <c r="B475" s="51">
        <f t="shared" si="62"/>
        <v>971.31151832460603</v>
      </c>
      <c r="C475" s="51">
        <f t="shared" si="63"/>
        <v>20625.697307631093</v>
      </c>
      <c r="D475" s="51">
        <f t="shared" si="64"/>
        <v>15629.954177485892</v>
      </c>
      <c r="E475" s="51">
        <f t="shared" si="65"/>
        <v>23428.279345734452</v>
      </c>
      <c r="F475" s="51">
        <f t="shared" si="66"/>
        <v>14381.098047449068</v>
      </c>
      <c r="G475" s="51">
        <f t="shared" si="67"/>
        <v>39.357440094624756</v>
      </c>
      <c r="H475" s="79" cm="1">
        <f t="array" ref="H475">ROUND(TREND($B$25:$B$175,$A$25:$A$175,A475),0)</f>
        <v>979</v>
      </c>
      <c r="I475" s="79" cm="1">
        <f t="array" ref="I475">ROUND(TREND($C$25:$C$175,$A$25:$A$175,A475),0)</f>
        <v>18498</v>
      </c>
      <c r="J475" s="79" cm="1">
        <f t="array" ref="J475">ROUND(TREND($D$25:$D$175,$A$25:$A$175,A475),0)</f>
        <v>13894</v>
      </c>
      <c r="K475" s="79" cm="1">
        <f t="array" ref="K475">ROUND(TREND($E$25:$E$175,$A$25:$A$175,A475),0)</f>
        <v>21225</v>
      </c>
      <c r="L475" s="79" cm="1">
        <f t="array" ref="L475">ROUND(TREND($F$25:$F$175,$A$25:$A$175,A475),0)</f>
        <v>13170</v>
      </c>
      <c r="M475" s="80" cm="1">
        <f t="array" ref="M475">TREND($G$25:$G$175,$A$25:$A$175,A475)</f>
        <v>38.106780308017861</v>
      </c>
      <c r="N475" s="50">
        <f t="shared" si="68"/>
        <v>294636</v>
      </c>
      <c r="O475" s="50">
        <f t="shared" si="69"/>
        <v>212283</v>
      </c>
      <c r="P475" s="50">
        <f t="shared" si="70"/>
        <v>226950</v>
      </c>
      <c r="Q475" s="50">
        <f t="shared" si="71"/>
        <v>276547</v>
      </c>
    </row>
    <row r="476" spans="1:17" ht="18" thickBot="1" x14ac:dyDescent="0.3">
      <c r="A476" s="25">
        <v>54210</v>
      </c>
      <c r="B476" s="51">
        <f t="shared" si="62"/>
        <v>973.29581151832338</v>
      </c>
      <c r="C476" s="51">
        <f t="shared" si="63"/>
        <v>20671.413254739586</v>
      </c>
      <c r="D476" s="51">
        <f t="shared" si="64"/>
        <v>15658.077745532326</v>
      </c>
      <c r="E476" s="51">
        <f t="shared" si="65"/>
        <v>23473.535385931158</v>
      </c>
      <c r="F476" s="51">
        <f t="shared" si="66"/>
        <v>14411.672895234078</v>
      </c>
      <c r="G476" s="51">
        <f t="shared" si="67"/>
        <v>39.428427582900433</v>
      </c>
      <c r="H476" s="79" cm="1">
        <f t="array" ref="H476">ROUND(TREND($B$25:$B$175,$A$25:$A$175,A476),0)</f>
        <v>981</v>
      </c>
      <c r="I476" s="79" cm="1">
        <f t="array" ref="I476">ROUND(TREND($C$25:$C$175,$A$25:$A$175,A476),0)</f>
        <v>18539</v>
      </c>
      <c r="J476" s="79" cm="1">
        <f t="array" ref="J476">ROUND(TREND($D$25:$D$175,$A$25:$A$175,A476),0)</f>
        <v>13919</v>
      </c>
      <c r="K476" s="79" cm="1">
        <f t="array" ref="K476">ROUND(TREND($E$25:$E$175,$A$25:$A$175,A476),0)</f>
        <v>21266</v>
      </c>
      <c r="L476" s="79" cm="1">
        <f t="array" ref="L476">ROUND(TREND($F$25:$F$175,$A$25:$A$175,A476),0)</f>
        <v>13198</v>
      </c>
      <c r="M476" s="80" cm="1">
        <f t="array" ref="M476">TREND($G$25:$G$175,$A$25:$A$175,A476)</f>
        <v>38.175512029741512</v>
      </c>
      <c r="N476" s="50">
        <f t="shared" si="68"/>
        <v>295289</v>
      </c>
      <c r="O476" s="50">
        <f t="shared" si="69"/>
        <v>212665</v>
      </c>
      <c r="P476" s="50">
        <f t="shared" si="70"/>
        <v>227388</v>
      </c>
      <c r="Q476" s="50">
        <f t="shared" si="71"/>
        <v>277135</v>
      </c>
    </row>
    <row r="477" spans="1:17" ht="18" thickBot="1" x14ac:dyDescent="0.3">
      <c r="A477" s="25">
        <v>54240</v>
      </c>
      <c r="B477" s="51">
        <f t="shared" si="62"/>
        <v>975.28010471204072</v>
      </c>
      <c r="C477" s="51">
        <f t="shared" si="63"/>
        <v>20716.014178747868</v>
      </c>
      <c r="D477" s="51">
        <f t="shared" si="64"/>
        <v>15685.076370856903</v>
      </c>
      <c r="E477" s="51">
        <f t="shared" si="65"/>
        <v>23516.583814410955</v>
      </c>
      <c r="F477" s="51">
        <f t="shared" si="66"/>
        <v>14442.247743019087</v>
      </c>
      <c r="G477" s="51">
        <f t="shared" si="67"/>
        <v>39.497125152199459</v>
      </c>
      <c r="H477" s="79" cm="1">
        <f t="array" ref="H477">ROUND(TREND($B$25:$B$175,$A$25:$A$175,A477),0)</f>
        <v>983</v>
      </c>
      <c r="I477" s="79" cm="1">
        <f t="array" ref="I477">ROUND(TREND($C$25:$C$175,$A$25:$A$175,A477),0)</f>
        <v>18579</v>
      </c>
      <c r="J477" s="79" cm="1">
        <f t="array" ref="J477">ROUND(TREND($D$25:$D$175,$A$25:$A$175,A477),0)</f>
        <v>13943</v>
      </c>
      <c r="K477" s="79" cm="1">
        <f t="array" ref="K477">ROUND(TREND($E$25:$E$175,$A$25:$A$175,A477),0)</f>
        <v>21305</v>
      </c>
      <c r="L477" s="79" cm="1">
        <f t="array" ref="L477">ROUND(TREND($F$25:$F$175,$A$25:$A$175,A477),0)</f>
        <v>13226</v>
      </c>
      <c r="M477" s="80" cm="1">
        <f t="array" ref="M477">TREND($G$25:$G$175,$A$25:$A$175,A477)</f>
        <v>38.242026599151487</v>
      </c>
      <c r="N477" s="50">
        <f t="shared" si="68"/>
        <v>295926</v>
      </c>
      <c r="O477" s="50">
        <f t="shared" si="69"/>
        <v>213032</v>
      </c>
      <c r="P477" s="50">
        <f t="shared" si="70"/>
        <v>227805</v>
      </c>
      <c r="Q477" s="50">
        <f t="shared" si="71"/>
        <v>277723</v>
      </c>
    </row>
    <row r="478" spans="1:17" ht="18" thickBot="1" x14ac:dyDescent="0.3">
      <c r="A478" s="25">
        <v>54271</v>
      </c>
      <c r="B478" s="51">
        <f t="shared" si="62"/>
        <v>977.26439790575807</v>
      </c>
      <c r="C478" s="51">
        <f t="shared" si="63"/>
        <v>20762.845148956563</v>
      </c>
      <c r="D478" s="51">
        <f t="shared" si="64"/>
        <v>15713.199938903339</v>
      </c>
      <c r="E478" s="51">
        <f t="shared" si="65"/>
        <v>23560.736048749204</v>
      </c>
      <c r="F478" s="51">
        <f t="shared" si="66"/>
        <v>14472.822590804095</v>
      </c>
      <c r="G478" s="51">
        <f t="shared" si="67"/>
        <v>39.568112640475114</v>
      </c>
      <c r="H478" s="79" cm="1">
        <f t="array" ref="H478">ROUND(TREND($B$25:$B$175,$A$25:$A$175,A478),0)</f>
        <v>985</v>
      </c>
      <c r="I478" s="79" cm="1">
        <f t="array" ref="I478">ROUND(TREND($C$25:$C$175,$A$25:$A$175,A478),0)</f>
        <v>18621</v>
      </c>
      <c r="J478" s="79" cm="1">
        <f t="array" ref="J478">ROUND(TREND($D$25:$D$175,$A$25:$A$175,A478),0)</f>
        <v>13968</v>
      </c>
      <c r="K478" s="79" cm="1">
        <f t="array" ref="K478">ROUND(TREND($E$25:$E$175,$A$25:$A$175,A478),0)</f>
        <v>21345</v>
      </c>
      <c r="L478" s="79" cm="1">
        <f t="array" ref="L478">ROUND(TREND($F$25:$F$175,$A$25:$A$175,A478),0)</f>
        <v>13254</v>
      </c>
      <c r="M478" s="80" cm="1">
        <f t="array" ref="M478">TREND($G$25:$G$175,$A$25:$A$175,A478)</f>
        <v>38.310758320875124</v>
      </c>
      <c r="N478" s="50">
        <f t="shared" si="68"/>
        <v>296595</v>
      </c>
      <c r="O478" s="50">
        <f t="shared" si="69"/>
        <v>213414</v>
      </c>
      <c r="P478" s="50">
        <f t="shared" si="70"/>
        <v>228233</v>
      </c>
      <c r="Q478" s="50">
        <f t="shared" si="71"/>
        <v>278311</v>
      </c>
    </row>
    <row r="479" spans="1:17" ht="18" thickBot="1" x14ac:dyDescent="0.3">
      <c r="A479" s="25">
        <v>54302</v>
      </c>
      <c r="B479" s="51">
        <f t="shared" si="62"/>
        <v>979.24869109947531</v>
      </c>
      <c r="C479" s="51">
        <f t="shared" si="63"/>
        <v>20808.561096065056</v>
      </c>
      <c r="D479" s="51">
        <f t="shared" si="64"/>
        <v>15741.323506949773</v>
      </c>
      <c r="E479" s="51">
        <f t="shared" si="65"/>
        <v>23604.888283087454</v>
      </c>
      <c r="F479" s="51">
        <f t="shared" si="66"/>
        <v>14504.489397438567</v>
      </c>
      <c r="G479" s="51">
        <f t="shared" si="67"/>
        <v>39.63910012875079</v>
      </c>
      <c r="H479" s="79" cm="1">
        <f t="array" ref="H479">ROUND(TREND($B$25:$B$175,$A$25:$A$175,A479),0)</f>
        <v>987</v>
      </c>
      <c r="I479" s="79" cm="1">
        <f t="array" ref="I479">ROUND(TREND($C$25:$C$175,$A$25:$A$175,A479),0)</f>
        <v>18662</v>
      </c>
      <c r="J479" s="79" cm="1">
        <f t="array" ref="J479">ROUND(TREND($D$25:$D$175,$A$25:$A$175,A479),0)</f>
        <v>13993</v>
      </c>
      <c r="K479" s="79" cm="1">
        <f t="array" ref="K479">ROUND(TREND($E$25:$E$175,$A$25:$A$175,A479),0)</f>
        <v>21385</v>
      </c>
      <c r="L479" s="79" cm="1">
        <f t="array" ref="L479">ROUND(TREND($F$25:$F$175,$A$25:$A$175,A479),0)</f>
        <v>13283</v>
      </c>
      <c r="M479" s="80" cm="1">
        <f t="array" ref="M479">TREND($G$25:$G$175,$A$25:$A$175,A479)</f>
        <v>38.379490042598775</v>
      </c>
      <c r="N479" s="50">
        <f t="shared" si="68"/>
        <v>297248</v>
      </c>
      <c r="O479" s="50">
        <f t="shared" si="69"/>
        <v>213796</v>
      </c>
      <c r="P479" s="50">
        <f t="shared" si="70"/>
        <v>228661</v>
      </c>
      <c r="Q479" s="50">
        <f t="shared" si="71"/>
        <v>278920</v>
      </c>
    </row>
    <row r="480" spans="1:17" ht="18" thickBot="1" x14ac:dyDescent="0.3">
      <c r="A480" s="25">
        <v>54332</v>
      </c>
      <c r="B480" s="51">
        <f t="shared" si="62"/>
        <v>981.23298429319254</v>
      </c>
      <c r="C480" s="51">
        <f t="shared" si="63"/>
        <v>20853.162020073341</v>
      </c>
      <c r="D480" s="51">
        <f t="shared" si="64"/>
        <v>15768.322132274348</v>
      </c>
      <c r="E480" s="51">
        <f t="shared" si="65"/>
        <v>23647.93671156725</v>
      </c>
      <c r="F480" s="51">
        <f t="shared" si="66"/>
        <v>14533.972286374114</v>
      </c>
      <c r="G480" s="51">
        <f t="shared" si="67"/>
        <v>39.707797698049816</v>
      </c>
      <c r="H480" s="79" cm="1">
        <f t="array" ref="H480">ROUND(TREND($B$25:$B$175,$A$25:$A$175,A480),0)</f>
        <v>989</v>
      </c>
      <c r="I480" s="79" cm="1">
        <f t="array" ref="I480">ROUND(TREND($C$25:$C$175,$A$25:$A$175,A480),0)</f>
        <v>18702</v>
      </c>
      <c r="J480" s="79" cm="1">
        <f t="array" ref="J480">ROUND(TREND($D$25:$D$175,$A$25:$A$175,A480),0)</f>
        <v>14017</v>
      </c>
      <c r="K480" s="79" cm="1">
        <f t="array" ref="K480">ROUND(TREND($E$25:$E$175,$A$25:$A$175,A480),0)</f>
        <v>21424</v>
      </c>
      <c r="L480" s="79" cm="1">
        <f t="array" ref="L480">ROUND(TREND($F$25:$F$175,$A$25:$A$175,A480),0)</f>
        <v>13310</v>
      </c>
      <c r="M480" s="80" cm="1">
        <f t="array" ref="M480">TREND($G$25:$G$175,$A$25:$A$175,A480)</f>
        <v>38.44600461200875</v>
      </c>
      <c r="N480" s="50">
        <f t="shared" si="68"/>
        <v>297885</v>
      </c>
      <c r="O480" s="50">
        <f t="shared" si="69"/>
        <v>214163</v>
      </c>
      <c r="P480" s="50">
        <f t="shared" si="70"/>
        <v>229078</v>
      </c>
      <c r="Q480" s="50">
        <f t="shared" si="71"/>
        <v>279487</v>
      </c>
    </row>
    <row r="481" spans="1:17" ht="18" thickBot="1" x14ac:dyDescent="0.3">
      <c r="A481" s="25">
        <v>54363</v>
      </c>
      <c r="B481" s="51">
        <f t="shared" si="62"/>
        <v>983.21727748690978</v>
      </c>
      <c r="C481" s="51">
        <f t="shared" si="63"/>
        <v>20899.99299028204</v>
      </c>
      <c r="D481" s="51">
        <f t="shared" si="64"/>
        <v>15796.445700320781</v>
      </c>
      <c r="E481" s="51">
        <f t="shared" si="65"/>
        <v>23692.0889459055</v>
      </c>
      <c r="F481" s="51">
        <f t="shared" si="66"/>
        <v>14565.639093008587</v>
      </c>
      <c r="G481" s="51">
        <f t="shared" si="67"/>
        <v>39.778785186325486</v>
      </c>
      <c r="H481" s="79" cm="1">
        <f t="array" ref="H481">ROUND(TREND($B$25:$B$175,$A$25:$A$175,A481),0)</f>
        <v>991</v>
      </c>
      <c r="I481" s="79" cm="1">
        <f t="array" ref="I481">ROUND(TREND($C$25:$C$175,$A$25:$A$175,A481),0)</f>
        <v>18744</v>
      </c>
      <c r="J481" s="79" cm="1">
        <f t="array" ref="J481">ROUND(TREND($D$25:$D$175,$A$25:$A$175,A481),0)</f>
        <v>14042</v>
      </c>
      <c r="K481" s="79" cm="1">
        <f t="array" ref="K481">ROUND(TREND($E$25:$E$175,$A$25:$A$175,A481),0)</f>
        <v>21464</v>
      </c>
      <c r="L481" s="79" cm="1">
        <f t="array" ref="L481">ROUND(TREND($F$25:$F$175,$A$25:$A$175,A481),0)</f>
        <v>13339</v>
      </c>
      <c r="M481" s="80" cm="1">
        <f t="array" ref="M481">TREND($G$25:$G$175,$A$25:$A$175,A481)</f>
        <v>38.514736333732401</v>
      </c>
      <c r="N481" s="50">
        <f t="shared" si="68"/>
        <v>298554</v>
      </c>
      <c r="O481" s="50">
        <f t="shared" si="69"/>
        <v>214545</v>
      </c>
      <c r="P481" s="50">
        <f t="shared" si="70"/>
        <v>229506</v>
      </c>
      <c r="Q481" s="50">
        <f t="shared" si="71"/>
        <v>280096</v>
      </c>
    </row>
    <row r="482" spans="1:17" ht="18" thickBot="1" x14ac:dyDescent="0.3">
      <c r="A482" s="25">
        <v>54393</v>
      </c>
      <c r="B482" s="51">
        <f t="shared" si="62"/>
        <v>985.2015706806269</v>
      </c>
      <c r="C482" s="51">
        <f t="shared" si="63"/>
        <v>20944.593914290326</v>
      </c>
      <c r="D482" s="51">
        <f t="shared" si="64"/>
        <v>15823.444325645356</v>
      </c>
      <c r="E482" s="51">
        <f t="shared" si="65"/>
        <v>23735.137374385293</v>
      </c>
      <c r="F482" s="51">
        <f t="shared" si="66"/>
        <v>14596.213940793597</v>
      </c>
      <c r="G482" s="51">
        <f t="shared" si="67"/>
        <v>39.847482755624512</v>
      </c>
      <c r="H482" s="79" cm="1">
        <f t="array" ref="H482">ROUND(TREND($B$25:$B$175,$A$25:$A$175,A482),0)</f>
        <v>993</v>
      </c>
      <c r="I482" s="79" cm="1">
        <f t="array" ref="I482">ROUND(TREND($C$25:$C$175,$A$25:$A$175,A482),0)</f>
        <v>18784</v>
      </c>
      <c r="J482" s="79" cm="1">
        <f t="array" ref="J482">ROUND(TREND($D$25:$D$175,$A$25:$A$175,A482),0)</f>
        <v>14066</v>
      </c>
      <c r="K482" s="79" cm="1">
        <f t="array" ref="K482">ROUND(TREND($E$25:$E$175,$A$25:$A$175,A482),0)</f>
        <v>21503</v>
      </c>
      <c r="L482" s="79" cm="1">
        <f t="array" ref="L482">ROUND(TREND($F$25:$F$175,$A$25:$A$175,A482),0)</f>
        <v>13367</v>
      </c>
      <c r="M482" s="80" cm="1">
        <f t="array" ref="M482">TREND($G$25:$G$175,$A$25:$A$175,A482)</f>
        <v>38.581250903142376</v>
      </c>
      <c r="N482" s="50">
        <f t="shared" si="68"/>
        <v>299191</v>
      </c>
      <c r="O482" s="50">
        <f t="shared" si="69"/>
        <v>214912</v>
      </c>
      <c r="P482" s="50">
        <f t="shared" si="70"/>
        <v>229923</v>
      </c>
      <c r="Q482" s="50">
        <f t="shared" si="71"/>
        <v>280684</v>
      </c>
    </row>
    <row r="483" spans="1:17" ht="18" thickBot="1" x14ac:dyDescent="0.3">
      <c r="A483" s="25">
        <v>54424</v>
      </c>
      <c r="B483" s="51">
        <f t="shared" si="62"/>
        <v>987.18586387434425</v>
      </c>
      <c r="C483" s="51">
        <f t="shared" si="63"/>
        <v>20990.309861398819</v>
      </c>
      <c r="D483" s="51">
        <f t="shared" si="64"/>
        <v>15851.56789369179</v>
      </c>
      <c r="E483" s="51">
        <f t="shared" si="65"/>
        <v>23780.393414581999</v>
      </c>
      <c r="F483" s="51">
        <f t="shared" si="66"/>
        <v>14626.788788578606</v>
      </c>
      <c r="G483" s="51">
        <f t="shared" si="67"/>
        <v>39.918470243900167</v>
      </c>
      <c r="H483" s="79" cm="1">
        <f t="array" ref="H483">ROUND(TREND($B$25:$B$175,$A$25:$A$175,A483),0)</f>
        <v>995</v>
      </c>
      <c r="I483" s="79" cm="1">
        <f t="array" ref="I483">ROUND(TREND($C$25:$C$175,$A$25:$A$175,A483),0)</f>
        <v>18825</v>
      </c>
      <c r="J483" s="79" cm="1">
        <f t="array" ref="J483">ROUND(TREND($D$25:$D$175,$A$25:$A$175,A483),0)</f>
        <v>14091</v>
      </c>
      <c r="K483" s="79" cm="1">
        <f t="array" ref="K483">ROUND(TREND($E$25:$E$175,$A$25:$A$175,A483),0)</f>
        <v>21544</v>
      </c>
      <c r="L483" s="79" cm="1">
        <f t="array" ref="L483">ROUND(TREND($F$25:$F$175,$A$25:$A$175,A483),0)</f>
        <v>13395</v>
      </c>
      <c r="M483" s="80" cm="1">
        <f t="array" ref="M483">TREND($G$25:$G$175,$A$25:$A$175,A483)</f>
        <v>38.649982624866013</v>
      </c>
      <c r="N483" s="50">
        <f t="shared" si="68"/>
        <v>299844</v>
      </c>
      <c r="O483" s="50">
        <f t="shared" si="69"/>
        <v>215294</v>
      </c>
      <c r="P483" s="50">
        <f t="shared" si="70"/>
        <v>230361</v>
      </c>
      <c r="Q483" s="50">
        <f t="shared" si="71"/>
        <v>281272</v>
      </c>
    </row>
    <row r="484" spans="1:17" ht="18" thickBot="1" x14ac:dyDescent="0.3">
      <c r="A484" s="25">
        <v>54455</v>
      </c>
      <c r="B484" s="51">
        <f t="shared" si="62"/>
        <v>989.1701570680616</v>
      </c>
      <c r="C484" s="51">
        <f t="shared" si="63"/>
        <v>21037.140831607518</v>
      </c>
      <c r="D484" s="51">
        <f t="shared" si="64"/>
        <v>15879.691461738223</v>
      </c>
      <c r="E484" s="51">
        <f t="shared" si="65"/>
        <v>23824.545648920248</v>
      </c>
      <c r="F484" s="51">
        <f t="shared" si="66"/>
        <v>14658.45559521308</v>
      </c>
      <c r="G484" s="51">
        <f t="shared" si="67"/>
        <v>39.989457732175836</v>
      </c>
      <c r="H484" s="79" cm="1">
        <f t="array" ref="H484">ROUND(TREND($B$25:$B$175,$A$25:$A$175,A484),0)</f>
        <v>997</v>
      </c>
      <c r="I484" s="79" cm="1">
        <f t="array" ref="I484">ROUND(TREND($C$25:$C$175,$A$25:$A$175,A484),0)</f>
        <v>18867</v>
      </c>
      <c r="J484" s="79" cm="1">
        <f t="array" ref="J484">ROUND(TREND($D$25:$D$175,$A$25:$A$175,A484),0)</f>
        <v>14116</v>
      </c>
      <c r="K484" s="79" cm="1">
        <f t="array" ref="K484">ROUND(TREND($E$25:$E$175,$A$25:$A$175,A484),0)</f>
        <v>21584</v>
      </c>
      <c r="L484" s="79" cm="1">
        <f t="array" ref="L484">ROUND(TREND($F$25:$F$175,$A$25:$A$175,A484),0)</f>
        <v>13424</v>
      </c>
      <c r="M484" s="80" cm="1">
        <f t="array" ref="M484">TREND($G$25:$G$175,$A$25:$A$175,A484)</f>
        <v>38.718714346589664</v>
      </c>
      <c r="N484" s="50">
        <f t="shared" si="68"/>
        <v>300513</v>
      </c>
      <c r="O484" s="50">
        <f t="shared" si="69"/>
        <v>215676</v>
      </c>
      <c r="P484" s="50">
        <f t="shared" si="70"/>
        <v>230789</v>
      </c>
      <c r="Q484" s="50">
        <f t="shared" si="71"/>
        <v>281881</v>
      </c>
    </row>
    <row r="485" spans="1:17" ht="18" thickBot="1" x14ac:dyDescent="0.3">
      <c r="A485" s="25">
        <v>54483</v>
      </c>
      <c r="B485" s="51">
        <f t="shared" si="62"/>
        <v>990.16230366492016</v>
      </c>
      <c r="C485" s="51">
        <f t="shared" si="63"/>
        <v>21078.396686315184</v>
      </c>
      <c r="D485" s="51">
        <f t="shared" si="64"/>
        <v>15904.440201619085</v>
      </c>
      <c r="E485" s="51">
        <f t="shared" si="65"/>
        <v>23864.282659824676</v>
      </c>
      <c r="F485" s="51">
        <f t="shared" si="66"/>
        <v>14685.754566449694</v>
      </c>
      <c r="G485" s="51">
        <f t="shared" si="67"/>
        <v>40.053575463521604</v>
      </c>
      <c r="H485" s="79" cm="1">
        <f t="array" ref="H485">ROUND(TREND($B$25:$B$175,$A$25:$A$175,A485),0)</f>
        <v>998</v>
      </c>
      <c r="I485" s="79" cm="1">
        <f t="array" ref="I485">ROUND(TREND($C$25:$C$175,$A$25:$A$175,A485),0)</f>
        <v>18904</v>
      </c>
      <c r="J485" s="79" cm="1">
        <f t="array" ref="J485">ROUND(TREND($D$25:$D$175,$A$25:$A$175,A485),0)</f>
        <v>14138</v>
      </c>
      <c r="K485" s="79" cm="1">
        <f t="array" ref="K485">ROUND(TREND($E$25:$E$175,$A$25:$A$175,A485),0)</f>
        <v>21620</v>
      </c>
      <c r="L485" s="79" cm="1">
        <f t="array" ref="L485">ROUND(TREND($F$25:$F$175,$A$25:$A$175,A485),0)</f>
        <v>13449</v>
      </c>
      <c r="M485" s="80" cm="1">
        <f t="array" ref="M485">TREND($G$25:$G$175,$A$25:$A$175,A485)</f>
        <v>38.780794611372315</v>
      </c>
      <c r="N485" s="50">
        <f t="shared" si="68"/>
        <v>301102</v>
      </c>
      <c r="O485" s="50">
        <f t="shared" si="69"/>
        <v>216012</v>
      </c>
      <c r="P485" s="50">
        <f t="shared" si="70"/>
        <v>231174</v>
      </c>
      <c r="Q485" s="50">
        <f t="shared" si="71"/>
        <v>282406</v>
      </c>
    </row>
    <row r="486" spans="1:17" ht="18" thickBot="1" x14ac:dyDescent="0.3">
      <c r="A486" s="25">
        <v>54514</v>
      </c>
      <c r="B486" s="51">
        <f t="shared" si="62"/>
        <v>992.14659685863728</v>
      </c>
      <c r="C486" s="51">
        <f t="shared" si="63"/>
        <v>21125.227656523883</v>
      </c>
      <c r="D486" s="51">
        <f t="shared" si="64"/>
        <v>15932.563769665518</v>
      </c>
      <c r="E486" s="51">
        <f t="shared" si="65"/>
        <v>23909.538700021385</v>
      </c>
      <c r="F486" s="51">
        <f t="shared" si="66"/>
        <v>14717.421373084167</v>
      </c>
      <c r="G486" s="51">
        <f t="shared" si="67"/>
        <v>40.124562951797266</v>
      </c>
      <c r="H486" s="79" cm="1">
        <f t="array" ref="H486">ROUND(TREND($B$25:$B$175,$A$25:$A$175,A486),0)</f>
        <v>1000</v>
      </c>
      <c r="I486" s="79" cm="1">
        <f t="array" ref="I486">ROUND(TREND($C$25:$C$175,$A$25:$A$175,A486),0)</f>
        <v>18946</v>
      </c>
      <c r="J486" s="79" cm="1">
        <f t="array" ref="J486">ROUND(TREND($D$25:$D$175,$A$25:$A$175,A486),0)</f>
        <v>14163</v>
      </c>
      <c r="K486" s="79" cm="1">
        <f t="array" ref="K486">ROUND(TREND($E$25:$E$175,$A$25:$A$175,A486),0)</f>
        <v>21661</v>
      </c>
      <c r="L486" s="79" cm="1">
        <f t="array" ref="L486">ROUND(TREND($F$25:$F$175,$A$25:$A$175,A486),0)</f>
        <v>13478</v>
      </c>
      <c r="M486" s="80" cm="1">
        <f t="array" ref="M486">TREND($G$25:$G$175,$A$25:$A$175,A486)</f>
        <v>38.849526333095952</v>
      </c>
      <c r="N486" s="50">
        <f t="shared" si="68"/>
        <v>301771</v>
      </c>
      <c r="O486" s="50">
        <f t="shared" si="69"/>
        <v>216394</v>
      </c>
      <c r="P486" s="50">
        <f t="shared" si="70"/>
        <v>231612</v>
      </c>
      <c r="Q486" s="50">
        <f t="shared" si="71"/>
        <v>283015</v>
      </c>
    </row>
    <row r="487" spans="1:17" ht="18" thickBot="1" x14ac:dyDescent="0.3">
      <c r="A487" s="25">
        <v>54544</v>
      </c>
      <c r="B487" s="51">
        <f t="shared" si="62"/>
        <v>994.13089005235452</v>
      </c>
      <c r="C487" s="51">
        <f t="shared" si="63"/>
        <v>21169.828580532168</v>
      </c>
      <c r="D487" s="51">
        <f t="shared" si="64"/>
        <v>15959.562394990095</v>
      </c>
      <c r="E487" s="51">
        <f t="shared" si="65"/>
        <v>23952.587128501182</v>
      </c>
      <c r="F487" s="51">
        <f t="shared" si="66"/>
        <v>14747.996220869176</v>
      </c>
      <c r="G487" s="51">
        <f t="shared" si="67"/>
        <v>40.193260521096292</v>
      </c>
      <c r="H487" s="79" cm="1">
        <f t="array" ref="H487">ROUND(TREND($B$25:$B$175,$A$25:$A$175,A487),0)</f>
        <v>1002</v>
      </c>
      <c r="I487" s="79" cm="1">
        <f t="array" ref="I487">ROUND(TREND($C$25:$C$175,$A$25:$A$175,A487),0)</f>
        <v>18986</v>
      </c>
      <c r="J487" s="79" cm="1">
        <f t="array" ref="J487">ROUND(TREND($D$25:$D$175,$A$25:$A$175,A487),0)</f>
        <v>14187</v>
      </c>
      <c r="K487" s="79" cm="1">
        <f t="array" ref="K487">ROUND(TREND($E$25:$E$175,$A$25:$A$175,A487),0)</f>
        <v>21700</v>
      </c>
      <c r="L487" s="79" cm="1">
        <f t="array" ref="L487">ROUND(TREND($F$25:$F$175,$A$25:$A$175,A487),0)</f>
        <v>13506</v>
      </c>
      <c r="M487" s="80" cm="1">
        <f t="array" ref="M487">TREND($G$25:$G$175,$A$25:$A$175,A487)</f>
        <v>38.916040902505927</v>
      </c>
      <c r="N487" s="50">
        <f t="shared" si="68"/>
        <v>302408</v>
      </c>
      <c r="O487" s="50">
        <f t="shared" si="69"/>
        <v>216761</v>
      </c>
      <c r="P487" s="50">
        <f t="shared" si="70"/>
        <v>232029</v>
      </c>
      <c r="Q487" s="50">
        <f t="shared" si="71"/>
        <v>283603</v>
      </c>
    </row>
    <row r="488" spans="1:17" ht="18" thickBot="1" x14ac:dyDescent="0.3">
      <c r="A488" s="25">
        <v>54575</v>
      </c>
      <c r="B488" s="51">
        <f t="shared" si="62"/>
        <v>996.11518324607187</v>
      </c>
      <c r="C488" s="51">
        <f t="shared" si="63"/>
        <v>21215.544527640661</v>
      </c>
      <c r="D488" s="51">
        <f t="shared" si="64"/>
        <v>15987.685963036527</v>
      </c>
      <c r="E488" s="51">
        <f t="shared" si="65"/>
        <v>23996.739362839435</v>
      </c>
      <c r="F488" s="51">
        <f t="shared" si="66"/>
        <v>14778.571068654184</v>
      </c>
      <c r="G488" s="51">
        <f t="shared" si="67"/>
        <v>40.264248009371961</v>
      </c>
      <c r="H488" s="79" cm="1">
        <f t="array" ref="H488">ROUND(TREND($B$25:$B$175,$A$25:$A$175,A488),0)</f>
        <v>1004</v>
      </c>
      <c r="I488" s="79" cm="1">
        <f t="array" ref="I488">ROUND(TREND($C$25:$C$175,$A$25:$A$175,A488),0)</f>
        <v>19027</v>
      </c>
      <c r="J488" s="79" cm="1">
        <f t="array" ref="J488">ROUND(TREND($D$25:$D$175,$A$25:$A$175,A488),0)</f>
        <v>14212</v>
      </c>
      <c r="K488" s="79" cm="1">
        <f t="array" ref="K488">ROUND(TREND($E$25:$E$175,$A$25:$A$175,A488),0)</f>
        <v>21740</v>
      </c>
      <c r="L488" s="79" cm="1">
        <f t="array" ref="L488">ROUND(TREND($F$25:$F$175,$A$25:$A$175,A488),0)</f>
        <v>13534</v>
      </c>
      <c r="M488" s="80" cm="1">
        <f t="array" ref="M488">TREND($G$25:$G$175,$A$25:$A$175,A488)</f>
        <v>38.984772624229578</v>
      </c>
      <c r="N488" s="50">
        <f t="shared" si="68"/>
        <v>303061</v>
      </c>
      <c r="O488" s="50">
        <f t="shared" si="69"/>
        <v>217143</v>
      </c>
      <c r="P488" s="50">
        <f t="shared" si="70"/>
        <v>232457</v>
      </c>
      <c r="Q488" s="50">
        <f t="shared" si="71"/>
        <v>284191</v>
      </c>
    </row>
    <row r="489" spans="1:17" ht="18" thickBot="1" x14ac:dyDescent="0.3">
      <c r="A489" s="25">
        <v>54605</v>
      </c>
      <c r="B489" s="51">
        <f t="shared" si="62"/>
        <v>998.0994764397891</v>
      </c>
      <c r="C489" s="51">
        <f t="shared" si="63"/>
        <v>21261.260474749153</v>
      </c>
      <c r="D489" s="51">
        <f t="shared" si="64"/>
        <v>16015.809531082959</v>
      </c>
      <c r="E489" s="51">
        <f t="shared" si="65"/>
        <v>24039.787791319228</v>
      </c>
      <c r="F489" s="51">
        <f t="shared" si="66"/>
        <v>14809.145916439193</v>
      </c>
      <c r="G489" s="51">
        <f t="shared" si="67"/>
        <v>40.332945578670994</v>
      </c>
      <c r="H489" s="79" cm="1">
        <f t="array" ref="H489">ROUND(TREND($B$25:$B$175,$A$25:$A$175,A489),0)</f>
        <v>1006</v>
      </c>
      <c r="I489" s="79" cm="1">
        <f t="array" ref="I489">ROUND(TREND($C$25:$C$175,$A$25:$A$175,A489),0)</f>
        <v>19068</v>
      </c>
      <c r="J489" s="79" cm="1">
        <f t="array" ref="J489">ROUND(TREND($D$25:$D$175,$A$25:$A$175,A489),0)</f>
        <v>14237</v>
      </c>
      <c r="K489" s="79" cm="1">
        <f t="array" ref="K489">ROUND(TREND($E$25:$E$175,$A$25:$A$175,A489),0)</f>
        <v>21779</v>
      </c>
      <c r="L489" s="79" cm="1">
        <f t="array" ref="L489">ROUND(TREND($F$25:$F$175,$A$25:$A$175,A489),0)</f>
        <v>13562</v>
      </c>
      <c r="M489" s="80" cm="1">
        <f t="array" ref="M489">TREND($G$25:$G$175,$A$25:$A$175,A489)</f>
        <v>39.051287193639553</v>
      </c>
      <c r="N489" s="50">
        <f t="shared" si="68"/>
        <v>303714</v>
      </c>
      <c r="O489" s="50">
        <f t="shared" si="69"/>
        <v>217525</v>
      </c>
      <c r="P489" s="50">
        <f t="shared" si="70"/>
        <v>232874</v>
      </c>
      <c r="Q489" s="50">
        <f t="shared" si="71"/>
        <v>284779</v>
      </c>
    </row>
    <row r="490" spans="1:17" ht="18" thickBot="1" x14ac:dyDescent="0.3">
      <c r="A490" s="25">
        <v>54636</v>
      </c>
      <c r="B490" s="51">
        <f t="shared" si="62"/>
        <v>1000.0837696335063</v>
      </c>
      <c r="C490" s="51">
        <f t="shared" si="63"/>
        <v>21306.976421857646</v>
      </c>
      <c r="D490" s="51">
        <f t="shared" si="64"/>
        <v>16042.808156407535</v>
      </c>
      <c r="E490" s="51">
        <f t="shared" si="65"/>
        <v>24083.940025657477</v>
      </c>
      <c r="F490" s="51">
        <f t="shared" si="66"/>
        <v>14839.720764224203</v>
      </c>
      <c r="G490" s="51">
        <f t="shared" si="67"/>
        <v>40.403933066946664</v>
      </c>
      <c r="H490" s="79" cm="1">
        <f t="array" ref="H490">ROUND(TREND($B$25:$B$175,$A$25:$A$175,A490),0)</f>
        <v>1008</v>
      </c>
      <c r="I490" s="79" cm="1">
        <f t="array" ref="I490">ROUND(TREND($C$25:$C$175,$A$25:$A$175,A490),0)</f>
        <v>19109</v>
      </c>
      <c r="J490" s="79" cm="1">
        <f t="array" ref="J490">ROUND(TREND($D$25:$D$175,$A$25:$A$175,A490),0)</f>
        <v>14261</v>
      </c>
      <c r="K490" s="79" cm="1">
        <f t="array" ref="K490">ROUND(TREND($E$25:$E$175,$A$25:$A$175,A490),0)</f>
        <v>21819</v>
      </c>
      <c r="L490" s="79" cm="1">
        <f t="array" ref="L490">ROUND(TREND($F$25:$F$175,$A$25:$A$175,A490),0)</f>
        <v>13590</v>
      </c>
      <c r="M490" s="80" cm="1">
        <f t="array" ref="M490">TREND($G$25:$G$175,$A$25:$A$175,A490)</f>
        <v>39.120018915363204</v>
      </c>
      <c r="N490" s="50">
        <f t="shared" si="68"/>
        <v>304367</v>
      </c>
      <c r="O490" s="50">
        <f t="shared" si="69"/>
        <v>217892</v>
      </c>
      <c r="P490" s="50">
        <f t="shared" si="70"/>
        <v>233302</v>
      </c>
      <c r="Q490" s="50">
        <f t="shared" si="71"/>
        <v>285367</v>
      </c>
    </row>
    <row r="491" spans="1:17" ht="18" thickBot="1" x14ac:dyDescent="0.3">
      <c r="A491" s="25">
        <v>54667</v>
      </c>
      <c r="B491" s="51">
        <f t="shared" si="62"/>
        <v>1002.0680628272236</v>
      </c>
      <c r="C491" s="51">
        <f t="shared" si="63"/>
        <v>21353.807392066345</v>
      </c>
      <c r="D491" s="51">
        <f t="shared" si="64"/>
        <v>16070.931724453969</v>
      </c>
      <c r="E491" s="51">
        <f t="shared" si="65"/>
        <v>24129.196065854183</v>
      </c>
      <c r="F491" s="51">
        <f t="shared" si="66"/>
        <v>14871.387570858678</v>
      </c>
      <c r="G491" s="51">
        <f t="shared" si="67"/>
        <v>40.474920555222326</v>
      </c>
      <c r="H491" s="79" cm="1">
        <f t="array" ref="H491">ROUND(TREND($B$25:$B$175,$A$25:$A$175,A491),0)</f>
        <v>1010</v>
      </c>
      <c r="I491" s="79" cm="1">
        <f t="array" ref="I491">ROUND(TREND($C$25:$C$175,$A$25:$A$175,A491),0)</f>
        <v>19151</v>
      </c>
      <c r="J491" s="79" cm="1">
        <f t="array" ref="J491">ROUND(TREND($D$25:$D$175,$A$25:$A$175,A491),0)</f>
        <v>14286</v>
      </c>
      <c r="K491" s="79" cm="1">
        <f t="array" ref="K491">ROUND(TREND($E$25:$E$175,$A$25:$A$175,A491),0)</f>
        <v>21860</v>
      </c>
      <c r="L491" s="79" cm="1">
        <f t="array" ref="L491">ROUND(TREND($F$25:$F$175,$A$25:$A$175,A491),0)</f>
        <v>13619</v>
      </c>
      <c r="M491" s="80" cm="1">
        <f t="array" ref="M491">TREND($G$25:$G$175,$A$25:$A$175,A491)</f>
        <v>39.188750637086841</v>
      </c>
      <c r="N491" s="50">
        <f t="shared" si="68"/>
        <v>305036</v>
      </c>
      <c r="O491" s="50">
        <f t="shared" si="69"/>
        <v>218274</v>
      </c>
      <c r="P491" s="50">
        <f t="shared" si="70"/>
        <v>233740</v>
      </c>
      <c r="Q491" s="50">
        <f t="shared" si="71"/>
        <v>285976</v>
      </c>
    </row>
    <row r="492" spans="1:17" ht="18" thickBot="1" x14ac:dyDescent="0.3">
      <c r="A492" s="25">
        <v>54697</v>
      </c>
      <c r="B492" s="51">
        <f t="shared" si="62"/>
        <v>1004.0523560209408</v>
      </c>
      <c r="C492" s="51">
        <f t="shared" si="63"/>
        <v>21398.40831607463</v>
      </c>
      <c r="D492" s="51">
        <f t="shared" si="64"/>
        <v>16099.055292500403</v>
      </c>
      <c r="E492" s="51">
        <f t="shared" si="65"/>
        <v>24172.244494333976</v>
      </c>
      <c r="F492" s="51">
        <f t="shared" si="66"/>
        <v>14900.870459794221</v>
      </c>
      <c r="G492" s="51">
        <f t="shared" si="67"/>
        <v>40.543618124521352</v>
      </c>
      <c r="H492" s="79" cm="1">
        <f t="array" ref="H492">ROUND(TREND($B$25:$B$175,$A$25:$A$175,A492),0)</f>
        <v>1012</v>
      </c>
      <c r="I492" s="79" cm="1">
        <f t="array" ref="I492">ROUND(TREND($C$25:$C$175,$A$25:$A$175,A492),0)</f>
        <v>19191</v>
      </c>
      <c r="J492" s="79" cm="1">
        <f t="array" ref="J492">ROUND(TREND($D$25:$D$175,$A$25:$A$175,A492),0)</f>
        <v>14311</v>
      </c>
      <c r="K492" s="79" cm="1">
        <f t="array" ref="K492">ROUND(TREND($E$25:$E$175,$A$25:$A$175,A492),0)</f>
        <v>21899</v>
      </c>
      <c r="L492" s="79" cm="1">
        <f t="array" ref="L492">ROUND(TREND($F$25:$F$175,$A$25:$A$175,A492),0)</f>
        <v>13646</v>
      </c>
      <c r="M492" s="80" cm="1">
        <f t="array" ref="M492">TREND($G$25:$G$175,$A$25:$A$175,A492)</f>
        <v>39.255265206496816</v>
      </c>
      <c r="N492" s="50">
        <f t="shared" si="68"/>
        <v>305673</v>
      </c>
      <c r="O492" s="50">
        <f t="shared" si="69"/>
        <v>218656</v>
      </c>
      <c r="P492" s="50">
        <f t="shared" si="70"/>
        <v>234157</v>
      </c>
      <c r="Q492" s="50">
        <f t="shared" si="71"/>
        <v>286543</v>
      </c>
    </row>
    <row r="493" spans="1:17" ht="18" thickBot="1" x14ac:dyDescent="0.3">
      <c r="A493" s="25">
        <v>54728</v>
      </c>
      <c r="B493" s="51">
        <f t="shared" si="62"/>
        <v>1006.036649214658</v>
      </c>
      <c r="C493" s="51">
        <f t="shared" si="63"/>
        <v>21444.124263183123</v>
      </c>
      <c r="D493" s="51">
        <f t="shared" si="64"/>
        <v>16126.05391782498</v>
      </c>
      <c r="E493" s="51">
        <f t="shared" si="65"/>
        <v>24216.396728672229</v>
      </c>
      <c r="F493" s="51">
        <f t="shared" si="66"/>
        <v>14932.537266428695</v>
      </c>
      <c r="G493" s="51">
        <f t="shared" si="67"/>
        <v>40.614605612797028</v>
      </c>
      <c r="H493" s="79" cm="1">
        <f t="array" ref="H493">ROUND(TREND($B$25:$B$175,$A$25:$A$175,A493),0)</f>
        <v>1014</v>
      </c>
      <c r="I493" s="79" cm="1">
        <f t="array" ref="I493">ROUND(TREND($C$25:$C$175,$A$25:$A$175,A493),0)</f>
        <v>19232</v>
      </c>
      <c r="J493" s="79" cm="1">
        <f t="array" ref="J493">ROUND(TREND($D$25:$D$175,$A$25:$A$175,A493),0)</f>
        <v>14335</v>
      </c>
      <c r="K493" s="79" cm="1">
        <f t="array" ref="K493">ROUND(TREND($E$25:$E$175,$A$25:$A$175,A493),0)</f>
        <v>21939</v>
      </c>
      <c r="L493" s="79" cm="1">
        <f t="array" ref="L493">ROUND(TREND($F$25:$F$175,$A$25:$A$175,A493),0)</f>
        <v>13675</v>
      </c>
      <c r="M493" s="80" cm="1">
        <f t="array" ref="M493">TREND($G$25:$G$175,$A$25:$A$175,A493)</f>
        <v>39.323996928220467</v>
      </c>
      <c r="N493" s="50">
        <f t="shared" si="68"/>
        <v>306326</v>
      </c>
      <c r="O493" s="50">
        <f t="shared" si="69"/>
        <v>219023</v>
      </c>
      <c r="P493" s="50">
        <f t="shared" si="70"/>
        <v>234585</v>
      </c>
      <c r="Q493" s="50">
        <f t="shared" si="71"/>
        <v>287152</v>
      </c>
    </row>
    <row r="494" spans="1:17" ht="18" thickBot="1" x14ac:dyDescent="0.3">
      <c r="A494" s="25">
        <v>54758</v>
      </c>
      <c r="B494" s="51">
        <f t="shared" si="62"/>
        <v>1008.0209424083753</v>
      </c>
      <c r="C494" s="51">
        <f t="shared" si="63"/>
        <v>21488.725187191409</v>
      </c>
      <c r="D494" s="51">
        <f t="shared" si="64"/>
        <v>16154.177485871414</v>
      </c>
      <c r="E494" s="51">
        <f t="shared" si="65"/>
        <v>24259.445157152026</v>
      </c>
      <c r="F494" s="51">
        <f t="shared" si="66"/>
        <v>14963.112114213704</v>
      </c>
      <c r="G494" s="51">
        <f t="shared" si="67"/>
        <v>40.683303182096054</v>
      </c>
      <c r="H494" s="79" cm="1">
        <f t="array" ref="H494">ROUND(TREND($B$25:$B$175,$A$25:$A$175,A494),0)</f>
        <v>1016</v>
      </c>
      <c r="I494" s="79" cm="1">
        <f t="array" ref="I494">ROUND(TREND($C$25:$C$175,$A$25:$A$175,A494),0)</f>
        <v>19272</v>
      </c>
      <c r="J494" s="79" cm="1">
        <f t="array" ref="J494">ROUND(TREND($D$25:$D$175,$A$25:$A$175,A494),0)</f>
        <v>14360</v>
      </c>
      <c r="K494" s="79" cm="1">
        <f t="array" ref="K494">ROUND(TREND($E$25:$E$175,$A$25:$A$175,A494),0)</f>
        <v>21978</v>
      </c>
      <c r="L494" s="79" cm="1">
        <f t="array" ref="L494">ROUND(TREND($F$25:$F$175,$A$25:$A$175,A494),0)</f>
        <v>13703</v>
      </c>
      <c r="M494" s="80" cm="1">
        <f t="array" ref="M494">TREND($G$25:$G$175,$A$25:$A$175,A494)</f>
        <v>39.390511497630442</v>
      </c>
      <c r="N494" s="50">
        <f t="shared" si="68"/>
        <v>306963</v>
      </c>
      <c r="O494" s="50">
        <f t="shared" si="69"/>
        <v>219405</v>
      </c>
      <c r="P494" s="50">
        <f t="shared" si="70"/>
        <v>235002</v>
      </c>
      <c r="Q494" s="50">
        <f t="shared" si="71"/>
        <v>287740</v>
      </c>
    </row>
    <row r="495" spans="1:17" ht="18" thickBot="1" x14ac:dyDescent="0.3">
      <c r="A495" s="25">
        <v>54789</v>
      </c>
      <c r="B495" s="51">
        <f t="shared" si="62"/>
        <v>1010.0052356020925</v>
      </c>
      <c r="C495" s="51">
        <f t="shared" si="63"/>
        <v>21535.556157400104</v>
      </c>
      <c r="D495" s="51">
        <f t="shared" si="64"/>
        <v>16182.301053917849</v>
      </c>
      <c r="E495" s="51">
        <f t="shared" si="65"/>
        <v>24303.597391490279</v>
      </c>
      <c r="F495" s="51">
        <f t="shared" si="66"/>
        <v>14993.686961998712</v>
      </c>
      <c r="G495" s="51">
        <f t="shared" si="67"/>
        <v>40.754290670371731</v>
      </c>
      <c r="H495" s="79" cm="1">
        <f t="array" ref="H495">ROUND(TREND($B$25:$B$175,$A$25:$A$175,A495),0)</f>
        <v>1018</v>
      </c>
      <c r="I495" s="79" cm="1">
        <f t="array" ref="I495">ROUND(TREND($C$25:$C$175,$A$25:$A$175,A495),0)</f>
        <v>19314</v>
      </c>
      <c r="J495" s="79" cm="1">
        <f t="array" ref="J495">ROUND(TREND($D$25:$D$175,$A$25:$A$175,A495),0)</f>
        <v>14385</v>
      </c>
      <c r="K495" s="79" cm="1">
        <f t="array" ref="K495">ROUND(TREND($E$25:$E$175,$A$25:$A$175,A495),0)</f>
        <v>22018</v>
      </c>
      <c r="L495" s="79" cm="1">
        <f t="array" ref="L495">ROUND(TREND($F$25:$F$175,$A$25:$A$175,A495),0)</f>
        <v>13731</v>
      </c>
      <c r="M495" s="80" cm="1">
        <f t="array" ref="M495">TREND($G$25:$G$175,$A$25:$A$175,A495)</f>
        <v>39.459243219354093</v>
      </c>
      <c r="N495" s="50">
        <f t="shared" si="68"/>
        <v>307632</v>
      </c>
      <c r="O495" s="50">
        <f t="shared" si="69"/>
        <v>219787</v>
      </c>
      <c r="P495" s="50">
        <f t="shared" si="70"/>
        <v>235430</v>
      </c>
      <c r="Q495" s="50">
        <f t="shared" si="71"/>
        <v>288328</v>
      </c>
    </row>
    <row r="496" spans="1:17" ht="18" thickBot="1" x14ac:dyDescent="0.3">
      <c r="A496" s="25">
        <v>54820</v>
      </c>
      <c r="B496" s="51">
        <f t="shared" si="62"/>
        <v>1011.9895287958097</v>
      </c>
      <c r="C496" s="51">
        <f t="shared" si="63"/>
        <v>21581.272104508593</v>
      </c>
      <c r="D496" s="51">
        <f t="shared" si="64"/>
        <v>16209.299679242424</v>
      </c>
      <c r="E496" s="51">
        <f t="shared" si="65"/>
        <v>24347.749625828532</v>
      </c>
      <c r="F496" s="51">
        <f t="shared" si="66"/>
        <v>15025.353768633186</v>
      </c>
      <c r="G496" s="51">
        <f t="shared" si="67"/>
        <v>40.825278158647386</v>
      </c>
      <c r="H496" s="79" cm="1">
        <f t="array" ref="H496">ROUND(TREND($B$25:$B$175,$A$25:$A$175,A496),0)</f>
        <v>1020</v>
      </c>
      <c r="I496" s="79" cm="1">
        <f t="array" ref="I496">ROUND(TREND($C$25:$C$175,$A$25:$A$175,A496),0)</f>
        <v>19355</v>
      </c>
      <c r="J496" s="79" cm="1">
        <f t="array" ref="J496">ROUND(TREND($D$25:$D$175,$A$25:$A$175,A496),0)</f>
        <v>14409</v>
      </c>
      <c r="K496" s="79" cm="1">
        <f t="array" ref="K496">ROUND(TREND($E$25:$E$175,$A$25:$A$175,A496),0)</f>
        <v>22058</v>
      </c>
      <c r="L496" s="79" cm="1">
        <f t="array" ref="L496">ROUND(TREND($F$25:$F$175,$A$25:$A$175,A496),0)</f>
        <v>13760</v>
      </c>
      <c r="M496" s="80" cm="1">
        <f t="array" ref="M496">TREND($G$25:$G$175,$A$25:$A$175,A496)</f>
        <v>39.52797494107773</v>
      </c>
      <c r="N496" s="50">
        <f t="shared" si="68"/>
        <v>308285</v>
      </c>
      <c r="O496" s="50">
        <f t="shared" si="69"/>
        <v>220154</v>
      </c>
      <c r="P496" s="50">
        <f t="shared" si="70"/>
        <v>235858</v>
      </c>
      <c r="Q496" s="50">
        <f t="shared" si="71"/>
        <v>288937</v>
      </c>
    </row>
    <row r="497" spans="1:17" ht="18" thickBot="1" x14ac:dyDescent="0.3">
      <c r="A497" s="25">
        <v>54848</v>
      </c>
      <c r="B497" s="51">
        <f t="shared" si="62"/>
        <v>1013.973821989527</v>
      </c>
      <c r="C497" s="51">
        <f t="shared" si="63"/>
        <v>21623.642982316462</v>
      </c>
      <c r="D497" s="51">
        <f t="shared" si="64"/>
        <v>16235.173361845144</v>
      </c>
      <c r="E497" s="51">
        <f t="shared" si="65"/>
        <v>24388.590442591412</v>
      </c>
      <c r="F497" s="51">
        <f t="shared" si="66"/>
        <v>15052.652739869802</v>
      </c>
      <c r="G497" s="51">
        <f t="shared" si="67"/>
        <v>40.889395889993146</v>
      </c>
      <c r="H497" s="79" cm="1">
        <f t="array" ref="H497">ROUND(TREND($B$25:$B$175,$A$25:$A$175,A497),0)</f>
        <v>1022</v>
      </c>
      <c r="I497" s="79" cm="1">
        <f t="array" ref="I497">ROUND(TREND($C$25:$C$175,$A$25:$A$175,A497),0)</f>
        <v>19393</v>
      </c>
      <c r="J497" s="79" cm="1">
        <f t="array" ref="J497">ROUND(TREND($D$25:$D$175,$A$25:$A$175,A497),0)</f>
        <v>14432</v>
      </c>
      <c r="K497" s="79" cm="1">
        <f t="array" ref="K497">ROUND(TREND($E$25:$E$175,$A$25:$A$175,A497),0)</f>
        <v>22095</v>
      </c>
      <c r="L497" s="79" cm="1">
        <f t="array" ref="L497">ROUND(TREND($F$25:$F$175,$A$25:$A$175,A497),0)</f>
        <v>13785</v>
      </c>
      <c r="M497" s="80" cm="1">
        <f t="array" ref="M497">TREND($G$25:$G$175,$A$25:$A$175,A497)</f>
        <v>39.590055205860381</v>
      </c>
      <c r="N497" s="50">
        <f t="shared" si="68"/>
        <v>308890</v>
      </c>
      <c r="O497" s="50">
        <f t="shared" si="69"/>
        <v>220505</v>
      </c>
      <c r="P497" s="50">
        <f t="shared" si="70"/>
        <v>236254</v>
      </c>
      <c r="Q497" s="50">
        <f t="shared" si="71"/>
        <v>289462</v>
      </c>
    </row>
    <row r="498" spans="1:17" ht="18" thickBot="1" x14ac:dyDescent="0.3">
      <c r="A498" s="25">
        <v>54879</v>
      </c>
      <c r="B498" s="51">
        <f t="shared" si="62"/>
        <v>1015.9581151832442</v>
      </c>
      <c r="C498" s="51">
        <f t="shared" si="63"/>
        <v>21669.358929424954</v>
      </c>
      <c r="D498" s="51">
        <f t="shared" si="64"/>
        <v>16263.296929891576</v>
      </c>
      <c r="E498" s="51">
        <f t="shared" si="65"/>
        <v>24432.742676929662</v>
      </c>
      <c r="F498" s="51">
        <f t="shared" si="66"/>
        <v>15084.319546504277</v>
      </c>
      <c r="G498" s="51">
        <f t="shared" si="67"/>
        <v>40.960383378268808</v>
      </c>
      <c r="H498" s="79" cm="1">
        <f t="array" ref="H498">ROUND(TREND($B$25:$B$175,$A$25:$A$175,A498),0)</f>
        <v>1024</v>
      </c>
      <c r="I498" s="79" cm="1">
        <f t="array" ref="I498">ROUND(TREND($C$25:$C$175,$A$25:$A$175,A498),0)</f>
        <v>19434</v>
      </c>
      <c r="J498" s="79" cm="1">
        <f t="array" ref="J498">ROUND(TREND($D$25:$D$175,$A$25:$A$175,A498),0)</f>
        <v>14457</v>
      </c>
      <c r="K498" s="79" cm="1">
        <f t="array" ref="K498">ROUND(TREND($E$25:$E$175,$A$25:$A$175,A498),0)</f>
        <v>22135</v>
      </c>
      <c r="L498" s="79" cm="1">
        <f t="array" ref="L498">ROUND(TREND($F$25:$F$175,$A$25:$A$175,A498),0)</f>
        <v>13814</v>
      </c>
      <c r="M498" s="80" cm="1">
        <f t="array" ref="M498">TREND($G$25:$G$175,$A$25:$A$175,A498)</f>
        <v>39.658786927584018</v>
      </c>
      <c r="N498" s="50">
        <f t="shared" si="68"/>
        <v>309543</v>
      </c>
      <c r="O498" s="50">
        <f t="shared" si="69"/>
        <v>220887</v>
      </c>
      <c r="P498" s="50">
        <f t="shared" si="70"/>
        <v>236682</v>
      </c>
      <c r="Q498" s="50">
        <f t="shared" si="71"/>
        <v>290071</v>
      </c>
    </row>
    <row r="499" spans="1:17" ht="18" thickBot="1" x14ac:dyDescent="0.3">
      <c r="A499" s="25">
        <v>54909</v>
      </c>
      <c r="B499" s="51">
        <f t="shared" si="62"/>
        <v>1017.9424083769615</v>
      </c>
      <c r="C499" s="51">
        <f t="shared" si="63"/>
        <v>21713.959853433236</v>
      </c>
      <c r="D499" s="51">
        <f t="shared" si="64"/>
        <v>16290.295555216151</v>
      </c>
      <c r="E499" s="51">
        <f t="shared" si="65"/>
        <v>24475.791105409455</v>
      </c>
      <c r="F499" s="51">
        <f t="shared" si="66"/>
        <v>15114.894394289286</v>
      </c>
      <c r="G499" s="51">
        <f t="shared" si="67"/>
        <v>41.029080947567834</v>
      </c>
      <c r="H499" s="79" cm="1">
        <f t="array" ref="H499">ROUND(TREND($B$25:$B$175,$A$25:$A$175,A499),0)</f>
        <v>1026</v>
      </c>
      <c r="I499" s="79" cm="1">
        <f t="array" ref="I499">ROUND(TREND($C$25:$C$175,$A$25:$A$175,A499),0)</f>
        <v>19474</v>
      </c>
      <c r="J499" s="79" cm="1">
        <f t="array" ref="J499">ROUND(TREND($D$25:$D$175,$A$25:$A$175,A499),0)</f>
        <v>14481</v>
      </c>
      <c r="K499" s="79" cm="1">
        <f t="array" ref="K499">ROUND(TREND($E$25:$E$175,$A$25:$A$175,A499),0)</f>
        <v>22174</v>
      </c>
      <c r="L499" s="79" cm="1">
        <f t="array" ref="L499">ROUND(TREND($F$25:$F$175,$A$25:$A$175,A499),0)</f>
        <v>13842</v>
      </c>
      <c r="M499" s="80" cm="1">
        <f t="array" ref="M499">TREND($G$25:$G$175,$A$25:$A$175,A499)</f>
        <v>39.725301496993993</v>
      </c>
      <c r="N499" s="50">
        <f t="shared" si="68"/>
        <v>310180</v>
      </c>
      <c r="O499" s="50">
        <f t="shared" si="69"/>
        <v>221254</v>
      </c>
      <c r="P499" s="50">
        <f t="shared" si="70"/>
        <v>237099</v>
      </c>
      <c r="Q499" s="50">
        <f t="shared" si="71"/>
        <v>290659</v>
      </c>
    </row>
    <row r="500" spans="1:17" ht="18" thickBot="1" x14ac:dyDescent="0.3">
      <c r="A500" s="25">
        <v>54940</v>
      </c>
      <c r="B500" s="51">
        <f t="shared" si="62"/>
        <v>1019.9267015706788</v>
      </c>
      <c r="C500" s="51">
        <f t="shared" si="63"/>
        <v>21760.790823641935</v>
      </c>
      <c r="D500" s="51">
        <f t="shared" si="64"/>
        <v>16318.419123262584</v>
      </c>
      <c r="E500" s="51">
        <f t="shared" si="65"/>
        <v>24519.943339747708</v>
      </c>
      <c r="F500" s="51">
        <f t="shared" si="66"/>
        <v>15145.469242074294</v>
      </c>
      <c r="G500" s="51">
        <f t="shared" si="67"/>
        <v>41.100068435843511</v>
      </c>
      <c r="H500" s="79" cm="1">
        <f t="array" ref="H500">ROUND(TREND($B$25:$B$175,$A$25:$A$175,A500),0)</f>
        <v>1028</v>
      </c>
      <c r="I500" s="79" cm="1">
        <f t="array" ref="I500">ROUND(TREND($C$25:$C$175,$A$25:$A$175,A500),0)</f>
        <v>19516</v>
      </c>
      <c r="J500" s="79" cm="1">
        <f t="array" ref="J500">ROUND(TREND($D$25:$D$175,$A$25:$A$175,A500),0)</f>
        <v>14506</v>
      </c>
      <c r="K500" s="79" cm="1">
        <f t="array" ref="K500">ROUND(TREND($E$25:$E$175,$A$25:$A$175,A500),0)</f>
        <v>22214</v>
      </c>
      <c r="L500" s="79" cm="1">
        <f t="array" ref="L500">ROUND(TREND($F$25:$F$175,$A$25:$A$175,A500),0)</f>
        <v>13870</v>
      </c>
      <c r="M500" s="80" cm="1">
        <f t="array" ref="M500">TREND($G$25:$G$175,$A$25:$A$175,A500)</f>
        <v>39.794033218717644</v>
      </c>
      <c r="N500" s="50">
        <f t="shared" si="68"/>
        <v>310849</v>
      </c>
      <c r="O500" s="50">
        <f t="shared" si="69"/>
        <v>221636</v>
      </c>
      <c r="P500" s="50">
        <f t="shared" si="70"/>
        <v>237527</v>
      </c>
      <c r="Q500" s="50">
        <f t="shared" si="71"/>
        <v>291247</v>
      </c>
    </row>
    <row r="501" spans="1:17" ht="18" thickBot="1" x14ac:dyDescent="0.3">
      <c r="A501" s="25">
        <v>54970</v>
      </c>
      <c r="B501" s="51">
        <f t="shared" si="62"/>
        <v>1021.910994764396</v>
      </c>
      <c r="C501" s="51">
        <f t="shared" si="63"/>
        <v>21805.391747650217</v>
      </c>
      <c r="D501" s="51">
        <f t="shared" si="64"/>
        <v>16345.417748587161</v>
      </c>
      <c r="E501" s="51">
        <f t="shared" si="65"/>
        <v>24562.991768227501</v>
      </c>
      <c r="F501" s="51">
        <f t="shared" si="66"/>
        <v>15176.044089859302</v>
      </c>
      <c r="G501" s="51">
        <f t="shared" si="67"/>
        <v>41.168766005142537</v>
      </c>
      <c r="H501" s="79" cm="1">
        <f t="array" ref="H501">ROUND(TREND($B$25:$B$175,$A$25:$A$175,A501),0)</f>
        <v>1030</v>
      </c>
      <c r="I501" s="79" cm="1">
        <f t="array" ref="I501">ROUND(TREND($C$25:$C$175,$A$25:$A$175,A501),0)</f>
        <v>19556</v>
      </c>
      <c r="J501" s="79" cm="1">
        <f t="array" ref="J501">ROUND(TREND($D$25:$D$175,$A$25:$A$175,A501),0)</f>
        <v>14530</v>
      </c>
      <c r="K501" s="79" cm="1">
        <f t="array" ref="K501">ROUND(TREND($E$25:$E$175,$A$25:$A$175,A501),0)</f>
        <v>22253</v>
      </c>
      <c r="L501" s="79" cm="1">
        <f t="array" ref="L501">ROUND(TREND($F$25:$F$175,$A$25:$A$175,A501),0)</f>
        <v>13898</v>
      </c>
      <c r="M501" s="80" cm="1">
        <f t="array" ref="M501">TREND($G$25:$G$175,$A$25:$A$175,A501)</f>
        <v>39.860547788127619</v>
      </c>
      <c r="N501" s="50">
        <f t="shared" si="68"/>
        <v>311486</v>
      </c>
      <c r="O501" s="50">
        <f t="shared" si="69"/>
        <v>222003</v>
      </c>
      <c r="P501" s="50">
        <f t="shared" si="70"/>
        <v>237944</v>
      </c>
      <c r="Q501" s="50">
        <f t="shared" si="71"/>
        <v>291835</v>
      </c>
    </row>
    <row r="502" spans="1:17" ht="18" thickBot="1" x14ac:dyDescent="0.3">
      <c r="A502" s="25">
        <v>55001</v>
      </c>
      <c r="B502" s="51">
        <f t="shared" si="62"/>
        <v>1023.8952879581134</v>
      </c>
      <c r="C502" s="51">
        <f t="shared" si="63"/>
        <v>21852.222717858913</v>
      </c>
      <c r="D502" s="51">
        <f t="shared" si="64"/>
        <v>16373.541316633595</v>
      </c>
      <c r="E502" s="51">
        <f t="shared" si="65"/>
        <v>24608.24780842421</v>
      </c>
      <c r="F502" s="51">
        <f t="shared" si="66"/>
        <v>15206.618937644313</v>
      </c>
      <c r="G502" s="51">
        <f t="shared" si="67"/>
        <v>41.239753493418213</v>
      </c>
      <c r="H502" s="79" cm="1">
        <f t="array" ref="H502">ROUND(TREND($B$25:$B$175,$A$25:$A$175,A502),0)</f>
        <v>1032</v>
      </c>
      <c r="I502" s="79" cm="1">
        <f t="array" ref="I502">ROUND(TREND($C$25:$C$175,$A$25:$A$175,A502),0)</f>
        <v>19598</v>
      </c>
      <c r="J502" s="79" cm="1">
        <f t="array" ref="J502">ROUND(TREND($D$25:$D$175,$A$25:$A$175,A502),0)</f>
        <v>14555</v>
      </c>
      <c r="K502" s="79" cm="1">
        <f t="array" ref="K502">ROUND(TREND($E$25:$E$175,$A$25:$A$175,A502),0)</f>
        <v>22294</v>
      </c>
      <c r="L502" s="79" cm="1">
        <f t="array" ref="L502">ROUND(TREND($F$25:$F$175,$A$25:$A$175,A502),0)</f>
        <v>13926</v>
      </c>
      <c r="M502" s="80" cm="1">
        <f t="array" ref="M502">TREND($G$25:$G$175,$A$25:$A$175,A502)</f>
        <v>39.92927950985127</v>
      </c>
      <c r="N502" s="50">
        <f t="shared" si="68"/>
        <v>312155</v>
      </c>
      <c r="O502" s="50">
        <f t="shared" si="69"/>
        <v>222385</v>
      </c>
      <c r="P502" s="50">
        <f t="shared" si="70"/>
        <v>238382</v>
      </c>
      <c r="Q502" s="50">
        <f t="shared" si="71"/>
        <v>292423</v>
      </c>
    </row>
    <row r="503" spans="1:17" ht="18" thickBot="1" x14ac:dyDescent="0.3">
      <c r="A503" s="25">
        <v>55032</v>
      </c>
      <c r="B503" s="51">
        <f t="shared" si="62"/>
        <v>1025.8795811518307</v>
      </c>
      <c r="C503" s="51">
        <f t="shared" si="63"/>
        <v>21897.938664967405</v>
      </c>
      <c r="D503" s="51">
        <f t="shared" si="64"/>
        <v>16401.664884680027</v>
      </c>
      <c r="E503" s="51">
        <f t="shared" si="65"/>
        <v>24652.400042762463</v>
      </c>
      <c r="F503" s="51">
        <f t="shared" si="66"/>
        <v>15238.285744278786</v>
      </c>
      <c r="G503" s="51">
        <f t="shared" si="67"/>
        <v>41.310740981693868</v>
      </c>
      <c r="H503" s="79" cm="1">
        <f t="array" ref="H503">ROUND(TREND($B$25:$B$175,$A$25:$A$175,A503),0)</f>
        <v>1034</v>
      </c>
      <c r="I503" s="79" cm="1">
        <f t="array" ref="I503">ROUND(TREND($C$25:$C$175,$A$25:$A$175,A503),0)</f>
        <v>19639</v>
      </c>
      <c r="J503" s="79" cm="1">
        <f t="array" ref="J503">ROUND(TREND($D$25:$D$175,$A$25:$A$175,A503),0)</f>
        <v>14580</v>
      </c>
      <c r="K503" s="79" cm="1">
        <f t="array" ref="K503">ROUND(TREND($E$25:$E$175,$A$25:$A$175,A503),0)</f>
        <v>22334</v>
      </c>
      <c r="L503" s="79" cm="1">
        <f t="array" ref="L503">ROUND(TREND($F$25:$F$175,$A$25:$A$175,A503),0)</f>
        <v>13955</v>
      </c>
      <c r="M503" s="80" cm="1">
        <f t="array" ref="M503">TREND($G$25:$G$175,$A$25:$A$175,A503)</f>
        <v>39.998011231574907</v>
      </c>
      <c r="N503" s="50">
        <f t="shared" si="68"/>
        <v>312808</v>
      </c>
      <c r="O503" s="50">
        <f t="shared" si="69"/>
        <v>222767</v>
      </c>
      <c r="P503" s="50">
        <f t="shared" si="70"/>
        <v>238810</v>
      </c>
      <c r="Q503" s="50">
        <f t="shared" si="71"/>
        <v>293032</v>
      </c>
    </row>
    <row r="504" spans="1:17" ht="18" thickBot="1" x14ac:dyDescent="0.3">
      <c r="A504" s="25">
        <v>55062</v>
      </c>
      <c r="B504" s="51">
        <f t="shared" si="62"/>
        <v>1027.8638743455479</v>
      </c>
      <c r="C504" s="51">
        <f t="shared" si="63"/>
        <v>21942.539588975691</v>
      </c>
      <c r="D504" s="51">
        <f t="shared" si="64"/>
        <v>16428.663510004601</v>
      </c>
      <c r="E504" s="51">
        <f t="shared" si="65"/>
        <v>24695.448471242256</v>
      </c>
      <c r="F504" s="51">
        <f t="shared" si="66"/>
        <v>15267.768633214331</v>
      </c>
      <c r="G504" s="51">
        <f t="shared" si="67"/>
        <v>41.379438550992894</v>
      </c>
      <c r="H504" s="79" cm="1">
        <f t="array" ref="H504">ROUND(TREND($B$25:$B$175,$A$25:$A$175,A504),0)</f>
        <v>1036</v>
      </c>
      <c r="I504" s="79" cm="1">
        <f t="array" ref="I504">ROUND(TREND($C$25:$C$175,$A$25:$A$175,A504),0)</f>
        <v>19679</v>
      </c>
      <c r="J504" s="79" cm="1">
        <f t="array" ref="J504">ROUND(TREND($D$25:$D$175,$A$25:$A$175,A504),0)</f>
        <v>14604</v>
      </c>
      <c r="K504" s="79" cm="1">
        <f t="array" ref="K504">ROUND(TREND($E$25:$E$175,$A$25:$A$175,A504),0)</f>
        <v>22373</v>
      </c>
      <c r="L504" s="79" cm="1">
        <f t="array" ref="L504">ROUND(TREND($F$25:$F$175,$A$25:$A$175,A504),0)</f>
        <v>13982</v>
      </c>
      <c r="M504" s="80" cm="1">
        <f t="array" ref="M504">TREND($G$25:$G$175,$A$25:$A$175,A504)</f>
        <v>40.064525800984882</v>
      </c>
      <c r="N504" s="50">
        <f t="shared" si="68"/>
        <v>313445</v>
      </c>
      <c r="O504" s="50">
        <f t="shared" si="69"/>
        <v>223134</v>
      </c>
      <c r="P504" s="50">
        <f t="shared" si="70"/>
        <v>239227</v>
      </c>
      <c r="Q504" s="50">
        <f t="shared" si="71"/>
        <v>293599</v>
      </c>
    </row>
    <row r="505" spans="1:17" ht="18" thickBot="1" x14ac:dyDescent="0.3">
      <c r="A505" s="25">
        <v>55093</v>
      </c>
      <c r="B505" s="51">
        <f t="shared" si="62"/>
        <v>1029.8481675392652</v>
      </c>
      <c r="C505" s="51">
        <f t="shared" si="63"/>
        <v>21989.37055918439</v>
      </c>
      <c r="D505" s="51">
        <f t="shared" si="64"/>
        <v>16456.787078051035</v>
      </c>
      <c r="E505" s="51">
        <f t="shared" si="65"/>
        <v>24739.600705580506</v>
      </c>
      <c r="F505" s="51">
        <f t="shared" si="66"/>
        <v>15299.435439848805</v>
      </c>
      <c r="G505" s="51">
        <f t="shared" si="67"/>
        <v>41.450426039268564</v>
      </c>
      <c r="H505" s="79" cm="1">
        <f t="array" ref="H505">ROUND(TREND($B$25:$B$175,$A$25:$A$175,A505),0)</f>
        <v>1038</v>
      </c>
      <c r="I505" s="79" cm="1">
        <f t="array" ref="I505">ROUND(TREND($C$25:$C$175,$A$25:$A$175,A505),0)</f>
        <v>19721</v>
      </c>
      <c r="J505" s="79" cm="1">
        <f t="array" ref="J505">ROUND(TREND($D$25:$D$175,$A$25:$A$175,A505),0)</f>
        <v>14629</v>
      </c>
      <c r="K505" s="79" cm="1">
        <f t="array" ref="K505">ROUND(TREND($E$25:$E$175,$A$25:$A$175,A505),0)</f>
        <v>22413</v>
      </c>
      <c r="L505" s="79" cm="1">
        <f t="array" ref="L505">ROUND(TREND($F$25:$F$175,$A$25:$A$175,A505),0)</f>
        <v>14011</v>
      </c>
      <c r="M505" s="80" cm="1">
        <f t="array" ref="M505">TREND($G$25:$G$175,$A$25:$A$175,A505)</f>
        <v>40.133257522708533</v>
      </c>
      <c r="N505" s="50">
        <f t="shared" si="68"/>
        <v>314114</v>
      </c>
      <c r="O505" s="50">
        <f t="shared" si="69"/>
        <v>223516</v>
      </c>
      <c r="P505" s="50">
        <f t="shared" si="70"/>
        <v>239655</v>
      </c>
      <c r="Q505" s="50">
        <f t="shared" si="71"/>
        <v>294208</v>
      </c>
    </row>
    <row r="506" spans="1:17" ht="18" thickBot="1" x14ac:dyDescent="0.3">
      <c r="A506" s="25">
        <v>55123</v>
      </c>
      <c r="B506" s="51">
        <f t="shared" si="62"/>
        <v>1031.8324607329826</v>
      </c>
      <c r="C506" s="51">
        <f t="shared" si="63"/>
        <v>22033.971483192676</v>
      </c>
      <c r="D506" s="51">
        <f t="shared" si="64"/>
        <v>16483.785703375612</v>
      </c>
      <c r="E506" s="51">
        <f t="shared" si="65"/>
        <v>24782.649134060299</v>
      </c>
      <c r="F506" s="51">
        <f t="shared" si="66"/>
        <v>15330.010287633815</v>
      </c>
      <c r="G506" s="51">
        <f t="shared" si="67"/>
        <v>41.519123608567597</v>
      </c>
      <c r="H506" s="79" cm="1">
        <f t="array" ref="H506">ROUND(TREND($B$25:$B$175,$A$25:$A$175,A506),0)</f>
        <v>1040</v>
      </c>
      <c r="I506" s="79" cm="1">
        <f t="array" ref="I506">ROUND(TREND($C$25:$C$175,$A$25:$A$175,A506),0)</f>
        <v>19761</v>
      </c>
      <c r="J506" s="79" cm="1">
        <f t="array" ref="J506">ROUND(TREND($D$25:$D$175,$A$25:$A$175,A506),0)</f>
        <v>14653</v>
      </c>
      <c r="K506" s="79" cm="1">
        <f t="array" ref="K506">ROUND(TREND($E$25:$E$175,$A$25:$A$175,A506),0)</f>
        <v>22452</v>
      </c>
      <c r="L506" s="79" cm="1">
        <f t="array" ref="L506">ROUND(TREND($F$25:$F$175,$A$25:$A$175,A506),0)</f>
        <v>14039</v>
      </c>
      <c r="M506" s="80" cm="1">
        <f t="array" ref="M506">TREND($G$25:$G$175,$A$25:$A$175,A506)</f>
        <v>40.199772092118508</v>
      </c>
      <c r="N506" s="50">
        <f t="shared" si="68"/>
        <v>314751</v>
      </c>
      <c r="O506" s="50">
        <f t="shared" si="69"/>
        <v>223883</v>
      </c>
      <c r="P506" s="50">
        <f t="shared" si="70"/>
        <v>240072</v>
      </c>
      <c r="Q506" s="50">
        <f t="shared" si="71"/>
        <v>294796</v>
      </c>
    </row>
    <row r="507" spans="1:17" ht="18" thickBot="1" x14ac:dyDescent="0.3">
      <c r="A507" s="25">
        <v>55154</v>
      </c>
      <c r="B507" s="51">
        <f t="shared" si="62"/>
        <v>1033.8167539266999</v>
      </c>
      <c r="C507" s="51">
        <f t="shared" si="63"/>
        <v>22079.687430301165</v>
      </c>
      <c r="D507" s="51">
        <f t="shared" si="64"/>
        <v>16511.909271422046</v>
      </c>
      <c r="E507" s="51">
        <f t="shared" si="65"/>
        <v>24827.905174257005</v>
      </c>
      <c r="F507" s="51">
        <f t="shared" si="66"/>
        <v>15360.585135418823</v>
      </c>
      <c r="G507" s="51">
        <f t="shared" si="67"/>
        <v>41.590111096843266</v>
      </c>
      <c r="H507" s="79" cm="1">
        <f t="array" ref="H507">ROUND(TREND($B$25:$B$175,$A$25:$A$175,A507),0)</f>
        <v>1042</v>
      </c>
      <c r="I507" s="79" cm="1">
        <f t="array" ref="I507">ROUND(TREND($C$25:$C$175,$A$25:$A$175,A507),0)</f>
        <v>19802</v>
      </c>
      <c r="J507" s="79" cm="1">
        <f t="array" ref="J507">ROUND(TREND($D$25:$D$175,$A$25:$A$175,A507),0)</f>
        <v>14678</v>
      </c>
      <c r="K507" s="79" cm="1">
        <f t="array" ref="K507">ROUND(TREND($E$25:$E$175,$A$25:$A$175,A507),0)</f>
        <v>22493</v>
      </c>
      <c r="L507" s="79" cm="1">
        <f t="array" ref="L507">ROUND(TREND($F$25:$F$175,$A$25:$A$175,A507),0)</f>
        <v>14067</v>
      </c>
      <c r="M507" s="80" cm="1">
        <f t="array" ref="M507">TREND($G$25:$G$175,$A$25:$A$175,A507)</f>
        <v>40.268503813842159</v>
      </c>
      <c r="N507" s="50">
        <f t="shared" si="68"/>
        <v>315404</v>
      </c>
      <c r="O507" s="50">
        <f t="shared" si="69"/>
        <v>224265</v>
      </c>
      <c r="P507" s="50">
        <f t="shared" si="70"/>
        <v>240510</v>
      </c>
      <c r="Q507" s="50">
        <f t="shared" si="71"/>
        <v>295384</v>
      </c>
    </row>
    <row r="508" spans="1:17" ht="18" thickBot="1" x14ac:dyDescent="0.3">
      <c r="A508" s="25">
        <v>55185</v>
      </c>
      <c r="B508" s="51">
        <f t="shared" si="62"/>
        <v>1035.8010471204173</v>
      </c>
      <c r="C508" s="51">
        <f t="shared" si="63"/>
        <v>22126.518400509864</v>
      </c>
      <c r="D508" s="51">
        <f t="shared" si="64"/>
        <v>16540.03283946848</v>
      </c>
      <c r="E508" s="51">
        <f t="shared" si="65"/>
        <v>24872.057408595254</v>
      </c>
      <c r="F508" s="51">
        <f t="shared" si="66"/>
        <v>15392.251942053297</v>
      </c>
      <c r="G508" s="51">
        <f t="shared" si="67"/>
        <v>41.661098585118921</v>
      </c>
      <c r="H508" s="79" cm="1">
        <f t="array" ref="H508">ROUND(TREND($B$25:$B$175,$A$25:$A$175,A508),0)</f>
        <v>1044</v>
      </c>
      <c r="I508" s="79" cm="1">
        <f t="array" ref="I508">ROUND(TREND($C$25:$C$175,$A$25:$A$175,A508),0)</f>
        <v>19844</v>
      </c>
      <c r="J508" s="79" cm="1">
        <f t="array" ref="J508">ROUND(TREND($D$25:$D$175,$A$25:$A$175,A508),0)</f>
        <v>14703</v>
      </c>
      <c r="K508" s="79" cm="1">
        <f t="array" ref="K508">ROUND(TREND($E$25:$E$175,$A$25:$A$175,A508),0)</f>
        <v>22533</v>
      </c>
      <c r="L508" s="79" cm="1">
        <f t="array" ref="L508">ROUND(TREND($F$25:$F$175,$A$25:$A$175,A508),0)</f>
        <v>14096</v>
      </c>
      <c r="M508" s="80" cm="1">
        <f t="array" ref="M508">TREND($G$25:$G$175,$A$25:$A$175,A508)</f>
        <v>40.337235535565796</v>
      </c>
      <c r="N508" s="50">
        <f t="shared" si="68"/>
        <v>316073</v>
      </c>
      <c r="O508" s="50">
        <f t="shared" si="69"/>
        <v>224647</v>
      </c>
      <c r="P508" s="50">
        <f t="shared" si="70"/>
        <v>240938</v>
      </c>
      <c r="Q508" s="50">
        <f t="shared" si="71"/>
        <v>295993</v>
      </c>
    </row>
    <row r="509" spans="1:17" ht="18" thickBot="1" x14ac:dyDescent="0.3">
      <c r="A509" s="25">
        <v>55213</v>
      </c>
      <c r="B509" s="51">
        <f t="shared" si="62"/>
        <v>1037.7853403141346</v>
      </c>
      <c r="C509" s="51">
        <f t="shared" si="63"/>
        <v>22167.77425521753</v>
      </c>
      <c r="D509" s="51">
        <f t="shared" si="64"/>
        <v>16565.9065220712</v>
      </c>
      <c r="E509" s="51">
        <f t="shared" si="65"/>
        <v>24911.794419499682</v>
      </c>
      <c r="F509" s="51">
        <f t="shared" si="66"/>
        <v>15419.550913289913</v>
      </c>
      <c r="G509" s="51">
        <f t="shared" si="67"/>
        <v>41.725216316464689</v>
      </c>
      <c r="H509" s="79" cm="1">
        <f t="array" ref="H509">ROUND(TREND($B$25:$B$175,$A$25:$A$175,A509),0)</f>
        <v>1046</v>
      </c>
      <c r="I509" s="79" cm="1">
        <f t="array" ref="I509">ROUND(TREND($C$25:$C$175,$A$25:$A$175,A509),0)</f>
        <v>19881</v>
      </c>
      <c r="J509" s="79" cm="1">
        <f t="array" ref="J509">ROUND(TREND($D$25:$D$175,$A$25:$A$175,A509),0)</f>
        <v>14726</v>
      </c>
      <c r="K509" s="79" cm="1">
        <f t="array" ref="K509">ROUND(TREND($E$25:$E$175,$A$25:$A$175,A509),0)</f>
        <v>22569</v>
      </c>
      <c r="L509" s="79" cm="1">
        <f t="array" ref="L509">ROUND(TREND($F$25:$F$175,$A$25:$A$175,A509),0)</f>
        <v>14121</v>
      </c>
      <c r="M509" s="80" cm="1">
        <f t="array" ref="M509">TREND($G$25:$G$175,$A$25:$A$175,A509)</f>
        <v>40.399315800348447</v>
      </c>
      <c r="N509" s="50">
        <f t="shared" si="68"/>
        <v>316662</v>
      </c>
      <c r="O509" s="50">
        <f t="shared" si="69"/>
        <v>224998</v>
      </c>
      <c r="P509" s="50">
        <f t="shared" si="70"/>
        <v>241323</v>
      </c>
      <c r="Q509" s="50">
        <f t="shared" si="71"/>
        <v>296518</v>
      </c>
    </row>
    <row r="510" spans="1:17" ht="18" thickBot="1" x14ac:dyDescent="0.3">
      <c r="A510" s="25">
        <v>55244</v>
      </c>
      <c r="B510" s="51">
        <f t="shared" si="62"/>
        <v>1039.7696335078519</v>
      </c>
      <c r="C510" s="51">
        <f t="shared" si="63"/>
        <v>22214.605225426229</v>
      </c>
      <c r="D510" s="51">
        <f t="shared" si="64"/>
        <v>16594.030090117634</v>
      </c>
      <c r="E510" s="51">
        <f t="shared" si="65"/>
        <v>24957.050459696391</v>
      </c>
      <c r="F510" s="51">
        <f t="shared" si="66"/>
        <v>15451.217719924389</v>
      </c>
      <c r="G510" s="51">
        <f t="shared" si="67"/>
        <v>41.796203804740351</v>
      </c>
      <c r="H510" s="79" cm="1">
        <f t="array" ref="H510">ROUND(TREND($B$25:$B$175,$A$25:$A$175,A510),0)</f>
        <v>1048</v>
      </c>
      <c r="I510" s="79" cm="1">
        <f t="array" ref="I510">ROUND(TREND($C$25:$C$175,$A$25:$A$175,A510),0)</f>
        <v>19923</v>
      </c>
      <c r="J510" s="79" cm="1">
        <f t="array" ref="J510">ROUND(TREND($D$25:$D$175,$A$25:$A$175,A510),0)</f>
        <v>14751</v>
      </c>
      <c r="K510" s="79" cm="1">
        <f t="array" ref="K510">ROUND(TREND($E$25:$E$175,$A$25:$A$175,A510),0)</f>
        <v>22610</v>
      </c>
      <c r="L510" s="79" cm="1">
        <f t="array" ref="L510">ROUND(TREND($F$25:$F$175,$A$25:$A$175,A510),0)</f>
        <v>14150</v>
      </c>
      <c r="M510" s="80" cm="1">
        <f t="array" ref="M510">TREND($G$25:$G$175,$A$25:$A$175,A510)</f>
        <v>40.468047522072084</v>
      </c>
      <c r="N510" s="50">
        <f t="shared" si="68"/>
        <v>317331</v>
      </c>
      <c r="O510" s="50">
        <f t="shared" si="69"/>
        <v>225380</v>
      </c>
      <c r="P510" s="50">
        <f t="shared" si="70"/>
        <v>241761</v>
      </c>
      <c r="Q510" s="50">
        <f t="shared" si="71"/>
        <v>297127</v>
      </c>
    </row>
    <row r="511" spans="1:17" ht="18" thickBot="1" x14ac:dyDescent="0.3">
      <c r="A511" s="25">
        <v>55274</v>
      </c>
      <c r="B511" s="51">
        <f t="shared" si="62"/>
        <v>1041.7539267015693</v>
      </c>
      <c r="C511" s="51">
        <f t="shared" si="63"/>
        <v>22259.206149434514</v>
      </c>
      <c r="D511" s="51">
        <f t="shared" si="64"/>
        <v>16621.028715442211</v>
      </c>
      <c r="E511" s="51">
        <f t="shared" si="65"/>
        <v>25000.098888176184</v>
      </c>
      <c r="F511" s="51">
        <f t="shared" si="66"/>
        <v>15481.792567709399</v>
      </c>
      <c r="G511" s="51">
        <f t="shared" si="67"/>
        <v>41.864901374039391</v>
      </c>
      <c r="H511" s="79" cm="1">
        <f t="array" ref="H511">ROUND(TREND($B$25:$B$175,$A$25:$A$175,A511),0)</f>
        <v>1050</v>
      </c>
      <c r="I511" s="79" cm="1">
        <f t="array" ref="I511">ROUND(TREND($C$25:$C$175,$A$25:$A$175,A511),0)</f>
        <v>19963</v>
      </c>
      <c r="J511" s="79" cm="1">
        <f t="array" ref="J511">ROUND(TREND($D$25:$D$175,$A$25:$A$175,A511),0)</f>
        <v>14775</v>
      </c>
      <c r="K511" s="79" cm="1">
        <f t="array" ref="K511">ROUND(TREND($E$25:$E$175,$A$25:$A$175,A511),0)</f>
        <v>22649</v>
      </c>
      <c r="L511" s="79" cm="1">
        <f t="array" ref="L511">ROUND(TREND($F$25:$F$175,$A$25:$A$175,A511),0)</f>
        <v>14178</v>
      </c>
      <c r="M511" s="80" cm="1">
        <f t="array" ref="M511">TREND($G$25:$G$175,$A$25:$A$175,A511)</f>
        <v>40.534562091482073</v>
      </c>
      <c r="N511" s="50">
        <f t="shared" si="68"/>
        <v>317968</v>
      </c>
      <c r="O511" s="50">
        <f t="shared" si="69"/>
        <v>225747</v>
      </c>
      <c r="P511" s="50">
        <f t="shared" si="70"/>
        <v>242178</v>
      </c>
      <c r="Q511" s="50">
        <f t="shared" si="71"/>
        <v>297715</v>
      </c>
    </row>
    <row r="512" spans="1:17" ht="18" thickBot="1" x14ac:dyDescent="0.3">
      <c r="A512" s="25">
        <v>55305</v>
      </c>
      <c r="B512" s="51">
        <f t="shared" si="62"/>
        <v>1043.7382198952864</v>
      </c>
      <c r="C512" s="51">
        <f t="shared" si="63"/>
        <v>22304.922096543007</v>
      </c>
      <c r="D512" s="51">
        <f t="shared" si="64"/>
        <v>16649.152283488645</v>
      </c>
      <c r="E512" s="51">
        <f t="shared" si="65"/>
        <v>25044.251122514437</v>
      </c>
      <c r="F512" s="51">
        <f t="shared" si="66"/>
        <v>15512.367415494407</v>
      </c>
      <c r="G512" s="51">
        <f t="shared" si="67"/>
        <v>41.935888862315046</v>
      </c>
      <c r="H512" s="79" cm="1">
        <f t="array" ref="H512">ROUND(TREND($B$25:$B$175,$A$25:$A$175,A512),0)</f>
        <v>1052</v>
      </c>
      <c r="I512" s="79" cm="1">
        <f t="array" ref="I512">ROUND(TREND($C$25:$C$175,$A$25:$A$175,A512),0)</f>
        <v>20004</v>
      </c>
      <c r="J512" s="79" cm="1">
        <f t="array" ref="J512">ROUND(TREND($D$25:$D$175,$A$25:$A$175,A512),0)</f>
        <v>14800</v>
      </c>
      <c r="K512" s="79" cm="1">
        <f t="array" ref="K512">ROUND(TREND($E$25:$E$175,$A$25:$A$175,A512),0)</f>
        <v>22689</v>
      </c>
      <c r="L512" s="79" cm="1">
        <f t="array" ref="L512">ROUND(TREND($F$25:$F$175,$A$25:$A$175,A512),0)</f>
        <v>14206</v>
      </c>
      <c r="M512" s="80" cm="1">
        <f t="array" ref="M512">TREND($G$25:$G$175,$A$25:$A$175,A512)</f>
        <v>40.60329381320571</v>
      </c>
      <c r="N512" s="50">
        <f t="shared" si="68"/>
        <v>318621</v>
      </c>
      <c r="O512" s="50">
        <f t="shared" si="69"/>
        <v>226129</v>
      </c>
      <c r="P512" s="50">
        <f t="shared" si="70"/>
        <v>242606</v>
      </c>
      <c r="Q512" s="50">
        <f t="shared" si="71"/>
        <v>298303</v>
      </c>
    </row>
    <row r="513" spans="1:17" ht="18" thickBot="1" x14ac:dyDescent="0.3">
      <c r="A513" s="25">
        <v>55335</v>
      </c>
      <c r="B513" s="51">
        <f t="shared" si="62"/>
        <v>1045.7225130890038</v>
      </c>
      <c r="C513" s="51">
        <f t="shared" si="63"/>
        <v>22350.638043651499</v>
      </c>
      <c r="D513" s="51">
        <f t="shared" si="64"/>
        <v>16676.150908813222</v>
      </c>
      <c r="E513" s="51">
        <f t="shared" si="65"/>
        <v>25087.29955099423</v>
      </c>
      <c r="F513" s="51">
        <f t="shared" si="66"/>
        <v>15542.942263279418</v>
      </c>
      <c r="G513" s="51">
        <f t="shared" si="67"/>
        <v>42.004586431614072</v>
      </c>
      <c r="H513" s="79" cm="1">
        <f t="array" ref="H513">ROUND(TREND($B$25:$B$175,$A$25:$A$175,A513),0)</f>
        <v>1054</v>
      </c>
      <c r="I513" s="79" cm="1">
        <f t="array" ref="I513">ROUND(TREND($C$25:$C$175,$A$25:$A$175,A513),0)</f>
        <v>20045</v>
      </c>
      <c r="J513" s="79" cm="1">
        <f t="array" ref="J513">ROUND(TREND($D$25:$D$175,$A$25:$A$175,A513),0)</f>
        <v>14824</v>
      </c>
      <c r="K513" s="79" cm="1">
        <f t="array" ref="K513">ROUND(TREND($E$25:$E$175,$A$25:$A$175,A513),0)</f>
        <v>22728</v>
      </c>
      <c r="L513" s="79" cm="1">
        <f t="array" ref="L513">ROUND(TREND($F$25:$F$175,$A$25:$A$175,A513),0)</f>
        <v>14234</v>
      </c>
      <c r="M513" s="80" cm="1">
        <f t="array" ref="M513">TREND($G$25:$G$175,$A$25:$A$175,A513)</f>
        <v>40.669808382615685</v>
      </c>
      <c r="N513" s="50">
        <f t="shared" si="68"/>
        <v>319274</v>
      </c>
      <c r="O513" s="50">
        <f t="shared" si="69"/>
        <v>226496</v>
      </c>
      <c r="P513" s="50">
        <f t="shared" si="70"/>
        <v>243023</v>
      </c>
      <c r="Q513" s="50">
        <f t="shared" si="71"/>
        <v>298891</v>
      </c>
    </row>
    <row r="514" spans="1:17" ht="18" thickBot="1" x14ac:dyDescent="0.3">
      <c r="A514" s="25">
        <v>55366</v>
      </c>
      <c r="B514" s="51">
        <f t="shared" si="62"/>
        <v>1047.7068062827211</v>
      </c>
      <c r="C514" s="51">
        <f t="shared" si="63"/>
        <v>22396.353990759992</v>
      </c>
      <c r="D514" s="51">
        <f t="shared" si="64"/>
        <v>16704.274476859657</v>
      </c>
      <c r="E514" s="51">
        <f t="shared" si="65"/>
        <v>25131.45178533248</v>
      </c>
      <c r="F514" s="51">
        <f t="shared" si="66"/>
        <v>15573.517111064428</v>
      </c>
      <c r="G514" s="51">
        <f t="shared" si="67"/>
        <v>42.075573919889742</v>
      </c>
      <c r="H514" s="79" cm="1">
        <f t="array" ref="H514">ROUND(TREND($B$25:$B$175,$A$25:$A$175,A514),0)</f>
        <v>1056</v>
      </c>
      <c r="I514" s="79" cm="1">
        <f t="array" ref="I514">ROUND(TREND($C$25:$C$175,$A$25:$A$175,A514),0)</f>
        <v>20086</v>
      </c>
      <c r="J514" s="79" cm="1">
        <f t="array" ref="J514">ROUND(TREND($D$25:$D$175,$A$25:$A$175,A514),0)</f>
        <v>14849</v>
      </c>
      <c r="K514" s="79" cm="1">
        <f t="array" ref="K514">ROUND(TREND($E$25:$E$175,$A$25:$A$175,A514),0)</f>
        <v>22768</v>
      </c>
      <c r="L514" s="79" cm="1">
        <f t="array" ref="L514">ROUND(TREND($F$25:$F$175,$A$25:$A$175,A514),0)</f>
        <v>14262</v>
      </c>
      <c r="M514" s="80" cm="1">
        <f t="array" ref="M514">TREND($G$25:$G$175,$A$25:$A$175,A514)</f>
        <v>40.738540104339336</v>
      </c>
      <c r="N514" s="50">
        <f t="shared" si="68"/>
        <v>319927</v>
      </c>
      <c r="O514" s="50">
        <f t="shared" si="69"/>
        <v>226878</v>
      </c>
      <c r="P514" s="50">
        <f t="shared" si="70"/>
        <v>243451</v>
      </c>
      <c r="Q514" s="50">
        <f t="shared" si="71"/>
        <v>299479</v>
      </c>
    </row>
    <row r="515" spans="1:17" ht="18" thickBot="1" x14ac:dyDescent="0.3">
      <c r="A515" s="25">
        <v>55397</v>
      </c>
      <c r="B515" s="51">
        <f t="shared" si="62"/>
        <v>1049.6910994764385</v>
      </c>
      <c r="C515" s="51">
        <f t="shared" si="63"/>
        <v>22443.184960968691</v>
      </c>
      <c r="D515" s="51">
        <f t="shared" si="64"/>
        <v>16732.398044906091</v>
      </c>
      <c r="E515" s="51">
        <f t="shared" si="65"/>
        <v>25176.707825529185</v>
      </c>
      <c r="F515" s="51">
        <f t="shared" si="66"/>
        <v>15605.1839176989</v>
      </c>
      <c r="G515" s="51">
        <f t="shared" si="67"/>
        <v>42.146561408165397</v>
      </c>
      <c r="H515" s="79" cm="1">
        <f t="array" ref="H515">ROUND(TREND($B$25:$B$175,$A$25:$A$175,A515),0)</f>
        <v>1058</v>
      </c>
      <c r="I515" s="79" cm="1">
        <f t="array" ref="I515">ROUND(TREND($C$25:$C$175,$A$25:$A$175,A515),0)</f>
        <v>20128</v>
      </c>
      <c r="J515" s="79" cm="1">
        <f t="array" ref="J515">ROUND(TREND($D$25:$D$175,$A$25:$A$175,A515),0)</f>
        <v>14874</v>
      </c>
      <c r="K515" s="79" cm="1">
        <f t="array" ref="K515">ROUND(TREND($E$25:$E$175,$A$25:$A$175,A515),0)</f>
        <v>22809</v>
      </c>
      <c r="L515" s="79" cm="1">
        <f t="array" ref="L515">ROUND(TREND($F$25:$F$175,$A$25:$A$175,A515),0)</f>
        <v>14291</v>
      </c>
      <c r="M515" s="80" cm="1">
        <f t="array" ref="M515">TREND($G$25:$G$175,$A$25:$A$175,A515)</f>
        <v>40.807271826062973</v>
      </c>
      <c r="N515" s="50">
        <f t="shared" si="68"/>
        <v>320596</v>
      </c>
      <c r="O515" s="50">
        <f t="shared" si="69"/>
        <v>227260</v>
      </c>
      <c r="P515" s="50">
        <f t="shared" si="70"/>
        <v>243889</v>
      </c>
      <c r="Q515" s="50">
        <f t="shared" si="71"/>
        <v>300088</v>
      </c>
    </row>
    <row r="516" spans="1:17" ht="18" thickBot="1" x14ac:dyDescent="0.3">
      <c r="A516" s="25">
        <v>55427</v>
      </c>
      <c r="B516" s="51">
        <f t="shared" si="62"/>
        <v>1051.6753926701558</v>
      </c>
      <c r="C516" s="51">
        <f t="shared" si="63"/>
        <v>22487.785884976973</v>
      </c>
      <c r="D516" s="51">
        <f t="shared" si="64"/>
        <v>16759.396670230668</v>
      </c>
      <c r="E516" s="51">
        <f t="shared" si="65"/>
        <v>25219.756254008982</v>
      </c>
      <c r="F516" s="51">
        <f t="shared" si="66"/>
        <v>15634.666806634445</v>
      </c>
      <c r="G516" s="51">
        <f t="shared" si="67"/>
        <v>42.215258977464423</v>
      </c>
      <c r="H516" s="79" cm="1">
        <f t="array" ref="H516">ROUND(TREND($B$25:$B$175,$A$25:$A$175,A516),0)</f>
        <v>1060</v>
      </c>
      <c r="I516" s="79" cm="1">
        <f t="array" ref="I516">ROUND(TREND($C$25:$C$175,$A$25:$A$175,A516),0)</f>
        <v>20168</v>
      </c>
      <c r="J516" s="79" cm="1">
        <f t="array" ref="J516">ROUND(TREND($D$25:$D$175,$A$25:$A$175,A516),0)</f>
        <v>14898</v>
      </c>
      <c r="K516" s="79" cm="1">
        <f t="array" ref="K516">ROUND(TREND($E$25:$E$175,$A$25:$A$175,A516),0)</f>
        <v>22848</v>
      </c>
      <c r="L516" s="79" cm="1">
        <f t="array" ref="L516">ROUND(TREND($F$25:$F$175,$A$25:$A$175,A516),0)</f>
        <v>14318</v>
      </c>
      <c r="M516" s="80" cm="1">
        <f t="array" ref="M516">TREND($G$25:$G$175,$A$25:$A$175,A516)</f>
        <v>40.873786395472948</v>
      </c>
      <c r="N516" s="50">
        <f t="shared" si="68"/>
        <v>321233</v>
      </c>
      <c r="O516" s="50">
        <f t="shared" si="69"/>
        <v>227627</v>
      </c>
      <c r="P516" s="50">
        <f t="shared" si="70"/>
        <v>244306</v>
      </c>
      <c r="Q516" s="50">
        <f t="shared" si="71"/>
        <v>300655</v>
      </c>
    </row>
    <row r="517" spans="1:17" ht="18" thickBot="1" x14ac:dyDescent="0.3">
      <c r="A517" s="25">
        <v>55458</v>
      </c>
      <c r="B517" s="51">
        <f t="shared" si="62"/>
        <v>1053.6596858638732</v>
      </c>
      <c r="C517" s="51">
        <f t="shared" si="63"/>
        <v>22533.501832085462</v>
      </c>
      <c r="D517" s="51">
        <f t="shared" si="64"/>
        <v>16787.520238277102</v>
      </c>
      <c r="E517" s="51">
        <f t="shared" si="65"/>
        <v>25263.908488347231</v>
      </c>
      <c r="F517" s="51">
        <f t="shared" si="66"/>
        <v>15666.333613268918</v>
      </c>
      <c r="G517" s="51">
        <f t="shared" si="67"/>
        <v>42.286246465740092</v>
      </c>
      <c r="H517" s="79" cm="1">
        <f t="array" ref="H517">ROUND(TREND($B$25:$B$175,$A$25:$A$175,A517),0)</f>
        <v>1062</v>
      </c>
      <c r="I517" s="79" cm="1">
        <f t="array" ref="I517">ROUND(TREND($C$25:$C$175,$A$25:$A$175,A517),0)</f>
        <v>20209</v>
      </c>
      <c r="J517" s="79" cm="1">
        <f t="array" ref="J517">ROUND(TREND($D$25:$D$175,$A$25:$A$175,A517),0)</f>
        <v>14923</v>
      </c>
      <c r="K517" s="79" cm="1">
        <f t="array" ref="K517">ROUND(TREND($E$25:$E$175,$A$25:$A$175,A517),0)</f>
        <v>22888</v>
      </c>
      <c r="L517" s="79" cm="1">
        <f t="array" ref="L517">ROUND(TREND($F$25:$F$175,$A$25:$A$175,A517),0)</f>
        <v>14347</v>
      </c>
      <c r="M517" s="80" cm="1">
        <f t="array" ref="M517">TREND($G$25:$G$175,$A$25:$A$175,A517)</f>
        <v>40.942518117196599</v>
      </c>
      <c r="N517" s="50">
        <f t="shared" si="68"/>
        <v>321886</v>
      </c>
      <c r="O517" s="50">
        <f t="shared" si="69"/>
        <v>228009</v>
      </c>
      <c r="P517" s="50">
        <f t="shared" si="70"/>
        <v>244734</v>
      </c>
      <c r="Q517" s="50">
        <f t="shared" si="71"/>
        <v>301264</v>
      </c>
    </row>
    <row r="518" spans="1:17" ht="18" thickBot="1" x14ac:dyDescent="0.3">
      <c r="A518" s="25">
        <v>55488</v>
      </c>
      <c r="B518" s="51">
        <f t="shared" si="62"/>
        <v>1055.6439790575905</v>
      </c>
      <c r="C518" s="51">
        <f t="shared" si="63"/>
        <v>22578.102756093747</v>
      </c>
      <c r="D518" s="51">
        <f t="shared" si="64"/>
        <v>16814.518863601676</v>
      </c>
      <c r="E518" s="51">
        <f t="shared" si="65"/>
        <v>25306.956916827028</v>
      </c>
      <c r="F518" s="51">
        <f t="shared" si="66"/>
        <v>15696.908461053928</v>
      </c>
      <c r="G518" s="51">
        <f t="shared" si="67"/>
        <v>42.354944035039118</v>
      </c>
      <c r="H518" s="79" cm="1">
        <f t="array" ref="H518">ROUND(TREND($B$25:$B$175,$A$25:$A$175,A518),0)</f>
        <v>1064</v>
      </c>
      <c r="I518" s="79" cm="1">
        <f t="array" ref="I518">ROUND(TREND($C$25:$C$175,$A$25:$A$175,A518),0)</f>
        <v>20249</v>
      </c>
      <c r="J518" s="79" cm="1">
        <f t="array" ref="J518">ROUND(TREND($D$25:$D$175,$A$25:$A$175,A518),0)</f>
        <v>14947</v>
      </c>
      <c r="K518" s="79" cm="1">
        <f t="array" ref="K518">ROUND(TREND($E$25:$E$175,$A$25:$A$175,A518),0)</f>
        <v>22927</v>
      </c>
      <c r="L518" s="79" cm="1">
        <f t="array" ref="L518">ROUND(TREND($F$25:$F$175,$A$25:$A$175,A518),0)</f>
        <v>14375</v>
      </c>
      <c r="M518" s="80" cm="1">
        <f t="array" ref="M518">TREND($G$25:$G$175,$A$25:$A$175,A518)</f>
        <v>41.009032686606574</v>
      </c>
      <c r="N518" s="50">
        <f t="shared" si="68"/>
        <v>322523</v>
      </c>
      <c r="O518" s="50">
        <f t="shared" si="69"/>
        <v>228376</v>
      </c>
      <c r="P518" s="50">
        <f t="shared" si="70"/>
        <v>245151</v>
      </c>
      <c r="Q518" s="50">
        <f t="shared" si="71"/>
        <v>301852</v>
      </c>
    </row>
    <row r="519" spans="1:17" ht="18" thickBot="1" x14ac:dyDescent="0.3">
      <c r="A519" s="25">
        <v>55519</v>
      </c>
      <c r="B519" s="51">
        <f t="shared" si="62"/>
        <v>1057.6282722513076</v>
      </c>
      <c r="C519" s="51">
        <f t="shared" si="63"/>
        <v>22624.933726302446</v>
      </c>
      <c r="D519" s="51">
        <f t="shared" si="64"/>
        <v>16842.64243164811</v>
      </c>
      <c r="E519" s="51">
        <f t="shared" si="65"/>
        <v>25351.109151165281</v>
      </c>
      <c r="F519" s="51">
        <f t="shared" si="66"/>
        <v>15727.483308838939</v>
      </c>
      <c r="G519" s="51">
        <f t="shared" si="67"/>
        <v>42.425931523314787</v>
      </c>
      <c r="H519" s="79" cm="1">
        <f t="array" ref="H519">ROUND(TREND($B$25:$B$175,$A$25:$A$175,A519),0)</f>
        <v>1066</v>
      </c>
      <c r="I519" s="79" cm="1">
        <f t="array" ref="I519">ROUND(TREND($C$25:$C$175,$A$25:$A$175,A519),0)</f>
        <v>20291</v>
      </c>
      <c r="J519" s="79" cm="1">
        <f t="array" ref="J519">ROUND(TREND($D$25:$D$175,$A$25:$A$175,A519),0)</f>
        <v>14972</v>
      </c>
      <c r="K519" s="79" cm="1">
        <f t="array" ref="K519">ROUND(TREND($E$25:$E$175,$A$25:$A$175,A519),0)</f>
        <v>22967</v>
      </c>
      <c r="L519" s="79" cm="1">
        <f t="array" ref="L519">ROUND(TREND($F$25:$F$175,$A$25:$A$175,A519),0)</f>
        <v>14403</v>
      </c>
      <c r="M519" s="80" cm="1">
        <f t="array" ref="M519">TREND($G$25:$G$175,$A$25:$A$175,A519)</f>
        <v>41.077764408330225</v>
      </c>
      <c r="N519" s="50">
        <f t="shared" si="68"/>
        <v>323192</v>
      </c>
      <c r="O519" s="50">
        <f t="shared" si="69"/>
        <v>228758</v>
      </c>
      <c r="P519" s="50">
        <f t="shared" si="70"/>
        <v>245579</v>
      </c>
      <c r="Q519" s="50">
        <f t="shared" si="71"/>
        <v>302440</v>
      </c>
    </row>
    <row r="520" spans="1:17" ht="18" thickBot="1" x14ac:dyDescent="0.3">
      <c r="A520" s="25">
        <v>55550</v>
      </c>
      <c r="B520" s="51">
        <f t="shared" ref="B520:B583" si="72">H520/H519*B519</f>
        <v>1059.612565445025</v>
      </c>
      <c r="C520" s="51">
        <f t="shared" ref="C520:C583" si="73">I520/I519*C519</f>
        <v>22670.649673410939</v>
      </c>
      <c r="D520" s="51">
        <f t="shared" ref="D520:D583" si="74">J520/J519*D519</f>
        <v>16870.765999694544</v>
      </c>
      <c r="E520" s="51">
        <f t="shared" ref="E520:E583" si="75">K520/K519*E519</f>
        <v>25395.261385503534</v>
      </c>
      <c r="F520" s="51">
        <f t="shared" ref="F520:F583" si="76">L520/L519*F519</f>
        <v>15759.150115473412</v>
      </c>
      <c r="G520" s="51">
        <f t="shared" ref="G520:G583" si="77">M520/M519*G519</f>
        <v>42.496919011590442</v>
      </c>
      <c r="H520" s="79" cm="1">
        <f t="array" ref="H520">ROUND(TREND($B$25:$B$175,$A$25:$A$175,A520),0)</f>
        <v>1068</v>
      </c>
      <c r="I520" s="79" cm="1">
        <f t="array" ref="I520">ROUND(TREND($C$25:$C$175,$A$25:$A$175,A520),0)</f>
        <v>20332</v>
      </c>
      <c r="J520" s="79" cm="1">
        <f t="array" ref="J520">ROUND(TREND($D$25:$D$175,$A$25:$A$175,A520),0)</f>
        <v>14997</v>
      </c>
      <c r="K520" s="79" cm="1">
        <f t="array" ref="K520">ROUND(TREND($E$25:$E$175,$A$25:$A$175,A520),0)</f>
        <v>23007</v>
      </c>
      <c r="L520" s="79" cm="1">
        <f t="array" ref="L520">ROUND(TREND($F$25:$F$175,$A$25:$A$175,A520),0)</f>
        <v>14432</v>
      </c>
      <c r="M520" s="80" cm="1">
        <f t="array" ref="M520">TREND($G$25:$G$175,$A$25:$A$175,A520)</f>
        <v>41.146496130053862</v>
      </c>
      <c r="N520" s="50">
        <f t="shared" ref="N520:N583" si="78">ROUND(C520/C519*N519,0)</f>
        <v>323845</v>
      </c>
      <c r="O520" s="50">
        <f t="shared" ref="O520:O583" si="79">ROUND(D520/D519*O519,0)</f>
        <v>229140</v>
      </c>
      <c r="P520" s="50">
        <f t="shared" ref="P520:P583" si="80">ROUND(E520/E519*P519,0)</f>
        <v>246007</v>
      </c>
      <c r="Q520" s="50">
        <f t="shared" ref="Q520:Q583" si="81">ROUND(F520/F519*Q519,0)</f>
        <v>303049</v>
      </c>
    </row>
    <row r="521" spans="1:17" ht="18" thickBot="1" x14ac:dyDescent="0.3">
      <c r="A521" s="25">
        <v>55579</v>
      </c>
      <c r="B521" s="51">
        <f t="shared" si="72"/>
        <v>1061.5968586387421</v>
      </c>
      <c r="C521" s="51">
        <f t="shared" si="73"/>
        <v>22714.135574319018</v>
      </c>
      <c r="D521" s="51">
        <f t="shared" si="74"/>
        <v>16896.639682297264</v>
      </c>
      <c r="E521" s="51">
        <f t="shared" si="75"/>
        <v>25437.206008124871</v>
      </c>
      <c r="F521" s="51">
        <f t="shared" si="76"/>
        <v>15787.541045559492</v>
      </c>
      <c r="G521" s="51">
        <f t="shared" si="77"/>
        <v>42.563326661912839</v>
      </c>
      <c r="H521" s="79" cm="1">
        <f t="array" ref="H521">ROUND(TREND($B$25:$B$175,$A$25:$A$175,A521),0)</f>
        <v>1070</v>
      </c>
      <c r="I521" s="79" cm="1">
        <f t="array" ref="I521">ROUND(TREND($C$25:$C$175,$A$25:$A$175,A521),0)</f>
        <v>20371</v>
      </c>
      <c r="J521" s="79" cm="1">
        <f t="array" ref="J521">ROUND(TREND($D$25:$D$175,$A$25:$A$175,A521),0)</f>
        <v>15020</v>
      </c>
      <c r="K521" s="79" cm="1">
        <f t="array" ref="K521">ROUND(TREND($E$25:$E$175,$A$25:$A$175,A521),0)</f>
        <v>23045</v>
      </c>
      <c r="L521" s="79" cm="1">
        <f t="array" ref="L521">ROUND(TREND($F$25:$F$175,$A$25:$A$175,A521),0)</f>
        <v>14458</v>
      </c>
      <c r="M521" s="80" cm="1">
        <f t="array" ref="M521">TREND($G$25:$G$175,$A$25:$A$175,A521)</f>
        <v>41.210793547150175</v>
      </c>
      <c r="N521" s="50">
        <f t="shared" si="78"/>
        <v>324466</v>
      </c>
      <c r="O521" s="50">
        <f t="shared" si="79"/>
        <v>229491</v>
      </c>
      <c r="P521" s="50">
        <f t="shared" si="80"/>
        <v>246413</v>
      </c>
      <c r="Q521" s="50">
        <f t="shared" si="81"/>
        <v>303595</v>
      </c>
    </row>
    <row r="522" spans="1:17" ht="18" thickBot="1" x14ac:dyDescent="0.3">
      <c r="A522" s="25">
        <v>55610</v>
      </c>
      <c r="B522" s="51">
        <f t="shared" si="72"/>
        <v>1063.5811518324595</v>
      </c>
      <c r="C522" s="51">
        <f t="shared" si="73"/>
        <v>22760.966544527713</v>
      </c>
      <c r="D522" s="51">
        <f t="shared" si="74"/>
        <v>16924.763250343694</v>
      </c>
      <c r="E522" s="51">
        <f t="shared" si="75"/>
        <v>25481.358242463124</v>
      </c>
      <c r="F522" s="51">
        <f t="shared" si="76"/>
        <v>15819.207852193967</v>
      </c>
      <c r="G522" s="51">
        <f t="shared" si="77"/>
        <v>42.634314150188509</v>
      </c>
      <c r="H522" s="79" cm="1">
        <f t="array" ref="H522">ROUND(TREND($B$25:$B$175,$A$25:$A$175,A522),0)</f>
        <v>1072</v>
      </c>
      <c r="I522" s="79" cm="1">
        <f t="array" ref="I522">ROUND(TREND($C$25:$C$175,$A$25:$A$175,A522),0)</f>
        <v>20413</v>
      </c>
      <c r="J522" s="79" cm="1">
        <f t="array" ref="J522">ROUND(TREND($D$25:$D$175,$A$25:$A$175,A522),0)</f>
        <v>15045</v>
      </c>
      <c r="K522" s="79" cm="1">
        <f t="array" ref="K522">ROUND(TREND($E$25:$E$175,$A$25:$A$175,A522),0)</f>
        <v>23085</v>
      </c>
      <c r="L522" s="79" cm="1">
        <f t="array" ref="L522">ROUND(TREND($F$25:$F$175,$A$25:$A$175,A522),0)</f>
        <v>14487</v>
      </c>
      <c r="M522" s="80" cm="1">
        <f t="array" ref="M522">TREND($G$25:$G$175,$A$25:$A$175,A522)</f>
        <v>41.279525268873826</v>
      </c>
      <c r="N522" s="50">
        <f t="shared" si="78"/>
        <v>325135</v>
      </c>
      <c r="O522" s="50">
        <f t="shared" si="79"/>
        <v>229873</v>
      </c>
      <c r="P522" s="50">
        <f t="shared" si="80"/>
        <v>246841</v>
      </c>
      <c r="Q522" s="50">
        <f t="shared" si="81"/>
        <v>304204</v>
      </c>
    </row>
    <row r="523" spans="1:17" ht="18" thickBot="1" x14ac:dyDescent="0.3">
      <c r="A523" s="25">
        <v>55640</v>
      </c>
      <c r="B523" s="51">
        <f t="shared" si="72"/>
        <v>1065.5654450261768</v>
      </c>
      <c r="C523" s="51">
        <f t="shared" si="73"/>
        <v>22805.567468535999</v>
      </c>
      <c r="D523" s="51">
        <f t="shared" si="74"/>
        <v>16951.761875668268</v>
      </c>
      <c r="E523" s="51">
        <f t="shared" si="75"/>
        <v>25524.406670942917</v>
      </c>
      <c r="F523" s="51">
        <f t="shared" si="76"/>
        <v>15849.782699978978</v>
      </c>
      <c r="G523" s="51">
        <f t="shared" si="77"/>
        <v>42.703011719487542</v>
      </c>
      <c r="H523" s="79" cm="1">
        <f t="array" ref="H523">ROUND(TREND($B$25:$B$175,$A$25:$A$175,A523),0)</f>
        <v>1074</v>
      </c>
      <c r="I523" s="79" cm="1">
        <f t="array" ref="I523">ROUND(TREND($C$25:$C$175,$A$25:$A$175,A523),0)</f>
        <v>20453</v>
      </c>
      <c r="J523" s="79" cm="1">
        <f t="array" ref="J523">ROUND(TREND($D$25:$D$175,$A$25:$A$175,A523),0)</f>
        <v>15069</v>
      </c>
      <c r="K523" s="79" cm="1">
        <f t="array" ref="K523">ROUND(TREND($E$25:$E$175,$A$25:$A$175,A523),0)</f>
        <v>23124</v>
      </c>
      <c r="L523" s="79" cm="1">
        <f t="array" ref="L523">ROUND(TREND($F$25:$F$175,$A$25:$A$175,A523),0)</f>
        <v>14515</v>
      </c>
      <c r="M523" s="80" cm="1">
        <f t="array" ref="M523">TREND($G$25:$G$175,$A$25:$A$175,A523)</f>
        <v>41.346039838283801</v>
      </c>
      <c r="N523" s="50">
        <f t="shared" si="78"/>
        <v>325772</v>
      </c>
      <c r="O523" s="50">
        <f t="shared" si="79"/>
        <v>230240</v>
      </c>
      <c r="P523" s="50">
        <f t="shared" si="80"/>
        <v>247258</v>
      </c>
      <c r="Q523" s="50">
        <f t="shared" si="81"/>
        <v>304792</v>
      </c>
    </row>
    <row r="524" spans="1:17" ht="18" thickBot="1" x14ac:dyDescent="0.3">
      <c r="A524" s="25">
        <v>55671</v>
      </c>
      <c r="B524" s="51">
        <f t="shared" si="72"/>
        <v>1067.5497382198939</v>
      </c>
      <c r="C524" s="51">
        <f t="shared" si="73"/>
        <v>22851.283415644488</v>
      </c>
      <c r="D524" s="51">
        <f t="shared" si="74"/>
        <v>16979.885443714702</v>
      </c>
      <c r="E524" s="51">
        <f t="shared" si="75"/>
        <v>25569.662711139623</v>
      </c>
      <c r="F524" s="51">
        <f t="shared" si="76"/>
        <v>15880.357547763988</v>
      </c>
      <c r="G524" s="51">
        <f t="shared" si="77"/>
        <v>42.773999207763197</v>
      </c>
      <c r="H524" s="79" cm="1">
        <f t="array" ref="H524">ROUND(TREND($B$25:$B$175,$A$25:$A$175,A524),0)</f>
        <v>1076</v>
      </c>
      <c r="I524" s="79" cm="1">
        <f t="array" ref="I524">ROUND(TREND($C$25:$C$175,$A$25:$A$175,A524),0)</f>
        <v>20494</v>
      </c>
      <c r="J524" s="79" cm="1">
        <f t="array" ref="J524">ROUND(TREND($D$25:$D$175,$A$25:$A$175,A524),0)</f>
        <v>15094</v>
      </c>
      <c r="K524" s="79" cm="1">
        <f t="array" ref="K524">ROUND(TREND($E$25:$E$175,$A$25:$A$175,A524),0)</f>
        <v>23165</v>
      </c>
      <c r="L524" s="79" cm="1">
        <f t="array" ref="L524">ROUND(TREND($F$25:$F$175,$A$25:$A$175,A524),0)</f>
        <v>14543</v>
      </c>
      <c r="M524" s="80" cm="1">
        <f t="array" ref="M524">TREND($G$25:$G$175,$A$25:$A$175,A524)</f>
        <v>41.414771560007438</v>
      </c>
      <c r="N524" s="50">
        <f t="shared" si="78"/>
        <v>326425</v>
      </c>
      <c r="O524" s="50">
        <f t="shared" si="79"/>
        <v>230622</v>
      </c>
      <c r="P524" s="50">
        <f t="shared" si="80"/>
        <v>247696</v>
      </c>
      <c r="Q524" s="50">
        <f t="shared" si="81"/>
        <v>305380</v>
      </c>
    </row>
    <row r="525" spans="1:17" ht="18" thickBot="1" x14ac:dyDescent="0.3">
      <c r="A525" s="25">
        <v>55701</v>
      </c>
      <c r="B525" s="51">
        <f t="shared" si="72"/>
        <v>1069.534031413611</v>
      </c>
      <c r="C525" s="51">
        <f t="shared" si="73"/>
        <v>22895.884339652774</v>
      </c>
      <c r="D525" s="51">
        <f t="shared" si="74"/>
        <v>17006.884069039279</v>
      </c>
      <c r="E525" s="51">
        <f t="shared" si="75"/>
        <v>25612.711139619416</v>
      </c>
      <c r="F525" s="51">
        <f t="shared" si="76"/>
        <v>15910.932395548998</v>
      </c>
      <c r="G525" s="51">
        <f t="shared" si="77"/>
        <v>42.842696777062244</v>
      </c>
      <c r="H525" s="79" cm="1">
        <f t="array" ref="H525">ROUND(TREND($B$25:$B$175,$A$25:$A$175,A525),0)</f>
        <v>1078</v>
      </c>
      <c r="I525" s="79" cm="1">
        <f t="array" ref="I525">ROUND(TREND($C$25:$C$175,$A$25:$A$175,A525),0)</f>
        <v>20534</v>
      </c>
      <c r="J525" s="79" cm="1">
        <f t="array" ref="J525">ROUND(TREND($D$25:$D$175,$A$25:$A$175,A525),0)</f>
        <v>15118</v>
      </c>
      <c r="K525" s="79" cm="1">
        <f t="array" ref="K525">ROUND(TREND($E$25:$E$175,$A$25:$A$175,A525),0)</f>
        <v>23204</v>
      </c>
      <c r="L525" s="79" cm="1">
        <f t="array" ref="L525">ROUND(TREND($F$25:$F$175,$A$25:$A$175,A525),0)</f>
        <v>14571</v>
      </c>
      <c r="M525" s="80" cm="1">
        <f t="array" ref="M525">TREND($G$25:$G$175,$A$25:$A$175,A525)</f>
        <v>41.481286129417427</v>
      </c>
      <c r="N525" s="50">
        <f t="shared" si="78"/>
        <v>327062</v>
      </c>
      <c r="O525" s="50">
        <f t="shared" si="79"/>
        <v>230989</v>
      </c>
      <c r="P525" s="50">
        <f t="shared" si="80"/>
        <v>248113</v>
      </c>
      <c r="Q525" s="50">
        <f t="shared" si="81"/>
        <v>305968</v>
      </c>
    </row>
    <row r="526" spans="1:17" ht="18" thickBot="1" x14ac:dyDescent="0.3">
      <c r="A526" s="25">
        <v>55732</v>
      </c>
      <c r="B526" s="51">
        <f t="shared" si="72"/>
        <v>1071.5183246073282</v>
      </c>
      <c r="C526" s="51">
        <f t="shared" si="73"/>
        <v>22942.715309861473</v>
      </c>
      <c r="D526" s="51">
        <f t="shared" si="74"/>
        <v>17035.00763708571</v>
      </c>
      <c r="E526" s="51">
        <f t="shared" si="75"/>
        <v>25656.863373957669</v>
      </c>
      <c r="F526" s="51">
        <f t="shared" si="76"/>
        <v>15941.507243334006</v>
      </c>
      <c r="G526" s="51">
        <f t="shared" si="77"/>
        <v>42.913684265337899</v>
      </c>
      <c r="H526" s="79" cm="1">
        <f t="array" ref="H526">ROUND(TREND($B$25:$B$175,$A$25:$A$175,A526),0)</f>
        <v>1080</v>
      </c>
      <c r="I526" s="79" cm="1">
        <f t="array" ref="I526">ROUND(TREND($C$25:$C$175,$A$25:$A$175,A526),0)</f>
        <v>20576</v>
      </c>
      <c r="J526" s="79" cm="1">
        <f t="array" ref="J526">ROUND(TREND($D$25:$D$175,$A$25:$A$175,A526),0)</f>
        <v>15143</v>
      </c>
      <c r="K526" s="79" cm="1">
        <f t="array" ref="K526">ROUND(TREND($E$25:$E$175,$A$25:$A$175,A526),0)</f>
        <v>23244</v>
      </c>
      <c r="L526" s="79" cm="1">
        <f t="array" ref="L526">ROUND(TREND($F$25:$F$175,$A$25:$A$175,A526),0)</f>
        <v>14599</v>
      </c>
      <c r="M526" s="80" cm="1">
        <f t="array" ref="M526">TREND($G$25:$G$175,$A$25:$A$175,A526)</f>
        <v>41.550017851141064</v>
      </c>
      <c r="N526" s="50">
        <f t="shared" si="78"/>
        <v>327731</v>
      </c>
      <c r="O526" s="50">
        <f t="shared" si="79"/>
        <v>231371</v>
      </c>
      <c r="P526" s="50">
        <f t="shared" si="80"/>
        <v>248541</v>
      </c>
      <c r="Q526" s="50">
        <f t="shared" si="81"/>
        <v>306556</v>
      </c>
    </row>
    <row r="527" spans="1:17" ht="18" thickBot="1" x14ac:dyDescent="0.3">
      <c r="A527" s="25">
        <v>55763</v>
      </c>
      <c r="B527" s="51">
        <f t="shared" si="72"/>
        <v>1073.5026178010453</v>
      </c>
      <c r="C527" s="51">
        <f t="shared" si="73"/>
        <v>22988.431256969965</v>
      </c>
      <c r="D527" s="51">
        <f t="shared" si="74"/>
        <v>17063.131205132144</v>
      </c>
      <c r="E527" s="51">
        <f t="shared" si="75"/>
        <v>25701.015608295922</v>
      </c>
      <c r="F527" s="51">
        <f t="shared" si="76"/>
        <v>15973.174049968478</v>
      </c>
      <c r="G527" s="51">
        <f t="shared" si="77"/>
        <v>42.984671753613576</v>
      </c>
      <c r="H527" s="79" cm="1">
        <f t="array" ref="H527">ROUND(TREND($B$25:$B$175,$A$25:$A$175,A527),0)</f>
        <v>1082</v>
      </c>
      <c r="I527" s="79" cm="1">
        <f t="array" ref="I527">ROUND(TREND($C$25:$C$175,$A$25:$A$175,A527),0)</f>
        <v>20617</v>
      </c>
      <c r="J527" s="79" cm="1">
        <f t="array" ref="J527">ROUND(TREND($D$25:$D$175,$A$25:$A$175,A527),0)</f>
        <v>15168</v>
      </c>
      <c r="K527" s="79" cm="1">
        <f t="array" ref="K527">ROUND(TREND($E$25:$E$175,$A$25:$A$175,A527),0)</f>
        <v>23284</v>
      </c>
      <c r="L527" s="79" cm="1">
        <f t="array" ref="L527">ROUND(TREND($F$25:$F$175,$A$25:$A$175,A527),0)</f>
        <v>14628</v>
      </c>
      <c r="M527" s="80" cm="1">
        <f t="array" ref="M527">TREND($G$25:$G$175,$A$25:$A$175,A527)</f>
        <v>41.618749572864715</v>
      </c>
      <c r="N527" s="50">
        <f t="shared" si="78"/>
        <v>328384</v>
      </c>
      <c r="O527" s="50">
        <f t="shared" si="79"/>
        <v>231753</v>
      </c>
      <c r="P527" s="50">
        <f t="shared" si="80"/>
        <v>248969</v>
      </c>
      <c r="Q527" s="50">
        <f t="shared" si="81"/>
        <v>307165</v>
      </c>
    </row>
    <row r="528" spans="1:17" ht="18" thickBot="1" x14ac:dyDescent="0.3">
      <c r="A528" s="25">
        <v>55793</v>
      </c>
      <c r="B528" s="51">
        <f t="shared" si="72"/>
        <v>1075.4869109947626</v>
      </c>
      <c r="C528" s="51">
        <f t="shared" si="73"/>
        <v>23033.032180978251</v>
      </c>
      <c r="D528" s="51">
        <f t="shared" si="74"/>
        <v>17090.129830456721</v>
      </c>
      <c r="E528" s="51">
        <f t="shared" si="75"/>
        <v>25744.064036775719</v>
      </c>
      <c r="F528" s="51">
        <f t="shared" si="76"/>
        <v>16002.656938904023</v>
      </c>
      <c r="G528" s="51">
        <f t="shared" si="77"/>
        <v>43.053369322912602</v>
      </c>
      <c r="H528" s="79" cm="1">
        <f t="array" ref="H528">ROUND(TREND($B$25:$B$175,$A$25:$A$175,A528),0)</f>
        <v>1084</v>
      </c>
      <c r="I528" s="79" cm="1">
        <f t="array" ref="I528">ROUND(TREND($C$25:$C$175,$A$25:$A$175,A528),0)</f>
        <v>20657</v>
      </c>
      <c r="J528" s="79" cm="1">
        <f t="array" ref="J528">ROUND(TREND($D$25:$D$175,$A$25:$A$175,A528),0)</f>
        <v>15192</v>
      </c>
      <c r="K528" s="79" cm="1">
        <f t="array" ref="K528">ROUND(TREND($E$25:$E$175,$A$25:$A$175,A528),0)</f>
        <v>23323</v>
      </c>
      <c r="L528" s="79" cm="1">
        <f t="array" ref="L528">ROUND(TREND($F$25:$F$175,$A$25:$A$175,A528),0)</f>
        <v>14655</v>
      </c>
      <c r="M528" s="80" cm="1">
        <f t="array" ref="M528">TREND($G$25:$G$175,$A$25:$A$175,A528)</f>
        <v>41.68526414227469</v>
      </c>
      <c r="N528" s="50">
        <f t="shared" si="78"/>
        <v>329021</v>
      </c>
      <c r="O528" s="50">
        <f t="shared" si="79"/>
        <v>232120</v>
      </c>
      <c r="P528" s="50">
        <f t="shared" si="80"/>
        <v>249386</v>
      </c>
      <c r="Q528" s="50">
        <f t="shared" si="81"/>
        <v>307732</v>
      </c>
    </row>
    <row r="529" spans="1:17" ht="18" thickBot="1" x14ac:dyDescent="0.3">
      <c r="A529" s="25">
        <v>55824</v>
      </c>
      <c r="B529" s="51">
        <f t="shared" si="72"/>
        <v>1077.47120418848</v>
      </c>
      <c r="C529" s="51">
        <f t="shared" si="73"/>
        <v>23079.86315118695</v>
      </c>
      <c r="D529" s="51">
        <f t="shared" si="74"/>
        <v>17118.253398503155</v>
      </c>
      <c r="E529" s="51">
        <f t="shared" si="75"/>
        <v>25789.320076972424</v>
      </c>
      <c r="F529" s="51">
        <f t="shared" si="76"/>
        <v>16034.323745538497</v>
      </c>
      <c r="G529" s="51">
        <f t="shared" si="77"/>
        <v>43.124356811188264</v>
      </c>
      <c r="H529" s="79" cm="1">
        <f t="array" ref="H529">ROUND(TREND($B$25:$B$175,$A$25:$A$175,A529),0)</f>
        <v>1086</v>
      </c>
      <c r="I529" s="79" cm="1">
        <f t="array" ref="I529">ROUND(TREND($C$25:$C$175,$A$25:$A$175,A529),0)</f>
        <v>20699</v>
      </c>
      <c r="J529" s="79" cm="1">
        <f t="array" ref="J529">ROUND(TREND($D$25:$D$175,$A$25:$A$175,A529),0)</f>
        <v>15217</v>
      </c>
      <c r="K529" s="79" cm="1">
        <f t="array" ref="K529">ROUND(TREND($E$25:$E$175,$A$25:$A$175,A529),0)</f>
        <v>23364</v>
      </c>
      <c r="L529" s="79" cm="1">
        <f t="array" ref="L529">ROUND(TREND($F$25:$F$175,$A$25:$A$175,A529),0)</f>
        <v>14684</v>
      </c>
      <c r="M529" s="80" cm="1">
        <f t="array" ref="M529">TREND($G$25:$G$175,$A$25:$A$175,A529)</f>
        <v>41.753995863998327</v>
      </c>
      <c r="N529" s="50">
        <f t="shared" si="78"/>
        <v>329690</v>
      </c>
      <c r="O529" s="50">
        <f t="shared" si="79"/>
        <v>232502</v>
      </c>
      <c r="P529" s="50">
        <f t="shared" si="80"/>
        <v>249824</v>
      </c>
      <c r="Q529" s="50">
        <f t="shared" si="81"/>
        <v>308341</v>
      </c>
    </row>
    <row r="530" spans="1:17" ht="18" thickBot="1" x14ac:dyDescent="0.3">
      <c r="A530" s="25">
        <v>55854</v>
      </c>
      <c r="B530" s="51">
        <f t="shared" si="72"/>
        <v>1079.4554973821973</v>
      </c>
      <c r="C530" s="51">
        <f t="shared" si="73"/>
        <v>23124.464075195232</v>
      </c>
      <c r="D530" s="51">
        <f t="shared" si="74"/>
        <v>17145.252023827732</v>
      </c>
      <c r="E530" s="51">
        <f t="shared" si="75"/>
        <v>25832.368505452218</v>
      </c>
      <c r="F530" s="51">
        <f t="shared" si="76"/>
        <v>16064.898593323507</v>
      </c>
      <c r="G530" s="51">
        <f t="shared" si="77"/>
        <v>43.193054380487311</v>
      </c>
      <c r="H530" s="79" cm="1">
        <f t="array" ref="H530">ROUND(TREND($B$25:$B$175,$A$25:$A$175,A530),0)</f>
        <v>1088</v>
      </c>
      <c r="I530" s="79" cm="1">
        <f t="array" ref="I530">ROUND(TREND($C$25:$C$175,$A$25:$A$175,A530),0)</f>
        <v>20739</v>
      </c>
      <c r="J530" s="79" cm="1">
        <f t="array" ref="J530">ROUND(TREND($D$25:$D$175,$A$25:$A$175,A530),0)</f>
        <v>15241</v>
      </c>
      <c r="K530" s="79" cm="1">
        <f t="array" ref="K530">ROUND(TREND($E$25:$E$175,$A$25:$A$175,A530),0)</f>
        <v>23403</v>
      </c>
      <c r="L530" s="79" cm="1">
        <f t="array" ref="L530">ROUND(TREND($F$25:$F$175,$A$25:$A$175,A530),0)</f>
        <v>14712</v>
      </c>
      <c r="M530" s="80" cm="1">
        <f t="array" ref="M530">TREND($G$25:$G$175,$A$25:$A$175,A530)</f>
        <v>41.820510433408316</v>
      </c>
      <c r="N530" s="50">
        <f t="shared" si="78"/>
        <v>330327</v>
      </c>
      <c r="O530" s="50">
        <f t="shared" si="79"/>
        <v>232869</v>
      </c>
      <c r="P530" s="50">
        <f t="shared" si="80"/>
        <v>250241</v>
      </c>
      <c r="Q530" s="50">
        <f t="shared" si="81"/>
        <v>308929</v>
      </c>
    </row>
    <row r="531" spans="1:17" ht="18" thickBot="1" x14ac:dyDescent="0.3">
      <c r="A531" s="25">
        <v>55885</v>
      </c>
      <c r="B531" s="51">
        <f t="shared" si="72"/>
        <v>1081.4397905759147</v>
      </c>
      <c r="C531" s="51">
        <f t="shared" si="73"/>
        <v>23171.295045403931</v>
      </c>
      <c r="D531" s="51">
        <f t="shared" si="74"/>
        <v>17173.375591874166</v>
      </c>
      <c r="E531" s="51">
        <f t="shared" si="75"/>
        <v>25876.520739790467</v>
      </c>
      <c r="F531" s="51">
        <f t="shared" si="76"/>
        <v>16095.473441108517</v>
      </c>
      <c r="G531" s="51">
        <f t="shared" si="77"/>
        <v>43.264041868762966</v>
      </c>
      <c r="H531" s="79" cm="1">
        <f t="array" ref="H531">ROUND(TREND($B$25:$B$175,$A$25:$A$175,A531),0)</f>
        <v>1090</v>
      </c>
      <c r="I531" s="79" cm="1">
        <f t="array" ref="I531">ROUND(TREND($C$25:$C$175,$A$25:$A$175,A531),0)</f>
        <v>20781</v>
      </c>
      <c r="J531" s="79" cm="1">
        <f t="array" ref="J531">ROUND(TREND($D$25:$D$175,$A$25:$A$175,A531),0)</f>
        <v>15266</v>
      </c>
      <c r="K531" s="79" cm="1">
        <f t="array" ref="K531">ROUND(TREND($E$25:$E$175,$A$25:$A$175,A531),0)</f>
        <v>23443</v>
      </c>
      <c r="L531" s="79" cm="1">
        <f t="array" ref="L531">ROUND(TREND($F$25:$F$175,$A$25:$A$175,A531),0)</f>
        <v>14740</v>
      </c>
      <c r="M531" s="80" cm="1">
        <f t="array" ref="M531">TREND($G$25:$G$175,$A$25:$A$175,A531)</f>
        <v>41.889242155131953</v>
      </c>
      <c r="N531" s="50">
        <f t="shared" si="78"/>
        <v>330996</v>
      </c>
      <c r="O531" s="50">
        <f t="shared" si="79"/>
        <v>233251</v>
      </c>
      <c r="P531" s="50">
        <f t="shared" si="80"/>
        <v>250669</v>
      </c>
      <c r="Q531" s="50">
        <f t="shared" si="81"/>
        <v>309517</v>
      </c>
    </row>
    <row r="532" spans="1:17" ht="18" thickBot="1" x14ac:dyDescent="0.3">
      <c r="A532" s="25">
        <v>55916</v>
      </c>
      <c r="B532" s="51">
        <f t="shared" si="72"/>
        <v>1083.4240837696318</v>
      </c>
      <c r="C532" s="51">
        <f t="shared" si="73"/>
        <v>23217.010992512423</v>
      </c>
      <c r="D532" s="51">
        <f t="shared" si="74"/>
        <v>17201.499159920601</v>
      </c>
      <c r="E532" s="51">
        <f t="shared" si="75"/>
        <v>25920.67297412872</v>
      </c>
      <c r="F532" s="51">
        <f t="shared" si="76"/>
        <v>16127.140247742993</v>
      </c>
      <c r="G532" s="51">
        <f t="shared" si="77"/>
        <v>43.335029357038636</v>
      </c>
      <c r="H532" s="79" cm="1">
        <f t="array" ref="H532">ROUND(TREND($B$25:$B$175,$A$25:$A$175,A532),0)</f>
        <v>1092</v>
      </c>
      <c r="I532" s="79" cm="1">
        <f t="array" ref="I532">ROUND(TREND($C$25:$C$175,$A$25:$A$175,A532),0)</f>
        <v>20822</v>
      </c>
      <c r="J532" s="79" cm="1">
        <f t="array" ref="J532">ROUND(TREND($D$25:$D$175,$A$25:$A$175,A532),0)</f>
        <v>15291</v>
      </c>
      <c r="K532" s="79" cm="1">
        <f t="array" ref="K532">ROUND(TREND($E$25:$E$175,$A$25:$A$175,A532),0)</f>
        <v>23483</v>
      </c>
      <c r="L532" s="79" cm="1">
        <f t="array" ref="L532">ROUND(TREND($F$25:$F$175,$A$25:$A$175,A532),0)</f>
        <v>14769</v>
      </c>
      <c r="M532" s="80" cm="1">
        <f t="array" ref="M532">TREND($G$25:$G$175,$A$25:$A$175,A532)</f>
        <v>41.957973876855604</v>
      </c>
      <c r="N532" s="50">
        <f t="shared" si="78"/>
        <v>331649</v>
      </c>
      <c r="O532" s="50">
        <f t="shared" si="79"/>
        <v>233633</v>
      </c>
      <c r="P532" s="50">
        <f t="shared" si="80"/>
        <v>251097</v>
      </c>
      <c r="Q532" s="50">
        <f t="shared" si="81"/>
        <v>310126</v>
      </c>
    </row>
    <row r="533" spans="1:17" ht="18" thickBot="1" x14ac:dyDescent="0.3">
      <c r="A533" s="25">
        <v>55944</v>
      </c>
      <c r="B533" s="51">
        <f t="shared" si="72"/>
        <v>1085.4083769633492</v>
      </c>
      <c r="C533" s="51">
        <f t="shared" si="73"/>
        <v>23259.381870320296</v>
      </c>
      <c r="D533" s="51">
        <f t="shared" si="74"/>
        <v>17227.37284252332</v>
      </c>
      <c r="E533" s="51">
        <f t="shared" si="75"/>
        <v>25961.513790891604</v>
      </c>
      <c r="F533" s="51">
        <f t="shared" si="76"/>
        <v>16154.439218979609</v>
      </c>
      <c r="G533" s="51">
        <f t="shared" si="77"/>
        <v>43.399147088384389</v>
      </c>
      <c r="H533" s="79" cm="1">
        <f t="array" ref="H533">ROUND(TREND($B$25:$B$175,$A$25:$A$175,A533),0)</f>
        <v>1094</v>
      </c>
      <c r="I533" s="79" cm="1">
        <f t="array" ref="I533">ROUND(TREND($C$25:$C$175,$A$25:$A$175,A533),0)</f>
        <v>20860</v>
      </c>
      <c r="J533" s="79" cm="1">
        <f t="array" ref="J533">ROUND(TREND($D$25:$D$175,$A$25:$A$175,A533),0)</f>
        <v>15314</v>
      </c>
      <c r="K533" s="79" cm="1">
        <f t="array" ref="K533">ROUND(TREND($E$25:$E$175,$A$25:$A$175,A533),0)</f>
        <v>23520</v>
      </c>
      <c r="L533" s="79" cm="1">
        <f t="array" ref="L533">ROUND(TREND($F$25:$F$175,$A$25:$A$175,A533),0)</f>
        <v>14794</v>
      </c>
      <c r="M533" s="80" cm="1">
        <f t="array" ref="M533">TREND($G$25:$G$175,$A$25:$A$175,A533)</f>
        <v>42.020054141638241</v>
      </c>
      <c r="N533" s="50">
        <f t="shared" si="78"/>
        <v>332254</v>
      </c>
      <c r="O533" s="50">
        <f t="shared" si="79"/>
        <v>233984</v>
      </c>
      <c r="P533" s="50">
        <f t="shared" si="80"/>
        <v>251493</v>
      </c>
      <c r="Q533" s="50">
        <f t="shared" si="81"/>
        <v>310651</v>
      </c>
    </row>
    <row r="534" spans="1:17" ht="18" thickBot="1" x14ac:dyDescent="0.3">
      <c r="A534" s="25">
        <v>55975</v>
      </c>
      <c r="B534" s="51">
        <f t="shared" si="72"/>
        <v>1087.3926701570663</v>
      </c>
      <c r="C534" s="51">
        <f t="shared" si="73"/>
        <v>23305.097817428785</v>
      </c>
      <c r="D534" s="51">
        <f t="shared" si="74"/>
        <v>17255.496410569755</v>
      </c>
      <c r="E534" s="51">
        <f t="shared" si="75"/>
        <v>26005.666025229857</v>
      </c>
      <c r="F534" s="51">
        <f t="shared" si="76"/>
        <v>16186.106025614083</v>
      </c>
      <c r="G534" s="51">
        <f t="shared" si="77"/>
        <v>43.470134576660058</v>
      </c>
      <c r="H534" s="79" cm="1">
        <f t="array" ref="H534">ROUND(TREND($B$25:$B$175,$A$25:$A$175,A534),0)</f>
        <v>1096</v>
      </c>
      <c r="I534" s="79" cm="1">
        <f t="array" ref="I534">ROUND(TREND($C$25:$C$175,$A$25:$A$175,A534),0)</f>
        <v>20901</v>
      </c>
      <c r="J534" s="79" cm="1">
        <f t="array" ref="J534">ROUND(TREND($D$25:$D$175,$A$25:$A$175,A534),0)</f>
        <v>15339</v>
      </c>
      <c r="K534" s="79" cm="1">
        <f t="array" ref="K534">ROUND(TREND($E$25:$E$175,$A$25:$A$175,A534),0)</f>
        <v>23560</v>
      </c>
      <c r="L534" s="79" cm="1">
        <f t="array" ref="L534">ROUND(TREND($F$25:$F$175,$A$25:$A$175,A534),0)</f>
        <v>14823</v>
      </c>
      <c r="M534" s="80" cm="1">
        <f t="array" ref="M534">TREND($G$25:$G$175,$A$25:$A$175,A534)</f>
        <v>42.088785863361892</v>
      </c>
      <c r="N534" s="50">
        <f t="shared" si="78"/>
        <v>332907</v>
      </c>
      <c r="O534" s="50">
        <f t="shared" si="79"/>
        <v>234366</v>
      </c>
      <c r="P534" s="50">
        <f t="shared" si="80"/>
        <v>251921</v>
      </c>
      <c r="Q534" s="50">
        <f t="shared" si="81"/>
        <v>311260</v>
      </c>
    </row>
    <row r="535" spans="1:17" ht="18" thickBot="1" x14ac:dyDescent="0.3">
      <c r="A535" s="25">
        <v>56005</v>
      </c>
      <c r="B535" s="51">
        <f t="shared" si="72"/>
        <v>1089.3769633507836</v>
      </c>
      <c r="C535" s="51">
        <f t="shared" si="73"/>
        <v>23349.698741437071</v>
      </c>
      <c r="D535" s="51">
        <f t="shared" si="74"/>
        <v>17282.495035894328</v>
      </c>
      <c r="E535" s="51">
        <f t="shared" si="75"/>
        <v>26048.714453709654</v>
      </c>
      <c r="F535" s="51">
        <f t="shared" si="76"/>
        <v>16216.680873399093</v>
      </c>
      <c r="G535" s="51">
        <f t="shared" si="77"/>
        <v>43.538832145959084</v>
      </c>
      <c r="H535" s="79" cm="1">
        <f t="array" ref="H535">ROUND(TREND($B$25:$B$175,$A$25:$A$175,A535),0)</f>
        <v>1098</v>
      </c>
      <c r="I535" s="79" cm="1">
        <f t="array" ref="I535">ROUND(TREND($C$25:$C$175,$A$25:$A$175,A535),0)</f>
        <v>20941</v>
      </c>
      <c r="J535" s="79" cm="1">
        <f t="array" ref="J535">ROUND(TREND($D$25:$D$175,$A$25:$A$175,A535),0)</f>
        <v>15363</v>
      </c>
      <c r="K535" s="79" cm="1">
        <f t="array" ref="K535">ROUND(TREND($E$25:$E$175,$A$25:$A$175,A535),0)</f>
        <v>23599</v>
      </c>
      <c r="L535" s="79" cm="1">
        <f t="array" ref="L535">ROUND(TREND($F$25:$F$175,$A$25:$A$175,A535),0)</f>
        <v>14851</v>
      </c>
      <c r="M535" s="80" cm="1">
        <f t="array" ref="M535">TREND($G$25:$G$175,$A$25:$A$175,A535)</f>
        <v>42.155300432771867</v>
      </c>
      <c r="N535" s="50">
        <f t="shared" si="78"/>
        <v>333544</v>
      </c>
      <c r="O535" s="50">
        <f t="shared" si="79"/>
        <v>234733</v>
      </c>
      <c r="P535" s="50">
        <f t="shared" si="80"/>
        <v>252338</v>
      </c>
      <c r="Q535" s="50">
        <f t="shared" si="81"/>
        <v>311848</v>
      </c>
    </row>
    <row r="536" spans="1:17" ht="18" thickBot="1" x14ac:dyDescent="0.3">
      <c r="A536" s="25">
        <v>56036</v>
      </c>
      <c r="B536" s="51">
        <f t="shared" si="72"/>
        <v>1091.3612565445007</v>
      </c>
      <c r="C536" s="51">
        <f t="shared" si="73"/>
        <v>23396.52971164577</v>
      </c>
      <c r="D536" s="51">
        <f t="shared" si="74"/>
        <v>17310.618603940762</v>
      </c>
      <c r="E536" s="51">
        <f t="shared" si="75"/>
        <v>26092.866688047903</v>
      </c>
      <c r="F536" s="51">
        <f t="shared" si="76"/>
        <v>16247.255721184101</v>
      </c>
      <c r="G536" s="51">
        <f t="shared" si="77"/>
        <v>43.609819634234761</v>
      </c>
      <c r="H536" s="79" cm="1">
        <f t="array" ref="H536">ROUND(TREND($B$25:$B$175,$A$25:$A$175,A536),0)</f>
        <v>1100</v>
      </c>
      <c r="I536" s="79" cm="1">
        <f t="array" ref="I536">ROUND(TREND($C$25:$C$175,$A$25:$A$175,A536),0)</f>
        <v>20983</v>
      </c>
      <c r="J536" s="79" cm="1">
        <f t="array" ref="J536">ROUND(TREND($D$25:$D$175,$A$25:$A$175,A536),0)</f>
        <v>15388</v>
      </c>
      <c r="K536" s="79" cm="1">
        <f t="array" ref="K536">ROUND(TREND($E$25:$E$175,$A$25:$A$175,A536),0)</f>
        <v>23639</v>
      </c>
      <c r="L536" s="79" cm="1">
        <f t="array" ref="L536">ROUND(TREND($F$25:$F$175,$A$25:$A$175,A536),0)</f>
        <v>14879</v>
      </c>
      <c r="M536" s="80" cm="1">
        <f t="array" ref="M536">TREND($G$25:$G$175,$A$25:$A$175,A536)</f>
        <v>42.224032154495518</v>
      </c>
      <c r="N536" s="50">
        <f t="shared" si="78"/>
        <v>334213</v>
      </c>
      <c r="O536" s="50">
        <f t="shared" si="79"/>
        <v>235115</v>
      </c>
      <c r="P536" s="50">
        <f t="shared" si="80"/>
        <v>252766</v>
      </c>
      <c r="Q536" s="50">
        <f t="shared" si="81"/>
        <v>312436</v>
      </c>
    </row>
    <row r="537" spans="1:17" ht="18" thickBot="1" x14ac:dyDescent="0.3">
      <c r="A537" s="25">
        <v>56066</v>
      </c>
      <c r="B537" s="51">
        <f t="shared" si="72"/>
        <v>1093.3455497382179</v>
      </c>
      <c r="C537" s="51">
        <f t="shared" si="73"/>
        <v>23441.130635654055</v>
      </c>
      <c r="D537" s="51">
        <f t="shared" si="74"/>
        <v>17337.617229265339</v>
      </c>
      <c r="E537" s="51">
        <f t="shared" si="75"/>
        <v>26135.915116527696</v>
      </c>
      <c r="F537" s="51">
        <f t="shared" si="76"/>
        <v>16277.830568969111</v>
      </c>
      <c r="G537" s="51">
        <f t="shared" si="77"/>
        <v>43.678517203533794</v>
      </c>
      <c r="H537" s="79" cm="1">
        <f t="array" ref="H537">ROUND(TREND($B$25:$B$175,$A$25:$A$175,A537),0)</f>
        <v>1102</v>
      </c>
      <c r="I537" s="79" cm="1">
        <f t="array" ref="I537">ROUND(TREND($C$25:$C$175,$A$25:$A$175,A537),0)</f>
        <v>21023</v>
      </c>
      <c r="J537" s="79" cm="1">
        <f t="array" ref="J537">ROUND(TREND($D$25:$D$175,$A$25:$A$175,A537),0)</f>
        <v>15412</v>
      </c>
      <c r="K537" s="79" cm="1">
        <f t="array" ref="K537">ROUND(TREND($E$25:$E$175,$A$25:$A$175,A537),0)</f>
        <v>23678</v>
      </c>
      <c r="L537" s="79" cm="1">
        <f t="array" ref="L537">ROUND(TREND($F$25:$F$175,$A$25:$A$175,A537),0)</f>
        <v>14907</v>
      </c>
      <c r="M537" s="80" cm="1">
        <f t="array" ref="M537">TREND($G$25:$G$175,$A$25:$A$175,A537)</f>
        <v>42.290546723905493</v>
      </c>
      <c r="N537" s="50">
        <f t="shared" si="78"/>
        <v>334850</v>
      </c>
      <c r="O537" s="50">
        <f t="shared" si="79"/>
        <v>235482</v>
      </c>
      <c r="P537" s="50">
        <f t="shared" si="80"/>
        <v>253183</v>
      </c>
      <c r="Q537" s="50">
        <f t="shared" si="81"/>
        <v>313024</v>
      </c>
    </row>
    <row r="538" spans="1:17" ht="18" thickBot="1" x14ac:dyDescent="0.3">
      <c r="A538" s="25">
        <v>56097</v>
      </c>
      <c r="B538" s="51">
        <f t="shared" si="72"/>
        <v>1095.329842931935</v>
      </c>
      <c r="C538" s="51">
        <f t="shared" si="73"/>
        <v>23486.846582762548</v>
      </c>
      <c r="D538" s="51">
        <f t="shared" si="74"/>
        <v>17365.740797311773</v>
      </c>
      <c r="E538" s="51">
        <f t="shared" si="75"/>
        <v>26180.067350865946</v>
      </c>
      <c r="F538" s="51">
        <f t="shared" si="76"/>
        <v>16308.405416754122</v>
      </c>
      <c r="G538" s="51">
        <f t="shared" si="77"/>
        <v>43.749504691809449</v>
      </c>
      <c r="H538" s="79" cm="1">
        <f t="array" ref="H538">ROUND(TREND($B$25:$B$175,$A$25:$A$175,A538),0)</f>
        <v>1104</v>
      </c>
      <c r="I538" s="79" cm="1">
        <f t="array" ref="I538">ROUND(TREND($C$25:$C$175,$A$25:$A$175,A538),0)</f>
        <v>21064</v>
      </c>
      <c r="J538" s="79" cm="1">
        <f t="array" ref="J538">ROUND(TREND($D$25:$D$175,$A$25:$A$175,A538),0)</f>
        <v>15437</v>
      </c>
      <c r="K538" s="79" cm="1">
        <f t="array" ref="K538">ROUND(TREND($E$25:$E$175,$A$25:$A$175,A538),0)</f>
        <v>23718</v>
      </c>
      <c r="L538" s="79" cm="1">
        <f t="array" ref="L538">ROUND(TREND($F$25:$F$175,$A$25:$A$175,A538),0)</f>
        <v>14935</v>
      </c>
      <c r="M538" s="80" cm="1">
        <f t="array" ref="M538">TREND($G$25:$G$175,$A$25:$A$175,A538)</f>
        <v>42.35927844562913</v>
      </c>
      <c r="N538" s="50">
        <f t="shared" si="78"/>
        <v>335503</v>
      </c>
      <c r="O538" s="50">
        <f t="shared" si="79"/>
        <v>235864</v>
      </c>
      <c r="P538" s="50">
        <f t="shared" si="80"/>
        <v>253611</v>
      </c>
      <c r="Q538" s="50">
        <f t="shared" si="81"/>
        <v>313612</v>
      </c>
    </row>
    <row r="539" spans="1:17" ht="18" thickBot="1" x14ac:dyDescent="0.3">
      <c r="A539" s="25">
        <v>56128</v>
      </c>
      <c r="B539" s="51">
        <f t="shared" si="72"/>
        <v>1097.3141361256521</v>
      </c>
      <c r="C539" s="51">
        <f t="shared" si="73"/>
        <v>23533.677552971247</v>
      </c>
      <c r="D539" s="51">
        <f t="shared" si="74"/>
        <v>17393.864365358208</v>
      </c>
      <c r="E539" s="51">
        <f t="shared" si="75"/>
        <v>26225.323391062655</v>
      </c>
      <c r="F539" s="51">
        <f t="shared" si="76"/>
        <v>16340.072223388597</v>
      </c>
      <c r="G539" s="51">
        <f t="shared" si="77"/>
        <v>43.820492180085125</v>
      </c>
      <c r="H539" s="79" cm="1">
        <f t="array" ref="H539">ROUND(TREND($B$25:$B$175,$A$25:$A$175,A539),0)</f>
        <v>1106</v>
      </c>
      <c r="I539" s="79" cm="1">
        <f t="array" ref="I539">ROUND(TREND($C$25:$C$175,$A$25:$A$175,A539),0)</f>
        <v>21106</v>
      </c>
      <c r="J539" s="79" cm="1">
        <f t="array" ref="J539">ROUND(TREND($D$25:$D$175,$A$25:$A$175,A539),0)</f>
        <v>15462</v>
      </c>
      <c r="K539" s="79" cm="1">
        <f t="array" ref="K539">ROUND(TREND($E$25:$E$175,$A$25:$A$175,A539),0)</f>
        <v>23759</v>
      </c>
      <c r="L539" s="79" cm="1">
        <f t="array" ref="L539">ROUND(TREND($F$25:$F$175,$A$25:$A$175,A539),0)</f>
        <v>14964</v>
      </c>
      <c r="M539" s="80" cm="1">
        <f t="array" ref="M539">TREND($G$25:$G$175,$A$25:$A$175,A539)</f>
        <v>42.428010167352781</v>
      </c>
      <c r="N539" s="50">
        <f t="shared" si="78"/>
        <v>336172</v>
      </c>
      <c r="O539" s="50">
        <f t="shared" si="79"/>
        <v>236246</v>
      </c>
      <c r="P539" s="50">
        <f t="shared" si="80"/>
        <v>254049</v>
      </c>
      <c r="Q539" s="50">
        <f t="shared" si="81"/>
        <v>314221</v>
      </c>
    </row>
    <row r="540" spans="1:17" ht="18" thickBot="1" x14ac:dyDescent="0.3">
      <c r="A540" s="25">
        <v>56158</v>
      </c>
      <c r="B540" s="51">
        <f t="shared" si="72"/>
        <v>1099.2984293193695</v>
      </c>
      <c r="C540" s="51">
        <f t="shared" si="73"/>
        <v>23578.278476979533</v>
      </c>
      <c r="D540" s="51">
        <f t="shared" si="74"/>
        <v>17420.862990682781</v>
      </c>
      <c r="E540" s="51">
        <f t="shared" si="75"/>
        <v>26268.371819542448</v>
      </c>
      <c r="F540" s="51">
        <f t="shared" si="76"/>
        <v>16369.555112324144</v>
      </c>
      <c r="G540" s="51">
        <f t="shared" si="77"/>
        <v>43.889189749384151</v>
      </c>
      <c r="H540" s="79" cm="1">
        <f t="array" ref="H540">ROUND(TREND($B$25:$B$175,$A$25:$A$175,A540),0)</f>
        <v>1108</v>
      </c>
      <c r="I540" s="79" cm="1">
        <f t="array" ref="I540">ROUND(TREND($C$25:$C$175,$A$25:$A$175,A540),0)</f>
        <v>21146</v>
      </c>
      <c r="J540" s="79" cm="1">
        <f t="array" ref="J540">ROUND(TREND($D$25:$D$175,$A$25:$A$175,A540),0)</f>
        <v>15486</v>
      </c>
      <c r="K540" s="79" cm="1">
        <f t="array" ref="K540">ROUND(TREND($E$25:$E$175,$A$25:$A$175,A540),0)</f>
        <v>23798</v>
      </c>
      <c r="L540" s="79" cm="1">
        <f t="array" ref="L540">ROUND(TREND($F$25:$F$175,$A$25:$A$175,A540),0)</f>
        <v>14991</v>
      </c>
      <c r="M540" s="80" cm="1">
        <f t="array" ref="M540">TREND($G$25:$G$175,$A$25:$A$175,A540)</f>
        <v>42.494524736762756</v>
      </c>
      <c r="N540" s="50">
        <f t="shared" si="78"/>
        <v>336809</v>
      </c>
      <c r="O540" s="50">
        <f t="shared" si="79"/>
        <v>236613</v>
      </c>
      <c r="P540" s="50">
        <f t="shared" si="80"/>
        <v>254466</v>
      </c>
      <c r="Q540" s="50">
        <f t="shared" si="81"/>
        <v>314788</v>
      </c>
    </row>
    <row r="541" spans="1:17" ht="18" thickBot="1" x14ac:dyDescent="0.3">
      <c r="A541" s="25">
        <v>56189</v>
      </c>
      <c r="B541" s="51">
        <f t="shared" si="72"/>
        <v>1101.2827225130868</v>
      </c>
      <c r="C541" s="51">
        <f t="shared" si="73"/>
        <v>23623.994424088025</v>
      </c>
      <c r="D541" s="51">
        <f t="shared" si="74"/>
        <v>17448.986558729215</v>
      </c>
      <c r="E541" s="51">
        <f t="shared" si="75"/>
        <v>26312.524053880701</v>
      </c>
      <c r="F541" s="51">
        <f t="shared" si="76"/>
        <v>16401.221918958618</v>
      </c>
      <c r="G541" s="51">
        <f t="shared" si="77"/>
        <v>43.960177237659813</v>
      </c>
      <c r="H541" s="79" cm="1">
        <f t="array" ref="H541">ROUND(TREND($B$25:$B$175,$A$25:$A$175,A541),0)</f>
        <v>1110</v>
      </c>
      <c r="I541" s="79" cm="1">
        <f t="array" ref="I541">ROUND(TREND($C$25:$C$175,$A$25:$A$175,A541),0)</f>
        <v>21187</v>
      </c>
      <c r="J541" s="79" cm="1">
        <f t="array" ref="J541">ROUND(TREND($D$25:$D$175,$A$25:$A$175,A541),0)</f>
        <v>15511</v>
      </c>
      <c r="K541" s="79" cm="1">
        <f t="array" ref="K541">ROUND(TREND($E$25:$E$175,$A$25:$A$175,A541),0)</f>
        <v>23838</v>
      </c>
      <c r="L541" s="79" cm="1">
        <f t="array" ref="L541">ROUND(TREND($F$25:$F$175,$A$25:$A$175,A541),0)</f>
        <v>15020</v>
      </c>
      <c r="M541" s="80" cm="1">
        <f t="array" ref="M541">TREND($G$25:$G$175,$A$25:$A$175,A541)</f>
        <v>42.563256458486393</v>
      </c>
      <c r="N541" s="50">
        <f t="shared" si="78"/>
        <v>337462</v>
      </c>
      <c r="O541" s="50">
        <f t="shared" si="79"/>
        <v>236995</v>
      </c>
      <c r="P541" s="50">
        <f t="shared" si="80"/>
        <v>254894</v>
      </c>
      <c r="Q541" s="50">
        <f t="shared" si="81"/>
        <v>315397</v>
      </c>
    </row>
    <row r="542" spans="1:17" ht="18" thickBot="1" x14ac:dyDescent="0.3">
      <c r="A542" s="25">
        <v>56219</v>
      </c>
      <c r="B542" s="51">
        <f t="shared" si="72"/>
        <v>1103.2670157068042</v>
      </c>
      <c r="C542" s="51">
        <f t="shared" si="73"/>
        <v>23669.710371196517</v>
      </c>
      <c r="D542" s="51">
        <f t="shared" si="74"/>
        <v>17475.985184053789</v>
      </c>
      <c r="E542" s="51">
        <f t="shared" si="75"/>
        <v>26355.572482360494</v>
      </c>
      <c r="F542" s="51">
        <f t="shared" si="76"/>
        <v>16431.796766743628</v>
      </c>
      <c r="G542" s="51">
        <f t="shared" si="77"/>
        <v>44.028874806958854</v>
      </c>
      <c r="H542" s="79" cm="1">
        <f t="array" ref="H542">ROUND(TREND($B$25:$B$175,$A$25:$A$175,A542),0)</f>
        <v>1112</v>
      </c>
      <c r="I542" s="79" cm="1">
        <f t="array" ref="I542">ROUND(TREND($C$25:$C$175,$A$25:$A$175,A542),0)</f>
        <v>21228</v>
      </c>
      <c r="J542" s="79" cm="1">
        <f t="array" ref="J542">ROUND(TREND($D$25:$D$175,$A$25:$A$175,A542),0)</f>
        <v>15535</v>
      </c>
      <c r="K542" s="79" cm="1">
        <f t="array" ref="K542">ROUND(TREND($E$25:$E$175,$A$25:$A$175,A542),0)</f>
        <v>23877</v>
      </c>
      <c r="L542" s="79" cm="1">
        <f t="array" ref="L542">ROUND(TREND($F$25:$F$175,$A$25:$A$175,A542),0)</f>
        <v>15048</v>
      </c>
      <c r="M542" s="80" cm="1">
        <f t="array" ref="M542">TREND($G$25:$G$175,$A$25:$A$175,A542)</f>
        <v>42.629771027896382</v>
      </c>
      <c r="N542" s="50">
        <f t="shared" si="78"/>
        <v>338115</v>
      </c>
      <c r="O542" s="50">
        <f t="shared" si="79"/>
        <v>237362</v>
      </c>
      <c r="P542" s="50">
        <f t="shared" si="80"/>
        <v>255311</v>
      </c>
      <c r="Q542" s="50">
        <f t="shared" si="81"/>
        <v>315985</v>
      </c>
    </row>
    <row r="543" spans="1:17" ht="18" thickBot="1" x14ac:dyDescent="0.3">
      <c r="A543" s="25">
        <v>56250</v>
      </c>
      <c r="B543" s="51">
        <f t="shared" si="72"/>
        <v>1105.2513089005215</v>
      </c>
      <c r="C543" s="51">
        <f t="shared" si="73"/>
        <v>23715.426318305006</v>
      </c>
      <c r="D543" s="51">
        <f t="shared" si="74"/>
        <v>17504.108752100223</v>
      </c>
      <c r="E543" s="51">
        <f t="shared" si="75"/>
        <v>26399.724716698744</v>
      </c>
      <c r="F543" s="51">
        <f t="shared" si="76"/>
        <v>16462.371614528638</v>
      </c>
      <c r="G543" s="51">
        <f t="shared" si="77"/>
        <v>44.099862295234509</v>
      </c>
      <c r="H543" s="79" cm="1">
        <f t="array" ref="H543">ROUND(TREND($B$25:$B$175,$A$25:$A$175,A543),0)</f>
        <v>1114</v>
      </c>
      <c r="I543" s="79" cm="1">
        <f t="array" ref="I543">ROUND(TREND($C$25:$C$175,$A$25:$A$175,A543),0)</f>
        <v>21269</v>
      </c>
      <c r="J543" s="79" cm="1">
        <f t="array" ref="J543">ROUND(TREND($D$25:$D$175,$A$25:$A$175,A543),0)</f>
        <v>15560</v>
      </c>
      <c r="K543" s="79" cm="1">
        <f t="array" ref="K543">ROUND(TREND($E$25:$E$175,$A$25:$A$175,A543),0)</f>
        <v>23917</v>
      </c>
      <c r="L543" s="79" cm="1">
        <f t="array" ref="L543">ROUND(TREND($F$25:$F$175,$A$25:$A$175,A543),0)</f>
        <v>15076</v>
      </c>
      <c r="M543" s="80" cm="1">
        <f t="array" ref="M543">TREND($G$25:$G$175,$A$25:$A$175,A543)</f>
        <v>42.698502749620019</v>
      </c>
      <c r="N543" s="50">
        <f t="shared" si="78"/>
        <v>338768</v>
      </c>
      <c r="O543" s="50">
        <f t="shared" si="79"/>
        <v>237744</v>
      </c>
      <c r="P543" s="50">
        <f t="shared" si="80"/>
        <v>255739</v>
      </c>
      <c r="Q543" s="50">
        <f t="shared" si="81"/>
        <v>316573</v>
      </c>
    </row>
    <row r="544" spans="1:17" ht="18" thickBot="1" x14ac:dyDescent="0.3">
      <c r="A544" s="25">
        <v>56281</v>
      </c>
      <c r="B544" s="51">
        <f t="shared" si="72"/>
        <v>1107.2356020942389</v>
      </c>
      <c r="C544" s="51">
        <f t="shared" si="73"/>
        <v>23762.257288513701</v>
      </c>
      <c r="D544" s="51">
        <f t="shared" si="74"/>
        <v>17532.232320146653</v>
      </c>
      <c r="E544" s="51">
        <f t="shared" si="75"/>
        <v>26444.980756895449</v>
      </c>
      <c r="F544" s="51">
        <f t="shared" si="76"/>
        <v>16494.03842116311</v>
      </c>
      <c r="G544" s="51">
        <f t="shared" si="77"/>
        <v>44.170849783510185</v>
      </c>
      <c r="H544" s="79" cm="1">
        <f t="array" ref="H544">ROUND(TREND($B$25:$B$175,$A$25:$A$175,A544),0)</f>
        <v>1116</v>
      </c>
      <c r="I544" s="79" cm="1">
        <f t="array" ref="I544">ROUND(TREND($C$25:$C$175,$A$25:$A$175,A544),0)</f>
        <v>21311</v>
      </c>
      <c r="J544" s="79" cm="1">
        <f t="array" ref="J544">ROUND(TREND($D$25:$D$175,$A$25:$A$175,A544),0)</f>
        <v>15585</v>
      </c>
      <c r="K544" s="79" cm="1">
        <f t="array" ref="K544">ROUND(TREND($E$25:$E$175,$A$25:$A$175,A544),0)</f>
        <v>23958</v>
      </c>
      <c r="L544" s="79" cm="1">
        <f t="array" ref="L544">ROUND(TREND($F$25:$F$175,$A$25:$A$175,A544),0)</f>
        <v>15105</v>
      </c>
      <c r="M544" s="80" cm="1">
        <f t="array" ref="M544">TREND($G$25:$G$175,$A$25:$A$175,A544)</f>
        <v>42.76723447134367</v>
      </c>
      <c r="N544" s="50">
        <f t="shared" si="78"/>
        <v>339437</v>
      </c>
      <c r="O544" s="50">
        <f t="shared" si="79"/>
        <v>238126</v>
      </c>
      <c r="P544" s="50">
        <f t="shared" si="80"/>
        <v>256177</v>
      </c>
      <c r="Q544" s="50">
        <f t="shared" si="81"/>
        <v>317182</v>
      </c>
    </row>
    <row r="545" spans="1:17" ht="18" thickBot="1" x14ac:dyDescent="0.3">
      <c r="A545" s="25">
        <v>56309</v>
      </c>
      <c r="B545" s="51">
        <f t="shared" si="72"/>
        <v>1109.2198952879562</v>
      </c>
      <c r="C545" s="51">
        <f t="shared" si="73"/>
        <v>23803.513143221367</v>
      </c>
      <c r="D545" s="51">
        <f t="shared" si="74"/>
        <v>17556.981060027516</v>
      </c>
      <c r="E545" s="51">
        <f t="shared" si="75"/>
        <v>26484.717767799877</v>
      </c>
      <c r="F545" s="51">
        <f t="shared" si="76"/>
        <v>16521.337392399728</v>
      </c>
      <c r="G545" s="51">
        <f t="shared" si="77"/>
        <v>44.234967514855938</v>
      </c>
      <c r="H545" s="79" cm="1">
        <f t="array" ref="H545">ROUND(TREND($B$25:$B$175,$A$25:$A$175,A545),0)</f>
        <v>1118</v>
      </c>
      <c r="I545" s="79" cm="1">
        <f t="array" ref="I545">ROUND(TREND($C$25:$C$175,$A$25:$A$175,A545),0)</f>
        <v>21348</v>
      </c>
      <c r="J545" s="79" cm="1">
        <f t="array" ref="J545">ROUND(TREND($D$25:$D$175,$A$25:$A$175,A545),0)</f>
        <v>15607</v>
      </c>
      <c r="K545" s="79" cm="1">
        <f t="array" ref="K545">ROUND(TREND($E$25:$E$175,$A$25:$A$175,A545),0)</f>
        <v>23994</v>
      </c>
      <c r="L545" s="79" cm="1">
        <f t="array" ref="L545">ROUND(TREND($F$25:$F$175,$A$25:$A$175,A545),0)</f>
        <v>15130</v>
      </c>
      <c r="M545" s="80" cm="1">
        <f t="array" ref="M545">TREND($G$25:$G$175,$A$25:$A$175,A545)</f>
        <v>42.829314736126307</v>
      </c>
      <c r="N545" s="50">
        <f t="shared" si="78"/>
        <v>340026</v>
      </c>
      <c r="O545" s="50">
        <f t="shared" si="79"/>
        <v>238462</v>
      </c>
      <c r="P545" s="50">
        <f t="shared" si="80"/>
        <v>256562</v>
      </c>
      <c r="Q545" s="50">
        <f t="shared" si="81"/>
        <v>317707</v>
      </c>
    </row>
    <row r="546" spans="1:17" ht="18" thickBot="1" x14ac:dyDescent="0.3">
      <c r="A546" s="25">
        <v>56340</v>
      </c>
      <c r="B546" s="51">
        <f t="shared" si="72"/>
        <v>1111.2041884816733</v>
      </c>
      <c r="C546" s="51">
        <f t="shared" si="73"/>
        <v>23849.229090329856</v>
      </c>
      <c r="D546" s="51">
        <f t="shared" si="74"/>
        <v>17585.10462807395</v>
      </c>
      <c r="E546" s="51">
        <f t="shared" si="75"/>
        <v>26528.87000213813</v>
      </c>
      <c r="F546" s="51">
        <f t="shared" si="76"/>
        <v>16553.0041990342</v>
      </c>
      <c r="G546" s="51">
        <f t="shared" si="77"/>
        <v>44.305955003131608</v>
      </c>
      <c r="H546" s="79" cm="1">
        <f t="array" ref="H546">ROUND(TREND($B$25:$B$175,$A$25:$A$175,A546),0)</f>
        <v>1120</v>
      </c>
      <c r="I546" s="79" cm="1">
        <f t="array" ref="I546">ROUND(TREND($C$25:$C$175,$A$25:$A$175,A546),0)</f>
        <v>21389</v>
      </c>
      <c r="J546" s="79" cm="1">
        <f t="array" ref="J546">ROUND(TREND($D$25:$D$175,$A$25:$A$175,A546),0)</f>
        <v>15632</v>
      </c>
      <c r="K546" s="79" cm="1">
        <f t="array" ref="K546">ROUND(TREND($E$25:$E$175,$A$25:$A$175,A546),0)</f>
        <v>24034</v>
      </c>
      <c r="L546" s="79" cm="1">
        <f t="array" ref="L546">ROUND(TREND($F$25:$F$175,$A$25:$A$175,A546),0)</f>
        <v>15159</v>
      </c>
      <c r="M546" s="80" cm="1">
        <f t="array" ref="M546">TREND($G$25:$G$175,$A$25:$A$175,A546)</f>
        <v>42.898046457849958</v>
      </c>
      <c r="N546" s="50">
        <f t="shared" si="78"/>
        <v>340679</v>
      </c>
      <c r="O546" s="50">
        <f t="shared" si="79"/>
        <v>238844</v>
      </c>
      <c r="P546" s="50">
        <f t="shared" si="80"/>
        <v>256990</v>
      </c>
      <c r="Q546" s="50">
        <f t="shared" si="81"/>
        <v>318316</v>
      </c>
    </row>
    <row r="547" spans="1:17" ht="18" thickBot="1" x14ac:dyDescent="0.3">
      <c r="A547" s="25">
        <v>56370</v>
      </c>
      <c r="B547" s="51">
        <f t="shared" si="72"/>
        <v>1113.1884816753907</v>
      </c>
      <c r="C547" s="51">
        <f t="shared" si="73"/>
        <v>23894.945037438345</v>
      </c>
      <c r="D547" s="51">
        <f t="shared" si="74"/>
        <v>17612.103253398527</v>
      </c>
      <c r="E547" s="51">
        <f t="shared" si="75"/>
        <v>26571.918430617927</v>
      </c>
      <c r="F547" s="51">
        <f t="shared" si="76"/>
        <v>16583.57904681921</v>
      </c>
      <c r="G547" s="51">
        <f t="shared" si="77"/>
        <v>44.374652572430634</v>
      </c>
      <c r="H547" s="79" cm="1">
        <f t="array" ref="H547">ROUND(TREND($B$25:$B$175,$A$25:$A$175,A547),0)</f>
        <v>1122</v>
      </c>
      <c r="I547" s="79" cm="1">
        <f t="array" ref="I547">ROUND(TREND($C$25:$C$175,$A$25:$A$175,A547),0)</f>
        <v>21430</v>
      </c>
      <c r="J547" s="79" cm="1">
        <f t="array" ref="J547">ROUND(TREND($D$25:$D$175,$A$25:$A$175,A547),0)</f>
        <v>15656</v>
      </c>
      <c r="K547" s="79" cm="1">
        <f t="array" ref="K547">ROUND(TREND($E$25:$E$175,$A$25:$A$175,A547),0)</f>
        <v>24073</v>
      </c>
      <c r="L547" s="79" cm="1">
        <f t="array" ref="L547">ROUND(TREND($F$25:$F$175,$A$25:$A$175,A547),0)</f>
        <v>15187</v>
      </c>
      <c r="M547" s="80" cm="1">
        <f t="array" ref="M547">TREND($G$25:$G$175,$A$25:$A$175,A547)</f>
        <v>42.964561027259933</v>
      </c>
      <c r="N547" s="50">
        <f t="shared" si="78"/>
        <v>341332</v>
      </c>
      <c r="O547" s="50">
        <f t="shared" si="79"/>
        <v>239211</v>
      </c>
      <c r="P547" s="50">
        <f t="shared" si="80"/>
        <v>257407</v>
      </c>
      <c r="Q547" s="50">
        <f t="shared" si="81"/>
        <v>318904</v>
      </c>
    </row>
    <row r="548" spans="1:17" ht="18" thickBot="1" x14ac:dyDescent="0.3">
      <c r="A548" s="25">
        <v>56401</v>
      </c>
      <c r="B548" s="51">
        <f t="shared" si="72"/>
        <v>1115.1727748691078</v>
      </c>
      <c r="C548" s="51">
        <f t="shared" si="73"/>
        <v>23940.660984546837</v>
      </c>
      <c r="D548" s="51">
        <f t="shared" si="74"/>
        <v>17640.226821444961</v>
      </c>
      <c r="E548" s="51">
        <f t="shared" si="75"/>
        <v>26617.174470814633</v>
      </c>
      <c r="F548" s="51">
        <f t="shared" si="76"/>
        <v>16614.15389460422</v>
      </c>
      <c r="G548" s="51">
        <f t="shared" si="77"/>
        <v>44.445640060706303</v>
      </c>
      <c r="H548" s="79" cm="1">
        <f t="array" ref="H548">ROUND(TREND($B$25:$B$175,$A$25:$A$175,A548),0)</f>
        <v>1124</v>
      </c>
      <c r="I548" s="79" cm="1">
        <f t="array" ref="I548">ROUND(TREND($C$25:$C$175,$A$25:$A$175,A548),0)</f>
        <v>21471</v>
      </c>
      <c r="J548" s="79" cm="1">
        <f t="array" ref="J548">ROUND(TREND($D$25:$D$175,$A$25:$A$175,A548),0)</f>
        <v>15681</v>
      </c>
      <c r="K548" s="79" cm="1">
        <f t="array" ref="K548">ROUND(TREND($E$25:$E$175,$A$25:$A$175,A548),0)</f>
        <v>24114</v>
      </c>
      <c r="L548" s="79" cm="1">
        <f t="array" ref="L548">ROUND(TREND($F$25:$F$175,$A$25:$A$175,A548),0)</f>
        <v>15215</v>
      </c>
      <c r="M548" s="80" cm="1">
        <f t="array" ref="M548">TREND($G$25:$G$175,$A$25:$A$175,A548)</f>
        <v>43.033292748983584</v>
      </c>
      <c r="N548" s="50">
        <f t="shared" si="78"/>
        <v>341985</v>
      </c>
      <c r="O548" s="50">
        <f t="shared" si="79"/>
        <v>239593</v>
      </c>
      <c r="P548" s="50">
        <f t="shared" si="80"/>
        <v>257845</v>
      </c>
      <c r="Q548" s="50">
        <f t="shared" si="81"/>
        <v>319492</v>
      </c>
    </row>
    <row r="549" spans="1:17" ht="18" thickBot="1" x14ac:dyDescent="0.3">
      <c r="A549" s="25">
        <v>56431</v>
      </c>
      <c r="B549" s="51">
        <f t="shared" si="72"/>
        <v>1117.1570680628251</v>
      </c>
      <c r="C549" s="51">
        <f t="shared" si="73"/>
        <v>23985.26190855512</v>
      </c>
      <c r="D549" s="51">
        <f t="shared" si="74"/>
        <v>17668.350389491396</v>
      </c>
      <c r="E549" s="51">
        <f t="shared" si="75"/>
        <v>26660.222899294426</v>
      </c>
      <c r="F549" s="51">
        <f t="shared" si="76"/>
        <v>16644.728742389227</v>
      </c>
      <c r="G549" s="51">
        <f t="shared" si="77"/>
        <v>44.514337630005336</v>
      </c>
      <c r="H549" s="79" cm="1">
        <f t="array" ref="H549">ROUND(TREND($B$25:$B$175,$A$25:$A$175,A549),0)</f>
        <v>1126</v>
      </c>
      <c r="I549" s="79" cm="1">
        <f t="array" ref="I549">ROUND(TREND($C$25:$C$175,$A$25:$A$175,A549),0)</f>
        <v>21511</v>
      </c>
      <c r="J549" s="79" cm="1">
        <f t="array" ref="J549">ROUND(TREND($D$25:$D$175,$A$25:$A$175,A549),0)</f>
        <v>15706</v>
      </c>
      <c r="K549" s="79" cm="1">
        <f t="array" ref="K549">ROUND(TREND($E$25:$E$175,$A$25:$A$175,A549),0)</f>
        <v>24153</v>
      </c>
      <c r="L549" s="79" cm="1">
        <f t="array" ref="L549">ROUND(TREND($F$25:$F$175,$A$25:$A$175,A549),0)</f>
        <v>15243</v>
      </c>
      <c r="M549" s="80" cm="1">
        <f t="array" ref="M549">TREND($G$25:$G$175,$A$25:$A$175,A549)</f>
        <v>43.099807318393559</v>
      </c>
      <c r="N549" s="50">
        <f t="shared" si="78"/>
        <v>342622</v>
      </c>
      <c r="O549" s="50">
        <f t="shared" si="79"/>
        <v>239975</v>
      </c>
      <c r="P549" s="50">
        <f t="shared" si="80"/>
        <v>258262</v>
      </c>
      <c r="Q549" s="50">
        <f t="shared" si="81"/>
        <v>320080</v>
      </c>
    </row>
    <row r="550" spans="1:17" ht="18" thickBot="1" x14ac:dyDescent="0.3">
      <c r="A550" s="25">
        <v>56462</v>
      </c>
      <c r="B550" s="51">
        <f t="shared" si="72"/>
        <v>1119.1413612565423</v>
      </c>
      <c r="C550" s="51">
        <f t="shared" si="73"/>
        <v>24032.092878763819</v>
      </c>
      <c r="D550" s="51">
        <f t="shared" si="74"/>
        <v>17695.349014815973</v>
      </c>
      <c r="E550" s="51">
        <f t="shared" si="75"/>
        <v>26704.375133632679</v>
      </c>
      <c r="F550" s="51">
        <f t="shared" si="76"/>
        <v>16675.303590174237</v>
      </c>
      <c r="G550" s="51">
        <f t="shared" si="77"/>
        <v>44.585325118280998</v>
      </c>
      <c r="H550" s="79" cm="1">
        <f t="array" ref="H550">ROUND(TREND($B$25:$B$175,$A$25:$A$175,A550),0)</f>
        <v>1128</v>
      </c>
      <c r="I550" s="79" cm="1">
        <f t="array" ref="I550">ROUND(TREND($C$25:$C$175,$A$25:$A$175,A550),0)</f>
        <v>21553</v>
      </c>
      <c r="J550" s="79" cm="1">
        <f t="array" ref="J550">ROUND(TREND($D$25:$D$175,$A$25:$A$175,A550),0)</f>
        <v>15730</v>
      </c>
      <c r="K550" s="79" cm="1">
        <f t="array" ref="K550">ROUND(TREND($E$25:$E$175,$A$25:$A$175,A550),0)</f>
        <v>24193</v>
      </c>
      <c r="L550" s="79" cm="1">
        <f t="array" ref="L550">ROUND(TREND($F$25:$F$175,$A$25:$A$175,A550),0)</f>
        <v>15271</v>
      </c>
      <c r="M550" s="80" cm="1">
        <f t="array" ref="M550">TREND($G$25:$G$175,$A$25:$A$175,A550)</f>
        <v>43.168539040117196</v>
      </c>
      <c r="N550" s="50">
        <f t="shared" si="78"/>
        <v>343291</v>
      </c>
      <c r="O550" s="50">
        <f t="shared" si="79"/>
        <v>240342</v>
      </c>
      <c r="P550" s="50">
        <f t="shared" si="80"/>
        <v>258690</v>
      </c>
      <c r="Q550" s="50">
        <f t="shared" si="81"/>
        <v>320668</v>
      </c>
    </row>
    <row r="551" spans="1:17" ht="18" thickBot="1" x14ac:dyDescent="0.3">
      <c r="A551" s="25">
        <v>56493</v>
      </c>
      <c r="B551" s="51">
        <f t="shared" si="72"/>
        <v>1121.1256544502596</v>
      </c>
      <c r="C551" s="51">
        <f t="shared" si="73"/>
        <v>24077.808825872311</v>
      </c>
      <c r="D551" s="51">
        <f t="shared" si="74"/>
        <v>17723.472582862403</v>
      </c>
      <c r="E551" s="51">
        <f t="shared" si="75"/>
        <v>26748.527367970932</v>
      </c>
      <c r="F551" s="51">
        <f t="shared" si="76"/>
        <v>16706.970396808712</v>
      </c>
      <c r="G551" s="51">
        <f t="shared" si="77"/>
        <v>44.656312606556675</v>
      </c>
      <c r="H551" s="79" cm="1">
        <f t="array" ref="H551">ROUND(TREND($B$25:$B$175,$A$25:$A$175,A551),0)</f>
        <v>1130</v>
      </c>
      <c r="I551" s="79" cm="1">
        <f t="array" ref="I551">ROUND(TREND($C$25:$C$175,$A$25:$A$175,A551),0)</f>
        <v>21594</v>
      </c>
      <c r="J551" s="79" cm="1">
        <f t="array" ref="J551">ROUND(TREND($D$25:$D$175,$A$25:$A$175,A551),0)</f>
        <v>15755</v>
      </c>
      <c r="K551" s="79" cm="1">
        <f t="array" ref="K551">ROUND(TREND($E$25:$E$175,$A$25:$A$175,A551),0)</f>
        <v>24233</v>
      </c>
      <c r="L551" s="79" cm="1">
        <f t="array" ref="L551">ROUND(TREND($F$25:$F$175,$A$25:$A$175,A551),0)</f>
        <v>15300</v>
      </c>
      <c r="M551" s="80" cm="1">
        <f t="array" ref="M551">TREND($G$25:$G$175,$A$25:$A$175,A551)</f>
        <v>43.237270761840847</v>
      </c>
      <c r="N551" s="50">
        <f t="shared" si="78"/>
        <v>343944</v>
      </c>
      <c r="O551" s="50">
        <f t="shared" si="79"/>
        <v>240724</v>
      </c>
      <c r="P551" s="50">
        <f t="shared" si="80"/>
        <v>259118</v>
      </c>
      <c r="Q551" s="50">
        <f t="shared" si="81"/>
        <v>321277</v>
      </c>
    </row>
    <row r="552" spans="1:17" ht="18" thickBot="1" x14ac:dyDescent="0.3">
      <c r="A552" s="25">
        <v>56523</v>
      </c>
      <c r="B552" s="51">
        <f t="shared" si="72"/>
        <v>1123.1099476439767</v>
      </c>
      <c r="C552" s="51">
        <f t="shared" si="73"/>
        <v>24122.409749880597</v>
      </c>
      <c r="D552" s="51">
        <f t="shared" si="74"/>
        <v>17751.596150908837</v>
      </c>
      <c r="E552" s="51">
        <f t="shared" si="75"/>
        <v>26791.575796450728</v>
      </c>
      <c r="F552" s="51">
        <f t="shared" si="76"/>
        <v>16736.453285744257</v>
      </c>
      <c r="G552" s="51">
        <f t="shared" si="77"/>
        <v>44.725010175855701</v>
      </c>
      <c r="H552" s="79" cm="1">
        <f t="array" ref="H552">ROUND(TREND($B$25:$B$175,$A$25:$A$175,A552),0)</f>
        <v>1132</v>
      </c>
      <c r="I552" s="79" cm="1">
        <f t="array" ref="I552">ROUND(TREND($C$25:$C$175,$A$25:$A$175,A552),0)</f>
        <v>21634</v>
      </c>
      <c r="J552" s="79" cm="1">
        <f t="array" ref="J552">ROUND(TREND($D$25:$D$175,$A$25:$A$175,A552),0)</f>
        <v>15780</v>
      </c>
      <c r="K552" s="79" cm="1">
        <f t="array" ref="K552">ROUND(TREND($E$25:$E$175,$A$25:$A$175,A552),0)</f>
        <v>24272</v>
      </c>
      <c r="L552" s="79" cm="1">
        <f t="array" ref="L552">ROUND(TREND($F$25:$F$175,$A$25:$A$175,A552),0)</f>
        <v>15327</v>
      </c>
      <c r="M552" s="80" cm="1">
        <f t="array" ref="M552">TREND($G$25:$G$175,$A$25:$A$175,A552)</f>
        <v>43.303785331250822</v>
      </c>
      <c r="N552" s="50">
        <f t="shared" si="78"/>
        <v>344581</v>
      </c>
      <c r="O552" s="50">
        <f t="shared" si="79"/>
        <v>241106</v>
      </c>
      <c r="P552" s="50">
        <f t="shared" si="80"/>
        <v>259535</v>
      </c>
      <c r="Q552" s="50">
        <f t="shared" si="81"/>
        <v>321844</v>
      </c>
    </row>
    <row r="553" spans="1:17" ht="18" thickBot="1" x14ac:dyDescent="0.3">
      <c r="A553" s="25">
        <v>56554</v>
      </c>
      <c r="B553" s="51">
        <f t="shared" si="72"/>
        <v>1125.0942408376941</v>
      </c>
      <c r="C553" s="51">
        <f t="shared" si="73"/>
        <v>24169.240720089299</v>
      </c>
      <c r="D553" s="51">
        <f t="shared" si="74"/>
        <v>17778.594776233414</v>
      </c>
      <c r="E553" s="51">
        <f t="shared" si="75"/>
        <v>26836.831836647438</v>
      </c>
      <c r="F553" s="51">
        <f t="shared" si="76"/>
        <v>16768.120092378729</v>
      </c>
      <c r="G553" s="51">
        <f t="shared" si="77"/>
        <v>44.795997664131377</v>
      </c>
      <c r="H553" s="79" cm="1">
        <f t="array" ref="H553">ROUND(TREND($B$25:$B$175,$A$25:$A$175,A553),0)</f>
        <v>1134</v>
      </c>
      <c r="I553" s="79" cm="1">
        <f t="array" ref="I553">ROUND(TREND($C$25:$C$175,$A$25:$A$175,A553),0)</f>
        <v>21676</v>
      </c>
      <c r="J553" s="79" cm="1">
        <f t="array" ref="J553">ROUND(TREND($D$25:$D$175,$A$25:$A$175,A553),0)</f>
        <v>15804</v>
      </c>
      <c r="K553" s="79" cm="1">
        <f t="array" ref="K553">ROUND(TREND($E$25:$E$175,$A$25:$A$175,A553),0)</f>
        <v>24313</v>
      </c>
      <c r="L553" s="79" cm="1">
        <f t="array" ref="L553">ROUND(TREND($F$25:$F$175,$A$25:$A$175,A553),0)</f>
        <v>15356</v>
      </c>
      <c r="M553" s="80" cm="1">
        <f t="array" ref="M553">TREND($G$25:$G$175,$A$25:$A$175,A553)</f>
        <v>43.372517052974473</v>
      </c>
      <c r="N553" s="50">
        <f t="shared" si="78"/>
        <v>345250</v>
      </c>
      <c r="O553" s="50">
        <f t="shared" si="79"/>
        <v>241473</v>
      </c>
      <c r="P553" s="50">
        <f t="shared" si="80"/>
        <v>259973</v>
      </c>
      <c r="Q553" s="50">
        <f t="shared" si="81"/>
        <v>322453</v>
      </c>
    </row>
    <row r="554" spans="1:17" ht="18" thickBot="1" x14ac:dyDescent="0.3">
      <c r="A554" s="25">
        <v>56584</v>
      </c>
      <c r="B554" s="51">
        <f t="shared" si="72"/>
        <v>1127.0785340314112</v>
      </c>
      <c r="C554" s="51">
        <f t="shared" si="73"/>
        <v>24213.841644097585</v>
      </c>
      <c r="D554" s="51">
        <f t="shared" si="74"/>
        <v>17806.718344279849</v>
      </c>
      <c r="E554" s="51">
        <f t="shared" si="75"/>
        <v>26879.880265127234</v>
      </c>
      <c r="F554" s="51">
        <f t="shared" si="76"/>
        <v>16798.694940163739</v>
      </c>
      <c r="G554" s="51">
        <f t="shared" si="77"/>
        <v>44.86469523343041</v>
      </c>
      <c r="H554" s="79" cm="1">
        <f t="array" ref="H554">ROUND(TREND($B$25:$B$175,$A$25:$A$175,A554),0)</f>
        <v>1136</v>
      </c>
      <c r="I554" s="79" cm="1">
        <f t="array" ref="I554">ROUND(TREND($C$25:$C$175,$A$25:$A$175,A554),0)</f>
        <v>21716</v>
      </c>
      <c r="J554" s="79" cm="1">
        <f t="array" ref="J554">ROUND(TREND($D$25:$D$175,$A$25:$A$175,A554),0)</f>
        <v>15829</v>
      </c>
      <c r="K554" s="79" cm="1">
        <f t="array" ref="K554">ROUND(TREND($E$25:$E$175,$A$25:$A$175,A554),0)</f>
        <v>24352</v>
      </c>
      <c r="L554" s="79" cm="1">
        <f t="array" ref="L554">ROUND(TREND($F$25:$F$175,$A$25:$A$175,A554),0)</f>
        <v>15384</v>
      </c>
      <c r="M554" s="80" cm="1">
        <f t="array" ref="M554">TREND($G$25:$G$175,$A$25:$A$175,A554)</f>
        <v>43.439031622384448</v>
      </c>
      <c r="N554" s="50">
        <f t="shared" si="78"/>
        <v>345887</v>
      </c>
      <c r="O554" s="50">
        <f t="shared" si="79"/>
        <v>241855</v>
      </c>
      <c r="P554" s="50">
        <f t="shared" si="80"/>
        <v>260390</v>
      </c>
      <c r="Q554" s="50">
        <f t="shared" si="81"/>
        <v>323041</v>
      </c>
    </row>
    <row r="555" spans="1:17" ht="18" thickBot="1" x14ac:dyDescent="0.3">
      <c r="A555" s="25">
        <v>56615</v>
      </c>
      <c r="B555" s="51">
        <f t="shared" si="72"/>
        <v>1129.0628272251286</v>
      </c>
      <c r="C555" s="51">
        <f t="shared" si="73"/>
        <v>24259.557591206078</v>
      </c>
      <c r="D555" s="51">
        <f t="shared" si="74"/>
        <v>17834.841912326283</v>
      </c>
      <c r="E555" s="51">
        <f t="shared" si="75"/>
        <v>26924.032499465484</v>
      </c>
      <c r="F555" s="51">
        <f t="shared" si="76"/>
        <v>16829.26978794875</v>
      </c>
      <c r="G555" s="51">
        <f t="shared" si="77"/>
        <v>44.935682721706065</v>
      </c>
      <c r="H555" s="79" cm="1">
        <f t="array" ref="H555">ROUND(TREND($B$25:$B$175,$A$25:$A$175,A555),0)</f>
        <v>1138</v>
      </c>
      <c r="I555" s="79" cm="1">
        <f t="array" ref="I555">ROUND(TREND($C$25:$C$175,$A$25:$A$175,A555),0)</f>
        <v>21757</v>
      </c>
      <c r="J555" s="79" cm="1">
        <f t="array" ref="J555">ROUND(TREND($D$25:$D$175,$A$25:$A$175,A555),0)</f>
        <v>15854</v>
      </c>
      <c r="K555" s="79" cm="1">
        <f t="array" ref="K555">ROUND(TREND($E$25:$E$175,$A$25:$A$175,A555),0)</f>
        <v>24392</v>
      </c>
      <c r="L555" s="79" cm="1">
        <f t="array" ref="L555">ROUND(TREND($F$25:$F$175,$A$25:$A$175,A555),0)</f>
        <v>15412</v>
      </c>
      <c r="M555" s="80" cm="1">
        <f t="array" ref="M555">TREND($G$25:$G$175,$A$25:$A$175,A555)</f>
        <v>43.507763344108085</v>
      </c>
      <c r="N555" s="50">
        <f t="shared" si="78"/>
        <v>346540</v>
      </c>
      <c r="O555" s="50">
        <f t="shared" si="79"/>
        <v>242237</v>
      </c>
      <c r="P555" s="50">
        <f t="shared" si="80"/>
        <v>260818</v>
      </c>
      <c r="Q555" s="50">
        <f t="shared" si="81"/>
        <v>323629</v>
      </c>
    </row>
    <row r="556" spans="1:17" ht="18" thickBot="1" x14ac:dyDescent="0.3">
      <c r="A556" s="25">
        <v>56646</v>
      </c>
      <c r="B556" s="51">
        <f t="shared" si="72"/>
        <v>1131.0471204188459</v>
      </c>
      <c r="C556" s="51">
        <f t="shared" si="73"/>
        <v>24306.388561414777</v>
      </c>
      <c r="D556" s="51">
        <f t="shared" si="74"/>
        <v>17861.84053765086</v>
      </c>
      <c r="E556" s="51">
        <f t="shared" si="75"/>
        <v>26968.184733803733</v>
      </c>
      <c r="F556" s="51">
        <f t="shared" si="76"/>
        <v>16860.936594583225</v>
      </c>
      <c r="G556" s="51">
        <f t="shared" si="77"/>
        <v>45.006670209981742</v>
      </c>
      <c r="H556" s="79" cm="1">
        <f t="array" ref="H556">ROUND(TREND($B$25:$B$175,$A$25:$A$175,A556),0)</f>
        <v>1140</v>
      </c>
      <c r="I556" s="79" cm="1">
        <f t="array" ref="I556">ROUND(TREND($C$25:$C$175,$A$25:$A$175,A556),0)</f>
        <v>21799</v>
      </c>
      <c r="J556" s="79" cm="1">
        <f t="array" ref="J556">ROUND(TREND($D$25:$D$175,$A$25:$A$175,A556),0)</f>
        <v>15878</v>
      </c>
      <c r="K556" s="79" cm="1">
        <f t="array" ref="K556">ROUND(TREND($E$25:$E$175,$A$25:$A$175,A556),0)</f>
        <v>24432</v>
      </c>
      <c r="L556" s="79" cm="1">
        <f t="array" ref="L556">ROUND(TREND($F$25:$F$175,$A$25:$A$175,A556),0)</f>
        <v>15441</v>
      </c>
      <c r="M556" s="80" cm="1">
        <f t="array" ref="M556">TREND($G$25:$G$175,$A$25:$A$175,A556)</f>
        <v>43.576495065831736</v>
      </c>
      <c r="N556" s="50">
        <f t="shared" si="78"/>
        <v>347209</v>
      </c>
      <c r="O556" s="50">
        <f t="shared" si="79"/>
        <v>242604</v>
      </c>
      <c r="P556" s="50">
        <f t="shared" si="80"/>
        <v>261246</v>
      </c>
      <c r="Q556" s="50">
        <f t="shared" si="81"/>
        <v>324238</v>
      </c>
    </row>
    <row r="557" spans="1:17" ht="18" thickBot="1" x14ac:dyDescent="0.3">
      <c r="A557" s="25">
        <v>56674</v>
      </c>
      <c r="B557" s="51">
        <f t="shared" si="72"/>
        <v>1132.0392670157044</v>
      </c>
      <c r="C557" s="51">
        <f t="shared" si="73"/>
        <v>24347.644416122439</v>
      </c>
      <c r="D557" s="51">
        <f t="shared" si="74"/>
        <v>17887.714220253576</v>
      </c>
      <c r="E557" s="51">
        <f t="shared" si="75"/>
        <v>27009.025550566617</v>
      </c>
      <c r="F557" s="51">
        <f t="shared" si="76"/>
        <v>16888.235565819843</v>
      </c>
      <c r="G557" s="51">
        <f t="shared" si="77"/>
        <v>45.070787941327495</v>
      </c>
      <c r="H557" s="79" cm="1">
        <f t="array" ref="H557">ROUND(TREND($B$25:$B$175,$A$25:$A$175,A557),0)</f>
        <v>1141</v>
      </c>
      <c r="I557" s="79" cm="1">
        <f t="array" ref="I557">ROUND(TREND($C$25:$C$175,$A$25:$A$175,A557),0)</f>
        <v>21836</v>
      </c>
      <c r="J557" s="79" cm="1">
        <f t="array" ref="J557">ROUND(TREND($D$25:$D$175,$A$25:$A$175,A557),0)</f>
        <v>15901</v>
      </c>
      <c r="K557" s="79" cm="1">
        <f t="array" ref="K557">ROUND(TREND($E$25:$E$175,$A$25:$A$175,A557),0)</f>
        <v>24469</v>
      </c>
      <c r="L557" s="79" cm="1">
        <f t="array" ref="L557">ROUND(TREND($F$25:$F$175,$A$25:$A$175,A557),0)</f>
        <v>15466</v>
      </c>
      <c r="M557" s="80" cm="1">
        <f t="array" ref="M557">TREND($G$25:$G$175,$A$25:$A$175,A557)</f>
        <v>43.638575330614373</v>
      </c>
      <c r="N557" s="50">
        <f t="shared" si="78"/>
        <v>347798</v>
      </c>
      <c r="O557" s="50">
        <f t="shared" si="79"/>
        <v>242955</v>
      </c>
      <c r="P557" s="50">
        <f t="shared" si="80"/>
        <v>261642</v>
      </c>
      <c r="Q557" s="50">
        <f t="shared" si="81"/>
        <v>324763</v>
      </c>
    </row>
    <row r="558" spans="1:17" ht="18" thickBot="1" x14ac:dyDescent="0.3">
      <c r="A558" s="25">
        <v>56705</v>
      </c>
      <c r="B558" s="51">
        <f t="shared" si="72"/>
        <v>1134.0235602094217</v>
      </c>
      <c r="C558" s="51">
        <f t="shared" si="73"/>
        <v>24394.475386331142</v>
      </c>
      <c r="D558" s="51">
        <f t="shared" si="74"/>
        <v>17915.837788300007</v>
      </c>
      <c r="E558" s="51">
        <f t="shared" si="75"/>
        <v>27053.177784904867</v>
      </c>
      <c r="F558" s="51">
        <f t="shared" si="76"/>
        <v>16919.902372454319</v>
      </c>
      <c r="G558" s="51">
        <f t="shared" si="77"/>
        <v>45.141775429603165</v>
      </c>
      <c r="H558" s="79" cm="1">
        <f t="array" ref="H558">ROUND(TREND($B$25:$B$175,$A$25:$A$175,A558),0)</f>
        <v>1143</v>
      </c>
      <c r="I558" s="79" cm="1">
        <f t="array" ref="I558">ROUND(TREND($C$25:$C$175,$A$25:$A$175,A558),0)</f>
        <v>21878</v>
      </c>
      <c r="J558" s="79" cm="1">
        <f t="array" ref="J558">ROUND(TREND($D$25:$D$175,$A$25:$A$175,A558),0)</f>
        <v>15926</v>
      </c>
      <c r="K558" s="79" cm="1">
        <f t="array" ref="K558">ROUND(TREND($E$25:$E$175,$A$25:$A$175,A558),0)</f>
        <v>24509</v>
      </c>
      <c r="L558" s="79" cm="1">
        <f t="array" ref="L558">ROUND(TREND($F$25:$F$175,$A$25:$A$175,A558),0)</f>
        <v>15495</v>
      </c>
      <c r="M558" s="80" cm="1">
        <f t="array" ref="M558">TREND($G$25:$G$175,$A$25:$A$175,A558)</f>
        <v>43.707307052338024</v>
      </c>
      <c r="N558" s="50">
        <f t="shared" si="78"/>
        <v>348467</v>
      </c>
      <c r="O558" s="50">
        <f t="shared" si="79"/>
        <v>243337</v>
      </c>
      <c r="P558" s="50">
        <f t="shared" si="80"/>
        <v>262070</v>
      </c>
      <c r="Q558" s="50">
        <f t="shared" si="81"/>
        <v>325372</v>
      </c>
    </row>
    <row r="559" spans="1:17" ht="18" thickBot="1" x14ac:dyDescent="0.3">
      <c r="A559" s="25">
        <v>56735</v>
      </c>
      <c r="B559" s="51">
        <f t="shared" si="72"/>
        <v>1136.0078534031391</v>
      </c>
      <c r="C559" s="51">
        <f t="shared" si="73"/>
        <v>24439.076310339424</v>
      </c>
      <c r="D559" s="51">
        <f t="shared" si="74"/>
        <v>17942.836413624584</v>
      </c>
      <c r="E559" s="51">
        <f t="shared" si="75"/>
        <v>27096.22621338466</v>
      </c>
      <c r="F559" s="51">
        <f t="shared" si="76"/>
        <v>16950.477220239329</v>
      </c>
      <c r="G559" s="51">
        <f t="shared" si="77"/>
        <v>45.210472998902183</v>
      </c>
      <c r="H559" s="79" cm="1">
        <f t="array" ref="H559">ROUND(TREND($B$25:$B$175,$A$25:$A$175,A559),0)</f>
        <v>1145</v>
      </c>
      <c r="I559" s="79" cm="1">
        <f t="array" ref="I559">ROUND(TREND($C$25:$C$175,$A$25:$A$175,A559),0)</f>
        <v>21918</v>
      </c>
      <c r="J559" s="79" cm="1">
        <f t="array" ref="J559">ROUND(TREND($D$25:$D$175,$A$25:$A$175,A559),0)</f>
        <v>15950</v>
      </c>
      <c r="K559" s="79" cm="1">
        <f t="array" ref="K559">ROUND(TREND($E$25:$E$175,$A$25:$A$175,A559),0)</f>
        <v>24548</v>
      </c>
      <c r="L559" s="79" cm="1">
        <f t="array" ref="L559">ROUND(TREND($F$25:$F$175,$A$25:$A$175,A559),0)</f>
        <v>15523</v>
      </c>
      <c r="M559" s="80" cm="1">
        <f t="array" ref="M559">TREND($G$25:$G$175,$A$25:$A$175,A559)</f>
        <v>43.773821621747999</v>
      </c>
      <c r="N559" s="50">
        <f t="shared" si="78"/>
        <v>349104</v>
      </c>
      <c r="O559" s="50">
        <f t="shared" si="79"/>
        <v>243704</v>
      </c>
      <c r="P559" s="50">
        <f t="shared" si="80"/>
        <v>262487</v>
      </c>
      <c r="Q559" s="50">
        <f t="shared" si="81"/>
        <v>325960</v>
      </c>
    </row>
    <row r="560" spans="1:17" ht="18" thickBot="1" x14ac:dyDescent="0.3">
      <c r="A560" s="25">
        <v>56766</v>
      </c>
      <c r="B560" s="51">
        <f t="shared" si="72"/>
        <v>1137.9921465968562</v>
      </c>
      <c r="C560" s="51">
        <f t="shared" si="73"/>
        <v>24485.907280548123</v>
      </c>
      <c r="D560" s="51">
        <f t="shared" si="74"/>
        <v>17970.959981671018</v>
      </c>
      <c r="E560" s="51">
        <f t="shared" si="75"/>
        <v>27140.378447722913</v>
      </c>
      <c r="F560" s="51">
        <f t="shared" si="76"/>
        <v>16981.052068024339</v>
      </c>
      <c r="G560" s="51">
        <f t="shared" si="77"/>
        <v>45.281460487177853</v>
      </c>
      <c r="H560" s="79" cm="1">
        <f t="array" ref="H560">ROUND(TREND($B$25:$B$175,$A$25:$A$175,A560),0)</f>
        <v>1147</v>
      </c>
      <c r="I560" s="79" cm="1">
        <f t="array" ref="I560">ROUND(TREND($C$25:$C$175,$A$25:$A$175,A560),0)</f>
        <v>21960</v>
      </c>
      <c r="J560" s="79" cm="1">
        <f t="array" ref="J560">ROUND(TREND($D$25:$D$175,$A$25:$A$175,A560),0)</f>
        <v>15975</v>
      </c>
      <c r="K560" s="79" cm="1">
        <f t="array" ref="K560">ROUND(TREND($E$25:$E$175,$A$25:$A$175,A560),0)</f>
        <v>24588</v>
      </c>
      <c r="L560" s="79" cm="1">
        <f t="array" ref="L560">ROUND(TREND($F$25:$F$175,$A$25:$A$175,A560),0)</f>
        <v>15551</v>
      </c>
      <c r="M560" s="80" cm="1">
        <f t="array" ref="M560">TREND($G$25:$G$175,$A$25:$A$175,A560)</f>
        <v>43.84255334347165</v>
      </c>
      <c r="N560" s="50">
        <f t="shared" si="78"/>
        <v>349773</v>
      </c>
      <c r="O560" s="50">
        <f t="shared" si="79"/>
        <v>244086</v>
      </c>
      <c r="P560" s="50">
        <f t="shared" si="80"/>
        <v>262915</v>
      </c>
      <c r="Q560" s="50">
        <f t="shared" si="81"/>
        <v>326548</v>
      </c>
    </row>
    <row r="561" spans="1:17" ht="18" thickBot="1" x14ac:dyDescent="0.3">
      <c r="A561" s="25">
        <v>56796</v>
      </c>
      <c r="B561" s="51">
        <f t="shared" si="72"/>
        <v>1139.9764397905735</v>
      </c>
      <c r="C561" s="51">
        <f t="shared" si="73"/>
        <v>24530.508204556405</v>
      </c>
      <c r="D561" s="51">
        <f t="shared" si="74"/>
        <v>17997.958606995595</v>
      </c>
      <c r="E561" s="51">
        <f t="shared" si="75"/>
        <v>27183.426876202706</v>
      </c>
      <c r="F561" s="51">
        <f t="shared" si="76"/>
        <v>17011.626915809349</v>
      </c>
      <c r="G561" s="51">
        <f t="shared" si="77"/>
        <v>45.350158056476886</v>
      </c>
      <c r="H561" s="79" cm="1">
        <f t="array" ref="H561">ROUND(TREND($B$25:$B$175,$A$25:$A$175,A561),0)</f>
        <v>1149</v>
      </c>
      <c r="I561" s="79" cm="1">
        <f t="array" ref="I561">ROUND(TREND($C$25:$C$175,$A$25:$A$175,A561),0)</f>
        <v>22000</v>
      </c>
      <c r="J561" s="79" cm="1">
        <f t="array" ref="J561">ROUND(TREND($D$25:$D$175,$A$25:$A$175,A561),0)</f>
        <v>15999</v>
      </c>
      <c r="K561" s="79" cm="1">
        <f t="array" ref="K561">ROUND(TREND($E$25:$E$175,$A$25:$A$175,A561),0)</f>
        <v>24627</v>
      </c>
      <c r="L561" s="79" cm="1">
        <f t="array" ref="L561">ROUND(TREND($F$25:$F$175,$A$25:$A$175,A561),0)</f>
        <v>15579</v>
      </c>
      <c r="M561" s="80" cm="1">
        <f t="array" ref="M561">TREND($G$25:$G$175,$A$25:$A$175,A561)</f>
        <v>43.909067912881625</v>
      </c>
      <c r="N561" s="50">
        <f t="shared" si="78"/>
        <v>350410</v>
      </c>
      <c r="O561" s="50">
        <f t="shared" si="79"/>
        <v>244453</v>
      </c>
      <c r="P561" s="50">
        <f t="shared" si="80"/>
        <v>263332</v>
      </c>
      <c r="Q561" s="50">
        <f t="shared" si="81"/>
        <v>327136</v>
      </c>
    </row>
    <row r="562" spans="1:17" ht="18" thickBot="1" x14ac:dyDescent="0.3">
      <c r="A562" s="25">
        <v>56827</v>
      </c>
      <c r="B562" s="51">
        <f t="shared" si="72"/>
        <v>1141.9607329842906</v>
      </c>
      <c r="C562" s="51">
        <f t="shared" si="73"/>
        <v>24576.224151664897</v>
      </c>
      <c r="D562" s="51">
        <f t="shared" si="74"/>
        <v>18026.082175042029</v>
      </c>
      <c r="E562" s="51">
        <f t="shared" si="75"/>
        <v>27227.579110540959</v>
      </c>
      <c r="F562" s="51">
        <f t="shared" si="76"/>
        <v>17042.201763594359</v>
      </c>
      <c r="G562" s="51">
        <f t="shared" si="77"/>
        <v>45.421145544752541</v>
      </c>
      <c r="H562" s="79" cm="1">
        <f t="array" ref="H562">ROUND(TREND($B$25:$B$175,$A$25:$A$175,A562),0)</f>
        <v>1151</v>
      </c>
      <c r="I562" s="79" cm="1">
        <f t="array" ref="I562">ROUND(TREND($C$25:$C$175,$A$25:$A$175,A562),0)</f>
        <v>22041</v>
      </c>
      <c r="J562" s="79" cm="1">
        <f t="array" ref="J562">ROUND(TREND($D$25:$D$175,$A$25:$A$175,A562),0)</f>
        <v>16024</v>
      </c>
      <c r="K562" s="79" cm="1">
        <f t="array" ref="K562">ROUND(TREND($E$25:$E$175,$A$25:$A$175,A562),0)</f>
        <v>24667</v>
      </c>
      <c r="L562" s="79" cm="1">
        <f t="array" ref="L562">ROUND(TREND($F$25:$F$175,$A$25:$A$175,A562),0)</f>
        <v>15607</v>
      </c>
      <c r="M562" s="80" cm="1">
        <f t="array" ref="M562">TREND($G$25:$G$175,$A$25:$A$175,A562)</f>
        <v>43.977799634605262</v>
      </c>
      <c r="N562" s="50">
        <f t="shared" si="78"/>
        <v>351063</v>
      </c>
      <c r="O562" s="50">
        <f t="shared" si="79"/>
        <v>244835</v>
      </c>
      <c r="P562" s="50">
        <f t="shared" si="80"/>
        <v>263760</v>
      </c>
      <c r="Q562" s="50">
        <f t="shared" si="81"/>
        <v>327724</v>
      </c>
    </row>
    <row r="563" spans="1:17" ht="18" thickBot="1" x14ac:dyDescent="0.3">
      <c r="A563" s="25">
        <v>56858</v>
      </c>
      <c r="B563" s="51">
        <f t="shared" si="72"/>
        <v>1143.9450261780078</v>
      </c>
      <c r="C563" s="51">
        <f t="shared" si="73"/>
        <v>24623.055121873596</v>
      </c>
      <c r="D563" s="51">
        <f t="shared" si="74"/>
        <v>18054.20574308846</v>
      </c>
      <c r="E563" s="51">
        <f t="shared" si="75"/>
        <v>27272.835150737665</v>
      </c>
      <c r="F563" s="51">
        <f t="shared" si="76"/>
        <v>17073.868570228835</v>
      </c>
      <c r="G563" s="51">
        <f t="shared" si="77"/>
        <v>45.492133033028217</v>
      </c>
      <c r="H563" s="79" cm="1">
        <f t="array" ref="H563">ROUND(TREND($B$25:$B$175,$A$25:$A$175,A563),0)</f>
        <v>1153</v>
      </c>
      <c r="I563" s="79" cm="1">
        <f t="array" ref="I563">ROUND(TREND($C$25:$C$175,$A$25:$A$175,A563),0)</f>
        <v>22083</v>
      </c>
      <c r="J563" s="79" cm="1">
        <f t="array" ref="J563">ROUND(TREND($D$25:$D$175,$A$25:$A$175,A563),0)</f>
        <v>16049</v>
      </c>
      <c r="K563" s="79" cm="1">
        <f t="array" ref="K563">ROUND(TREND($E$25:$E$175,$A$25:$A$175,A563),0)</f>
        <v>24708</v>
      </c>
      <c r="L563" s="79" cm="1">
        <f t="array" ref="L563">ROUND(TREND($F$25:$F$175,$A$25:$A$175,A563),0)</f>
        <v>15636</v>
      </c>
      <c r="M563" s="80" cm="1">
        <f t="array" ref="M563">TREND($G$25:$G$175,$A$25:$A$175,A563)</f>
        <v>44.046531356328913</v>
      </c>
      <c r="N563" s="50">
        <f t="shared" si="78"/>
        <v>351732</v>
      </c>
      <c r="O563" s="50">
        <f t="shared" si="79"/>
        <v>245217</v>
      </c>
      <c r="P563" s="50">
        <f t="shared" si="80"/>
        <v>264198</v>
      </c>
      <c r="Q563" s="50">
        <f t="shared" si="81"/>
        <v>328333</v>
      </c>
    </row>
    <row r="564" spans="1:17" ht="18" thickBot="1" x14ac:dyDescent="0.3">
      <c r="A564" s="25">
        <v>56888</v>
      </c>
      <c r="B564" s="51">
        <f t="shared" si="72"/>
        <v>1145.9293193717251</v>
      </c>
      <c r="C564" s="51">
        <f t="shared" si="73"/>
        <v>24667.656045881882</v>
      </c>
      <c r="D564" s="51">
        <f t="shared" si="74"/>
        <v>18081.204368413033</v>
      </c>
      <c r="E564" s="51">
        <f t="shared" si="75"/>
        <v>27315.883579217458</v>
      </c>
      <c r="F564" s="51">
        <f t="shared" si="76"/>
        <v>17103.35145916438</v>
      </c>
      <c r="G564" s="51">
        <f t="shared" si="77"/>
        <v>45.56083060232725</v>
      </c>
      <c r="H564" s="79" cm="1">
        <f t="array" ref="H564">ROUND(TREND($B$25:$B$175,$A$25:$A$175,A564),0)</f>
        <v>1155</v>
      </c>
      <c r="I564" s="79" cm="1">
        <f t="array" ref="I564">ROUND(TREND($C$25:$C$175,$A$25:$A$175,A564),0)</f>
        <v>22123</v>
      </c>
      <c r="J564" s="79" cm="1">
        <f t="array" ref="J564">ROUND(TREND($D$25:$D$175,$A$25:$A$175,A564),0)</f>
        <v>16073</v>
      </c>
      <c r="K564" s="79" cm="1">
        <f t="array" ref="K564">ROUND(TREND($E$25:$E$175,$A$25:$A$175,A564),0)</f>
        <v>24747</v>
      </c>
      <c r="L564" s="79" cm="1">
        <f t="array" ref="L564">ROUND(TREND($F$25:$F$175,$A$25:$A$175,A564),0)</f>
        <v>15663</v>
      </c>
      <c r="M564" s="80" cm="1">
        <f t="array" ref="M564">TREND($G$25:$G$175,$A$25:$A$175,A564)</f>
        <v>44.113045925738888</v>
      </c>
      <c r="N564" s="50">
        <f t="shared" si="78"/>
        <v>352369</v>
      </c>
      <c r="O564" s="50">
        <f t="shared" si="79"/>
        <v>245584</v>
      </c>
      <c r="P564" s="50">
        <f t="shared" si="80"/>
        <v>264615</v>
      </c>
      <c r="Q564" s="50">
        <f t="shared" si="81"/>
        <v>328900</v>
      </c>
    </row>
    <row r="565" spans="1:17" ht="18" thickBot="1" x14ac:dyDescent="0.3">
      <c r="A565" s="25">
        <v>56919</v>
      </c>
      <c r="B565" s="51">
        <f t="shared" si="72"/>
        <v>1147.9136125654425</v>
      </c>
      <c r="C565" s="51">
        <f t="shared" si="73"/>
        <v>24713.371992990371</v>
      </c>
      <c r="D565" s="51">
        <f t="shared" si="74"/>
        <v>18109.327936459467</v>
      </c>
      <c r="E565" s="51">
        <f t="shared" si="75"/>
        <v>27360.035813555711</v>
      </c>
      <c r="F565" s="51">
        <f t="shared" si="76"/>
        <v>17135.018265798855</v>
      </c>
      <c r="G565" s="51">
        <f t="shared" si="77"/>
        <v>45.63181809060292</v>
      </c>
      <c r="H565" s="79" cm="1">
        <f t="array" ref="H565">ROUND(TREND($B$25:$B$175,$A$25:$A$175,A565),0)</f>
        <v>1157</v>
      </c>
      <c r="I565" s="79" cm="1">
        <f t="array" ref="I565">ROUND(TREND($C$25:$C$175,$A$25:$A$175,A565),0)</f>
        <v>22164</v>
      </c>
      <c r="J565" s="79" cm="1">
        <f t="array" ref="J565">ROUND(TREND($D$25:$D$175,$A$25:$A$175,A565),0)</f>
        <v>16098</v>
      </c>
      <c r="K565" s="79" cm="1">
        <f t="array" ref="K565">ROUND(TREND($E$25:$E$175,$A$25:$A$175,A565),0)</f>
        <v>24787</v>
      </c>
      <c r="L565" s="79" cm="1">
        <f t="array" ref="L565">ROUND(TREND($F$25:$F$175,$A$25:$A$175,A565),0)</f>
        <v>15692</v>
      </c>
      <c r="M565" s="80" cm="1">
        <f t="array" ref="M565">TREND($G$25:$G$175,$A$25:$A$175,A565)</f>
        <v>44.181777647462539</v>
      </c>
      <c r="N565" s="50">
        <f t="shared" si="78"/>
        <v>353022</v>
      </c>
      <c r="O565" s="50">
        <f t="shared" si="79"/>
        <v>245966</v>
      </c>
      <c r="P565" s="50">
        <f t="shared" si="80"/>
        <v>265043</v>
      </c>
      <c r="Q565" s="50">
        <f t="shared" si="81"/>
        <v>329509</v>
      </c>
    </row>
    <row r="566" spans="1:17" ht="18" thickBot="1" x14ac:dyDescent="0.3">
      <c r="A566" s="25">
        <v>56949</v>
      </c>
      <c r="B566" s="51">
        <f t="shared" si="72"/>
        <v>1149.8979057591598</v>
      </c>
      <c r="C566" s="51">
        <f t="shared" si="73"/>
        <v>24757.972916998653</v>
      </c>
      <c r="D566" s="51">
        <f t="shared" si="74"/>
        <v>18136.326561784044</v>
      </c>
      <c r="E566" s="51">
        <f t="shared" si="75"/>
        <v>27403.084242035504</v>
      </c>
      <c r="F566" s="51">
        <f t="shared" si="76"/>
        <v>17164.5011547344</v>
      </c>
      <c r="G566" s="51">
        <f t="shared" si="77"/>
        <v>45.700515659901946</v>
      </c>
      <c r="H566" s="79" cm="1">
        <f t="array" ref="H566">ROUND(TREND($B$25:$B$175,$A$25:$A$175,A566),0)</f>
        <v>1159</v>
      </c>
      <c r="I566" s="79" cm="1">
        <f t="array" ref="I566">ROUND(TREND($C$25:$C$175,$A$25:$A$175,A566),0)</f>
        <v>22204</v>
      </c>
      <c r="J566" s="79" cm="1">
        <f t="array" ref="J566">ROUND(TREND($D$25:$D$175,$A$25:$A$175,A566),0)</f>
        <v>16122</v>
      </c>
      <c r="K566" s="79" cm="1">
        <f t="array" ref="K566">ROUND(TREND($E$25:$E$175,$A$25:$A$175,A566),0)</f>
        <v>24826</v>
      </c>
      <c r="L566" s="79" cm="1">
        <f t="array" ref="L566">ROUND(TREND($F$25:$F$175,$A$25:$A$175,A566),0)</f>
        <v>15719</v>
      </c>
      <c r="M566" s="80" cm="1">
        <f t="array" ref="M566">TREND($G$25:$G$175,$A$25:$A$175,A566)</f>
        <v>44.248292216872514</v>
      </c>
      <c r="N566" s="50">
        <f t="shared" si="78"/>
        <v>353659</v>
      </c>
      <c r="O566" s="50">
        <f t="shared" si="79"/>
        <v>246333</v>
      </c>
      <c r="P566" s="50">
        <f t="shared" si="80"/>
        <v>265460</v>
      </c>
      <c r="Q566" s="50">
        <f t="shared" si="81"/>
        <v>330076</v>
      </c>
    </row>
    <row r="567" spans="1:17" ht="18" thickBot="1" x14ac:dyDescent="0.3">
      <c r="A567" s="25">
        <v>56980</v>
      </c>
      <c r="B567" s="51">
        <f t="shared" si="72"/>
        <v>1151.8821989528769</v>
      </c>
      <c r="C567" s="51">
        <f t="shared" si="73"/>
        <v>24804.803887207348</v>
      </c>
      <c r="D567" s="51">
        <f t="shared" si="74"/>
        <v>18164.450129830475</v>
      </c>
      <c r="E567" s="51">
        <f t="shared" si="75"/>
        <v>27447.236476373757</v>
      </c>
      <c r="F567" s="51">
        <f t="shared" si="76"/>
        <v>17196.167961368876</v>
      </c>
      <c r="G567" s="51">
        <f t="shared" si="77"/>
        <v>45.771503148177608</v>
      </c>
      <c r="H567" s="79" cm="1">
        <f t="array" ref="H567">ROUND(TREND($B$25:$B$175,$A$25:$A$175,A567),0)</f>
        <v>1161</v>
      </c>
      <c r="I567" s="79" cm="1">
        <f t="array" ref="I567">ROUND(TREND($C$25:$C$175,$A$25:$A$175,A567),0)</f>
        <v>22246</v>
      </c>
      <c r="J567" s="79" cm="1">
        <f t="array" ref="J567">ROUND(TREND($D$25:$D$175,$A$25:$A$175,A567),0)</f>
        <v>16147</v>
      </c>
      <c r="K567" s="79" cm="1">
        <f t="array" ref="K567">ROUND(TREND($E$25:$E$175,$A$25:$A$175,A567),0)</f>
        <v>24866</v>
      </c>
      <c r="L567" s="79" cm="1">
        <f t="array" ref="L567">ROUND(TREND($F$25:$F$175,$A$25:$A$175,A567),0)</f>
        <v>15748</v>
      </c>
      <c r="M567" s="80" cm="1">
        <f t="array" ref="M567">TREND($G$25:$G$175,$A$25:$A$175,A567)</f>
        <v>44.317023938596151</v>
      </c>
      <c r="N567" s="50">
        <f t="shared" si="78"/>
        <v>354328</v>
      </c>
      <c r="O567" s="50">
        <f t="shared" si="79"/>
        <v>246715</v>
      </c>
      <c r="P567" s="50">
        <f t="shared" si="80"/>
        <v>265888</v>
      </c>
      <c r="Q567" s="50">
        <f t="shared" si="81"/>
        <v>330685</v>
      </c>
    </row>
    <row r="568" spans="1:17" ht="18" thickBot="1" x14ac:dyDescent="0.3">
      <c r="A568" s="25">
        <v>57011</v>
      </c>
      <c r="B568" s="51">
        <f t="shared" si="72"/>
        <v>1153.8664921465941</v>
      </c>
      <c r="C568" s="51">
        <f t="shared" si="73"/>
        <v>24850.519834315841</v>
      </c>
      <c r="D568" s="51">
        <f t="shared" si="74"/>
        <v>18192.573697876909</v>
      </c>
      <c r="E568" s="51">
        <f t="shared" si="75"/>
        <v>27492.492516570463</v>
      </c>
      <c r="F568" s="51">
        <f t="shared" si="76"/>
        <v>17227.834768003348</v>
      </c>
      <c r="G568" s="51">
        <f t="shared" si="77"/>
        <v>45.842490636453284</v>
      </c>
      <c r="H568" s="79" cm="1">
        <f t="array" ref="H568">ROUND(TREND($B$25:$B$175,$A$25:$A$175,A568),0)</f>
        <v>1163</v>
      </c>
      <c r="I568" s="79" cm="1">
        <f t="array" ref="I568">ROUND(TREND($C$25:$C$175,$A$25:$A$175,A568),0)</f>
        <v>22287</v>
      </c>
      <c r="J568" s="79" cm="1">
        <f t="array" ref="J568">ROUND(TREND($D$25:$D$175,$A$25:$A$175,A568),0)</f>
        <v>16172</v>
      </c>
      <c r="K568" s="79" cm="1">
        <f t="array" ref="K568">ROUND(TREND($E$25:$E$175,$A$25:$A$175,A568),0)</f>
        <v>24907</v>
      </c>
      <c r="L568" s="79" cm="1">
        <f t="array" ref="L568">ROUND(TREND($F$25:$F$175,$A$25:$A$175,A568),0)</f>
        <v>15777</v>
      </c>
      <c r="M568" s="80" cm="1">
        <f t="array" ref="M568">TREND($G$25:$G$175,$A$25:$A$175,A568)</f>
        <v>44.385755660319802</v>
      </c>
      <c r="N568" s="50">
        <f t="shared" si="78"/>
        <v>354981</v>
      </c>
      <c r="O568" s="50">
        <f t="shared" si="79"/>
        <v>247097</v>
      </c>
      <c r="P568" s="50">
        <f t="shared" si="80"/>
        <v>266326</v>
      </c>
      <c r="Q568" s="50">
        <f t="shared" si="81"/>
        <v>331294</v>
      </c>
    </row>
    <row r="569" spans="1:17" ht="18" thickBot="1" x14ac:dyDescent="0.3">
      <c r="A569" s="25">
        <v>57040</v>
      </c>
      <c r="B569" s="51">
        <f t="shared" si="72"/>
        <v>1155.8507853403114</v>
      </c>
      <c r="C569" s="51">
        <f t="shared" si="73"/>
        <v>24894.005735223916</v>
      </c>
      <c r="D569" s="51">
        <f t="shared" si="74"/>
        <v>18218.447380479629</v>
      </c>
      <c r="E569" s="51">
        <f t="shared" si="75"/>
        <v>27533.333333333347</v>
      </c>
      <c r="F569" s="51">
        <f t="shared" si="76"/>
        <v>17256.225698089427</v>
      </c>
      <c r="G569" s="51">
        <f t="shared" si="77"/>
        <v>45.908898286775681</v>
      </c>
      <c r="H569" s="79" cm="1">
        <f t="array" ref="H569">ROUND(TREND($B$25:$B$175,$A$25:$A$175,A569),0)</f>
        <v>1165</v>
      </c>
      <c r="I569" s="79" cm="1">
        <f t="array" ref="I569">ROUND(TREND($C$25:$C$175,$A$25:$A$175,A569),0)</f>
        <v>22326</v>
      </c>
      <c r="J569" s="79" cm="1">
        <f t="array" ref="J569">ROUND(TREND($D$25:$D$175,$A$25:$A$175,A569),0)</f>
        <v>16195</v>
      </c>
      <c r="K569" s="79" cm="1">
        <f t="array" ref="K569">ROUND(TREND($E$25:$E$175,$A$25:$A$175,A569),0)</f>
        <v>24944</v>
      </c>
      <c r="L569" s="79" cm="1">
        <f t="array" ref="L569">ROUND(TREND($F$25:$F$175,$A$25:$A$175,A569),0)</f>
        <v>15803</v>
      </c>
      <c r="M569" s="80" cm="1">
        <f t="array" ref="M569">TREND($G$25:$G$175,$A$25:$A$175,A569)</f>
        <v>44.450053077416115</v>
      </c>
      <c r="N569" s="50">
        <f t="shared" si="78"/>
        <v>355602</v>
      </c>
      <c r="O569" s="50">
        <f t="shared" si="79"/>
        <v>247448</v>
      </c>
      <c r="P569" s="50">
        <f t="shared" si="80"/>
        <v>266722</v>
      </c>
      <c r="Q569" s="50">
        <f t="shared" si="81"/>
        <v>331840</v>
      </c>
    </row>
    <row r="570" spans="1:17" ht="18" thickBot="1" x14ac:dyDescent="0.3">
      <c r="A570" s="25">
        <v>57071</v>
      </c>
      <c r="B570" s="51">
        <f t="shared" si="72"/>
        <v>1157.8350785340285</v>
      </c>
      <c r="C570" s="51">
        <f t="shared" si="73"/>
        <v>24940.836705432612</v>
      </c>
      <c r="D570" s="51">
        <f t="shared" si="74"/>
        <v>18246.570948526063</v>
      </c>
      <c r="E570" s="51">
        <f t="shared" si="75"/>
        <v>27578.589373530052</v>
      </c>
      <c r="F570" s="51">
        <f t="shared" si="76"/>
        <v>17287.892504723903</v>
      </c>
      <c r="G570" s="51">
        <f t="shared" si="77"/>
        <v>45.979885775051336</v>
      </c>
      <c r="H570" s="79" cm="1">
        <f t="array" ref="H570">ROUND(TREND($B$25:$B$175,$A$25:$A$175,A570),0)</f>
        <v>1167</v>
      </c>
      <c r="I570" s="79" cm="1">
        <f t="array" ref="I570">ROUND(TREND($C$25:$C$175,$A$25:$A$175,A570),0)</f>
        <v>22368</v>
      </c>
      <c r="J570" s="79" cm="1">
        <f t="array" ref="J570">ROUND(TREND($D$25:$D$175,$A$25:$A$175,A570),0)</f>
        <v>16220</v>
      </c>
      <c r="K570" s="79" cm="1">
        <f t="array" ref="K570">ROUND(TREND($E$25:$E$175,$A$25:$A$175,A570),0)</f>
        <v>24985</v>
      </c>
      <c r="L570" s="79" cm="1">
        <f t="array" ref="L570">ROUND(TREND($F$25:$F$175,$A$25:$A$175,A570),0)</f>
        <v>15832</v>
      </c>
      <c r="M570" s="80" cm="1">
        <f t="array" ref="M570">TREND($G$25:$G$175,$A$25:$A$175,A570)</f>
        <v>44.518784799139752</v>
      </c>
      <c r="N570" s="50">
        <f t="shared" si="78"/>
        <v>356271</v>
      </c>
      <c r="O570" s="50">
        <f t="shared" si="79"/>
        <v>247830</v>
      </c>
      <c r="P570" s="50">
        <f t="shared" si="80"/>
        <v>267160</v>
      </c>
      <c r="Q570" s="50">
        <f t="shared" si="81"/>
        <v>332449</v>
      </c>
    </row>
    <row r="571" spans="1:17" ht="18" thickBot="1" x14ac:dyDescent="0.3">
      <c r="A571" s="25">
        <v>57101</v>
      </c>
      <c r="B571" s="51">
        <f t="shared" si="72"/>
        <v>1159.8193717277459</v>
      </c>
      <c r="C571" s="51">
        <f t="shared" si="73"/>
        <v>24985.437629440898</v>
      </c>
      <c r="D571" s="51">
        <f t="shared" si="74"/>
        <v>18274.694516572497</v>
      </c>
      <c r="E571" s="51">
        <f t="shared" si="75"/>
        <v>27621.637802009845</v>
      </c>
      <c r="F571" s="51">
        <f t="shared" si="76"/>
        <v>17317.375393659448</v>
      </c>
      <c r="G571" s="51">
        <f t="shared" si="77"/>
        <v>46.048583344350376</v>
      </c>
      <c r="H571" s="79" cm="1">
        <f t="array" ref="H571">ROUND(TREND($B$25:$B$175,$A$25:$A$175,A571),0)</f>
        <v>1169</v>
      </c>
      <c r="I571" s="79" cm="1">
        <f t="array" ref="I571">ROUND(TREND($C$25:$C$175,$A$25:$A$175,A571),0)</f>
        <v>22408</v>
      </c>
      <c r="J571" s="79" cm="1">
        <f t="array" ref="J571">ROUND(TREND($D$25:$D$175,$A$25:$A$175,A571),0)</f>
        <v>16245</v>
      </c>
      <c r="K571" s="79" cm="1">
        <f t="array" ref="K571">ROUND(TREND($E$25:$E$175,$A$25:$A$175,A571),0)</f>
        <v>25024</v>
      </c>
      <c r="L571" s="79" cm="1">
        <f t="array" ref="L571">ROUND(TREND($F$25:$F$175,$A$25:$A$175,A571),0)</f>
        <v>15859</v>
      </c>
      <c r="M571" s="80" cm="1">
        <f t="array" ref="M571">TREND($G$25:$G$175,$A$25:$A$175,A571)</f>
        <v>44.585299368549741</v>
      </c>
      <c r="N571" s="50">
        <f t="shared" si="78"/>
        <v>356908</v>
      </c>
      <c r="O571" s="50">
        <f t="shared" si="79"/>
        <v>248212</v>
      </c>
      <c r="P571" s="50">
        <f t="shared" si="80"/>
        <v>267577</v>
      </c>
      <c r="Q571" s="50">
        <f t="shared" si="81"/>
        <v>333016</v>
      </c>
    </row>
    <row r="572" spans="1:17" ht="18" thickBot="1" x14ac:dyDescent="0.3">
      <c r="A572" s="25">
        <v>57132</v>
      </c>
      <c r="B572" s="51">
        <f t="shared" si="72"/>
        <v>1161.803664921463</v>
      </c>
      <c r="C572" s="51">
        <f t="shared" si="73"/>
        <v>25031.15357654939</v>
      </c>
      <c r="D572" s="51">
        <f t="shared" si="74"/>
        <v>18301.693141897074</v>
      </c>
      <c r="E572" s="51">
        <f t="shared" si="75"/>
        <v>27665.790036348099</v>
      </c>
      <c r="F572" s="51">
        <f t="shared" si="76"/>
        <v>17349.042200293923</v>
      </c>
      <c r="G572" s="51">
        <f t="shared" si="77"/>
        <v>46.119570832626032</v>
      </c>
      <c r="H572" s="79" cm="1">
        <f t="array" ref="H572">ROUND(TREND($B$25:$B$175,$A$25:$A$175,A572),0)</f>
        <v>1171</v>
      </c>
      <c r="I572" s="79" cm="1">
        <f t="array" ref="I572">ROUND(TREND($C$25:$C$175,$A$25:$A$175,A572),0)</f>
        <v>22449</v>
      </c>
      <c r="J572" s="79" cm="1">
        <f t="array" ref="J572">ROUND(TREND($D$25:$D$175,$A$25:$A$175,A572),0)</f>
        <v>16269</v>
      </c>
      <c r="K572" s="79" cm="1">
        <f t="array" ref="K572">ROUND(TREND($E$25:$E$175,$A$25:$A$175,A572),0)</f>
        <v>25064</v>
      </c>
      <c r="L572" s="79" cm="1">
        <f t="array" ref="L572">ROUND(TREND($F$25:$F$175,$A$25:$A$175,A572),0)</f>
        <v>15888</v>
      </c>
      <c r="M572" s="80" cm="1">
        <f t="array" ref="M572">TREND($G$25:$G$175,$A$25:$A$175,A572)</f>
        <v>44.654031090273378</v>
      </c>
      <c r="N572" s="50">
        <f t="shared" si="78"/>
        <v>357561</v>
      </c>
      <c r="O572" s="50">
        <f t="shared" si="79"/>
        <v>248579</v>
      </c>
      <c r="P572" s="50">
        <f t="shared" si="80"/>
        <v>268005</v>
      </c>
      <c r="Q572" s="50">
        <f t="shared" si="81"/>
        <v>333625</v>
      </c>
    </row>
    <row r="573" spans="1:17" ht="18" thickBot="1" x14ac:dyDescent="0.3">
      <c r="A573" s="25">
        <v>57162</v>
      </c>
      <c r="B573" s="51">
        <f t="shared" si="72"/>
        <v>1163.7879581151803</v>
      </c>
      <c r="C573" s="51">
        <f t="shared" si="73"/>
        <v>25076.869523657882</v>
      </c>
      <c r="D573" s="51">
        <f t="shared" si="74"/>
        <v>18329.816709943509</v>
      </c>
      <c r="E573" s="51">
        <f t="shared" si="75"/>
        <v>27708.838464827892</v>
      </c>
      <c r="F573" s="51">
        <f t="shared" si="76"/>
        <v>17379.617048078933</v>
      </c>
      <c r="G573" s="51">
        <f t="shared" si="77"/>
        <v>46.188268401925058</v>
      </c>
      <c r="H573" s="79" cm="1">
        <f t="array" ref="H573">ROUND(TREND($B$25:$B$175,$A$25:$A$175,A573),0)</f>
        <v>1173</v>
      </c>
      <c r="I573" s="79" cm="1">
        <f t="array" ref="I573">ROUND(TREND($C$25:$C$175,$A$25:$A$175,A573),0)</f>
        <v>22490</v>
      </c>
      <c r="J573" s="79" cm="1">
        <f t="array" ref="J573">ROUND(TREND($D$25:$D$175,$A$25:$A$175,A573),0)</f>
        <v>16294</v>
      </c>
      <c r="K573" s="79" cm="1">
        <f t="array" ref="K573">ROUND(TREND($E$25:$E$175,$A$25:$A$175,A573),0)</f>
        <v>25103</v>
      </c>
      <c r="L573" s="79" cm="1">
        <f t="array" ref="L573">ROUND(TREND($F$25:$F$175,$A$25:$A$175,A573),0)</f>
        <v>15916</v>
      </c>
      <c r="M573" s="80" cm="1">
        <f t="array" ref="M573">TREND($G$25:$G$175,$A$25:$A$175,A573)</f>
        <v>44.720545659683353</v>
      </c>
      <c r="N573" s="50">
        <f t="shared" si="78"/>
        <v>358214</v>
      </c>
      <c r="O573" s="50">
        <f t="shared" si="79"/>
        <v>248961</v>
      </c>
      <c r="P573" s="50">
        <f t="shared" si="80"/>
        <v>268422</v>
      </c>
      <c r="Q573" s="50">
        <f t="shared" si="81"/>
        <v>334213</v>
      </c>
    </row>
    <row r="574" spans="1:17" ht="18" thickBot="1" x14ac:dyDescent="0.3">
      <c r="A574" s="25">
        <v>57193</v>
      </c>
      <c r="B574" s="51">
        <f t="shared" si="72"/>
        <v>1165.7722513088975</v>
      </c>
      <c r="C574" s="51">
        <f t="shared" si="73"/>
        <v>25122.585470766375</v>
      </c>
      <c r="D574" s="51">
        <f t="shared" si="74"/>
        <v>18357.940277989943</v>
      </c>
      <c r="E574" s="51">
        <f t="shared" si="75"/>
        <v>27752.990699166145</v>
      </c>
      <c r="F574" s="51">
        <f t="shared" si="76"/>
        <v>17410.191895863944</v>
      </c>
      <c r="G574" s="51">
        <f t="shared" si="77"/>
        <v>46.259255890200727</v>
      </c>
      <c r="H574" s="79" cm="1">
        <f t="array" ref="H574">ROUND(TREND($B$25:$B$175,$A$25:$A$175,A574),0)</f>
        <v>1175</v>
      </c>
      <c r="I574" s="79" cm="1">
        <f t="array" ref="I574">ROUND(TREND($C$25:$C$175,$A$25:$A$175,A574),0)</f>
        <v>22531</v>
      </c>
      <c r="J574" s="79" cm="1">
        <f t="array" ref="J574">ROUND(TREND($D$25:$D$175,$A$25:$A$175,A574),0)</f>
        <v>16319</v>
      </c>
      <c r="K574" s="79" cm="1">
        <f t="array" ref="K574">ROUND(TREND($E$25:$E$175,$A$25:$A$175,A574),0)</f>
        <v>25143</v>
      </c>
      <c r="L574" s="79" cm="1">
        <f t="array" ref="L574">ROUND(TREND($F$25:$F$175,$A$25:$A$175,A574),0)</f>
        <v>15944</v>
      </c>
      <c r="M574" s="80" cm="1">
        <f t="array" ref="M574">TREND($G$25:$G$175,$A$25:$A$175,A574)</f>
        <v>44.789277381407004</v>
      </c>
      <c r="N574" s="50">
        <f t="shared" si="78"/>
        <v>358867</v>
      </c>
      <c r="O574" s="50">
        <f t="shared" si="79"/>
        <v>249343</v>
      </c>
      <c r="P574" s="50">
        <f t="shared" si="80"/>
        <v>268850</v>
      </c>
      <c r="Q574" s="50">
        <f t="shared" si="81"/>
        <v>334801</v>
      </c>
    </row>
    <row r="575" spans="1:17" ht="18" thickBot="1" x14ac:dyDescent="0.3">
      <c r="A575" s="25">
        <v>57224</v>
      </c>
      <c r="B575" s="51">
        <f t="shared" si="72"/>
        <v>1167.7565445026148</v>
      </c>
      <c r="C575" s="51">
        <f t="shared" si="73"/>
        <v>25168.301417874864</v>
      </c>
      <c r="D575" s="51">
        <f t="shared" si="74"/>
        <v>18386.063846036377</v>
      </c>
      <c r="E575" s="51">
        <f t="shared" si="75"/>
        <v>27797.142933504394</v>
      </c>
      <c r="F575" s="51">
        <f t="shared" si="76"/>
        <v>17441.858702498419</v>
      </c>
      <c r="G575" s="51">
        <f t="shared" si="77"/>
        <v>46.330243378476389</v>
      </c>
      <c r="H575" s="79" cm="1">
        <f t="array" ref="H575">ROUND(TREND($B$25:$B$175,$A$25:$A$175,A575),0)</f>
        <v>1177</v>
      </c>
      <c r="I575" s="79" cm="1">
        <f t="array" ref="I575">ROUND(TREND($C$25:$C$175,$A$25:$A$175,A575),0)</f>
        <v>22572</v>
      </c>
      <c r="J575" s="79" cm="1">
        <f t="array" ref="J575">ROUND(TREND($D$25:$D$175,$A$25:$A$175,A575),0)</f>
        <v>16344</v>
      </c>
      <c r="K575" s="79" cm="1">
        <f t="array" ref="K575">ROUND(TREND($E$25:$E$175,$A$25:$A$175,A575),0)</f>
        <v>25183</v>
      </c>
      <c r="L575" s="79" cm="1">
        <f t="array" ref="L575">ROUND(TREND($F$25:$F$175,$A$25:$A$175,A575),0)</f>
        <v>15973</v>
      </c>
      <c r="M575" s="80" cm="1">
        <f t="array" ref="M575">TREND($G$25:$G$175,$A$25:$A$175,A575)</f>
        <v>44.858009103130641</v>
      </c>
      <c r="N575" s="50">
        <f t="shared" si="78"/>
        <v>359520</v>
      </c>
      <c r="O575" s="50">
        <f t="shared" si="79"/>
        <v>249725</v>
      </c>
      <c r="P575" s="50">
        <f t="shared" si="80"/>
        <v>269278</v>
      </c>
      <c r="Q575" s="50">
        <f t="shared" si="81"/>
        <v>335410</v>
      </c>
    </row>
    <row r="576" spans="1:17" ht="18" thickBot="1" x14ac:dyDescent="0.3">
      <c r="A576" s="25">
        <v>57254</v>
      </c>
      <c r="B576" s="51">
        <f t="shared" si="72"/>
        <v>1169.7408376963322</v>
      </c>
      <c r="C576" s="51">
        <f t="shared" si="73"/>
        <v>25214.017364983356</v>
      </c>
      <c r="D576" s="51">
        <f t="shared" si="74"/>
        <v>18413.062471360954</v>
      </c>
      <c r="E576" s="51">
        <f t="shared" si="75"/>
        <v>27840.191361984187</v>
      </c>
      <c r="F576" s="51">
        <f t="shared" si="76"/>
        <v>17471.341591433964</v>
      </c>
      <c r="G576" s="51">
        <f t="shared" si="77"/>
        <v>46.398940947775436</v>
      </c>
      <c r="H576" s="79" cm="1">
        <f t="array" ref="H576">ROUND(TREND($B$25:$B$175,$A$25:$A$175,A576),0)</f>
        <v>1179</v>
      </c>
      <c r="I576" s="79" cm="1">
        <f t="array" ref="I576">ROUND(TREND($C$25:$C$175,$A$25:$A$175,A576),0)</f>
        <v>22613</v>
      </c>
      <c r="J576" s="79" cm="1">
        <f t="array" ref="J576">ROUND(TREND($D$25:$D$175,$A$25:$A$175,A576),0)</f>
        <v>16368</v>
      </c>
      <c r="K576" s="79" cm="1">
        <f t="array" ref="K576">ROUND(TREND($E$25:$E$175,$A$25:$A$175,A576),0)</f>
        <v>25222</v>
      </c>
      <c r="L576" s="79" cm="1">
        <f t="array" ref="L576">ROUND(TREND($F$25:$F$175,$A$25:$A$175,A576),0)</f>
        <v>16000</v>
      </c>
      <c r="M576" s="80" cm="1">
        <f t="array" ref="M576">TREND($G$25:$G$175,$A$25:$A$175,A576)</f>
        <v>44.92452367254063</v>
      </c>
      <c r="N576" s="50">
        <f t="shared" si="78"/>
        <v>360173</v>
      </c>
      <c r="O576" s="50">
        <f t="shared" si="79"/>
        <v>250092</v>
      </c>
      <c r="P576" s="50">
        <f t="shared" si="80"/>
        <v>269695</v>
      </c>
      <c r="Q576" s="50">
        <f t="shared" si="81"/>
        <v>335977</v>
      </c>
    </row>
    <row r="577" spans="1:17" ht="18" thickBot="1" x14ac:dyDescent="0.3">
      <c r="A577" s="25">
        <v>57285</v>
      </c>
      <c r="B577" s="51">
        <f t="shared" si="72"/>
        <v>1171.7251308900493</v>
      </c>
      <c r="C577" s="51">
        <f t="shared" si="73"/>
        <v>25259.733312091845</v>
      </c>
      <c r="D577" s="51">
        <f t="shared" si="74"/>
        <v>18441.186039407388</v>
      </c>
      <c r="E577" s="51">
        <f t="shared" si="75"/>
        <v>27885.447402180893</v>
      </c>
      <c r="F577" s="51">
        <f t="shared" si="76"/>
        <v>17503.008398068439</v>
      </c>
      <c r="G577" s="51">
        <f t="shared" si="77"/>
        <v>46.469928436051092</v>
      </c>
      <c r="H577" s="79" cm="1">
        <f t="array" ref="H577">ROUND(TREND($B$25:$B$175,$A$25:$A$175,A577),0)</f>
        <v>1181</v>
      </c>
      <c r="I577" s="79" cm="1">
        <f t="array" ref="I577">ROUND(TREND($C$25:$C$175,$A$25:$A$175,A577),0)</f>
        <v>22654</v>
      </c>
      <c r="J577" s="79" cm="1">
        <f t="array" ref="J577">ROUND(TREND($D$25:$D$175,$A$25:$A$175,A577),0)</f>
        <v>16393</v>
      </c>
      <c r="K577" s="79" cm="1">
        <f t="array" ref="K577">ROUND(TREND($E$25:$E$175,$A$25:$A$175,A577),0)</f>
        <v>25263</v>
      </c>
      <c r="L577" s="79" cm="1">
        <f t="array" ref="L577">ROUND(TREND($F$25:$F$175,$A$25:$A$175,A577),0)</f>
        <v>16029</v>
      </c>
      <c r="M577" s="80" cm="1">
        <f t="array" ref="M577">TREND($G$25:$G$175,$A$25:$A$175,A577)</f>
        <v>44.993255394264267</v>
      </c>
      <c r="N577" s="50">
        <f t="shared" si="78"/>
        <v>360826</v>
      </c>
      <c r="O577" s="50">
        <f t="shared" si="79"/>
        <v>250474</v>
      </c>
      <c r="P577" s="50">
        <f t="shared" si="80"/>
        <v>270133</v>
      </c>
      <c r="Q577" s="50">
        <f t="shared" si="81"/>
        <v>336586</v>
      </c>
    </row>
    <row r="578" spans="1:17" ht="18" thickBot="1" x14ac:dyDescent="0.3">
      <c r="A578" s="25">
        <v>57315</v>
      </c>
      <c r="B578" s="51">
        <f t="shared" si="72"/>
        <v>1173.7094240837666</v>
      </c>
      <c r="C578" s="51">
        <f t="shared" si="73"/>
        <v>25304.334236100127</v>
      </c>
      <c r="D578" s="51">
        <f t="shared" si="74"/>
        <v>18468.184664731965</v>
      </c>
      <c r="E578" s="51">
        <f t="shared" si="75"/>
        <v>27928.495830660686</v>
      </c>
      <c r="F578" s="51">
        <f t="shared" si="76"/>
        <v>17532.491287003984</v>
      </c>
      <c r="G578" s="51">
        <f t="shared" si="77"/>
        <v>46.538626005350118</v>
      </c>
      <c r="H578" s="79" cm="1">
        <f t="array" ref="H578">ROUND(TREND($B$25:$B$175,$A$25:$A$175,A578),0)</f>
        <v>1183</v>
      </c>
      <c r="I578" s="79" cm="1">
        <f t="array" ref="I578">ROUND(TREND($C$25:$C$175,$A$25:$A$175,A578),0)</f>
        <v>22694</v>
      </c>
      <c r="J578" s="79" cm="1">
        <f t="array" ref="J578">ROUND(TREND($D$25:$D$175,$A$25:$A$175,A578),0)</f>
        <v>16417</v>
      </c>
      <c r="K578" s="79" cm="1">
        <f t="array" ref="K578">ROUND(TREND($E$25:$E$175,$A$25:$A$175,A578),0)</f>
        <v>25302</v>
      </c>
      <c r="L578" s="79" cm="1">
        <f t="array" ref="L578">ROUND(TREND($F$25:$F$175,$A$25:$A$175,A578),0)</f>
        <v>16056</v>
      </c>
      <c r="M578" s="80" cm="1">
        <f t="array" ref="M578">TREND($G$25:$G$175,$A$25:$A$175,A578)</f>
        <v>45.059769963674242</v>
      </c>
      <c r="N578" s="50">
        <f t="shared" si="78"/>
        <v>361463</v>
      </c>
      <c r="O578" s="50">
        <f t="shared" si="79"/>
        <v>250841</v>
      </c>
      <c r="P578" s="50">
        <f t="shared" si="80"/>
        <v>270550</v>
      </c>
      <c r="Q578" s="50">
        <f t="shared" si="81"/>
        <v>337153</v>
      </c>
    </row>
    <row r="579" spans="1:17" ht="18" thickBot="1" x14ac:dyDescent="0.3">
      <c r="A579" s="25">
        <v>57346</v>
      </c>
      <c r="B579" s="51">
        <f t="shared" si="72"/>
        <v>1175.693717277484</v>
      </c>
      <c r="C579" s="51">
        <f t="shared" si="73"/>
        <v>25351.165206308826</v>
      </c>
      <c r="D579" s="51">
        <f t="shared" si="74"/>
        <v>18496.308232778396</v>
      </c>
      <c r="E579" s="51">
        <f t="shared" si="75"/>
        <v>27972.648064998939</v>
      </c>
      <c r="F579" s="51">
        <f t="shared" si="76"/>
        <v>17564.15809363846</v>
      </c>
      <c r="G579" s="51">
        <f t="shared" si="77"/>
        <v>46.609613493625794</v>
      </c>
      <c r="H579" s="79" cm="1">
        <f t="array" ref="H579">ROUND(TREND($B$25:$B$175,$A$25:$A$175,A579),0)</f>
        <v>1185</v>
      </c>
      <c r="I579" s="79" cm="1">
        <f t="array" ref="I579">ROUND(TREND($C$25:$C$175,$A$25:$A$175,A579),0)</f>
        <v>22736</v>
      </c>
      <c r="J579" s="79" cm="1">
        <f t="array" ref="J579">ROUND(TREND($D$25:$D$175,$A$25:$A$175,A579),0)</f>
        <v>16442</v>
      </c>
      <c r="K579" s="79" cm="1">
        <f t="array" ref="K579">ROUND(TREND($E$25:$E$175,$A$25:$A$175,A579),0)</f>
        <v>25342</v>
      </c>
      <c r="L579" s="79" cm="1">
        <f t="array" ref="L579">ROUND(TREND($F$25:$F$175,$A$25:$A$175,A579),0)</f>
        <v>16085</v>
      </c>
      <c r="M579" s="80" cm="1">
        <f t="array" ref="M579">TREND($G$25:$G$175,$A$25:$A$175,A579)</f>
        <v>45.128501685397893</v>
      </c>
      <c r="N579" s="50">
        <f t="shared" si="78"/>
        <v>362132</v>
      </c>
      <c r="O579" s="50">
        <f t="shared" si="79"/>
        <v>251223</v>
      </c>
      <c r="P579" s="50">
        <f t="shared" si="80"/>
        <v>270978</v>
      </c>
      <c r="Q579" s="50">
        <f t="shared" si="81"/>
        <v>337762</v>
      </c>
    </row>
    <row r="580" spans="1:17" ht="18" thickBot="1" x14ac:dyDescent="0.3">
      <c r="A580" s="25">
        <v>57377</v>
      </c>
      <c r="B580" s="51">
        <f t="shared" si="72"/>
        <v>1177.6780104712011</v>
      </c>
      <c r="C580" s="51">
        <f t="shared" si="73"/>
        <v>25396.881153417315</v>
      </c>
      <c r="D580" s="51">
        <f t="shared" si="74"/>
        <v>18524.43180082483</v>
      </c>
      <c r="E580" s="51">
        <f t="shared" si="75"/>
        <v>28016.800299337188</v>
      </c>
      <c r="F580" s="51">
        <f t="shared" si="76"/>
        <v>17594.73294142347</v>
      </c>
      <c r="G580" s="51">
        <f t="shared" si="77"/>
        <v>46.680600981901449</v>
      </c>
      <c r="H580" s="79" cm="1">
        <f t="array" ref="H580">ROUND(TREND($B$25:$B$175,$A$25:$A$175,A580),0)</f>
        <v>1187</v>
      </c>
      <c r="I580" s="79" cm="1">
        <f t="array" ref="I580">ROUND(TREND($C$25:$C$175,$A$25:$A$175,A580),0)</f>
        <v>22777</v>
      </c>
      <c r="J580" s="79" cm="1">
        <f t="array" ref="J580">ROUND(TREND($D$25:$D$175,$A$25:$A$175,A580),0)</f>
        <v>16467</v>
      </c>
      <c r="K580" s="79" cm="1">
        <f t="array" ref="K580">ROUND(TREND($E$25:$E$175,$A$25:$A$175,A580),0)</f>
        <v>25382</v>
      </c>
      <c r="L580" s="79" cm="1">
        <f t="array" ref="L580">ROUND(TREND($F$25:$F$175,$A$25:$A$175,A580),0)</f>
        <v>16113</v>
      </c>
      <c r="M580" s="80" cm="1">
        <f t="array" ref="M580">TREND($G$25:$G$175,$A$25:$A$175,A580)</f>
        <v>45.19723340712153</v>
      </c>
      <c r="N580" s="50">
        <f t="shared" si="78"/>
        <v>362785</v>
      </c>
      <c r="O580" s="50">
        <f t="shared" si="79"/>
        <v>251605</v>
      </c>
      <c r="P580" s="50">
        <f t="shared" si="80"/>
        <v>271406</v>
      </c>
      <c r="Q580" s="50">
        <f t="shared" si="81"/>
        <v>338350</v>
      </c>
    </row>
    <row r="581" spans="1:17" ht="18" thickBot="1" x14ac:dyDescent="0.3">
      <c r="A581" s="25">
        <v>57405</v>
      </c>
      <c r="B581" s="51">
        <f t="shared" si="72"/>
        <v>1179.6623036649185</v>
      </c>
      <c r="C581" s="51">
        <f t="shared" si="73"/>
        <v>25439.252031225187</v>
      </c>
      <c r="D581" s="51">
        <f t="shared" si="74"/>
        <v>18549.180540705693</v>
      </c>
      <c r="E581" s="51">
        <f t="shared" si="75"/>
        <v>28057.641116100072</v>
      </c>
      <c r="F581" s="51">
        <f t="shared" si="76"/>
        <v>17623.12387150955</v>
      </c>
      <c r="G581" s="51">
        <f t="shared" si="77"/>
        <v>46.744718713247217</v>
      </c>
      <c r="H581" s="79" cm="1">
        <f t="array" ref="H581">ROUND(TREND($B$25:$B$175,$A$25:$A$175,A581),0)</f>
        <v>1189</v>
      </c>
      <c r="I581" s="79" cm="1">
        <f t="array" ref="I581">ROUND(TREND($C$25:$C$175,$A$25:$A$175,A581),0)</f>
        <v>22815</v>
      </c>
      <c r="J581" s="79" cm="1">
        <f t="array" ref="J581">ROUND(TREND($D$25:$D$175,$A$25:$A$175,A581),0)</f>
        <v>16489</v>
      </c>
      <c r="K581" s="79" cm="1">
        <f t="array" ref="K581">ROUND(TREND($E$25:$E$175,$A$25:$A$175,A581),0)</f>
        <v>25419</v>
      </c>
      <c r="L581" s="79" cm="1">
        <f t="array" ref="L581">ROUND(TREND($F$25:$F$175,$A$25:$A$175,A581),0)</f>
        <v>16139</v>
      </c>
      <c r="M581" s="80" cm="1">
        <f t="array" ref="M581">TREND($G$25:$G$175,$A$25:$A$175,A581)</f>
        <v>45.259313671904181</v>
      </c>
      <c r="N581" s="50">
        <f t="shared" si="78"/>
        <v>363390</v>
      </c>
      <c r="O581" s="50">
        <f t="shared" si="79"/>
        <v>251941</v>
      </c>
      <c r="P581" s="50">
        <f t="shared" si="80"/>
        <v>271802</v>
      </c>
      <c r="Q581" s="50">
        <f t="shared" si="81"/>
        <v>338896</v>
      </c>
    </row>
    <row r="582" spans="1:17" ht="18" thickBot="1" x14ac:dyDescent="0.3">
      <c r="A582" s="25">
        <v>57436</v>
      </c>
      <c r="B582" s="51">
        <f t="shared" si="72"/>
        <v>1181.6465968586358</v>
      </c>
      <c r="C582" s="51">
        <f t="shared" si="73"/>
        <v>25484.96797833368</v>
      </c>
      <c r="D582" s="51">
        <f t="shared" si="74"/>
        <v>18577.304108752127</v>
      </c>
      <c r="E582" s="51">
        <f t="shared" si="75"/>
        <v>28101.793350438325</v>
      </c>
      <c r="F582" s="51">
        <f t="shared" si="76"/>
        <v>17654.790678144025</v>
      </c>
      <c r="G582" s="51">
        <f t="shared" si="77"/>
        <v>46.815706201522879</v>
      </c>
      <c r="H582" s="79" cm="1">
        <f t="array" ref="H582">ROUND(TREND($B$25:$B$175,$A$25:$A$175,A582),0)</f>
        <v>1191</v>
      </c>
      <c r="I582" s="79" cm="1">
        <f t="array" ref="I582">ROUND(TREND($C$25:$C$175,$A$25:$A$175,A582),0)</f>
        <v>22856</v>
      </c>
      <c r="J582" s="79" cm="1">
        <f t="array" ref="J582">ROUND(TREND($D$25:$D$175,$A$25:$A$175,A582),0)</f>
        <v>16514</v>
      </c>
      <c r="K582" s="79" cm="1">
        <f t="array" ref="K582">ROUND(TREND($E$25:$E$175,$A$25:$A$175,A582),0)</f>
        <v>25459</v>
      </c>
      <c r="L582" s="79" cm="1">
        <f t="array" ref="L582">ROUND(TREND($F$25:$F$175,$A$25:$A$175,A582),0)</f>
        <v>16168</v>
      </c>
      <c r="M582" s="80" cm="1">
        <f t="array" ref="M582">TREND($G$25:$G$175,$A$25:$A$175,A582)</f>
        <v>45.328045393627818</v>
      </c>
      <c r="N582" s="50">
        <f t="shared" si="78"/>
        <v>364043</v>
      </c>
      <c r="O582" s="50">
        <f t="shared" si="79"/>
        <v>252323</v>
      </c>
      <c r="P582" s="50">
        <f t="shared" si="80"/>
        <v>272230</v>
      </c>
      <c r="Q582" s="50">
        <f t="shared" si="81"/>
        <v>339505</v>
      </c>
    </row>
    <row r="583" spans="1:17" ht="18" thickBot="1" x14ac:dyDescent="0.3">
      <c r="A583" s="25">
        <v>57466</v>
      </c>
      <c r="B583" s="51">
        <f t="shared" si="72"/>
        <v>1183.6308900523529</v>
      </c>
      <c r="C583" s="51">
        <f t="shared" si="73"/>
        <v>25529.568902341965</v>
      </c>
      <c r="D583" s="51">
        <f t="shared" si="74"/>
        <v>18604.302734076704</v>
      </c>
      <c r="E583" s="51">
        <f t="shared" si="75"/>
        <v>28144.841778918119</v>
      </c>
      <c r="F583" s="51">
        <f t="shared" si="76"/>
        <v>17684.27356707957</v>
      </c>
      <c r="G583" s="51">
        <f t="shared" si="77"/>
        <v>46.884403770821926</v>
      </c>
      <c r="H583" s="79" cm="1">
        <f t="array" ref="H583">ROUND(TREND($B$25:$B$175,$A$25:$A$175,A583),0)</f>
        <v>1193</v>
      </c>
      <c r="I583" s="79" cm="1">
        <f t="array" ref="I583">ROUND(TREND($C$25:$C$175,$A$25:$A$175,A583),0)</f>
        <v>22896</v>
      </c>
      <c r="J583" s="79" cm="1">
        <f t="array" ref="J583">ROUND(TREND($D$25:$D$175,$A$25:$A$175,A583),0)</f>
        <v>16538</v>
      </c>
      <c r="K583" s="79" cm="1">
        <f t="array" ref="K583">ROUND(TREND($E$25:$E$175,$A$25:$A$175,A583),0)</f>
        <v>25498</v>
      </c>
      <c r="L583" s="79" cm="1">
        <f t="array" ref="L583">ROUND(TREND($F$25:$F$175,$A$25:$A$175,A583),0)</f>
        <v>16195</v>
      </c>
      <c r="M583" s="80" cm="1">
        <f t="array" ref="M583">TREND($G$25:$G$175,$A$25:$A$175,A583)</f>
        <v>45.394559963037807</v>
      </c>
      <c r="N583" s="50">
        <f t="shared" si="78"/>
        <v>364680</v>
      </c>
      <c r="O583" s="50">
        <f t="shared" si="79"/>
        <v>252690</v>
      </c>
      <c r="P583" s="50">
        <f t="shared" si="80"/>
        <v>272647</v>
      </c>
      <c r="Q583" s="50">
        <f t="shared" si="81"/>
        <v>340072</v>
      </c>
    </row>
    <row r="584" spans="1:17" ht="18" thickBot="1" x14ac:dyDescent="0.3">
      <c r="A584" s="25">
        <v>57497</v>
      </c>
      <c r="B584" s="51">
        <f t="shared" ref="B584:B595" si="82">H584/H583*B583</f>
        <v>1185.61518324607</v>
      </c>
      <c r="C584" s="51">
        <f t="shared" ref="C584:C595" si="83">I584/I583*C583</f>
        <v>25576.399872550661</v>
      </c>
      <c r="D584" s="51">
        <f t="shared" ref="D584:D595" si="84">J584/J583*D583</f>
        <v>18632.426302123135</v>
      </c>
      <c r="E584" s="51">
        <f t="shared" ref="E584:E595" si="85">K584/K583*E583</f>
        <v>28188.994013256372</v>
      </c>
      <c r="F584" s="51">
        <f t="shared" ref="F584:F595" si="86">L584/L583*F583</f>
        <v>17715.940373714042</v>
      </c>
      <c r="G584" s="51">
        <f t="shared" ref="G584:G595" si="87">M584/M583*G583</f>
        <v>46.955391259097581</v>
      </c>
      <c r="H584" s="79" cm="1">
        <f t="array" ref="H584">ROUND(TREND($B$25:$B$175,$A$25:$A$175,A584),0)</f>
        <v>1195</v>
      </c>
      <c r="I584" s="79" cm="1">
        <f t="array" ref="I584">ROUND(TREND($C$25:$C$175,$A$25:$A$175,A584),0)</f>
        <v>22938</v>
      </c>
      <c r="J584" s="79" cm="1">
        <f t="array" ref="J584">ROUND(TREND($D$25:$D$175,$A$25:$A$175,A584),0)</f>
        <v>16563</v>
      </c>
      <c r="K584" s="79" cm="1">
        <f t="array" ref="K584">ROUND(TREND($E$25:$E$175,$A$25:$A$175,A584),0)</f>
        <v>25538</v>
      </c>
      <c r="L584" s="79" cm="1">
        <f t="array" ref="L584">ROUND(TREND($F$25:$F$175,$A$25:$A$175,A584),0)</f>
        <v>16224</v>
      </c>
      <c r="M584" s="80" cm="1">
        <f t="array" ref="M584">TREND($G$25:$G$175,$A$25:$A$175,A584)</f>
        <v>45.463291684761444</v>
      </c>
      <c r="N584" s="50">
        <f t="shared" ref="N584:N595" si="88">ROUND(C584/C583*N583,0)</f>
        <v>365349</v>
      </c>
      <c r="O584" s="50">
        <f t="shared" ref="O584:O595" si="89">ROUND(D584/D583*O583,0)</f>
        <v>253072</v>
      </c>
      <c r="P584" s="50">
        <f t="shared" ref="P584:P595" si="90">ROUND(E584/E583*P583,0)</f>
        <v>273075</v>
      </c>
      <c r="Q584" s="50">
        <f t="shared" ref="Q584:Q595" si="91">ROUND(F584/F583*Q583,0)</f>
        <v>340681</v>
      </c>
    </row>
    <row r="585" spans="1:17" ht="18" thickBot="1" x14ac:dyDescent="0.3">
      <c r="A585" s="25">
        <v>57527</v>
      </c>
      <c r="B585" s="51">
        <f t="shared" si="82"/>
        <v>1187.5994764397874</v>
      </c>
      <c r="C585" s="51">
        <f t="shared" si="83"/>
        <v>25621.000796558943</v>
      </c>
      <c r="D585" s="51">
        <f t="shared" si="84"/>
        <v>18659.424927447712</v>
      </c>
      <c r="E585" s="51">
        <f t="shared" si="85"/>
        <v>28232.042441736165</v>
      </c>
      <c r="F585" s="51">
        <f t="shared" si="86"/>
        <v>17746.515221499048</v>
      </c>
      <c r="G585" s="51">
        <f t="shared" si="87"/>
        <v>47.024088828396614</v>
      </c>
      <c r="H585" s="79" cm="1">
        <f t="array" ref="H585">ROUND(TREND($B$25:$B$175,$A$25:$A$175,A585),0)</f>
        <v>1197</v>
      </c>
      <c r="I585" s="79" cm="1">
        <f t="array" ref="I585">ROUND(TREND($C$25:$C$175,$A$25:$A$175,A585),0)</f>
        <v>22978</v>
      </c>
      <c r="J585" s="79" cm="1">
        <f t="array" ref="J585">ROUND(TREND($D$25:$D$175,$A$25:$A$175,A585),0)</f>
        <v>16587</v>
      </c>
      <c r="K585" s="79" cm="1">
        <f t="array" ref="K585">ROUND(TREND($E$25:$E$175,$A$25:$A$175,A585),0)</f>
        <v>25577</v>
      </c>
      <c r="L585" s="79" cm="1">
        <f t="array" ref="L585">ROUND(TREND($F$25:$F$175,$A$25:$A$175,A585),0)</f>
        <v>16252</v>
      </c>
      <c r="M585" s="80" cm="1">
        <f t="array" ref="M585">TREND($G$25:$G$175,$A$25:$A$175,A585)</f>
        <v>45.529806254171419</v>
      </c>
      <c r="N585" s="50">
        <f t="shared" si="88"/>
        <v>365986</v>
      </c>
      <c r="O585" s="50">
        <f t="shared" si="89"/>
        <v>253439</v>
      </c>
      <c r="P585" s="50">
        <f t="shared" si="90"/>
        <v>273492</v>
      </c>
      <c r="Q585" s="50">
        <f t="shared" si="91"/>
        <v>341269</v>
      </c>
    </row>
    <row r="586" spans="1:17" ht="18" thickBot="1" x14ac:dyDescent="0.3">
      <c r="A586" s="25">
        <v>57558</v>
      </c>
      <c r="B586" s="51">
        <f t="shared" si="82"/>
        <v>1189.5837696335047</v>
      </c>
      <c r="C586" s="51">
        <f t="shared" si="83"/>
        <v>25666.716743667432</v>
      </c>
      <c r="D586" s="51">
        <f t="shared" si="84"/>
        <v>18687.548495494142</v>
      </c>
      <c r="E586" s="51">
        <f t="shared" si="85"/>
        <v>28277.298481932874</v>
      </c>
      <c r="F586" s="51">
        <f t="shared" si="86"/>
        <v>17777.090069284059</v>
      </c>
      <c r="G586" s="51">
        <f t="shared" si="87"/>
        <v>47.095076316672291</v>
      </c>
      <c r="H586" s="79" cm="1">
        <f t="array" ref="H586">ROUND(TREND($B$25:$B$175,$A$25:$A$175,A586),0)</f>
        <v>1199</v>
      </c>
      <c r="I586" s="79" cm="1">
        <f t="array" ref="I586">ROUND(TREND($C$25:$C$175,$A$25:$A$175,A586),0)</f>
        <v>23019</v>
      </c>
      <c r="J586" s="79" cm="1">
        <f t="array" ref="J586">ROUND(TREND($D$25:$D$175,$A$25:$A$175,A586),0)</f>
        <v>16612</v>
      </c>
      <c r="K586" s="79" cm="1">
        <f t="array" ref="K586">ROUND(TREND($E$25:$E$175,$A$25:$A$175,A586),0)</f>
        <v>25618</v>
      </c>
      <c r="L586" s="79" cm="1">
        <f t="array" ref="L586">ROUND(TREND($F$25:$F$175,$A$25:$A$175,A586),0)</f>
        <v>16280</v>
      </c>
      <c r="M586" s="80" cm="1">
        <f t="array" ref="M586">TREND($G$25:$G$175,$A$25:$A$175,A586)</f>
        <v>45.59853797589507</v>
      </c>
      <c r="N586" s="50">
        <f t="shared" si="88"/>
        <v>366639</v>
      </c>
      <c r="O586" s="50">
        <f t="shared" si="89"/>
        <v>253821</v>
      </c>
      <c r="P586" s="50">
        <f t="shared" si="90"/>
        <v>273930</v>
      </c>
      <c r="Q586" s="50">
        <f t="shared" si="91"/>
        <v>341857</v>
      </c>
    </row>
    <row r="587" spans="1:17" ht="18" thickBot="1" x14ac:dyDescent="0.3">
      <c r="A587" s="25">
        <v>57589</v>
      </c>
      <c r="B587" s="51">
        <f t="shared" si="82"/>
        <v>1191.5680628272219</v>
      </c>
      <c r="C587" s="51">
        <f t="shared" si="83"/>
        <v>25713.547713876127</v>
      </c>
      <c r="D587" s="51">
        <f t="shared" si="84"/>
        <v>18715.672063540576</v>
      </c>
      <c r="E587" s="51">
        <f t="shared" si="85"/>
        <v>28321.450716271127</v>
      </c>
      <c r="F587" s="51">
        <f t="shared" si="86"/>
        <v>17808.756875918531</v>
      </c>
      <c r="G587" s="51">
        <f t="shared" si="87"/>
        <v>47.166063804947953</v>
      </c>
      <c r="H587" s="79" cm="1">
        <f t="array" ref="H587">ROUND(TREND($B$25:$B$175,$A$25:$A$175,A587),0)</f>
        <v>1201</v>
      </c>
      <c r="I587" s="79" cm="1">
        <f t="array" ref="I587">ROUND(TREND($C$25:$C$175,$A$25:$A$175,A587),0)</f>
        <v>23061</v>
      </c>
      <c r="J587" s="79" cm="1">
        <f t="array" ref="J587">ROUND(TREND($D$25:$D$175,$A$25:$A$175,A587),0)</f>
        <v>16637</v>
      </c>
      <c r="K587" s="79" cm="1">
        <f t="array" ref="K587">ROUND(TREND($E$25:$E$175,$A$25:$A$175,A587),0)</f>
        <v>25658</v>
      </c>
      <c r="L587" s="79" cm="1">
        <f t="array" ref="L587">ROUND(TREND($F$25:$F$175,$A$25:$A$175,A587),0)</f>
        <v>16309</v>
      </c>
      <c r="M587" s="80" cm="1">
        <f t="array" ref="M587">TREND($G$25:$G$175,$A$25:$A$175,A587)</f>
        <v>45.667269697618707</v>
      </c>
      <c r="N587" s="50">
        <f t="shared" si="88"/>
        <v>367308</v>
      </c>
      <c r="O587" s="50">
        <f t="shared" si="89"/>
        <v>254203</v>
      </c>
      <c r="P587" s="50">
        <f t="shared" si="90"/>
        <v>274358</v>
      </c>
      <c r="Q587" s="50">
        <f t="shared" si="91"/>
        <v>342466</v>
      </c>
    </row>
    <row r="588" spans="1:17" ht="18" thickBot="1" x14ac:dyDescent="0.3">
      <c r="A588" s="25">
        <v>57619</v>
      </c>
      <c r="B588" s="51">
        <f t="shared" si="82"/>
        <v>1193.5523560209392</v>
      </c>
      <c r="C588" s="51">
        <f t="shared" si="83"/>
        <v>25758.148637884413</v>
      </c>
      <c r="D588" s="51">
        <f t="shared" si="84"/>
        <v>18742.670688865153</v>
      </c>
      <c r="E588" s="51">
        <f t="shared" si="85"/>
        <v>28364.49914475092</v>
      </c>
      <c r="F588" s="51">
        <f t="shared" si="86"/>
        <v>17838.239764854075</v>
      </c>
      <c r="G588" s="51">
        <f t="shared" si="87"/>
        <v>47.234761374247</v>
      </c>
      <c r="H588" s="79" cm="1">
        <f t="array" ref="H588">ROUND(TREND($B$25:$B$175,$A$25:$A$175,A588),0)</f>
        <v>1203</v>
      </c>
      <c r="I588" s="79" cm="1">
        <f t="array" ref="I588">ROUND(TREND($C$25:$C$175,$A$25:$A$175,A588),0)</f>
        <v>23101</v>
      </c>
      <c r="J588" s="79" cm="1">
        <f t="array" ref="J588">ROUND(TREND($D$25:$D$175,$A$25:$A$175,A588),0)</f>
        <v>16661</v>
      </c>
      <c r="K588" s="79" cm="1">
        <f t="array" ref="K588">ROUND(TREND($E$25:$E$175,$A$25:$A$175,A588),0)</f>
        <v>25697</v>
      </c>
      <c r="L588" s="79" cm="1">
        <f t="array" ref="L588">ROUND(TREND($F$25:$F$175,$A$25:$A$175,A588),0)</f>
        <v>16336</v>
      </c>
      <c r="M588" s="80" cm="1">
        <f t="array" ref="M588">TREND($G$25:$G$175,$A$25:$A$175,A588)</f>
        <v>45.733784267028696</v>
      </c>
      <c r="N588" s="50">
        <f t="shared" si="88"/>
        <v>367945</v>
      </c>
      <c r="O588" s="50">
        <f t="shared" si="89"/>
        <v>254570</v>
      </c>
      <c r="P588" s="50">
        <f t="shared" si="90"/>
        <v>274775</v>
      </c>
      <c r="Q588" s="50">
        <f t="shared" si="91"/>
        <v>343033</v>
      </c>
    </row>
    <row r="589" spans="1:17" ht="18" thickBot="1" x14ac:dyDescent="0.3">
      <c r="A589" s="25">
        <v>57650</v>
      </c>
      <c r="B589" s="51">
        <f t="shared" si="82"/>
        <v>1195.5366492146566</v>
      </c>
      <c r="C589" s="51">
        <f t="shared" si="83"/>
        <v>25804.979608093112</v>
      </c>
      <c r="D589" s="51">
        <f t="shared" si="84"/>
        <v>18770.794256911584</v>
      </c>
      <c r="E589" s="51">
        <f t="shared" si="85"/>
        <v>28408.651379089169</v>
      </c>
      <c r="F589" s="51">
        <f t="shared" si="86"/>
        <v>17869.906571488551</v>
      </c>
      <c r="G589" s="51">
        <f t="shared" si="87"/>
        <v>47.305748862522663</v>
      </c>
      <c r="H589" s="79" cm="1">
        <f t="array" ref="H589">ROUND(TREND($B$25:$B$175,$A$25:$A$175,A589),0)</f>
        <v>1205</v>
      </c>
      <c r="I589" s="79" cm="1">
        <f t="array" ref="I589">ROUND(TREND($C$25:$C$175,$A$25:$A$175,A589),0)</f>
        <v>23143</v>
      </c>
      <c r="J589" s="79" cm="1">
        <f t="array" ref="J589">ROUND(TREND($D$25:$D$175,$A$25:$A$175,A589),0)</f>
        <v>16686</v>
      </c>
      <c r="K589" s="79" cm="1">
        <f t="array" ref="K589">ROUND(TREND($E$25:$E$175,$A$25:$A$175,A589),0)</f>
        <v>25737</v>
      </c>
      <c r="L589" s="79" cm="1">
        <f t="array" ref="L589">ROUND(TREND($F$25:$F$175,$A$25:$A$175,A589),0)</f>
        <v>16365</v>
      </c>
      <c r="M589" s="80" cm="1">
        <f t="array" ref="M589">TREND($G$25:$G$175,$A$25:$A$175,A589)</f>
        <v>45.802515988752333</v>
      </c>
      <c r="N589" s="50">
        <f t="shared" si="88"/>
        <v>368614</v>
      </c>
      <c r="O589" s="50">
        <f t="shared" si="89"/>
        <v>254952</v>
      </c>
      <c r="P589" s="50">
        <f t="shared" si="90"/>
        <v>275203</v>
      </c>
      <c r="Q589" s="50">
        <f t="shared" si="91"/>
        <v>343642</v>
      </c>
    </row>
    <row r="590" spans="1:17" ht="18" thickBot="1" x14ac:dyDescent="0.3">
      <c r="A590" s="25">
        <v>57680</v>
      </c>
      <c r="B590" s="51">
        <f t="shared" si="82"/>
        <v>1197.5209424083739</v>
      </c>
      <c r="C590" s="51">
        <f t="shared" si="83"/>
        <v>25849.580532101398</v>
      </c>
      <c r="D590" s="51">
        <f t="shared" si="84"/>
        <v>18797.792882236161</v>
      </c>
      <c r="E590" s="51">
        <f t="shared" si="85"/>
        <v>28451.699807568963</v>
      </c>
      <c r="F590" s="51">
        <f t="shared" si="86"/>
        <v>17899.389460424096</v>
      </c>
      <c r="G590" s="51">
        <f t="shared" si="87"/>
        <v>47.374446431821688</v>
      </c>
      <c r="H590" s="79" cm="1">
        <f t="array" ref="H590">ROUND(TREND($B$25:$B$175,$A$25:$A$175,A590),0)</f>
        <v>1207</v>
      </c>
      <c r="I590" s="79" cm="1">
        <f t="array" ref="I590">ROUND(TREND($C$25:$C$175,$A$25:$A$175,A590),0)</f>
        <v>23183</v>
      </c>
      <c r="J590" s="79" cm="1">
        <f t="array" ref="J590">ROUND(TREND($D$25:$D$175,$A$25:$A$175,A590),0)</f>
        <v>16710</v>
      </c>
      <c r="K590" s="79" cm="1">
        <f t="array" ref="K590">ROUND(TREND($E$25:$E$175,$A$25:$A$175,A590),0)</f>
        <v>25776</v>
      </c>
      <c r="L590" s="79" cm="1">
        <f t="array" ref="L590">ROUND(TREND($F$25:$F$175,$A$25:$A$175,A590),0)</f>
        <v>16392</v>
      </c>
      <c r="M590" s="80" cm="1">
        <f t="array" ref="M590">TREND($G$25:$G$175,$A$25:$A$175,A590)</f>
        <v>45.869030558162308</v>
      </c>
      <c r="N590" s="50">
        <f t="shared" si="88"/>
        <v>369251</v>
      </c>
      <c r="O590" s="50">
        <f t="shared" si="89"/>
        <v>255319</v>
      </c>
      <c r="P590" s="50">
        <f t="shared" si="90"/>
        <v>275620</v>
      </c>
      <c r="Q590" s="50">
        <f t="shared" si="91"/>
        <v>344209</v>
      </c>
    </row>
    <row r="591" spans="1:17" ht="18" thickBot="1" x14ac:dyDescent="0.3">
      <c r="A591" s="25">
        <v>57711</v>
      </c>
      <c r="B591" s="51">
        <f t="shared" si="82"/>
        <v>1199.5052356020913</v>
      </c>
      <c r="C591" s="51">
        <f t="shared" si="83"/>
        <v>25895.29647920989</v>
      </c>
      <c r="D591" s="51">
        <f t="shared" si="84"/>
        <v>18825.916450282595</v>
      </c>
      <c r="E591" s="51">
        <f t="shared" si="85"/>
        <v>28496.955847765668</v>
      </c>
      <c r="F591" s="51">
        <f t="shared" si="86"/>
        <v>17931.056267058568</v>
      </c>
      <c r="G591" s="51">
        <f t="shared" si="87"/>
        <v>47.445433920097358</v>
      </c>
      <c r="H591" s="79" cm="1">
        <f t="array" ref="H591">ROUND(TREND($B$25:$B$175,$A$25:$A$175,A591),0)</f>
        <v>1209</v>
      </c>
      <c r="I591" s="79" cm="1">
        <f t="array" ref="I591">ROUND(TREND($C$25:$C$175,$A$25:$A$175,A591),0)</f>
        <v>23224</v>
      </c>
      <c r="J591" s="79" cm="1">
        <f t="array" ref="J591">ROUND(TREND($D$25:$D$175,$A$25:$A$175,A591),0)</f>
        <v>16735</v>
      </c>
      <c r="K591" s="79" cm="1">
        <f t="array" ref="K591">ROUND(TREND($E$25:$E$175,$A$25:$A$175,A591),0)</f>
        <v>25817</v>
      </c>
      <c r="L591" s="79" cm="1">
        <f t="array" ref="L591">ROUND(TREND($F$25:$F$175,$A$25:$A$175,A591),0)</f>
        <v>16421</v>
      </c>
      <c r="M591" s="80" cm="1">
        <f t="array" ref="M591">TREND($G$25:$G$175,$A$25:$A$175,A591)</f>
        <v>45.937762279885959</v>
      </c>
      <c r="N591" s="50">
        <f t="shared" si="88"/>
        <v>369904</v>
      </c>
      <c r="O591" s="50">
        <f t="shared" si="89"/>
        <v>255701</v>
      </c>
      <c r="P591" s="50">
        <f t="shared" si="90"/>
        <v>276058</v>
      </c>
      <c r="Q591" s="50">
        <f t="shared" si="91"/>
        <v>344818</v>
      </c>
    </row>
    <row r="592" spans="1:17" ht="18" thickBot="1" x14ac:dyDescent="0.3">
      <c r="A592" s="25">
        <v>57742</v>
      </c>
      <c r="B592" s="51">
        <f t="shared" si="82"/>
        <v>1201.4895287958086</v>
      </c>
      <c r="C592" s="51">
        <f t="shared" si="83"/>
        <v>25942.127449418585</v>
      </c>
      <c r="D592" s="51">
        <f t="shared" si="84"/>
        <v>18854.040018329029</v>
      </c>
      <c r="E592" s="51">
        <f t="shared" si="85"/>
        <v>28541.108082103918</v>
      </c>
      <c r="F592" s="51">
        <f t="shared" si="86"/>
        <v>17961.631114843578</v>
      </c>
      <c r="G592" s="51">
        <f t="shared" si="87"/>
        <v>47.51642140837302</v>
      </c>
      <c r="H592" s="79" cm="1">
        <f t="array" ref="H592">ROUND(TREND($B$25:$B$175,$A$25:$A$175,A592),0)</f>
        <v>1211</v>
      </c>
      <c r="I592" s="79" cm="1">
        <f t="array" ref="I592">ROUND(TREND($C$25:$C$175,$A$25:$A$175,A592),0)</f>
        <v>23266</v>
      </c>
      <c r="J592" s="79" cm="1">
        <f t="array" ref="J592">ROUND(TREND($D$25:$D$175,$A$25:$A$175,A592),0)</f>
        <v>16760</v>
      </c>
      <c r="K592" s="79" cm="1">
        <f t="array" ref="K592">ROUND(TREND($E$25:$E$175,$A$25:$A$175,A592),0)</f>
        <v>25857</v>
      </c>
      <c r="L592" s="79" cm="1">
        <f t="array" ref="L592">ROUND(TREND($F$25:$F$175,$A$25:$A$175,A592),0)</f>
        <v>16449</v>
      </c>
      <c r="M592" s="80" cm="1">
        <f t="array" ref="M592">TREND($G$25:$G$175,$A$25:$A$175,A592)</f>
        <v>46.006494001609596</v>
      </c>
      <c r="N592" s="50">
        <f t="shared" si="88"/>
        <v>370573</v>
      </c>
      <c r="O592" s="50">
        <f t="shared" si="89"/>
        <v>256083</v>
      </c>
      <c r="P592" s="50">
        <f t="shared" si="90"/>
        <v>276486</v>
      </c>
      <c r="Q592" s="50">
        <f t="shared" si="91"/>
        <v>345406</v>
      </c>
    </row>
    <row r="593" spans="1:17" ht="18" thickBot="1" x14ac:dyDescent="0.3">
      <c r="A593" s="25">
        <v>57770</v>
      </c>
      <c r="B593" s="51">
        <f t="shared" si="82"/>
        <v>1203.473821989526</v>
      </c>
      <c r="C593" s="51">
        <f t="shared" si="83"/>
        <v>25983.383304126248</v>
      </c>
      <c r="D593" s="51">
        <f t="shared" si="84"/>
        <v>18879.913700931749</v>
      </c>
      <c r="E593" s="51">
        <f t="shared" si="85"/>
        <v>28580.845093008345</v>
      </c>
      <c r="F593" s="51">
        <f t="shared" si="86"/>
        <v>17990.022044929658</v>
      </c>
      <c r="G593" s="51">
        <f t="shared" si="87"/>
        <v>47.580539139718788</v>
      </c>
      <c r="H593" s="79" cm="1">
        <f t="array" ref="H593">ROUND(TREND($B$25:$B$175,$A$25:$A$175,A593),0)</f>
        <v>1213</v>
      </c>
      <c r="I593" s="79" cm="1">
        <f t="array" ref="I593">ROUND(TREND($C$25:$C$175,$A$25:$A$175,A593),0)</f>
        <v>23303</v>
      </c>
      <c r="J593" s="79" cm="1">
        <f t="array" ref="J593">ROUND(TREND($D$25:$D$175,$A$25:$A$175,A593),0)</f>
        <v>16783</v>
      </c>
      <c r="K593" s="79" cm="1">
        <f t="array" ref="K593">ROUND(TREND($E$25:$E$175,$A$25:$A$175,A593),0)</f>
        <v>25893</v>
      </c>
      <c r="L593" s="79" cm="1">
        <f t="array" ref="L593">ROUND(TREND($F$25:$F$175,$A$25:$A$175,A593),0)</f>
        <v>16475</v>
      </c>
      <c r="M593" s="80" cm="1">
        <f t="array" ref="M593">TREND($G$25:$G$175,$A$25:$A$175,A593)</f>
        <v>46.068574266392247</v>
      </c>
      <c r="N593" s="50">
        <f t="shared" si="88"/>
        <v>371162</v>
      </c>
      <c r="O593" s="50">
        <f t="shared" si="89"/>
        <v>256434</v>
      </c>
      <c r="P593" s="50">
        <f t="shared" si="90"/>
        <v>276871</v>
      </c>
      <c r="Q593" s="50">
        <f t="shared" si="91"/>
        <v>345952</v>
      </c>
    </row>
    <row r="594" spans="1:17" ht="18" thickBot="1" x14ac:dyDescent="0.3">
      <c r="A594" s="25">
        <v>57801</v>
      </c>
      <c r="B594" s="51">
        <f t="shared" si="82"/>
        <v>1205.4581151832433</v>
      </c>
      <c r="C594" s="51">
        <f t="shared" si="83"/>
        <v>26030.214274334947</v>
      </c>
      <c r="D594" s="51">
        <f t="shared" si="84"/>
        <v>18908.03726897818</v>
      </c>
      <c r="E594" s="51">
        <f t="shared" si="85"/>
        <v>28626.101133205051</v>
      </c>
      <c r="F594" s="51">
        <f t="shared" si="86"/>
        <v>18021.688851564133</v>
      </c>
      <c r="G594" s="51">
        <f t="shared" si="87"/>
        <v>47.651526627994464</v>
      </c>
      <c r="H594" s="79" cm="1">
        <f t="array" ref="H594">ROUND(TREND($B$25:$B$175,$A$25:$A$175,A594),0)</f>
        <v>1215</v>
      </c>
      <c r="I594" s="79" cm="1">
        <f t="array" ref="I594">ROUND(TREND($C$25:$C$175,$A$25:$A$175,A594),0)</f>
        <v>23345</v>
      </c>
      <c r="J594" s="79" cm="1">
        <f t="array" ref="J594">ROUND(TREND($D$25:$D$175,$A$25:$A$175,A594),0)</f>
        <v>16808</v>
      </c>
      <c r="K594" s="79" cm="1">
        <f t="array" ref="K594">ROUND(TREND($E$25:$E$175,$A$25:$A$175,A594),0)</f>
        <v>25934</v>
      </c>
      <c r="L594" s="79" cm="1">
        <f t="array" ref="L594">ROUND(TREND($F$25:$F$175,$A$25:$A$175,A594),0)</f>
        <v>16504</v>
      </c>
      <c r="M594" s="80" cm="1">
        <f t="array" ref="M594">TREND($G$25:$G$175,$A$25:$A$175,A594)</f>
        <v>46.137305988115898</v>
      </c>
      <c r="N594" s="50">
        <f t="shared" si="88"/>
        <v>371831</v>
      </c>
      <c r="O594" s="50">
        <f t="shared" si="89"/>
        <v>256816</v>
      </c>
      <c r="P594" s="50">
        <f t="shared" si="90"/>
        <v>277309</v>
      </c>
      <c r="Q594" s="50">
        <f t="shared" si="91"/>
        <v>346561</v>
      </c>
    </row>
    <row r="595" spans="1:17" ht="18" thickBot="1" x14ac:dyDescent="0.3">
      <c r="A595" s="25">
        <v>57831</v>
      </c>
      <c r="B595" s="51">
        <f t="shared" si="82"/>
        <v>1207.4424083769604</v>
      </c>
      <c r="C595" s="51">
        <f t="shared" si="83"/>
        <v>26074.815198343229</v>
      </c>
      <c r="D595" s="51">
        <f t="shared" si="84"/>
        <v>18935.035894302757</v>
      </c>
      <c r="E595" s="51">
        <f t="shared" si="85"/>
        <v>28669.149561684844</v>
      </c>
      <c r="F595" s="51">
        <f t="shared" si="86"/>
        <v>18051.171740499678</v>
      </c>
      <c r="G595" s="51">
        <f t="shared" si="87"/>
        <v>47.72022419729349</v>
      </c>
      <c r="H595" s="79" cm="1">
        <f t="array" ref="H595">ROUND(TREND($B$25:$B$175,$A$25:$A$175,A595),0)</f>
        <v>1217</v>
      </c>
      <c r="I595" s="79" cm="1">
        <f t="array" ref="I595">ROUND(TREND($C$25:$C$175,$A$25:$A$175,A595),0)</f>
        <v>23385</v>
      </c>
      <c r="J595" s="79" cm="1">
        <f t="array" ref="J595">ROUND(TREND($D$25:$D$175,$A$25:$A$175,A595),0)</f>
        <v>16832</v>
      </c>
      <c r="K595" s="79" cm="1">
        <f t="array" ref="K595">ROUND(TREND($E$25:$E$175,$A$25:$A$175,A595),0)</f>
        <v>25973</v>
      </c>
      <c r="L595" s="79" cm="1">
        <f t="array" ref="L595">ROUND(TREND($F$25:$F$175,$A$25:$A$175,A595),0)</f>
        <v>16531</v>
      </c>
      <c r="M595" s="80" cm="1">
        <f t="array" ref="M595">TREND($G$25:$G$175,$A$25:$A$175,A595)</f>
        <v>46.203820557525873</v>
      </c>
      <c r="N595" s="50">
        <f t="shared" si="88"/>
        <v>372468</v>
      </c>
      <c r="O595" s="50">
        <f t="shared" si="89"/>
        <v>257183</v>
      </c>
      <c r="P595" s="50">
        <f t="shared" si="90"/>
        <v>277726</v>
      </c>
      <c r="Q595" s="50">
        <f t="shared" si="91"/>
        <v>347128</v>
      </c>
    </row>
    <row r="596" spans="1:17" ht="18" thickBot="1" x14ac:dyDescent="0.3">
      <c r="A596" s="54" t="s">
        <v>2073</v>
      </c>
      <c r="B596" s="13">
        <f>AVERAGE(B25:B175)</f>
        <v>233.49668874172184</v>
      </c>
      <c r="C596" s="13">
        <f t="shared" ref="C596:M596" si="92">AVERAGE(C25:C175)</f>
        <v>3223.4304635761591</v>
      </c>
      <c r="D596" s="13">
        <f t="shared" si="92"/>
        <v>4711.4304635761591</v>
      </c>
      <c r="E596" s="13">
        <f t="shared" si="92"/>
        <v>6388.4834437086092</v>
      </c>
      <c r="F596" s="13">
        <f t="shared" si="92"/>
        <v>2663.1324503311257</v>
      </c>
      <c r="G596" s="13">
        <f t="shared" si="92"/>
        <v>12.800996688741717</v>
      </c>
      <c r="H596" s="13">
        <f t="shared" si="92"/>
        <v>233.49668874172184</v>
      </c>
      <c r="I596" s="13">
        <f t="shared" si="92"/>
        <v>3223.4304635761591</v>
      </c>
      <c r="J596" s="13">
        <f t="shared" si="92"/>
        <v>4711.4172185430461</v>
      </c>
      <c r="K596" s="13">
        <f t="shared" si="92"/>
        <v>6388.4635761589407</v>
      </c>
      <c r="L596" s="13">
        <f t="shared" si="92"/>
        <v>2663.1721854304637</v>
      </c>
      <c r="M596" s="13">
        <f t="shared" si="92"/>
        <v>12.800996688741712</v>
      </c>
      <c r="N596" s="50"/>
      <c r="O596" s="50"/>
      <c r="P596" s="50"/>
      <c r="Q596" s="50"/>
    </row>
    <row r="597" spans="1:17" ht="18" thickBot="1" x14ac:dyDescent="0.3">
      <c r="A597" s="54" t="s">
        <v>2079</v>
      </c>
      <c r="B597" s="13">
        <f>MIN(B25:B175)</f>
        <v>104</v>
      </c>
      <c r="C597" s="13">
        <f t="shared" ref="C597:M597" si="93">MIN(C25:C175)</f>
        <v>760</v>
      </c>
      <c r="D597" s="13">
        <f t="shared" si="93"/>
        <v>2640</v>
      </c>
      <c r="E597" s="13">
        <f t="shared" si="93"/>
        <v>2550</v>
      </c>
      <c r="F597" s="13">
        <f t="shared" si="93"/>
        <v>854</v>
      </c>
      <c r="G597" s="13">
        <f t="shared" si="93"/>
        <v>6.5655999999999999</v>
      </c>
      <c r="H597" s="13">
        <f t="shared" si="93"/>
        <v>85</v>
      </c>
      <c r="I597" s="13">
        <f t="shared" si="93"/>
        <v>169</v>
      </c>
      <c r="J597" s="13">
        <f t="shared" si="93"/>
        <v>2875</v>
      </c>
      <c r="K597" s="13">
        <f t="shared" si="93"/>
        <v>3422</v>
      </c>
      <c r="L597" s="13">
        <f t="shared" si="93"/>
        <v>562</v>
      </c>
      <c r="M597" s="13">
        <f t="shared" si="93"/>
        <v>7.7406622200491739</v>
      </c>
      <c r="N597" s="50"/>
      <c r="O597" s="50"/>
      <c r="P597" s="50"/>
      <c r="Q597" s="50"/>
    </row>
    <row r="598" spans="1:17" ht="18" thickBot="1" x14ac:dyDescent="0.3">
      <c r="A598" s="54" t="s">
        <v>2080</v>
      </c>
      <c r="B598" s="13">
        <f>MAX(B25:B175)</f>
        <v>437</v>
      </c>
      <c r="C598" s="13">
        <f t="shared" ref="C598:M598" si="94">MAX(C25:C175)</f>
        <v>6999</v>
      </c>
      <c r="D598" s="13">
        <f t="shared" si="94"/>
        <v>7365</v>
      </c>
      <c r="E598" s="13">
        <f t="shared" si="94"/>
        <v>10449</v>
      </c>
      <c r="F598" s="13">
        <f t="shared" si="94"/>
        <v>5221</v>
      </c>
      <c r="G598" s="13">
        <f t="shared" si="94"/>
        <v>18.5166</v>
      </c>
      <c r="H598" s="13">
        <f t="shared" si="94"/>
        <v>382</v>
      </c>
      <c r="I598" s="13">
        <f t="shared" si="94"/>
        <v>6277</v>
      </c>
      <c r="J598" s="13">
        <f t="shared" si="94"/>
        <v>6547</v>
      </c>
      <c r="K598" s="13">
        <f t="shared" si="94"/>
        <v>9354</v>
      </c>
      <c r="L598" s="13">
        <f t="shared" si="94"/>
        <v>4763</v>
      </c>
      <c r="M598" s="13">
        <f t="shared" si="94"/>
        <v>17.85974537962052</v>
      </c>
      <c r="N598" s="50"/>
      <c r="O598" s="50"/>
      <c r="P598" s="50"/>
      <c r="Q598" s="50"/>
    </row>
    <row r="599" spans="1:17" ht="18" thickBot="1" x14ac:dyDescent="0.3">
      <c r="A599" s="54" t="s">
        <v>2082</v>
      </c>
      <c r="B599" s="13">
        <f>_xlfn.STDEV.P(B25:B175)</f>
        <v>90.2653097705645</v>
      </c>
      <c r="C599" s="13">
        <f t="shared" ref="C599:M599" si="95">_xlfn.STDEV.P(C25:C175)</f>
        <v>1816.8626459652251</v>
      </c>
      <c r="D599" s="13">
        <f t="shared" si="95"/>
        <v>1146.9265495511681</v>
      </c>
      <c r="E599" s="13">
        <f t="shared" si="95"/>
        <v>1916.3851278736122</v>
      </c>
      <c r="F599" s="13">
        <f t="shared" si="95"/>
        <v>1244.1320210364204</v>
      </c>
      <c r="G599" s="13">
        <f t="shared" si="95"/>
        <v>3.1969400014757099</v>
      </c>
      <c r="H599" s="13">
        <f t="shared" si="95"/>
        <v>86.689357426516452</v>
      </c>
      <c r="I599" s="13">
        <f t="shared" si="95"/>
        <v>1775.5040941127236</v>
      </c>
      <c r="J599" s="13">
        <f t="shared" si="95"/>
        <v>1067.3855808687731</v>
      </c>
      <c r="K599" s="13">
        <f t="shared" si="95"/>
        <v>1724.6196769520686</v>
      </c>
      <c r="L599" s="13">
        <f t="shared" si="95"/>
        <v>1221.2716354023253</v>
      </c>
      <c r="M599" s="13">
        <f t="shared" si="95"/>
        <v>2.9415824999034412</v>
      </c>
      <c r="N599" s="50"/>
      <c r="O599" s="50"/>
      <c r="P599" s="50"/>
      <c r="Q599" s="50"/>
    </row>
    <row r="600" spans="1:17" ht="18" thickBot="1" x14ac:dyDescent="0.3">
      <c r="A600" s="54" t="s">
        <v>2083</v>
      </c>
      <c r="B600" s="8">
        <f>B175/B163-1</f>
        <v>-2.6315789473684292E-3</v>
      </c>
      <c r="C600" s="8">
        <f t="shared" ref="C600:L600" si="96">C175/C163-1</f>
        <v>0.17967301533794022</v>
      </c>
      <c r="D600" s="8">
        <f t="shared" si="96"/>
        <v>0.11896080218778482</v>
      </c>
      <c r="E600" s="8">
        <f t="shared" si="96"/>
        <v>0.32899987128330554</v>
      </c>
      <c r="F600" s="8">
        <f t="shared" si="96"/>
        <v>0.18150840527033174</v>
      </c>
      <c r="G600" s="8">
        <f t="shared" si="96"/>
        <v>0.18047715956943011</v>
      </c>
      <c r="H600" s="8">
        <f t="shared" si="96"/>
        <v>6.4066852367687943E-2</v>
      </c>
      <c r="I600" s="8">
        <f t="shared" si="96"/>
        <v>8.4485141672425712E-2</v>
      </c>
      <c r="J600" s="8">
        <f t="shared" si="96"/>
        <v>4.7017431632816242E-2</v>
      </c>
      <c r="K600" s="8">
        <f t="shared" si="96"/>
        <v>5.3378378378378333E-2</v>
      </c>
      <c r="L600" s="8">
        <f t="shared" si="96"/>
        <v>7.5897899254574241E-2</v>
      </c>
      <c r="M600" s="13"/>
      <c r="N600" s="50"/>
      <c r="O600" s="50"/>
      <c r="P600" s="50"/>
      <c r="Q600" s="50"/>
    </row>
    <row r="601" spans="1:17" ht="18" thickBot="1" x14ac:dyDescent="0.3">
      <c r="A601" s="54" t="s">
        <v>2084</v>
      </c>
      <c r="B601" s="8">
        <f>B175/B151-1</f>
        <v>-1.8134715025906689E-2</v>
      </c>
      <c r="C601" s="8">
        <f t="shared" ref="C601:L601" si="97">C175/C151-1</f>
        <v>0.32131395129318485</v>
      </c>
      <c r="D601" s="8">
        <f t="shared" si="97"/>
        <v>0.1835127751888157</v>
      </c>
      <c r="E601" s="8">
        <f t="shared" si="97"/>
        <v>0.21442013643848501</v>
      </c>
      <c r="F601" s="8">
        <f t="shared" si="97"/>
        <v>0.26360544217687076</v>
      </c>
      <c r="G601" s="8">
        <f t="shared" si="97"/>
        <v>0.3446199601991502</v>
      </c>
      <c r="H601" s="8">
        <f t="shared" si="97"/>
        <v>0.14029850746268657</v>
      </c>
      <c r="I601" s="8">
        <f t="shared" si="97"/>
        <v>0.18433962264150949</v>
      </c>
      <c r="J601" s="8">
        <f t="shared" si="97"/>
        <v>9.8489932885906128E-2</v>
      </c>
      <c r="K601" s="8">
        <f t="shared" si="97"/>
        <v>0.11290898274836403</v>
      </c>
      <c r="L601" s="8">
        <f t="shared" si="97"/>
        <v>0.16426301637741392</v>
      </c>
      <c r="M601" s="13"/>
      <c r="N601" s="50"/>
      <c r="O601" s="50"/>
      <c r="P601" s="50"/>
      <c r="Q601" s="50"/>
    </row>
    <row r="602" spans="1:17" ht="18" thickBot="1" x14ac:dyDescent="0.3">
      <c r="A602" s="25"/>
      <c r="B602" s="13"/>
      <c r="C602" s="13"/>
      <c r="D602" s="13"/>
      <c r="E602" s="13"/>
      <c r="F602" s="13"/>
      <c r="G602" s="13"/>
      <c r="H602" s="22"/>
      <c r="I602" s="22"/>
      <c r="J602" s="22"/>
      <c r="K602" s="22"/>
      <c r="L602" s="22"/>
      <c r="M602" s="13"/>
      <c r="N602" s="50"/>
      <c r="O602" s="50"/>
      <c r="P602" s="50"/>
      <c r="Q602" s="50"/>
    </row>
    <row r="603" spans="1:17" ht="18" thickBot="1" x14ac:dyDescent="0.3">
      <c r="A603" s="25"/>
      <c r="B603" s="13"/>
      <c r="C603" s="13"/>
      <c r="D603" s="13"/>
      <c r="E603" s="13"/>
      <c r="F603" s="13"/>
      <c r="G603" s="13"/>
      <c r="H603" s="22"/>
      <c r="I603" s="22"/>
      <c r="J603" s="22"/>
      <c r="K603" s="22"/>
      <c r="L603" s="22"/>
      <c r="M603" s="13"/>
      <c r="N603" s="50"/>
      <c r="O603" s="50"/>
      <c r="P603" s="50"/>
      <c r="Q603" s="50"/>
    </row>
    <row r="604" spans="1:17" ht="18" thickBot="1" x14ac:dyDescent="0.3">
      <c r="A604" s="25"/>
      <c r="B604" s="13"/>
      <c r="C604" s="13"/>
      <c r="D604" s="13"/>
      <c r="E604" s="13"/>
      <c r="F604" s="13"/>
      <c r="G604" s="13"/>
      <c r="H604" s="22"/>
      <c r="I604" s="22"/>
      <c r="J604" s="22"/>
      <c r="K604" s="22"/>
      <c r="L604" s="22"/>
      <c r="M604" s="13"/>
      <c r="N604" s="50"/>
      <c r="O604" s="50"/>
      <c r="P604" s="50"/>
      <c r="Q604" s="50"/>
    </row>
    <row r="605" spans="1:17" ht="18" thickBot="1" x14ac:dyDescent="0.3">
      <c r="A605" s="25"/>
      <c r="B605" s="13"/>
      <c r="C605" s="13"/>
      <c r="D605" s="13"/>
      <c r="E605" s="13"/>
      <c r="F605" s="13"/>
      <c r="G605" s="13"/>
      <c r="H605" s="22"/>
      <c r="I605" s="22"/>
      <c r="J605" s="22"/>
      <c r="K605" s="22"/>
      <c r="L605" s="22"/>
      <c r="M605" s="13"/>
      <c r="N605" s="50"/>
      <c r="O605" s="50"/>
      <c r="P605" s="50"/>
      <c r="Q605" s="50"/>
    </row>
    <row r="606" spans="1:17" x14ac:dyDescent="0.25">
      <c r="A606" s="17"/>
      <c r="B606" s="13"/>
      <c r="C606" s="13"/>
      <c r="D606" s="13"/>
      <c r="E606" s="13"/>
      <c r="F606" s="13"/>
      <c r="G606" s="13"/>
    </row>
    <row r="607" spans="1:17" x14ac:dyDescent="0.25">
      <c r="A607" s="17"/>
      <c r="B607" s="13"/>
      <c r="C607" s="13"/>
      <c r="D607" s="13"/>
      <c r="E607" s="13"/>
      <c r="F607" s="13"/>
      <c r="G607" s="13"/>
    </row>
    <row r="608" spans="1:17" x14ac:dyDescent="0.25">
      <c r="A608" s="17"/>
      <c r="B608" s="13"/>
      <c r="C608" s="13"/>
      <c r="D608" s="13"/>
      <c r="E608" s="13"/>
      <c r="F608" s="13"/>
      <c r="G608" s="13"/>
    </row>
    <row r="609" spans="1:7" x14ac:dyDescent="0.25">
      <c r="A609" s="17"/>
      <c r="B609" s="13"/>
      <c r="C609" s="13"/>
      <c r="D609" s="13"/>
      <c r="E609" s="13"/>
      <c r="F609" s="13"/>
      <c r="G609" s="13"/>
    </row>
    <row r="610" spans="1:7" x14ac:dyDescent="0.25">
      <c r="A610" s="17"/>
      <c r="B610" s="13"/>
      <c r="C610" s="13"/>
      <c r="D610" s="13"/>
      <c r="E610" s="13"/>
      <c r="F610" s="13"/>
      <c r="G610" s="13"/>
    </row>
    <row r="611" spans="1:7" x14ac:dyDescent="0.25">
      <c r="A611" s="17"/>
      <c r="B611" s="13"/>
      <c r="C611" s="13"/>
      <c r="D611" s="13"/>
      <c r="E611" s="13"/>
      <c r="F611" s="13"/>
      <c r="G611" s="13"/>
    </row>
    <row r="612" spans="1:7" x14ac:dyDescent="0.25">
      <c r="A612" s="17"/>
      <c r="B612" s="13"/>
      <c r="C612" s="13"/>
      <c r="D612" s="13"/>
      <c r="E612" s="13"/>
      <c r="F612" s="13"/>
      <c r="G612" s="13"/>
    </row>
    <row r="613" spans="1:7" x14ac:dyDescent="0.25">
      <c r="A613" s="17"/>
      <c r="B613" s="13"/>
      <c r="C613" s="13"/>
      <c r="D613" s="13"/>
      <c r="E613" s="13"/>
      <c r="F613" s="13"/>
      <c r="G613" s="13"/>
    </row>
    <row r="614" spans="1:7" x14ac:dyDescent="0.25">
      <c r="A614" s="17"/>
      <c r="B614" s="13"/>
      <c r="C614" s="13"/>
      <c r="D614" s="13"/>
      <c r="E614" s="13"/>
      <c r="F614" s="13"/>
      <c r="G614" s="13"/>
    </row>
    <row r="615" spans="1:7" x14ac:dyDescent="0.25">
      <c r="A615" s="17"/>
      <c r="B615" s="13"/>
      <c r="C615" s="13"/>
      <c r="D615" s="13"/>
      <c r="E615" s="13"/>
      <c r="F615" s="13"/>
      <c r="G615" s="13"/>
    </row>
    <row r="616" spans="1:7" x14ac:dyDescent="0.25">
      <c r="A616" s="17"/>
      <c r="B616" s="13"/>
      <c r="C616" s="13"/>
      <c r="D616" s="13"/>
      <c r="E616" s="13"/>
      <c r="F616" s="13"/>
      <c r="G616" s="13"/>
    </row>
    <row r="617" spans="1:7" x14ac:dyDescent="0.25">
      <c r="A617" s="17"/>
      <c r="B617" s="13"/>
      <c r="C617" s="13"/>
      <c r="D617" s="13"/>
      <c r="E617" s="13"/>
      <c r="F617" s="13"/>
      <c r="G617" s="13"/>
    </row>
    <row r="618" spans="1:7" x14ac:dyDescent="0.25">
      <c r="A618" s="17"/>
      <c r="B618" s="13"/>
      <c r="C618" s="13"/>
      <c r="D618" s="13"/>
      <c r="E618" s="13"/>
      <c r="F618" s="13"/>
      <c r="G618" s="13"/>
    </row>
    <row r="619" spans="1:7" x14ac:dyDescent="0.25">
      <c r="A619" s="17"/>
      <c r="B619" s="13"/>
      <c r="C619" s="13"/>
      <c r="D619" s="13"/>
      <c r="E619" s="13"/>
      <c r="F619" s="13"/>
      <c r="G619" s="13"/>
    </row>
    <row r="620" spans="1:7" x14ac:dyDescent="0.25">
      <c r="A620" s="17"/>
      <c r="B620" s="13"/>
      <c r="C620" s="13"/>
      <c r="D620" s="13"/>
      <c r="E620" s="13"/>
      <c r="F620" s="13"/>
      <c r="G620" s="13"/>
    </row>
    <row r="621" spans="1:7" x14ac:dyDescent="0.25">
      <c r="A621" s="17"/>
      <c r="B621" s="13"/>
      <c r="C621" s="13"/>
      <c r="D621" s="13"/>
      <c r="E621" s="13"/>
      <c r="F621" s="13"/>
      <c r="G621" s="13"/>
    </row>
    <row r="622" spans="1:7" x14ac:dyDescent="0.25">
      <c r="A622" s="17"/>
      <c r="B622" s="13"/>
      <c r="C622" s="13"/>
      <c r="D622" s="13"/>
      <c r="E622" s="13"/>
      <c r="F622" s="13"/>
      <c r="G622" s="13"/>
    </row>
    <row r="623" spans="1:7" x14ac:dyDescent="0.25">
      <c r="A623" s="17"/>
      <c r="B623" s="13"/>
      <c r="C623" s="13"/>
      <c r="D623" s="13"/>
      <c r="E623" s="13"/>
      <c r="F623" s="13"/>
      <c r="G623" s="13"/>
    </row>
    <row r="624" spans="1:7" x14ac:dyDescent="0.25">
      <c r="A624" s="17"/>
      <c r="B624" s="13"/>
      <c r="C624" s="13"/>
      <c r="D624" s="13"/>
      <c r="E624" s="13"/>
      <c r="F624" s="13"/>
      <c r="G624" s="13"/>
    </row>
    <row r="625" spans="1:7" x14ac:dyDescent="0.25">
      <c r="A625" s="17"/>
      <c r="B625" s="13"/>
      <c r="C625" s="13"/>
      <c r="D625" s="13"/>
      <c r="E625" s="13"/>
      <c r="F625" s="13"/>
      <c r="G625" s="13"/>
    </row>
    <row r="626" spans="1:7" x14ac:dyDescent="0.25">
      <c r="A626" s="17"/>
      <c r="B626" s="13"/>
      <c r="C626" s="13"/>
      <c r="D626" s="13"/>
      <c r="E626" s="13"/>
      <c r="F626" s="13"/>
      <c r="G626" s="13"/>
    </row>
    <row r="627" spans="1:7" x14ac:dyDescent="0.25">
      <c r="A627" s="17"/>
      <c r="B627" s="13"/>
      <c r="C627" s="13"/>
      <c r="D627" s="13"/>
      <c r="E627" s="13"/>
      <c r="F627" s="13"/>
      <c r="G627" s="13"/>
    </row>
    <row r="628" spans="1:7" x14ac:dyDescent="0.25">
      <c r="A628" s="17"/>
      <c r="B628" s="13"/>
      <c r="C628" s="13"/>
      <c r="D628" s="13"/>
      <c r="E628" s="13"/>
      <c r="F628" s="13"/>
      <c r="G628" s="13"/>
    </row>
    <row r="629" spans="1:7" x14ac:dyDescent="0.25">
      <c r="A629" s="17"/>
      <c r="B629" s="13"/>
      <c r="C629" s="13"/>
      <c r="D629" s="13"/>
      <c r="E629" s="13"/>
      <c r="F629" s="13"/>
      <c r="G629" s="13"/>
    </row>
    <row r="630" spans="1:7" x14ac:dyDescent="0.25">
      <c r="A630" s="17"/>
      <c r="B630" s="13"/>
      <c r="C630" s="13"/>
      <c r="D630" s="13"/>
      <c r="E630" s="13"/>
      <c r="F630" s="13"/>
      <c r="G630" s="13"/>
    </row>
    <row r="631" spans="1:7" x14ac:dyDescent="0.25">
      <c r="A631" s="17"/>
      <c r="B631" s="13"/>
      <c r="C631" s="13"/>
      <c r="D631" s="13"/>
      <c r="E631" s="13"/>
      <c r="F631" s="13"/>
      <c r="G631" s="13"/>
    </row>
    <row r="632" spans="1:7" x14ac:dyDescent="0.25">
      <c r="A632" s="17"/>
      <c r="B632" s="13"/>
      <c r="C632" s="13"/>
      <c r="D632" s="13"/>
      <c r="E632" s="13"/>
      <c r="F632" s="13"/>
      <c r="G632" s="13"/>
    </row>
    <row r="633" spans="1:7" x14ac:dyDescent="0.25">
      <c r="A633" s="17"/>
      <c r="B633" s="13"/>
      <c r="C633" s="13"/>
      <c r="D633" s="13"/>
      <c r="E633" s="13"/>
      <c r="F633" s="13"/>
      <c r="G633" s="13"/>
    </row>
    <row r="634" spans="1:7" x14ac:dyDescent="0.25">
      <c r="A634" s="17"/>
      <c r="B634" s="13"/>
      <c r="C634" s="13"/>
      <c r="D634" s="13"/>
      <c r="E634" s="13"/>
      <c r="F634" s="13"/>
      <c r="G634" s="13"/>
    </row>
    <row r="635" spans="1:7" x14ac:dyDescent="0.25">
      <c r="A635" s="17"/>
      <c r="B635" s="13"/>
      <c r="C635" s="13"/>
      <c r="D635" s="13"/>
      <c r="E635" s="13"/>
      <c r="F635" s="13"/>
      <c r="G635" s="13"/>
    </row>
    <row r="636" spans="1:7" x14ac:dyDescent="0.25">
      <c r="A636" s="17"/>
      <c r="B636" s="13"/>
      <c r="C636" s="13"/>
      <c r="D636" s="13"/>
      <c r="E636" s="13"/>
      <c r="F636" s="13"/>
      <c r="G636" s="13"/>
    </row>
    <row r="637" spans="1:7" x14ac:dyDescent="0.25">
      <c r="A637" s="17"/>
      <c r="B637" s="13"/>
      <c r="C637" s="13"/>
      <c r="D637" s="13"/>
      <c r="E637" s="13"/>
      <c r="F637" s="13"/>
      <c r="G637" s="13"/>
    </row>
    <row r="638" spans="1:7" x14ac:dyDescent="0.25">
      <c r="A638" s="17"/>
      <c r="B638" s="13"/>
      <c r="C638" s="13"/>
      <c r="D638" s="13"/>
      <c r="E638" s="13"/>
      <c r="F638" s="13"/>
      <c r="G638" s="13"/>
    </row>
    <row r="639" spans="1:7" x14ac:dyDescent="0.25">
      <c r="A639" s="17"/>
      <c r="B639" s="13"/>
      <c r="C639" s="13"/>
      <c r="D639" s="13"/>
      <c r="E639" s="13"/>
      <c r="F639" s="13"/>
      <c r="G639" s="13"/>
    </row>
    <row r="640" spans="1:7" x14ac:dyDescent="0.25">
      <c r="A640" s="17"/>
      <c r="B640" s="13"/>
      <c r="C640" s="13"/>
      <c r="D640" s="13"/>
      <c r="E640" s="13"/>
      <c r="F640" s="13"/>
      <c r="G640" s="13"/>
    </row>
    <row r="641" spans="1:7" x14ac:dyDescent="0.25">
      <c r="A641" s="17"/>
      <c r="B641" s="13"/>
      <c r="C641" s="13"/>
      <c r="D641" s="13"/>
      <c r="E641" s="13"/>
      <c r="F641" s="13"/>
      <c r="G641" s="13"/>
    </row>
    <row r="642" spans="1:7" x14ac:dyDescent="0.25">
      <c r="A642" s="17"/>
      <c r="B642" s="13"/>
      <c r="C642" s="13"/>
      <c r="D642" s="13"/>
      <c r="E642" s="13"/>
      <c r="F642" s="13"/>
      <c r="G642" s="13"/>
    </row>
    <row r="643" spans="1:7" x14ac:dyDescent="0.25">
      <c r="A643" s="17"/>
      <c r="B643" s="13"/>
      <c r="C643" s="13"/>
      <c r="D643" s="13"/>
      <c r="E643" s="13"/>
      <c r="F643" s="13"/>
      <c r="G643" s="13"/>
    </row>
    <row r="644" spans="1:7" x14ac:dyDescent="0.25">
      <c r="A644" s="17"/>
      <c r="B644" s="13"/>
      <c r="C644" s="13"/>
      <c r="D644" s="13"/>
      <c r="E644" s="13"/>
      <c r="F644" s="13"/>
      <c r="G644" s="13"/>
    </row>
    <row r="645" spans="1:7" x14ac:dyDescent="0.25">
      <c r="A645" s="17"/>
      <c r="B645" s="13"/>
      <c r="C645" s="13"/>
      <c r="D645" s="13"/>
      <c r="E645" s="13"/>
      <c r="F645" s="13"/>
      <c r="G645" s="13"/>
    </row>
    <row r="646" spans="1:7" x14ac:dyDescent="0.25">
      <c r="A646" s="17"/>
      <c r="B646" s="13"/>
      <c r="C646" s="13"/>
      <c r="D646" s="13"/>
      <c r="E646" s="13"/>
      <c r="F646" s="13"/>
      <c r="G646" s="13"/>
    </row>
    <row r="647" spans="1:7" x14ac:dyDescent="0.25">
      <c r="A647" s="17"/>
      <c r="B647" s="13"/>
      <c r="C647" s="13"/>
      <c r="D647" s="13"/>
      <c r="E647" s="13"/>
      <c r="F647" s="13"/>
      <c r="G647" s="13"/>
    </row>
    <row r="648" spans="1:7" x14ac:dyDescent="0.25">
      <c r="A648" s="17"/>
      <c r="B648" s="13"/>
      <c r="C648" s="13"/>
      <c r="D648" s="13"/>
      <c r="E648" s="13"/>
      <c r="F648" s="13"/>
      <c r="G648" s="13"/>
    </row>
    <row r="649" spans="1:7" x14ac:dyDescent="0.25">
      <c r="A649" s="17"/>
      <c r="B649" s="13"/>
      <c r="C649" s="13"/>
      <c r="D649" s="13"/>
      <c r="E649" s="13"/>
      <c r="F649" s="13"/>
      <c r="G649" s="13"/>
    </row>
    <row r="650" spans="1:7" x14ac:dyDescent="0.25">
      <c r="A650" s="17"/>
      <c r="B650" s="13"/>
      <c r="C650" s="13"/>
      <c r="D650" s="13"/>
      <c r="E650" s="13"/>
      <c r="F650" s="13"/>
      <c r="G650" s="13"/>
    </row>
    <row r="651" spans="1:7" x14ac:dyDescent="0.25">
      <c r="A651" s="17"/>
      <c r="B651" s="13"/>
      <c r="C651" s="13"/>
      <c r="D651" s="13"/>
      <c r="E651" s="13"/>
      <c r="F651" s="13"/>
      <c r="G651" s="13"/>
    </row>
    <row r="652" spans="1:7" x14ac:dyDescent="0.25">
      <c r="A652" s="17"/>
      <c r="B652" s="13"/>
      <c r="C652" s="13"/>
      <c r="D652" s="13"/>
      <c r="E652" s="13"/>
      <c r="F652" s="13"/>
      <c r="G652" s="13"/>
    </row>
    <row r="653" spans="1:7" x14ac:dyDescent="0.25">
      <c r="A653" s="17"/>
      <c r="B653" s="13"/>
      <c r="C653" s="13"/>
      <c r="D653" s="13"/>
      <c r="E653" s="13"/>
      <c r="F653" s="13"/>
      <c r="G653" s="13"/>
    </row>
    <row r="654" spans="1:7" x14ac:dyDescent="0.25">
      <c r="A654" s="17"/>
      <c r="B654" s="13"/>
      <c r="C654" s="13"/>
      <c r="D654" s="13"/>
      <c r="E654" s="13"/>
      <c r="F654" s="13"/>
      <c r="G654" s="13"/>
    </row>
    <row r="655" spans="1:7" x14ac:dyDescent="0.25">
      <c r="A655" s="17"/>
      <c r="B655" s="13"/>
      <c r="C655" s="13"/>
      <c r="D655" s="13"/>
      <c r="E655" s="13"/>
      <c r="F655" s="13"/>
      <c r="G655" s="13"/>
    </row>
    <row r="656" spans="1:7" x14ac:dyDescent="0.25">
      <c r="A656" s="17"/>
      <c r="B656" s="13"/>
      <c r="C656" s="13"/>
      <c r="D656" s="13"/>
      <c r="E656" s="13"/>
      <c r="F656" s="13"/>
      <c r="G656" s="13"/>
    </row>
    <row r="657" spans="1:7" x14ac:dyDescent="0.25">
      <c r="A657" s="17"/>
      <c r="B657" s="13"/>
      <c r="C657" s="13"/>
      <c r="D657" s="13"/>
      <c r="E657" s="13"/>
      <c r="F657" s="13"/>
      <c r="G657" s="13"/>
    </row>
    <row r="658" spans="1:7" x14ac:dyDescent="0.25">
      <c r="A658" s="17"/>
      <c r="B658" s="13"/>
      <c r="C658" s="13"/>
      <c r="D658" s="13"/>
      <c r="E658" s="13"/>
      <c r="F658" s="13"/>
      <c r="G658" s="13"/>
    </row>
    <row r="659" spans="1:7" x14ac:dyDescent="0.25">
      <c r="A659" s="17"/>
      <c r="B659" s="13"/>
      <c r="C659" s="13"/>
      <c r="D659" s="13"/>
      <c r="E659" s="13"/>
      <c r="F659" s="13"/>
      <c r="G659" s="13"/>
    </row>
    <row r="660" spans="1:7" x14ac:dyDescent="0.25">
      <c r="A660" s="17"/>
      <c r="B660" s="13"/>
      <c r="C660" s="13"/>
      <c r="D660" s="13"/>
      <c r="E660" s="13"/>
      <c r="F660" s="13"/>
      <c r="G660" s="13"/>
    </row>
    <row r="661" spans="1:7" x14ac:dyDescent="0.25">
      <c r="A661" s="17"/>
      <c r="B661" s="13"/>
      <c r="C661" s="13"/>
      <c r="D661" s="13"/>
      <c r="E661" s="13"/>
      <c r="F661" s="13"/>
      <c r="G661" s="13"/>
    </row>
    <row r="662" spans="1:7" x14ac:dyDescent="0.25">
      <c r="A662" s="17"/>
      <c r="B662" s="13"/>
      <c r="C662" s="13"/>
      <c r="D662" s="13"/>
      <c r="E662" s="13"/>
      <c r="F662" s="13"/>
      <c r="G662" s="13"/>
    </row>
    <row r="663" spans="1:7" x14ac:dyDescent="0.25">
      <c r="A663" s="17"/>
      <c r="B663" s="13"/>
      <c r="C663" s="13"/>
      <c r="D663" s="13"/>
      <c r="E663" s="13"/>
      <c r="F663" s="13"/>
      <c r="G663" s="13"/>
    </row>
    <row r="664" spans="1:7" x14ac:dyDescent="0.25">
      <c r="A664" s="17"/>
      <c r="B664" s="13"/>
      <c r="C664" s="13"/>
      <c r="D664" s="13"/>
      <c r="E664" s="13"/>
      <c r="F664" s="13"/>
      <c r="G664" s="13"/>
    </row>
    <row r="665" spans="1:7" x14ac:dyDescent="0.25">
      <c r="A665" s="17"/>
      <c r="B665" s="13"/>
      <c r="C665" s="13"/>
      <c r="D665" s="13"/>
      <c r="E665" s="13"/>
      <c r="F665" s="13"/>
      <c r="G665" s="13"/>
    </row>
    <row r="666" spans="1:7" x14ac:dyDescent="0.25">
      <c r="A666" s="17"/>
      <c r="B666" s="13"/>
      <c r="C666" s="13"/>
      <c r="D666" s="13"/>
      <c r="E666" s="13"/>
      <c r="F666" s="13"/>
      <c r="G666" s="13"/>
    </row>
    <row r="667" spans="1:7" x14ac:dyDescent="0.25">
      <c r="A667" s="17"/>
      <c r="B667" s="13"/>
      <c r="C667" s="13"/>
      <c r="D667" s="13"/>
      <c r="E667" s="13"/>
      <c r="F667" s="13"/>
      <c r="G667" s="13"/>
    </row>
    <row r="668" spans="1:7" x14ac:dyDescent="0.25">
      <c r="A668" s="17"/>
      <c r="B668" s="13"/>
      <c r="C668" s="13"/>
      <c r="D668" s="13"/>
      <c r="E668" s="13"/>
      <c r="F668" s="13"/>
      <c r="G668" s="13"/>
    </row>
    <row r="669" spans="1:7" x14ac:dyDescent="0.25">
      <c r="A669" s="17"/>
      <c r="B669" s="13"/>
      <c r="C669" s="13"/>
      <c r="D669" s="13"/>
      <c r="E669" s="13"/>
      <c r="F669" s="13"/>
      <c r="G669" s="13"/>
    </row>
    <row r="670" spans="1:7" x14ac:dyDescent="0.25">
      <c r="A670" s="17"/>
      <c r="B670" s="13"/>
      <c r="C670" s="13"/>
      <c r="D670" s="13"/>
      <c r="E670" s="13"/>
      <c r="F670" s="13"/>
      <c r="G670" s="13"/>
    </row>
    <row r="671" spans="1:7" x14ac:dyDescent="0.25">
      <c r="A671" s="17"/>
      <c r="B671" s="13"/>
      <c r="C671" s="13"/>
      <c r="D671" s="13"/>
      <c r="E671" s="13"/>
      <c r="F671" s="13"/>
      <c r="G671" s="13"/>
    </row>
    <row r="672" spans="1:7" x14ac:dyDescent="0.25">
      <c r="A672" s="17"/>
      <c r="B672" s="13"/>
      <c r="C672" s="13"/>
      <c r="D672" s="13"/>
      <c r="E672" s="13"/>
      <c r="F672" s="13"/>
      <c r="G672" s="13"/>
    </row>
    <row r="673" spans="1:7" x14ac:dyDescent="0.25">
      <c r="A673" s="17"/>
      <c r="B673" s="13"/>
      <c r="C673" s="13"/>
      <c r="D673" s="13"/>
      <c r="E673" s="13"/>
      <c r="F673" s="13"/>
      <c r="G673" s="13"/>
    </row>
    <row r="674" spans="1:7" x14ac:dyDescent="0.25">
      <c r="A674" s="17"/>
      <c r="B674" s="13"/>
      <c r="C674" s="13"/>
      <c r="D674" s="13"/>
      <c r="E674" s="13"/>
      <c r="F674" s="13"/>
      <c r="G674" s="13"/>
    </row>
    <row r="675" spans="1:7" x14ac:dyDescent="0.25">
      <c r="A675" s="17"/>
      <c r="B675" s="13"/>
      <c r="C675" s="13"/>
      <c r="D675" s="13"/>
      <c r="E675" s="13"/>
      <c r="F675" s="13"/>
      <c r="G675" s="13"/>
    </row>
    <row r="676" spans="1:7" x14ac:dyDescent="0.25">
      <c r="A676" s="17"/>
      <c r="B676" s="13"/>
      <c r="C676" s="13"/>
      <c r="D676" s="13"/>
      <c r="E676" s="13"/>
      <c r="F676" s="13"/>
      <c r="G676" s="13"/>
    </row>
    <row r="677" spans="1:7" x14ac:dyDescent="0.25">
      <c r="A677" s="17"/>
      <c r="B677" s="13"/>
      <c r="C677" s="13"/>
      <c r="D677" s="13"/>
      <c r="E677" s="13"/>
      <c r="F677" s="13"/>
      <c r="G677" s="13"/>
    </row>
    <row r="678" spans="1:7" x14ac:dyDescent="0.25">
      <c r="A678" s="17"/>
      <c r="B678" s="13"/>
      <c r="C678" s="13"/>
      <c r="D678" s="13"/>
      <c r="E678" s="13"/>
      <c r="F678" s="13"/>
      <c r="G678" s="13"/>
    </row>
    <row r="679" spans="1:7" x14ac:dyDescent="0.25">
      <c r="A679" s="17"/>
      <c r="B679" s="13"/>
      <c r="C679" s="13"/>
      <c r="D679" s="13"/>
      <c r="E679" s="13"/>
      <c r="F679" s="13"/>
      <c r="G679" s="13"/>
    </row>
    <row r="680" spans="1:7" x14ac:dyDescent="0.25">
      <c r="A680" s="17"/>
      <c r="B680" s="13"/>
      <c r="C680" s="13"/>
      <c r="D680" s="13"/>
      <c r="E680" s="13"/>
      <c r="F680" s="13"/>
      <c r="G680" s="13"/>
    </row>
    <row r="681" spans="1:7" x14ac:dyDescent="0.25">
      <c r="A681" s="17"/>
      <c r="B681" s="13"/>
      <c r="C681" s="13"/>
      <c r="D681" s="13"/>
      <c r="E681" s="13"/>
      <c r="F681" s="13"/>
      <c r="G681" s="13"/>
    </row>
    <row r="682" spans="1:7" x14ac:dyDescent="0.25">
      <c r="A682" s="17"/>
      <c r="B682" s="13"/>
      <c r="C682" s="13"/>
      <c r="D682" s="13"/>
      <c r="E682" s="13"/>
      <c r="F682" s="13"/>
      <c r="G682" s="13"/>
    </row>
    <row r="683" spans="1:7" x14ac:dyDescent="0.25">
      <c r="A683" s="17"/>
      <c r="B683" s="13"/>
      <c r="C683" s="13"/>
      <c r="D683" s="13"/>
      <c r="E683" s="13"/>
      <c r="F683" s="13"/>
      <c r="G683" s="13"/>
    </row>
    <row r="684" spans="1:7" x14ac:dyDescent="0.25">
      <c r="A684" s="17"/>
      <c r="B684" s="13"/>
      <c r="C684" s="13"/>
      <c r="D684" s="13"/>
      <c r="E684" s="13"/>
      <c r="F684" s="13"/>
      <c r="G684" s="13"/>
    </row>
    <row r="685" spans="1:7" x14ac:dyDescent="0.25">
      <c r="A685" s="17"/>
      <c r="B685" s="13"/>
      <c r="C685" s="13"/>
      <c r="D685" s="13"/>
      <c r="E685" s="13"/>
      <c r="F685" s="13"/>
      <c r="G685" s="13"/>
    </row>
    <row r="686" spans="1:7" x14ac:dyDescent="0.25">
      <c r="A686" s="17"/>
      <c r="B686" s="13"/>
      <c r="C686" s="13"/>
      <c r="D686" s="13"/>
      <c r="E686" s="13"/>
      <c r="F686" s="13"/>
      <c r="G686" s="13"/>
    </row>
    <row r="687" spans="1:7" x14ac:dyDescent="0.25">
      <c r="A687" s="17"/>
      <c r="B687" s="13"/>
      <c r="C687" s="13"/>
      <c r="D687" s="13"/>
      <c r="E687" s="13"/>
      <c r="F687" s="13"/>
      <c r="G687" s="13"/>
    </row>
    <row r="688" spans="1:7" x14ac:dyDescent="0.25">
      <c r="A688" s="17"/>
      <c r="B688" s="13"/>
      <c r="C688" s="13"/>
      <c r="D688" s="13"/>
      <c r="E688" s="13"/>
      <c r="F688" s="13"/>
      <c r="G688" s="13"/>
    </row>
    <row r="689" spans="1:7" x14ac:dyDescent="0.25">
      <c r="A689" s="17"/>
      <c r="B689" s="13"/>
      <c r="C689" s="13"/>
      <c r="D689" s="13"/>
      <c r="E689" s="13"/>
      <c r="F689" s="13"/>
      <c r="G689" s="13"/>
    </row>
    <row r="690" spans="1:7" x14ac:dyDescent="0.25">
      <c r="A690" s="17"/>
      <c r="B690" s="13"/>
      <c r="C690" s="13"/>
      <c r="D690" s="13"/>
      <c r="E690" s="13"/>
      <c r="F690" s="13"/>
      <c r="G690" s="13"/>
    </row>
    <row r="691" spans="1:7" x14ac:dyDescent="0.25">
      <c r="A691" s="17"/>
      <c r="B691" s="13"/>
      <c r="C691" s="13"/>
      <c r="D691" s="13"/>
      <c r="E691" s="13"/>
      <c r="F691" s="13"/>
      <c r="G691" s="13"/>
    </row>
    <row r="692" spans="1:7" x14ac:dyDescent="0.25">
      <c r="A692" s="17"/>
      <c r="B692" s="13"/>
      <c r="C692" s="13"/>
      <c r="D692" s="13"/>
      <c r="E692" s="13"/>
      <c r="F692" s="13"/>
      <c r="G692" s="13"/>
    </row>
    <row r="693" spans="1:7" x14ac:dyDescent="0.25">
      <c r="A693" s="17"/>
      <c r="B693" s="13"/>
      <c r="C693" s="13"/>
      <c r="D693" s="13"/>
      <c r="E693" s="13"/>
      <c r="F693" s="13"/>
      <c r="G693" s="13"/>
    </row>
    <row r="694" spans="1:7" x14ac:dyDescent="0.25">
      <c r="A694" s="17"/>
      <c r="B694" s="13"/>
      <c r="C694" s="13"/>
      <c r="D694" s="13"/>
      <c r="E694" s="13"/>
      <c r="F694" s="13"/>
      <c r="G694" s="13"/>
    </row>
    <row r="695" spans="1:7" x14ac:dyDescent="0.25">
      <c r="A695" s="17"/>
      <c r="B695" s="13"/>
      <c r="C695" s="13"/>
      <c r="D695" s="13"/>
      <c r="E695" s="13"/>
      <c r="F695" s="13"/>
      <c r="G695" s="13"/>
    </row>
    <row r="696" spans="1:7" x14ac:dyDescent="0.25">
      <c r="A696" s="17"/>
      <c r="B696" s="13"/>
      <c r="C696" s="13"/>
      <c r="D696" s="13"/>
      <c r="E696" s="13"/>
      <c r="F696" s="13"/>
      <c r="G696" s="13"/>
    </row>
    <row r="697" spans="1:7" x14ac:dyDescent="0.25">
      <c r="A697" s="17"/>
      <c r="B697" s="13"/>
      <c r="C697" s="13"/>
      <c r="D697" s="13"/>
      <c r="E697" s="13"/>
      <c r="F697" s="13"/>
      <c r="G697" s="13"/>
    </row>
    <row r="698" spans="1:7" x14ac:dyDescent="0.25">
      <c r="A698" s="17"/>
      <c r="B698" s="13"/>
      <c r="C698" s="13"/>
      <c r="D698" s="13"/>
      <c r="E698" s="13"/>
      <c r="F698" s="13"/>
      <c r="G698" s="13"/>
    </row>
    <row r="699" spans="1:7" x14ac:dyDescent="0.25">
      <c r="A699" s="17"/>
      <c r="B699" s="13"/>
      <c r="C699" s="13"/>
      <c r="D699" s="13"/>
      <c r="E699" s="13"/>
      <c r="F699" s="13"/>
      <c r="G699" s="13"/>
    </row>
    <row r="700" spans="1:7" x14ac:dyDescent="0.25">
      <c r="A700" s="17"/>
      <c r="B700" s="13"/>
      <c r="C700" s="13"/>
      <c r="D700" s="13"/>
      <c r="E700" s="13"/>
      <c r="F700" s="13"/>
      <c r="G700" s="13"/>
    </row>
    <row r="701" spans="1:7" x14ac:dyDescent="0.25">
      <c r="A701" s="17"/>
      <c r="B701" s="13"/>
      <c r="C701" s="13"/>
      <c r="D701" s="13"/>
      <c r="E701" s="13"/>
      <c r="F701" s="13"/>
      <c r="G701" s="13"/>
    </row>
    <row r="702" spans="1:7" x14ac:dyDescent="0.25">
      <c r="A702" s="17"/>
      <c r="B702" s="13"/>
      <c r="C702" s="13"/>
      <c r="D702" s="13"/>
      <c r="E702" s="13"/>
      <c r="F702" s="13"/>
      <c r="G702" s="13"/>
    </row>
    <row r="703" spans="1:7" x14ac:dyDescent="0.25">
      <c r="A703" s="17"/>
      <c r="B703" s="13"/>
      <c r="C703" s="13"/>
      <c r="D703" s="13"/>
      <c r="E703" s="13"/>
      <c r="F703" s="13"/>
      <c r="G703" s="13"/>
    </row>
    <row r="704" spans="1:7" x14ac:dyDescent="0.25">
      <c r="A704" s="17"/>
      <c r="B704" s="13"/>
      <c r="C704" s="13"/>
      <c r="D704" s="13"/>
      <c r="E704" s="13"/>
      <c r="F704" s="13"/>
      <c r="G704" s="13"/>
    </row>
    <row r="705" spans="1:7" x14ac:dyDescent="0.25">
      <c r="A705" s="17"/>
      <c r="B705" s="13"/>
      <c r="C705" s="13"/>
      <c r="D705" s="13"/>
      <c r="E705" s="13"/>
      <c r="F705" s="13"/>
      <c r="G705" s="13"/>
    </row>
    <row r="706" spans="1:7" x14ac:dyDescent="0.25">
      <c r="A706" s="17"/>
      <c r="B706" s="13"/>
      <c r="C706" s="13"/>
      <c r="D706" s="13"/>
      <c r="E706" s="13"/>
      <c r="F706" s="13"/>
      <c r="G706" s="13"/>
    </row>
    <row r="707" spans="1:7" x14ac:dyDescent="0.25">
      <c r="A707" s="17"/>
      <c r="B707" s="13"/>
      <c r="C707" s="13"/>
      <c r="D707" s="13"/>
      <c r="E707" s="13"/>
      <c r="F707" s="13"/>
      <c r="G707" s="13"/>
    </row>
    <row r="708" spans="1:7" x14ac:dyDescent="0.25">
      <c r="A708" s="17"/>
      <c r="B708" s="13"/>
      <c r="C708" s="13"/>
      <c r="D708" s="13"/>
      <c r="E708" s="13"/>
      <c r="F708" s="13"/>
      <c r="G708" s="13"/>
    </row>
    <row r="709" spans="1:7" x14ac:dyDescent="0.25">
      <c r="A709" s="17"/>
      <c r="B709" s="13"/>
      <c r="C709" s="13"/>
      <c r="D709" s="13"/>
      <c r="E709" s="13"/>
      <c r="F709" s="13"/>
      <c r="G709" s="13"/>
    </row>
    <row r="710" spans="1:7" x14ac:dyDescent="0.25">
      <c r="A710" s="17"/>
      <c r="B710" s="13"/>
      <c r="C710" s="13"/>
      <c r="D710" s="13"/>
      <c r="E710" s="13"/>
      <c r="F710" s="13"/>
      <c r="G710" s="13"/>
    </row>
    <row r="711" spans="1:7" x14ac:dyDescent="0.25">
      <c r="A711" s="17"/>
      <c r="B711" s="13"/>
      <c r="C711" s="13"/>
      <c r="D711" s="13"/>
      <c r="E711" s="13"/>
      <c r="F711" s="13"/>
      <c r="G711" s="13"/>
    </row>
    <row r="712" spans="1:7" x14ac:dyDescent="0.25">
      <c r="A712" s="17"/>
      <c r="B712" s="13"/>
      <c r="C712" s="13"/>
      <c r="D712" s="13"/>
      <c r="E712" s="13"/>
      <c r="F712" s="13"/>
      <c r="G712" s="13"/>
    </row>
    <row r="713" spans="1:7" x14ac:dyDescent="0.25">
      <c r="A713" s="17"/>
      <c r="B713" s="13"/>
      <c r="C713" s="13"/>
      <c r="D713" s="13"/>
      <c r="E713" s="13"/>
      <c r="F713" s="13"/>
      <c r="G713" s="13"/>
    </row>
    <row r="714" spans="1:7" x14ac:dyDescent="0.25">
      <c r="A714" s="17"/>
      <c r="B714" s="13"/>
      <c r="C714" s="13"/>
      <c r="D714" s="13"/>
      <c r="E714" s="13"/>
      <c r="F714" s="13"/>
      <c r="G714" s="13"/>
    </row>
    <row r="715" spans="1:7" x14ac:dyDescent="0.25">
      <c r="A715" s="17"/>
      <c r="B715" s="13"/>
      <c r="C715" s="13"/>
      <c r="D715" s="13"/>
      <c r="E715" s="13"/>
      <c r="F715" s="13"/>
      <c r="G715" s="13"/>
    </row>
    <row r="716" spans="1:7" x14ac:dyDescent="0.25">
      <c r="A716" s="17"/>
      <c r="B716" s="13"/>
      <c r="C716" s="13"/>
      <c r="D716" s="13"/>
      <c r="E716" s="13"/>
      <c r="F716" s="13"/>
      <c r="G716" s="13"/>
    </row>
    <row r="717" spans="1:7" x14ac:dyDescent="0.25">
      <c r="A717" s="17"/>
      <c r="B717" s="13"/>
      <c r="C717" s="13"/>
      <c r="D717" s="13"/>
      <c r="E717" s="13"/>
      <c r="F717" s="13"/>
      <c r="G717" s="13"/>
    </row>
    <row r="718" spans="1:7" x14ac:dyDescent="0.25">
      <c r="A718" s="17"/>
      <c r="B718" s="13"/>
      <c r="C718" s="13"/>
      <c r="D718" s="13"/>
      <c r="E718" s="13"/>
      <c r="F718" s="13"/>
      <c r="G718" s="13"/>
    </row>
    <row r="719" spans="1:7" x14ac:dyDescent="0.25">
      <c r="A719" s="17"/>
      <c r="B719" s="13"/>
      <c r="C719" s="13"/>
      <c r="D719" s="13"/>
      <c r="E719" s="13"/>
      <c r="F719" s="13"/>
      <c r="G719" s="13"/>
    </row>
    <row r="720" spans="1:7" x14ac:dyDescent="0.25">
      <c r="A720" s="17"/>
      <c r="B720" s="13"/>
      <c r="C720" s="13"/>
      <c r="D720" s="13"/>
      <c r="E720" s="13"/>
      <c r="F720" s="13"/>
      <c r="G720" s="13"/>
    </row>
    <row r="721" spans="1:7" x14ac:dyDescent="0.25">
      <c r="A721" s="17"/>
      <c r="B721" s="13"/>
      <c r="C721" s="13"/>
      <c r="D721" s="13"/>
      <c r="E721" s="13"/>
      <c r="F721" s="13"/>
      <c r="G721" s="13"/>
    </row>
    <row r="722" spans="1:7" x14ac:dyDescent="0.25">
      <c r="A722" s="17"/>
      <c r="B722" s="13"/>
      <c r="C722" s="13"/>
      <c r="D722" s="13"/>
      <c r="E722" s="13"/>
      <c r="F722" s="13"/>
      <c r="G722" s="13"/>
    </row>
    <row r="723" spans="1:7" x14ac:dyDescent="0.25">
      <c r="A723" s="17"/>
      <c r="B723" s="13"/>
      <c r="C723" s="13"/>
      <c r="D723" s="13"/>
      <c r="E723" s="13"/>
      <c r="F723" s="13"/>
      <c r="G723" s="13"/>
    </row>
    <row r="724" spans="1:7" x14ac:dyDescent="0.25">
      <c r="A724" s="17"/>
      <c r="B724" s="13"/>
      <c r="C724" s="13"/>
      <c r="D724" s="13"/>
      <c r="E724" s="13"/>
      <c r="F724" s="13"/>
      <c r="G724" s="13"/>
    </row>
    <row r="725" spans="1:7" x14ac:dyDescent="0.25">
      <c r="A725" s="17"/>
      <c r="B725" s="13"/>
      <c r="C725" s="13"/>
      <c r="D725" s="13"/>
      <c r="E725" s="13"/>
      <c r="F725" s="13"/>
      <c r="G725" s="13"/>
    </row>
    <row r="726" spans="1:7" x14ac:dyDescent="0.25">
      <c r="A726" s="17"/>
      <c r="B726" s="13"/>
      <c r="C726" s="13"/>
      <c r="D726" s="13"/>
      <c r="E726" s="13"/>
      <c r="F726" s="13"/>
      <c r="G726" s="13"/>
    </row>
    <row r="727" spans="1:7" x14ac:dyDescent="0.25">
      <c r="A727" s="17"/>
      <c r="B727" s="13"/>
      <c r="C727" s="13"/>
      <c r="D727" s="13"/>
      <c r="E727" s="13"/>
      <c r="F727" s="13"/>
      <c r="G727" s="13"/>
    </row>
    <row r="728" spans="1:7" x14ac:dyDescent="0.25">
      <c r="A728" s="17"/>
      <c r="B728" s="13"/>
      <c r="C728" s="13"/>
      <c r="D728" s="13"/>
      <c r="E728" s="13"/>
      <c r="F728" s="13"/>
      <c r="G728" s="13"/>
    </row>
    <row r="729" spans="1:7" x14ac:dyDescent="0.25">
      <c r="A729" s="17"/>
      <c r="B729" s="13"/>
      <c r="C729" s="13"/>
      <c r="D729" s="13"/>
      <c r="E729" s="13"/>
      <c r="F729" s="13"/>
      <c r="G729" s="13"/>
    </row>
    <row r="730" spans="1:7" x14ac:dyDescent="0.25">
      <c r="A730" s="17"/>
      <c r="B730" s="13"/>
      <c r="C730" s="13"/>
      <c r="D730" s="13"/>
      <c r="E730" s="13"/>
      <c r="F730" s="13"/>
      <c r="G730" s="13"/>
    </row>
    <row r="731" spans="1:7" x14ac:dyDescent="0.25">
      <c r="A731" s="17"/>
      <c r="B731" s="13"/>
      <c r="C731" s="13"/>
      <c r="D731" s="13"/>
      <c r="E731" s="13"/>
      <c r="F731" s="13"/>
      <c r="G731" s="13"/>
    </row>
    <row r="733" spans="1:7" ht="15.75" x14ac:dyDescent="0.25">
      <c r="A733" s="16"/>
      <c r="B733" s="18"/>
      <c r="C733" s="18"/>
      <c r="D733" s="18"/>
      <c r="E733" s="18"/>
      <c r="F733" s="18"/>
      <c r="G733" s="18"/>
    </row>
    <row r="734" spans="1:7" ht="15.75" x14ac:dyDescent="0.25">
      <c r="A734" s="16"/>
      <c r="B734" s="18"/>
      <c r="C734" s="18"/>
      <c r="D734" s="18"/>
      <c r="E734" s="18"/>
      <c r="F734" s="18"/>
      <c r="G734" s="18"/>
    </row>
    <row r="735" spans="1:7" ht="15.75" x14ac:dyDescent="0.25">
      <c r="A735" s="16"/>
      <c r="B735" s="12"/>
      <c r="C735" s="12"/>
      <c r="D735" s="12"/>
      <c r="E735" s="12"/>
      <c r="F735" s="12"/>
    </row>
    <row r="736" spans="1:7" ht="15.75" x14ac:dyDescent="0.25">
      <c r="A736" s="16"/>
      <c r="B736" s="12"/>
      <c r="C736" s="12"/>
      <c r="D736" s="12"/>
      <c r="E736" s="12"/>
      <c r="F736" s="1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6776-30A6-49FA-83D1-9450D2AEB209}">
  <dimension ref="A1:E26"/>
  <sheetViews>
    <sheetView workbookViewId="0">
      <selection activeCell="H23" sqref="H23"/>
    </sheetView>
  </sheetViews>
  <sheetFormatPr defaultRowHeight="15" x14ac:dyDescent="0.25"/>
  <cols>
    <col min="1" max="1" width="10.28515625" bestFit="1" customWidth="1"/>
    <col min="2" max="5" width="11.42578125" bestFit="1" customWidth="1"/>
  </cols>
  <sheetData>
    <row r="1" spans="1:5" x14ac:dyDescent="0.25">
      <c r="A1" t="s">
        <v>0</v>
      </c>
      <c r="B1" t="s">
        <v>2069</v>
      </c>
      <c r="C1" t="s">
        <v>2070</v>
      </c>
      <c r="D1" t="s">
        <v>2071</v>
      </c>
      <c r="E1" t="s">
        <v>2072</v>
      </c>
    </row>
    <row r="2" spans="1:5" ht="18" thickBot="1" x14ac:dyDescent="0.3">
      <c r="A2" s="25">
        <v>45047</v>
      </c>
      <c r="B2" s="53">
        <v>100000</v>
      </c>
      <c r="C2" s="53">
        <v>100000</v>
      </c>
      <c r="D2" s="53">
        <v>100000</v>
      </c>
      <c r="E2" s="53">
        <v>100000</v>
      </c>
    </row>
    <row r="3" spans="1:5" ht="18" thickBot="1" x14ac:dyDescent="0.3">
      <c r="A3" s="25">
        <v>45078</v>
      </c>
      <c r="B3" s="53">
        <v>100653</v>
      </c>
      <c r="C3" s="53">
        <v>100382</v>
      </c>
      <c r="D3" s="53">
        <v>100438</v>
      </c>
      <c r="E3" s="53">
        <v>100609</v>
      </c>
    </row>
    <row r="4" spans="1:5" ht="18" thickBot="1" x14ac:dyDescent="0.3">
      <c r="A4" s="25">
        <v>45108</v>
      </c>
      <c r="B4" s="53">
        <v>101290</v>
      </c>
      <c r="C4" s="53">
        <v>100749</v>
      </c>
      <c r="D4" s="53">
        <v>100855</v>
      </c>
      <c r="E4" s="53">
        <v>101197</v>
      </c>
    </row>
    <row r="5" spans="1:5" ht="18" thickBot="1" x14ac:dyDescent="0.3">
      <c r="A5" s="25">
        <v>45139</v>
      </c>
      <c r="B5" s="53">
        <v>101959</v>
      </c>
      <c r="C5" s="53">
        <v>101131</v>
      </c>
      <c r="D5" s="53">
        <v>101283</v>
      </c>
      <c r="E5" s="53">
        <v>101785</v>
      </c>
    </row>
    <row r="6" spans="1:5" ht="18" thickBot="1" x14ac:dyDescent="0.3">
      <c r="A6" s="25">
        <v>45170</v>
      </c>
      <c r="B6" s="53">
        <v>102612</v>
      </c>
      <c r="C6" s="53">
        <v>101513</v>
      </c>
      <c r="D6" s="53">
        <v>101711</v>
      </c>
      <c r="E6" s="53">
        <v>102394</v>
      </c>
    </row>
    <row r="7" spans="1:5" ht="18" thickBot="1" x14ac:dyDescent="0.3">
      <c r="A7" s="25">
        <v>45200</v>
      </c>
      <c r="B7" s="53">
        <v>103265</v>
      </c>
      <c r="C7" s="53">
        <v>101880</v>
      </c>
      <c r="D7" s="53">
        <v>102128</v>
      </c>
      <c r="E7" s="53">
        <v>102961</v>
      </c>
    </row>
    <row r="8" spans="1:5" ht="18" thickBot="1" x14ac:dyDescent="0.3">
      <c r="A8" s="25">
        <v>45231</v>
      </c>
      <c r="B8" s="53">
        <v>103918</v>
      </c>
      <c r="C8" s="53">
        <v>102262</v>
      </c>
      <c r="D8" s="53">
        <v>102566</v>
      </c>
      <c r="E8" s="53">
        <v>103570</v>
      </c>
    </row>
    <row r="9" spans="1:5" ht="18" thickBot="1" x14ac:dyDescent="0.3">
      <c r="A9" s="25">
        <v>45261</v>
      </c>
      <c r="B9" s="53">
        <v>104555</v>
      </c>
      <c r="C9" s="53">
        <v>102629</v>
      </c>
      <c r="D9" s="53">
        <v>102983</v>
      </c>
      <c r="E9" s="53">
        <v>104137</v>
      </c>
    </row>
    <row r="10" spans="1:5" ht="18" thickBot="1" x14ac:dyDescent="0.3">
      <c r="A10" s="25">
        <v>45292</v>
      </c>
      <c r="B10" s="53">
        <v>105224</v>
      </c>
      <c r="C10" s="53">
        <v>103011</v>
      </c>
      <c r="D10" s="53">
        <v>103411</v>
      </c>
      <c r="E10" s="53">
        <v>104746</v>
      </c>
    </row>
    <row r="11" spans="1:5" ht="18" thickBot="1" x14ac:dyDescent="0.3">
      <c r="A11" s="25">
        <v>45323</v>
      </c>
      <c r="B11" s="53">
        <v>105877</v>
      </c>
      <c r="C11" s="53">
        <v>103393</v>
      </c>
      <c r="D11" s="53">
        <v>103839</v>
      </c>
      <c r="E11" s="53">
        <v>105334</v>
      </c>
    </row>
    <row r="12" spans="1:5" ht="18" thickBot="1" x14ac:dyDescent="0.3">
      <c r="A12" s="25">
        <v>45352</v>
      </c>
      <c r="B12" s="53">
        <v>106498</v>
      </c>
      <c r="C12" s="53">
        <v>103744</v>
      </c>
      <c r="D12" s="53">
        <v>104245</v>
      </c>
      <c r="E12" s="53">
        <v>105901</v>
      </c>
    </row>
    <row r="13" spans="1:5" ht="18" thickBot="1" x14ac:dyDescent="0.3">
      <c r="A13" s="25">
        <v>45383</v>
      </c>
      <c r="B13" s="53">
        <v>107151</v>
      </c>
      <c r="C13" s="53">
        <v>104126</v>
      </c>
      <c r="D13" s="53">
        <v>104673</v>
      </c>
      <c r="E13" s="53">
        <v>106510</v>
      </c>
    </row>
    <row r="14" spans="1:5" ht="18" thickBot="1" x14ac:dyDescent="0.3">
      <c r="A14" s="25">
        <v>45413</v>
      </c>
      <c r="B14" s="53">
        <v>107804</v>
      </c>
      <c r="C14" s="53">
        <v>104493</v>
      </c>
      <c r="D14" s="53">
        <v>105090</v>
      </c>
      <c r="E14" s="53">
        <v>107077</v>
      </c>
    </row>
    <row r="15" spans="1:5" ht="18" thickBot="1" x14ac:dyDescent="0.3">
      <c r="A15" s="25">
        <v>45444</v>
      </c>
      <c r="B15" s="53">
        <v>108457</v>
      </c>
      <c r="C15" s="53">
        <v>104875</v>
      </c>
      <c r="D15" s="53">
        <v>105518</v>
      </c>
      <c r="E15" s="53">
        <v>107686</v>
      </c>
    </row>
    <row r="16" spans="1:5" ht="18" thickBot="1" x14ac:dyDescent="0.3">
      <c r="A16" s="25">
        <v>45474</v>
      </c>
      <c r="B16" s="53">
        <v>109094</v>
      </c>
      <c r="C16" s="53">
        <v>105257</v>
      </c>
      <c r="D16" s="53">
        <v>105935</v>
      </c>
      <c r="E16" s="53">
        <v>108253</v>
      </c>
    </row>
    <row r="17" spans="1:5" ht="18" thickBot="1" x14ac:dyDescent="0.3">
      <c r="A17" s="25">
        <v>45505</v>
      </c>
      <c r="B17" s="53">
        <v>109763</v>
      </c>
      <c r="C17" s="53">
        <v>105624</v>
      </c>
      <c r="D17" s="53">
        <v>106373</v>
      </c>
      <c r="E17" s="53">
        <v>108862</v>
      </c>
    </row>
    <row r="18" spans="1:5" ht="18" thickBot="1" x14ac:dyDescent="0.3">
      <c r="A18" s="25">
        <v>45536</v>
      </c>
      <c r="B18" s="53">
        <v>110416</v>
      </c>
      <c r="C18" s="53">
        <v>106006</v>
      </c>
      <c r="D18" s="53">
        <v>106801</v>
      </c>
      <c r="E18" s="53">
        <v>109471</v>
      </c>
    </row>
    <row r="19" spans="1:5" ht="18" thickBot="1" x14ac:dyDescent="0.3">
      <c r="A19" s="25">
        <v>45566</v>
      </c>
      <c r="B19" s="53">
        <v>111053</v>
      </c>
      <c r="C19" s="53">
        <v>106388</v>
      </c>
      <c r="D19" s="53">
        <v>107218</v>
      </c>
      <c r="E19" s="53">
        <v>110038</v>
      </c>
    </row>
    <row r="20" spans="1:5" ht="18" thickBot="1" x14ac:dyDescent="0.3">
      <c r="A20" s="25">
        <v>45597</v>
      </c>
      <c r="B20" s="53">
        <v>111722</v>
      </c>
      <c r="C20" s="53">
        <v>106770</v>
      </c>
      <c r="D20" s="53">
        <v>107646</v>
      </c>
      <c r="E20" s="53">
        <v>110647</v>
      </c>
    </row>
    <row r="21" spans="1:5" ht="18" thickBot="1" x14ac:dyDescent="0.3">
      <c r="A21" s="25">
        <v>45627</v>
      </c>
      <c r="B21" s="53">
        <v>112359</v>
      </c>
      <c r="C21" s="53">
        <v>107137</v>
      </c>
      <c r="D21" s="53">
        <v>108063</v>
      </c>
      <c r="E21" s="53">
        <v>111214</v>
      </c>
    </row>
    <row r="22" spans="1:5" ht="18" thickBot="1" x14ac:dyDescent="0.3">
      <c r="A22" s="25">
        <v>45658</v>
      </c>
      <c r="B22" s="53">
        <v>113012</v>
      </c>
      <c r="C22" s="53">
        <v>107519</v>
      </c>
      <c r="D22" s="53">
        <v>108501</v>
      </c>
      <c r="E22" s="53">
        <v>111823</v>
      </c>
    </row>
    <row r="23" spans="1:5" ht="18" thickBot="1" x14ac:dyDescent="0.3">
      <c r="A23" s="25">
        <v>45689</v>
      </c>
      <c r="B23" s="53">
        <v>113681</v>
      </c>
      <c r="C23" s="53">
        <v>107901</v>
      </c>
      <c r="D23" s="53">
        <v>108929</v>
      </c>
      <c r="E23" s="53">
        <v>112411</v>
      </c>
    </row>
    <row r="24" spans="1:5" ht="18" thickBot="1" x14ac:dyDescent="0.3">
      <c r="A24" s="25">
        <v>45717</v>
      </c>
      <c r="B24" s="53">
        <v>114270</v>
      </c>
      <c r="C24" s="53">
        <v>108237</v>
      </c>
      <c r="D24" s="53">
        <v>109314</v>
      </c>
      <c r="E24" s="53">
        <v>112957</v>
      </c>
    </row>
    <row r="25" spans="1:5" ht="18" thickBot="1" x14ac:dyDescent="0.3">
      <c r="A25" s="25">
        <v>45748</v>
      </c>
      <c r="B25" s="53">
        <v>114939</v>
      </c>
      <c r="C25" s="53">
        <v>108619</v>
      </c>
      <c r="D25" s="53">
        <v>109752</v>
      </c>
      <c r="E25" s="53">
        <v>113566</v>
      </c>
    </row>
    <row r="26" spans="1:5" ht="18" thickBot="1" x14ac:dyDescent="0.3">
      <c r="A26" s="25">
        <v>45778</v>
      </c>
      <c r="B26" s="53">
        <v>115576</v>
      </c>
      <c r="C26" s="53">
        <v>108986</v>
      </c>
      <c r="D26" s="53">
        <v>110169</v>
      </c>
      <c r="E26" s="53">
        <v>114133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Vanguard S&amp;P 500 ETF</vt:lpstr>
      <vt:lpstr>Satrix 40 ETF</vt:lpstr>
      <vt:lpstr>Satrix Indi ETF</vt:lpstr>
      <vt:lpstr>Sygnia Itrix MSCI World ETF </vt:lpstr>
      <vt:lpstr>Descriptive analytics</vt:lpstr>
      <vt:lpstr>Calculations</vt:lpstr>
      <vt:lpstr>Upload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Dijk</dc:creator>
  <cp:lastModifiedBy>Henk van Dijk</cp:lastModifiedBy>
  <dcterms:created xsi:type="dcterms:W3CDTF">2023-05-02T13:43:55Z</dcterms:created>
  <dcterms:modified xsi:type="dcterms:W3CDTF">2023-05-11T15:48:36Z</dcterms:modified>
</cp:coreProperties>
</file>