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xml"/>
  <Override PartName="/xl/charts/chart11.xml" ContentType="application/vnd.openxmlformats-officedocument.drawingml.chart+xml"/>
  <Override PartName="/xl/drawings/drawing16.xml" ContentType="application/vnd.openxmlformats-officedocument.drawing+xml"/>
  <Override PartName="/xl/charts/chart12.xml" ContentType="application/vnd.openxmlformats-officedocument.drawingml.chart+xml"/>
  <Override PartName="/xl/drawings/drawing1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480" yWindow="75" windowWidth="12510" windowHeight="9435" tabRatio="823"/>
  </bookViews>
  <sheets>
    <sheet name="Index" sheetId="98" r:id="rId1"/>
    <sheet name="1-1" sheetId="74" r:id="rId2"/>
    <sheet name="2-1" sheetId="1" r:id="rId3"/>
    <sheet name="2-1T" sheetId="50" r:id="rId4"/>
    <sheet name="2-2" sheetId="3" r:id="rId5"/>
    <sheet name="2-2T" sheetId="51" r:id="rId6"/>
    <sheet name="2-3" sheetId="10" r:id="rId7"/>
    <sheet name="2-3T" sheetId="52" r:id="rId8"/>
    <sheet name="2-4" sheetId="12" r:id="rId9"/>
    <sheet name="2-4T" sheetId="53" r:id="rId10"/>
    <sheet name="2-5" sheetId="5" r:id="rId11"/>
    <sheet name="2-5T" sheetId="54" r:id="rId12"/>
    <sheet name="2-6" sheetId="6" r:id="rId13"/>
    <sheet name="2-6T" sheetId="55" r:id="rId14"/>
    <sheet name="2-7" sheetId="39" r:id="rId15"/>
    <sheet name="2-7T" sheetId="56" r:id="rId16"/>
    <sheet name="2-8" sheetId="40" r:id="rId17"/>
    <sheet name="2-8T" sheetId="57" r:id="rId18"/>
    <sheet name="2-9" sheetId="92" r:id="rId19"/>
    <sheet name="2-10" sheetId="96" r:id="rId20"/>
    <sheet name="3-1" sheetId="2" r:id="rId21"/>
    <sheet name="3-1T" sheetId="58" r:id="rId22"/>
    <sheet name="3-2" sheetId="16" r:id="rId23"/>
    <sheet name="3-2T" sheetId="82" r:id="rId24"/>
    <sheet name="3-3" sheetId="17" r:id="rId25"/>
    <sheet name="3-3T" sheetId="65" r:id="rId26"/>
    <sheet name="3-4" sheetId="86" r:id="rId27"/>
    <sheet name="3-4T" sheetId="87" r:id="rId28"/>
    <sheet name="3-5" sheetId="88" r:id="rId29"/>
    <sheet name="3-5T" sheetId="89" r:id="rId30"/>
    <sheet name="3-6" sheetId="90" r:id="rId31"/>
    <sheet name="3-6T" sheetId="91" r:id="rId32"/>
    <sheet name="3-7" sheetId="21" r:id="rId33"/>
    <sheet name="3-7T" sheetId="79" r:id="rId34"/>
    <sheet name="3-8" sheetId="22" r:id="rId35"/>
    <sheet name="3-8T" sheetId="80" r:id="rId36"/>
    <sheet name="4-1" sheetId="14" r:id="rId37"/>
    <sheet name="4-1T" sheetId="59" r:id="rId38"/>
    <sheet name="4-2" sheetId="36" r:id="rId39"/>
    <sheet name="4-2T" sheetId="83" r:id="rId40"/>
    <sheet name="4-3" sheetId="24" r:id="rId41"/>
    <sheet name="4-3T" sheetId="60" r:id="rId42"/>
    <sheet name="4-4" sheetId="31" r:id="rId43"/>
    <sheet name="4-4T" sheetId="61" r:id="rId44"/>
    <sheet name="4-5" sheetId="32" r:id="rId45"/>
    <sheet name="4-5T" sheetId="62" r:id="rId46"/>
    <sheet name="4-6" sheetId="33" r:id="rId47"/>
    <sheet name="4-6T" sheetId="63" r:id="rId48"/>
    <sheet name="5-1" sheetId="13" r:id="rId49"/>
    <sheet name="5-1T" sheetId="75" r:id="rId50"/>
    <sheet name="5-2" sheetId="34" r:id="rId51"/>
    <sheet name="5-2T" sheetId="76" r:id="rId52"/>
    <sheet name="5-3" sheetId="35" r:id="rId53"/>
    <sheet name="5-3T" sheetId="77" r:id="rId54"/>
    <sheet name="5-4" sheetId="37" r:id="rId55"/>
    <sheet name="5-4T" sheetId="78" r:id="rId56"/>
    <sheet name="5-5" sheetId="97" r:id="rId57"/>
    <sheet name="5-5T" sheetId="99" r:id="rId58"/>
  </sheets>
  <externalReferences>
    <externalReference r:id="rId59"/>
  </externalReferences>
  <definedNames>
    <definedName name="FFR_FuelCostByAgency" localSheetId="20">'3-1'!#REF!</definedName>
    <definedName name="FFR_FuelCostByAgency_1" localSheetId="20">'3-1'!#REF!</definedName>
    <definedName name="Fuel_Cost_w_o_GSA" localSheetId="20">'3-1'!$P$61:$P$1895</definedName>
    <definedName name="_xlnm.Print_Area" localSheetId="3">'2-1T'!$B$4:$M$61</definedName>
    <definedName name="_xlnm.Print_Area" localSheetId="22">'3-2'!$A$1:$O$117</definedName>
    <definedName name="_xlnm.Print_Area" localSheetId="49">'5-1T'!$A$4:$S$61</definedName>
    <definedName name="_xlnm.Print_Area" localSheetId="50">'5-2'!$A$1:$L$60</definedName>
    <definedName name="_xlnm.Print_Area" localSheetId="51">'5-2T'!$K$4:$S$57</definedName>
    <definedName name="_xlnm.Print_Area" localSheetId="52">'5-3'!$A$1:$K$3</definedName>
    <definedName name="_xlnm.Print_Area" localSheetId="53">'5-3T'!$M$3:$W$54</definedName>
    <definedName name="_xlnm.Print_Area" localSheetId="54">'5-4'!$A$1:$K$4</definedName>
    <definedName name="_xlnm.Print_Area" localSheetId="55">'5-4T'!$N$3:$Y$54</definedName>
    <definedName name="_xlnm.Print_Area" localSheetId="56">'5-5'!$A$1:$K$4</definedName>
    <definedName name="Query_from_FFR" localSheetId="20">'3-1'!#REF!</definedName>
    <definedName name="Query_from_FFR" localSheetId="22">'3-2'!$AF$134:$AG$10752</definedName>
    <definedName name="Table_1_1" localSheetId="2">'2-1'!#REF!</definedName>
    <definedName name="Table_1_1" localSheetId="8">'2-4'!#REF!</definedName>
    <definedName name="Table_1_1" localSheetId="38">'4-2'!#REF!</definedName>
    <definedName name="Table_1_1" localSheetId="42">'4-4'!#REF!</definedName>
    <definedName name="Table_1_1" localSheetId="44">'4-5'!#REF!</definedName>
    <definedName name="Table_1_1" localSheetId="46">'4-6'!#REF!</definedName>
    <definedName name="Table_3_2" localSheetId="24">'3-3'!$A$61:$E$132</definedName>
    <definedName name="Table_3_2" localSheetId="26">'3-4'!$A$101:$E$181</definedName>
    <definedName name="Table_3_2" localSheetId="28">'3-5'!$A$102:$E$183</definedName>
    <definedName name="Table_3_2" localSheetId="30">'3-6'!$A$61:$E$132</definedName>
  </definedNames>
  <calcPr calcId="145621"/>
</workbook>
</file>

<file path=xl/calcChain.xml><?xml version="1.0" encoding="utf-8"?>
<calcChain xmlns="http://schemas.openxmlformats.org/spreadsheetml/2006/main">
  <c r="J16" i="51" l="1"/>
  <c r="I18" i="51"/>
  <c r="H18" i="51"/>
  <c r="G18" i="51"/>
  <c r="J18" i="51" s="1"/>
  <c r="I17" i="51"/>
  <c r="H17" i="51"/>
  <c r="G17" i="51"/>
  <c r="J17" i="51" s="1"/>
  <c r="I16" i="51"/>
  <c r="H16" i="51"/>
  <c r="G16" i="51"/>
  <c r="I15" i="51"/>
  <c r="H15" i="51"/>
  <c r="J15" i="51" s="1"/>
  <c r="G15" i="51"/>
  <c r="I14" i="51"/>
  <c r="H14" i="51"/>
  <c r="G14" i="51"/>
  <c r="J14" i="51" s="1"/>
  <c r="G16" i="99"/>
  <c r="G15" i="99"/>
  <c r="G14" i="99"/>
  <c r="G13" i="99"/>
  <c r="G12" i="99"/>
  <c r="G11" i="99"/>
  <c r="G10" i="99"/>
  <c r="G9" i="99"/>
  <c r="G8" i="99"/>
  <c r="G7" i="99"/>
  <c r="G6" i="99"/>
  <c r="G5" i="99"/>
  <c r="G17" i="99" l="1"/>
  <c r="P37" i="92"/>
  <c r="O37" i="92"/>
  <c r="N37" i="92"/>
  <c r="M37" i="92"/>
  <c r="L37" i="92"/>
  <c r="K37" i="92"/>
  <c r="J37" i="92"/>
  <c r="I37" i="92"/>
  <c r="H37" i="92"/>
  <c r="G37" i="92"/>
  <c r="F37" i="92"/>
  <c r="E37" i="92"/>
  <c r="D37" i="92"/>
  <c r="C37" i="92"/>
  <c r="R36" i="92"/>
  <c r="Q36" i="92"/>
  <c r="P35" i="92"/>
  <c r="O35" i="92"/>
  <c r="N35" i="92"/>
  <c r="M35" i="92"/>
  <c r="L35" i="92"/>
  <c r="K35" i="92"/>
  <c r="J35" i="92"/>
  <c r="I35" i="92"/>
  <c r="H35" i="92"/>
  <c r="G35" i="92"/>
  <c r="F35" i="92"/>
  <c r="E35" i="92"/>
  <c r="D35" i="92"/>
  <c r="C35" i="92"/>
  <c r="R34" i="92"/>
  <c r="Q34" i="92"/>
  <c r="R33" i="92"/>
  <c r="Q33" i="92"/>
  <c r="R32" i="92"/>
  <c r="Q32" i="92"/>
  <c r="R31" i="92"/>
  <c r="Q31" i="92"/>
  <c r="P30" i="92"/>
  <c r="P39" i="92" s="1"/>
  <c r="O30" i="92"/>
  <c r="O39" i="92" s="1"/>
  <c r="N30" i="92"/>
  <c r="M30" i="92"/>
  <c r="L30" i="92"/>
  <c r="L39" i="92" s="1"/>
  <c r="K30" i="92"/>
  <c r="K39" i="92" s="1"/>
  <c r="J30" i="92"/>
  <c r="I30" i="92"/>
  <c r="H30" i="92"/>
  <c r="H39" i="92" s="1"/>
  <c r="G30" i="92"/>
  <c r="G39" i="92" s="1"/>
  <c r="F30" i="92"/>
  <c r="E30" i="92"/>
  <c r="D30" i="92"/>
  <c r="D39" i="92" s="1"/>
  <c r="C30" i="92"/>
  <c r="C39" i="92" s="1"/>
  <c r="R29" i="92"/>
  <c r="Q29" i="92"/>
  <c r="R28" i="92"/>
  <c r="Q28" i="92"/>
  <c r="R27" i="92"/>
  <c r="Q27" i="92"/>
  <c r="R26" i="92"/>
  <c r="Q26" i="92"/>
  <c r="R25" i="92"/>
  <c r="Q25" i="92"/>
  <c r="R24" i="92"/>
  <c r="Q24" i="92"/>
  <c r="R23" i="92"/>
  <c r="Q23" i="92"/>
  <c r="R22" i="92"/>
  <c r="Q22" i="92"/>
  <c r="R21" i="92"/>
  <c r="Q21" i="92"/>
  <c r="R17" i="92"/>
  <c r="Q17" i="92"/>
  <c r="R20" i="92"/>
  <c r="Q20" i="92"/>
  <c r="R19" i="92"/>
  <c r="Q19" i="92"/>
  <c r="R18" i="92"/>
  <c r="Q18" i="92"/>
  <c r="R16" i="92"/>
  <c r="Q16" i="92"/>
  <c r="R15" i="92"/>
  <c r="Q15" i="92"/>
  <c r="R14" i="92"/>
  <c r="Q14" i="92"/>
  <c r="R13" i="92"/>
  <c r="Q13" i="92"/>
  <c r="R12" i="92"/>
  <c r="Q12" i="92"/>
  <c r="R11" i="92"/>
  <c r="Q11" i="92"/>
  <c r="R10" i="92"/>
  <c r="Q10" i="92"/>
  <c r="R9" i="92"/>
  <c r="Q9" i="92"/>
  <c r="R8" i="92"/>
  <c r="Q8" i="92"/>
  <c r="R7" i="92"/>
  <c r="Q7" i="92"/>
  <c r="R37" i="92" l="1"/>
  <c r="Q37" i="92"/>
  <c r="F39" i="92"/>
  <c r="J39" i="92"/>
  <c r="N39" i="92"/>
  <c r="R35" i="92"/>
  <c r="E39" i="92"/>
  <c r="I39" i="92"/>
  <c r="M39" i="92"/>
  <c r="Q35" i="92"/>
  <c r="R39" i="92"/>
  <c r="R30" i="92"/>
  <c r="Q30" i="92"/>
  <c r="Q39" i="92" l="1"/>
  <c r="W10" i="75"/>
  <c r="W11" i="75"/>
  <c r="W55" i="75" l="1"/>
  <c r="W54" i="75"/>
  <c r="W9" i="75" l="1"/>
</calcChain>
</file>

<file path=xl/connections.xml><?xml version="1.0" encoding="utf-8"?>
<connections xmlns="http://schemas.openxmlformats.org/spreadsheetml/2006/main">
  <connection id="1" name="Connection" type="1" refreshedVersion="4" background="1" saveData="1" credentials="none">
    <dbPr connection="DSN=FFR;DBQ=C:\FFR\ffr.accdb;DefaultDir=C:\ffr\;DriverId=25;FIL=MS Access;MaxBufferSize=2048;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connection>
  <connection id="2" name="Connection1"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3" name="Connection10"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4" name="Connection11"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5" name="Connection12"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6" name="Connection13"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WHERE (view_Inventory_CurrentYear.LawEnf&lt;&gt;0)_x000d__x000a_ORDER BY view_Inventory_CurrentYear.Type, view_Inventory_CurrentYear.Agency"/>
  </connection>
  <connection id="7" name="Connection14"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WHERE (view_Inventory_CurrentYear.LawEnf&lt;&gt;0)_x000d__x000a_ORDER BY view_Inventory_CurrentYear.Type, view_Inventory_CurrentYear.Agency"/>
  </connection>
  <connection id="8" name="Connection15" type="1" refreshedVersion="4"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9" name="Connection16" type="1" refreshedVersion="4" saveData="1">
    <dbPr connection="DSN=FFR;DBQ=C:\FFR\ffr.accdb;DefaultDir=C:\ffr\;DriverId=25;FIL=MS Access;MaxBufferSize=2048;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10" name="Connection17"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11" name="Connection18"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12" name="Connection19"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13" name="Connection2"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14" name="Connection20"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15" name="Connection21"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16" name="Connection22"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owned')_x000d__x000a_ORDER BY View_Miles_CurrentYear.Type, View_Miles_CurrentYear.Agency"/>
  </connection>
  <connection id="17" name="Connection23"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gsa')_x000d__x000a_ORDER BY View_Miles_CurrentYear.Type, View_Miles_CurrentYear.Agency"/>
  </connection>
  <connection id="18" name="Connection24"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gsa')_x000d__x000a_ORDER BY view_Miles.ReportYear"/>
  </connection>
  <connection id="19" name="Connection25"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owned')_x000d__x000a_ORDER BY view_Miles.ReportYear"/>
  </connection>
  <connection id="20" name="Connection26"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comm')_x000d__x000a_ORDER BY View_Miles_CurrentYear.Type, View_Miles_CurrentYear.Agency"/>
  </connection>
  <connection id="21" name="Connection27" type="1" refreshedVersion="4" saveData="1">
    <dbPr connection="DSN=FFR;DBQ=C:\FFR\ffr.accdb;DefaultDir=C:\FFR\;DriverId=25;FIL=MS Access;MaxBufferSize=64000;PageTimeout=5;" command="SELECT view_FuelConsumption.ReportYear, view_FuelConsumption.locale, view_FuelConsumption.Type, view_FuelConsumption.Agency, view_FuelConsumption.OwnershipType, view_FuelConsumption.FuelType, view_FuelConsumption.GGEs, view_FuelConsumption.Cost_x000d__x000a_FROM `C:\FFR\ffr.accdb`.view_FuelConsumption view_FuelConsumption_x000d__x000a_ORDER BY view_FuelConsumption.ReportYear"/>
  </connection>
  <connection id="22" name="Connection28" type="1" refreshedVersion="4" saveData="1">
    <dbPr connection="DSN=FFR;DBQ=C:\ffr\ffr.accdb;DefaultDir=C:\ffr\;DriverId=25;FIL=MS Access;MaxBufferSize=2048;PageTimeout=5;" command="SELECT View_FuelConsumption_CurrentYear.locale, View_FuelConsumption_CurrentYear.Type, View_FuelConsumption_CurrentYear.Agency, View_FuelConsumption_CurrentYear.OwnershipType, View_FuelConsumption_CurrentYear.FuelType, View_FuelConsumption_CurrentYear.GGEs, View_FuelConsumption_CurrentYear.Cost_x000d__x000a_FROM `C:\ffr\ffr.accdb`.View_FuelConsumption_CurrentYear View_FuelConsumption_CurrentYear_x000d__x000a_ORDER BY View_FuelConsumption_CurrentYear.Type, View_FuelConsumption_CurrentYear.Agency"/>
  </connection>
  <connection id="23" name="Connection29" type="1" refreshedVersion="4" saveData="1">
    <dbPr connection="DSN=FFR;DBQ=C:\FFR\ffr.accdb;DefaultDir=C:\FFR\;DriverId=25;FIL=MS Access;MaxBufferSize=64000;PageTimeout=5;" command="SELECT view_FuelConsumption.ReportYear, view_FuelConsumption.locale, view_FuelConsumption.Type, view_FuelConsumption.Agency, view_FuelConsumption.OwnershipType, view_FuelConsumption.FuelType, view_FuelConsumption.GGEs, view_FuelConsumption.Cost_x000d__x000a_FROM `C:\FFR\ffr.accdb`.view_FuelConsumption view_FuelConsumption_x000d__x000a_ORDER BY view_FuelConsumption.ReportYear"/>
  </connection>
  <connection id="24" name="Connection3" type="1" refreshedVersion="4" saveData="1">
    <dbPr connection="DSN=FFR;DBQ=C:\ffr\ffr.accdb;DefaultDir=C:\ffr\;DriverId=25;FIL=MS Access;MaxBufferSize=2048;PageTimeout=5;" command="SELECT View_FuelConsumption_CurrentYear.locale, View_FuelConsumption_CurrentYear.Type, View_FuelConsumption_CurrentYear.Agency, View_FuelConsumption_CurrentYear.OwnershipType, View_FuelConsumption_CurrentYear.FuelType, View_FuelConsumption_CurrentYear.GGEs, View_FuelConsumption_CurrentYear.Cost_x000d__x000a_FROM `C:\ffr\ffr.accdb`.View_FuelConsumption_CurrentYear View_FuelConsumption_CurrentYear_x000d__x000a_ORDER BY View_FuelConsumption_CurrentYear.Type, View_FuelConsumption_CurrentYear.Agency"/>
  </connection>
  <connection id="25" name="Connection30" type="1" refreshedVersion="4" saveData="1">
    <dbPr connection="DSN=FFR;DBQ=C:\FFR\ffr.accdb;DefaultDir=C:\FFR\;DriverId=25;FIL=MS Access;MaxBufferSize=64000;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26" name="Connection31" type="1" refreshedVersion="4" saveData="1">
    <dbPr connection="DSN=FFR;DBQ=C:\FFR\ffr.accdb;DefaultDir=C:\FFR\;DriverId=25;FIL=MS Access;MaxBufferSize=64000;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 view_Inventory.acq_x000d__x000a_FROM `C:\FFR\ffr.accdb`.view_Inventory view_Inventory_x000d__x000a_ORDER BY view_Inventory.ReportYear"/>
  </connection>
  <connection id="27" name="Connection32" type="1" refreshedVersion="4" saveData="1">
    <dbPr connection="DSN=FFR;DBQ=C:\ffr\ffr.accdb;DefaultDir=C:\ffr\;DriverId=25;FIL=MS Access;MaxBufferSize=2048;PageTimeout=5;" command="SELECT view_CostsByCostType.locale, view_CostsByCostType.Type, view_CostsByCostType.Agency, view_CostsByCostType.OwnershipType, view_CostsByCostType.FFRCategory, view_CostsByCostType.FFRSubCategory, view_CostsByCostType.myCostType, view_CostsByCostType.Cost_x000d__x000a_FROM `C:\ffr\ffr.accdb`.view_CostsByCostType view_CostsByCostType_x000d__x000a_ORDER BY view_CostsByCostType.Type, view_CostsByCostType.Agency"/>
  </connection>
  <connection id="28" name="Connection33" type="1" refreshedVersion="4" saveData="1">
    <dbPr connection="DSN=FFR;DBQ=C:\FFR\ffr.accdb;DefaultDir=C:\ffr\;DriverId=25;FIL=MS Access;MaxBufferSize=2048;PageTimeout=5;" command="SELECT view_CostsByCostType_AllYears.ReportYear, view_CostsByCostType_AllYears.locale, view_CostsByCostType_AllYears.Type, view_CostsByCostType_AllYears.OwnershipType, view_CostsByCostType_AllYears.FFRCategory, view_CostsByCostType_AllYears.FFRSubCategory, view_CostsByCostType_AllYears.myCostType, view_CostsByCostType_AllYears.Cost_x000d__x000a_FROM `C:\ffr\ffr.accdb`.view_CostsByCostType_AllYears view_CostsByCostType_AllYears_x000d__x000a_ORDER BY view_CostsByCostType_AllYears.ReportYear"/>
  </connection>
  <connection id="29" name="Connection34" type="1" refreshedVersion="4"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30" name="Connection35"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31" name="Connection36"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connection>
  <connection id="32" name="Connection37"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33" name="Connection38" type="1" refreshedVersion="4"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WHERE (View_Costs_CurrentYear.OwnershipType='owned')_x000d__x000a_ORDER BY View_Costs_CurrentYear.Type, View_Costs_CurrentYear.Agency"/>
  </connection>
  <connection id="34" name="Connection39"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owned')_x000d__x000a_ORDER BY View_Miles_CurrentYear.Type, View_Miles_CurrentYear.Agency"/>
  </connection>
  <connection id="35" name="Connection4"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36" name="Connection40"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owned')_x000d__x000a_ORDER BY view_Miles.ReportYear"/>
  </connection>
  <connection id="37" name="Connection41" type="1" refreshedVersion="4"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WHERE (View_Costs_CurrentYear.OwnershipType='gsa')_x000d__x000a_ORDER BY View_Costs_CurrentYear.Type, View_Costs_CurrentYear.Agency"/>
  </connection>
  <connection id="38" name="Connection42"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gsa')_x000d__x000a_ORDER BY View_Miles_CurrentYear.Type, View_Miles_CurrentYear.Agency"/>
  </connection>
  <connection id="39" name="Connection43"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WHERE (view_Costs.OwnershipType='gsa')_x000d__x000a_ORDER BY view_Costs.ReportYear"/>
  </connection>
  <connection id="40" name="Connection44"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gsa')_x000d__x000a_ORDER BY view_Miles.ReportYear"/>
  </connection>
  <connection id="41" name="Connection45" type="1" refreshedVersion="4" saveData="1">
    <dbPr connection="DSN=FFR;DBQ=C:\ffr\ffr.accdb;DefaultDir=C:\ffr\;DriverId=25;FIL=MS Access;MaxBufferSize=64000;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WHERE (View_Costs_CurrentYear.OwnershipType='comm')_x000d__x000a_ORDER BY View_Costs_CurrentYear.Type, View_Costs_CurrentYear.Agency"/>
  </connection>
  <connection id="42" name="Connection46"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WHERE (View_Miles_CurrentYear.OwnershipType='comm')_x000d__x000a_ORDER BY View_Miles_CurrentYear.Type, View_Miles_CurrentYear.Agency"/>
  </connection>
  <connection id="43" name="Connection47"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WHERE (view_Costs.OwnershipType='comm')_x000d__x000a_ORDER BY view_Costs.ReportYear"/>
  </connection>
  <connection id="44" name="Connection48"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WHERE (view_Miles.OwnershipType='comm')_x000d__x000a_ORDER BY view_Miles.ReportYear"/>
  </connection>
  <connection id="45" name="Connection49" type="1" refreshedVersion="4"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46" name="Connection5"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47" name="Connection50" type="1" refreshedVersion="4"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48" name="Connection51" type="1" refreshedVersion="4" saveData="1">
    <dbPr connection="DSN=FFR;DBQ=C:\ffr\ffr.accdb;DefaultDir=C:\ffr\;DriverId=25;FIL=MS Access;MaxBufferSize=2048;PageTimeout=5;" command="SELECT View_Miles_CurrentYear.locale, View_Miles_CurrentYear.Type, View_Miles_CurrentYear.Agency, View_Miles_CurrentYear.OwnershipType, View_Miles_CurrentYear.FFRCategory, View_Miles_CurrentYear.FFRSubCategory, View_Miles_CurrentYear.Miles_x000d__x000a_FROM `C:\ffr\ffr.accdb`.View_Miles_CurrentYear View_Miles_CurrentYear_x000d__x000a_ORDER BY View_Miles_CurrentYear.Type, View_Miles_CurrentYear.Agency"/>
  </connection>
  <connection id="49" name="Connection52"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connection>
  <connection id="50" name="Connection53" type="1" refreshedVersion="4" saveData="1">
    <dbPr connection="DSN=FFR;DBQ=C:\ffr\ffr.accdb;DefaultDir=C:\ffr\;DriverId=25;FIL=MS Access;MaxBufferSize=2048;PageTimeout=5;" command="SELECT View_Costs_CurrentYear.locale, View_Costs_CurrentYear.Type, View_Costs_CurrentYear.Agency, View_Costs_CurrentYear.OwnershipType, View_Costs_CurrentYear.FFRCategory, View_Costs_CurrentYear.FFRSubCategory, View_Costs_CurrentYear.CostType, View_Costs_CurrentYear.Cost_x000d__x000a_FROM `C:\ffr\ffr.accdb`.View_Costs_CurrentYear View_Costs_CurrentYear_x000d__x000a_ORDER BY View_Costs_CurrentYear.Type, View_Costs_CurrentYear.Agency"/>
  </connection>
  <connection id="51" name="Connection54" type="1" refreshedVersion="4" saveData="1">
    <dbPr connection="DSN=FFR;DBQ=C:\FFR\ffr.accdb;DefaultDir=C:\ffr\;DriverId=25;FIL=MS Access;MaxBufferSize=64000;PageTimeout=5;" command="SELECT view_Miles.ReportYear, view_Miles.locale, view_Miles.Type, view_Miles.Agency, view_Miles.OwnershipType, view_Miles.FFRCategory, view_Miles.FFRSubCategory, view_Miles.Miles_x000d__x000a_FROM `C:\ffr\ffr.accdb`.view_Miles view_Miles_x000d__x000a_ORDER BY view_Miles.ReportYear"/>
  </connection>
  <connection id="52" name="Connection55" type="1" refreshedVersion="4" saveData="1">
    <dbPr connection="DSN=FFR;DBQ=C:\FFR\ffr.accdb;DefaultDir=C:\ffr\;DriverId=25;FIL=MS Access;MaxBufferSize=64000;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 view_Inventory_CurrentYear.disp_x000d__x000a_FROM `C:\ffr\ffr.accdb`.view_Inventory_CurrentYear view_Inventory_CurrentYear_x000d__x000a_ORDER BY view_Inventory_CurrentYear.Type, view_Inventory_CurrentYear.Agency"/>
  </connection>
  <connection id="53" name="Connection56" type="1" refreshedVersion="4" saveData="1">
    <dbPr connection="DSN=FFR;DBQ=C:\FFR\ffr.accdb;DefaultDir=C:\FFR\;DriverId=25;FIL=MS Access;MaxBufferSize=64000;PageTimeout=5;" command="SELECT view_Costs.ReportYear, view_Costs.locale, view_Costs.Type, view_Costs.Agency, view_Costs.OwnershipType, view_Costs.FFRCategory, view_Costs.FFRSubCategory, view_Costs.CostType, view_Costs.Cost_x000d__x000a_FROM `C:\FFR\ffr.accdb`.view_Costs view_Costs_x000d__x000a_WHERE (view_Costs.OwnershipType='owned')_x000d__x000a_ORDER BY view_Costs.ReportYear"/>
  </connection>
  <connection id="54" name="Connection57" type="1" refreshedVersion="4" saveData="1">
    <dbPr connection="DSN=FFR;DBQ=C:\FFR\ffr.accdb;DefaultDir=C:\ffr\;DriverId=25;FIL=MS Access;MaxBufferSize=64000;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_x000d__x000a_FROM `C:\ffr\ffr.accdb`.view_Inventory_CurrentYear view_Inventory_CurrentYear_x000d__x000a_ORDER BY view_Inventory_CurrentYear.Type, view_Inventory_CurrentYear.Agency"/>
  </connection>
  <connection id="55" name="Connection58" type="1" refreshedVersion="4" saveData="1">
    <dbPr connection="DSN=FFR;DBQ=C:\FFR\ffr.accdb;DefaultDir=C:\ffr\;DriverId=25;FIL=MS Access;MaxBufferSize=64000;PageTimeout=5;" command="SELECT view_Inventory.ReportYear, view_Inventory.FFRCategory, view_Inventory.qty_x000d__x000a_FROM `C:\ffr\ffr.accdb`.view_Inventory view_Inventory_x000d__x000a_ORDER BY view_Inventory.ReportYear"/>
  </connection>
  <connection id="56" name="Connection59" type="1" refreshedVersion="4" saveData="1">
    <dbPr connection="DSN=FFR;DBQ=C:\FFR\ffr.accdb;DefaultDir=C:\ffr\;DriverId=25;FIL=MS Access;MaxBufferSize=2048;PageTimeout=5;" command="SELECT view_Costs.ReportYear, view_Costs.locale, view_Costs.Type, view_Costs.Agency, view_Costs.OwnershipType, view_Costs.FFRCategory, view_Costs.FFRSubCategory, view_Costs.CostType, view_Costs.Cost_x000d__x000a_FROM `C:\ffr\ffr.accdb`.view_Costs view_Costs_x000d__x000a_ORDER BY view_Costs.ReportYear, view_Costs.FFRCategory"/>
  </connection>
  <connection id="57" name="Connection6" type="1" refreshedVersion="4" saveData="1">
    <dbPr connection="DSN=FFR;DBQ=C:\ffr\ffr.accdb;DefaultDir=C:\ffr\;DriverId=25;FIL=MS Access;MaxBufferSize=64000;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 view_Inventory.acq_x000d__x000a_FROM `C:\ffr\ffr.accdb`.view_Inventory view_Inventory_x000d__x000a_ORDER BY view_Inventory.ReportYear"/>
  </connection>
  <connection id="58" name="Connection60" type="1" refreshedVersion="4" saveData="1">
    <dbPr connection="DSN=FFR;DBQ=C:\FFR\ffr.accdb;DefaultDir=C:\FFR\;DriverId=25;FIL=MS Access;MaxBufferSize=2048;PageTimeout=5;" command="SELECT view_Inventory_CurrentYear.OwnershipType, view_Inventory_CurrentYear.Type, view_Inventory_CurrentYear.Agency, view_Inventory_CurrentYear.FFRCategory, view_Inventory_CurrentYear.FFRSubCategory, view_Inventory_CurrentYear.qty, view_Inventory_CurrentYear.vehMonths_x000d__x000a_FROM `C:\FFR\ffr.accdb`.view_Inventory_CurrentYear view_Inventory_CurrentYear_x000d__x000a_WHERE (view_Inventory_CurrentYear.OwnershipType='owned')_x000d__x000a_ORDER BY view_Inventory_CurrentYear.Type, view_Inventory_CurrentYear.Agency"/>
  </connection>
  <connection id="59" name="Connection7" type="1" refreshedVersion="3"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FFRCategory"/>
  </connection>
  <connection id="60" name="Connection8"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61" name="Connection9" type="1" refreshedVersion="4" saveData="1">
    <dbPr connection="DSN=FFR;DBQ=C:\ffr\ffr.accdb;DefaultDir=C:\ffr\;DriverId=25;FIL=MS Access;MaxBufferSize=2048;PageTimeout=5;" command="SELECT view_Inventory_CurrentYear.locale, view_Inventory_CurrentYear.Type, view_Inventory_CurrentYear.Agency, view_Inventory_CurrentYear.OwnershipType, view_Inventory_CurrentYear.FFRCategory, view_Inventory_CurrentYear.FFRSubCategory, view_Inventory_CurrentYear.FFRDetailCategory, view_Inventory_CurrentYear.FuelType, view_Inventory_CurrentYear.LawEnf, view_Inventory_CurrentYear.qty, view_Inventory_CurrentYear.acq_x000d__x000a_FROM `C:\ffr\ffr.accdb`.view_Inventory_CurrentYear view_Inventory_CurrentYear_x000d__x000a_ORDER BY view_Inventory_CurrentYear.Type, view_Inventory_CurrentYear.Agency"/>
  </connection>
  <connection id="62" name="FFR_inventoryAllYears"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63" name="FFR_inventoryAllYears1"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64" name="FFR_inventoryAllYears2"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WHERE (view_Inventory.LawEnf&lt;&gt;0)_x000d__x000a_ORDER BY view_Inventory.ReportYear"/>
  </connection>
  <connection id="65" name="FFR_inventoryAllYears3"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WHERE (view_Inventory.LawEnf&lt;&gt;0)_x000d__x000a_ORDER BY view_Inventory.ReportYear"/>
  </connection>
  <connection id="66" name="FFR_inventoryAllYears4"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LawEnf, view_Inventory.qty_x000d__x000a_FROM `C:\ffr\ffr.accdb`.view_Inventory view_Inventory_x000d__x000a_ORDER BY view_Inventory.ReportYear"/>
  </connection>
  <connection id="67" name="FFR_inventoryAllYears5"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 id="68" name="FFR_inventoryAllYears6" type="1" refreshedVersion="4" saveData="1">
    <dbPr connection="DSN=FFR;DBQ=C:\FFR\ffr.accdb;DefaultDir=C:\ffr\;DriverId=25;FIL=MS Access;MaxBufferSize=2048;PageTimeout=5;" command="SELECT view_Inventory.ReportYear, view_Inventory.locale, view_Inventory.Type, view_Inventory.Agency, view_Inventory.OwnershipType, view_Inventory.FFRCategory, view_Inventory.FFRSubCategory, view_Inventory.FFRDetailCategory, view_Inventory.FuelType, view_Inventory.LawEnf, view_Inventory.qty_x000d__x000a_FROM `C:\ffr\ffr.accdb`.view_Inventory view_Inventory_x000d__x000a_ORDER BY view_Inventory.ReportYear"/>
  </connection>
</connections>
</file>

<file path=xl/sharedStrings.xml><?xml version="1.0" encoding="utf-8"?>
<sst xmlns="http://schemas.openxmlformats.org/spreadsheetml/2006/main" count="2907" uniqueCount="403">
  <si>
    <t>Section 1</t>
  </si>
  <si>
    <t>Department or Agency</t>
  </si>
  <si>
    <t>PASSENGER</t>
  </si>
  <si>
    <t>TRUCKS</t>
  </si>
  <si>
    <t>OTHER</t>
  </si>
  <si>
    <t>Total</t>
  </si>
  <si>
    <t>Passenger Subtotal</t>
  </si>
  <si>
    <t>Truck Subtotal</t>
  </si>
  <si>
    <t>Buses</t>
  </si>
  <si>
    <t>Other Subtotal</t>
  </si>
  <si>
    <t>Other</t>
  </si>
  <si>
    <t>Passenger Vehicles</t>
  </si>
  <si>
    <t>Trucks</t>
  </si>
  <si>
    <t>Grand Total</t>
  </si>
  <si>
    <t>Ambulances</t>
  </si>
  <si>
    <t>SUVs</t>
  </si>
  <si>
    <t>American Battle Monuments Commission</t>
  </si>
  <si>
    <t>Broadcasting Board of Governors</t>
  </si>
  <si>
    <t>Department of Agriculture</t>
  </si>
  <si>
    <t>Department of Commerce</t>
  </si>
  <si>
    <t>Department of Energy</t>
  </si>
  <si>
    <t>Department of Health and Human Services</t>
  </si>
  <si>
    <t>Department of Housing and Urban Development</t>
  </si>
  <si>
    <t>Department of Justice</t>
  </si>
  <si>
    <t>Department of Labor</t>
  </si>
  <si>
    <t>Department of State</t>
  </si>
  <si>
    <t>Department of the Interior</t>
  </si>
  <si>
    <t>Department of Transportation</t>
  </si>
  <si>
    <t>Department of Veterans Affairs</t>
  </si>
  <si>
    <t>Environmental Protection Agency</t>
  </si>
  <si>
    <t>Equal Employment Opportunity Commission</t>
  </si>
  <si>
    <t>Federal Communications Commission</t>
  </si>
  <si>
    <t>General Services Administration</t>
  </si>
  <si>
    <t>Government Printing Office</t>
  </si>
  <si>
    <t>Library of Congress</t>
  </si>
  <si>
    <t>National Aeronautics and Space Administration</t>
  </si>
  <si>
    <t>National Labor Relations Board</t>
  </si>
  <si>
    <t>National Science Foundation</t>
  </si>
  <si>
    <t>Office of Personnel Management</t>
  </si>
  <si>
    <t>Peace Corps</t>
  </si>
  <si>
    <t>Small Business Administration</t>
  </si>
  <si>
    <t>Smithsonian Institution</t>
  </si>
  <si>
    <t>Social Security Administration</t>
  </si>
  <si>
    <t>Tennessee Valley Authority</t>
  </si>
  <si>
    <t>US Agency for International Development</t>
  </si>
  <si>
    <t>Corps of Engineers, Civil Works</t>
  </si>
  <si>
    <t>Defense Agencies</t>
  </si>
  <si>
    <t>Department of Air Force</t>
  </si>
  <si>
    <t>Department of Army</t>
  </si>
  <si>
    <t>Department of Navy</t>
  </si>
  <si>
    <t>United States Marine Corps</t>
  </si>
  <si>
    <t>U.S. Postal Service</t>
  </si>
  <si>
    <t>Total All Agencies</t>
  </si>
  <si>
    <t>Total Civilian Agencies</t>
  </si>
  <si>
    <t>Total Military Agencies</t>
  </si>
  <si>
    <t>Total U.S. Postal Service</t>
  </si>
  <si>
    <t>GSA</t>
  </si>
  <si>
    <t>Owned</t>
  </si>
  <si>
    <t>Table 2-2:  Vehicle Sources</t>
  </si>
  <si>
    <t>Limousines</t>
  </si>
  <si>
    <t>Section 2: Inventory</t>
  </si>
  <si>
    <t>Compact</t>
  </si>
  <si>
    <t>Heavy Duty</t>
  </si>
  <si>
    <t>Large</t>
  </si>
  <si>
    <t>Light Duty 4x2</t>
  </si>
  <si>
    <t>Light Duty 4x4</t>
  </si>
  <si>
    <t>Medium Duty</t>
  </si>
  <si>
    <t>Midsize</t>
  </si>
  <si>
    <t>Subcompact</t>
  </si>
  <si>
    <t>Medium Duty Passenger Vans</t>
  </si>
  <si>
    <t>Light Duty SUVs</t>
  </si>
  <si>
    <t>Light Duty Passenger Vans</t>
  </si>
  <si>
    <t>Medium Duty SUVs</t>
  </si>
  <si>
    <t>U.S. Postal Service Agencies</t>
  </si>
  <si>
    <t>Comm. Leased</t>
  </si>
  <si>
    <t>Pass. Subtotal</t>
  </si>
  <si>
    <t>Domestic</t>
  </si>
  <si>
    <t>Foreign</t>
  </si>
  <si>
    <t>Subtotal</t>
  </si>
  <si>
    <t>Biodiesel (B100)</t>
  </si>
  <si>
    <t>Biodiesel (B20)</t>
  </si>
  <si>
    <t>CNG</t>
  </si>
  <si>
    <t>Diesel</t>
  </si>
  <si>
    <t>Electric</t>
  </si>
  <si>
    <t>Ethanol/E-85</t>
  </si>
  <si>
    <t>Gasoline</t>
  </si>
  <si>
    <t>LNG</t>
  </si>
  <si>
    <t>LPG</t>
  </si>
  <si>
    <t>Amb.</t>
  </si>
  <si>
    <t>Leased</t>
  </si>
  <si>
    <t>Total Cost</t>
  </si>
  <si>
    <t>Total Miles</t>
  </si>
  <si>
    <t>GSA Lease Cost</t>
  </si>
  <si>
    <t>Indirect</t>
  </si>
  <si>
    <t>Maint</t>
  </si>
  <si>
    <t>Depr</t>
  </si>
  <si>
    <t>Inventory</t>
  </si>
  <si>
    <t>Cost</t>
  </si>
  <si>
    <t>Section 3: Cost</t>
  </si>
  <si>
    <t>Comm. Lease Cost</t>
  </si>
  <si>
    <t>Section 3</t>
  </si>
  <si>
    <t>Truck Avg</t>
  </si>
  <si>
    <t>Other Avg</t>
  </si>
  <si>
    <t>Table 4-3: Miles, Domestic and Foreign</t>
  </si>
  <si>
    <t>TOTAL</t>
  </si>
  <si>
    <t>Year</t>
  </si>
  <si>
    <t>Totals</t>
  </si>
  <si>
    <t>Table 4-4:  Miles - Agency Owned Vehicles</t>
  </si>
  <si>
    <t>Table 4-6:  Miles - Commercially Leased Vehicles</t>
  </si>
  <si>
    <t>Table 5-3:  Vehicle Inventory by Fuel Type</t>
  </si>
  <si>
    <t>Table 4-2:  Miles Per Vehicle</t>
  </si>
  <si>
    <t>OVERALL AVG</t>
  </si>
  <si>
    <t>AVG</t>
  </si>
  <si>
    <t>E-85</t>
  </si>
  <si>
    <t>Table 2-3:  Domestic and Foreign Inventory</t>
  </si>
  <si>
    <t>Table 2-6: Trucks* and Others</t>
  </si>
  <si>
    <t>Table 2-7: Passenger Vehicles (Law Enforcement)</t>
  </si>
  <si>
    <t>Table 2-8: Trucks* and Others (Law Enforcement)</t>
  </si>
  <si>
    <t>Pass
Vans</t>
  </si>
  <si>
    <t>Other
Subtotal</t>
  </si>
  <si>
    <t>Pass
Subtotal</t>
  </si>
  <si>
    <t>Light
Trucks</t>
  </si>
  <si>
    <t>Medium
Trucks</t>
  </si>
  <si>
    <t>Heavy
Trucks</t>
  </si>
  <si>
    <t>Truck
Subtotal</t>
  </si>
  <si>
    <t>Vehicle Type</t>
  </si>
  <si>
    <t>Fuel Type</t>
  </si>
  <si>
    <t>Grand Total:</t>
  </si>
  <si>
    <t>Category</t>
  </si>
  <si>
    <t>Sub-
Compact</t>
  </si>
  <si>
    <t>Limo.</t>
  </si>
  <si>
    <t>Light SUVs</t>
  </si>
  <si>
    <t>Medium
SUVs</t>
  </si>
  <si>
    <t>Light
Pass Vans</t>
  </si>
  <si>
    <t>Medium
Pass Vans</t>
  </si>
  <si>
    <t>Light
4x2</t>
  </si>
  <si>
    <t>Light 4x4</t>
  </si>
  <si>
    <t>Pass
Avg</t>
  </si>
  <si>
    <t>Overall</t>
  </si>
  <si>
    <t>Table 5-2:  Fuel Cost by Fuel Type</t>
  </si>
  <si>
    <t>Use</t>
  </si>
  <si>
    <t>Total Inventory</t>
  </si>
  <si>
    <t>Consumer Product Safety Commission</t>
  </si>
  <si>
    <t>Court Services and Offender Supervision Agency</t>
  </si>
  <si>
    <t>Department of Homeland Security</t>
  </si>
  <si>
    <t>National Gallery of Art</t>
  </si>
  <si>
    <t>Nuclear Regulatory Commission</t>
  </si>
  <si>
    <t>Sub- Compact</t>
  </si>
  <si>
    <t>Limou- sines</t>
  </si>
  <si>
    <t>Medium SUVs</t>
  </si>
  <si>
    <t>Light Pass Vans</t>
  </si>
  <si>
    <t>Medium Pass Vans</t>
  </si>
  <si>
    <t>Vehicles Based</t>
  </si>
  <si>
    <t>Worldwide Inventory by Year</t>
  </si>
  <si>
    <t>Vehicle Sources by Year</t>
  </si>
  <si>
    <t>GSA Fleet Profile by Year</t>
  </si>
  <si>
    <t>Passenger Vehicles by Year</t>
  </si>
  <si>
    <t>Trucks and Other Vehicles by Year</t>
  </si>
  <si>
    <t>Passenger Vehicles (Law Enforcement) by Year</t>
  </si>
  <si>
    <t>Trucks and Other Vehicles (Law Enforcement) by Year</t>
  </si>
  <si>
    <t>Table 3-3:  Cost Per Mile - Overall</t>
  </si>
  <si>
    <t>Table 3-4:  Cost Per Mile - Agency Owned Vehicles</t>
  </si>
  <si>
    <t>Table 3-7:  Domestic and Foreign Cost</t>
  </si>
  <si>
    <t>Table 3-8:  Domestic and Foreign Cost Per Mile</t>
  </si>
  <si>
    <t>Fuel</t>
  </si>
  <si>
    <t>Cost Type</t>
  </si>
  <si>
    <t>Depreciation</t>
  </si>
  <si>
    <t>GSA Lease</t>
  </si>
  <si>
    <t>Comm. Lease</t>
  </si>
  <si>
    <t>Maintenance</t>
  </si>
  <si>
    <t>Fuel Cost*</t>
  </si>
  <si>
    <t>Table 3-6:  Cost Per Mile - Commercially Leased Vehicles</t>
  </si>
  <si>
    <t>Table 2-9: GSA Vehicle Procurement</t>
  </si>
  <si>
    <t>Ethanol/ E85</t>
  </si>
  <si>
    <t>Department of Education</t>
  </si>
  <si>
    <t>Federal Trade Commission</t>
  </si>
  <si>
    <t>Table 5-4: Vehicle Acquisitions by Fuel Type</t>
  </si>
  <si>
    <t>Alt</t>
  </si>
  <si>
    <t>Section 2</t>
  </si>
  <si>
    <t>Federal Housing Finance Agency</t>
  </si>
  <si>
    <t>Hydrogen</t>
  </si>
  <si>
    <t>Alt Combined:</t>
  </si>
  <si>
    <t>National Archives &amp; Records Administration</t>
  </si>
  <si>
    <t>Gasoline Hybrid</t>
  </si>
  <si>
    <t>Diesel Hybrid</t>
  </si>
  <si>
    <t>*All costs are in U.S. Dollars.</t>
  </si>
  <si>
    <r>
      <t>*These data for GSA Fleet are what was reported by the individual agencies. GSA Fleet is the sole source of reliable and accurate data about itself.</t>
    </r>
    <r>
      <rPr>
        <sz val="12"/>
        <rFont val="Times New Roman"/>
        <family val="1"/>
      </rPr>
      <t xml:space="preserve"> </t>
    </r>
  </si>
  <si>
    <t>Table 2-4:  GSA Fleet Profile*</t>
  </si>
  <si>
    <t>*The terms subcompact, compact, midsize, and large all refer to sedans/station wagons.</t>
  </si>
  <si>
    <t>Table 2-5: Passenger Vehicles*</t>
  </si>
  <si>
    <t>* Excludes passenger vans and sport utility vehicles, which are grouped with passenger vehicles on Table 2-5.</t>
  </si>
  <si>
    <t>*Excludes passenger vans and sport utility vehicles, which are grouped with passenger vehicles on Table 2-7.</t>
  </si>
  <si>
    <t>Table 2-10:  Average Age of Federally Owned Vehicles (years)*</t>
  </si>
  <si>
    <r>
      <t>* These are agency-owned vehicles only, not commercially leased or GSA Fleet vehicles</t>
    </r>
    <r>
      <rPr>
        <sz val="10"/>
        <rFont val="Arial"/>
        <family val="2"/>
      </rPr>
      <t>.</t>
    </r>
  </si>
  <si>
    <r>
      <t>*Fuel cost for non-GSA Fleet vehicles is shown under the overall total section.</t>
    </r>
    <r>
      <rPr>
        <sz val="12"/>
        <rFont val="Times New Roman"/>
        <family val="1"/>
      </rPr>
      <t xml:space="preserve"> </t>
    </r>
  </si>
  <si>
    <t>Table 3-2: Cost Breakdown*</t>
  </si>
  <si>
    <t>*The reported cost of GSA Fleet vehicles was divided by the reported miles traveled by those vehicles to produce this table.  The costs shown here may not correspond to the cost per mile claimed by GSA Fleet for its overall fleet operations.  GSA Fleet is the sole source of reliable and accurate data about itself.</t>
  </si>
  <si>
    <t>Table 3-5:  Cost Per Mile - GSA Fleet*</t>
  </si>
  <si>
    <t>* The miles shown are those reported by GSA Fleet’s customers, and may not correspond to the total miles GSA Fleet reports.  GSA Fleet is the sole source of reliable and accurate data about itself.</t>
  </si>
  <si>
    <t>Table 4-5:  Miles - GSA Leased Vehicles*</t>
  </si>
  <si>
    <t>* The miles shown are those reported by GSA Fleet’s customers, and may not correspond to the total miles GSA Fleet reports</t>
  </si>
  <si>
    <t>Diesel LGHG</t>
  </si>
  <si>
    <t>Gasoline LGHG</t>
  </si>
  <si>
    <t>Gasoline Plug-in Hybrid</t>
  </si>
  <si>
    <t>Federal Maritime Commission</t>
  </si>
  <si>
    <t>National Transportation Safety Board</t>
  </si>
  <si>
    <t>Table 5-5: Vehicle Disposals by Fuel Type</t>
  </si>
  <si>
    <t>Department of the Treasury</t>
  </si>
  <si>
    <t>Pretrial Services Agency for the Dist of Columbia</t>
  </si>
  <si>
    <t/>
  </si>
  <si>
    <t>Domestic Passenger Vehicles</t>
  </si>
  <si>
    <t>Domestic Trucks</t>
  </si>
  <si>
    <t>Domestic Other</t>
  </si>
  <si>
    <t>Foreign Passenger Vehicles</t>
  </si>
  <si>
    <t>Foreign Trucks</t>
  </si>
  <si>
    <t>Foreign Other</t>
  </si>
  <si>
    <t>* Foreign usage in kilometers has been converted to miles.</t>
  </si>
  <si>
    <t xml:space="preserve">* Fuel consumption for alternative fuels has been converted to gasoline gallon equivalents (GGE). </t>
  </si>
  <si>
    <t>Tables with a "T" appended to the filename are 5-year trend tables.</t>
  </si>
  <si>
    <t>Section 1: Overall Fleet Profile</t>
  </si>
  <si>
    <t>Table 1</t>
  </si>
  <si>
    <t>Inventory, Cost, and Use Summary</t>
  </si>
  <si>
    <t>Table 2-1</t>
  </si>
  <si>
    <t>Worldwide Inventory</t>
  </si>
  <si>
    <t>Table 2-1T</t>
  </si>
  <si>
    <t>Table 2-2</t>
  </si>
  <si>
    <t>Vehicle Sources</t>
  </si>
  <si>
    <t>Table 2-2T</t>
  </si>
  <si>
    <t>Table 2-3</t>
  </si>
  <si>
    <t>Domestic and Foreign Inventory</t>
  </si>
  <si>
    <t>Table 2-3T</t>
  </si>
  <si>
    <t>Domestic and Foreign Inventory by Year</t>
  </si>
  <si>
    <t>Table 2-4</t>
  </si>
  <si>
    <t>GSA Fleet Profile</t>
  </si>
  <si>
    <t>Table 2-4T</t>
  </si>
  <si>
    <t>Table 2-5</t>
  </si>
  <si>
    <t>Table 2-5T</t>
  </si>
  <si>
    <t>Table 2-6</t>
  </si>
  <si>
    <t>Trucks and Other Vehicles</t>
  </si>
  <si>
    <t>Table 2-6T</t>
  </si>
  <si>
    <t>Table 2-7</t>
  </si>
  <si>
    <t>Passenger Vehicles (Law Enforcement)</t>
  </si>
  <si>
    <t>Table 2-7T</t>
  </si>
  <si>
    <t>Table 2-8</t>
  </si>
  <si>
    <t>Trucks and Other Vehicles (Law Enforcement)</t>
  </si>
  <si>
    <t xml:space="preserve">Table 2-8T </t>
  </si>
  <si>
    <t xml:space="preserve">Table 2-9 </t>
  </si>
  <si>
    <t>GSA Vehicle Procurement</t>
  </si>
  <si>
    <t>Table 2-10</t>
  </si>
  <si>
    <t>Average Age of Federally Owned Vehicles</t>
  </si>
  <si>
    <t>Table 3-1</t>
  </si>
  <si>
    <t>Worldwide Cost</t>
  </si>
  <si>
    <t>Table 3-1T</t>
  </si>
  <si>
    <t>Worldwide Cost by Year</t>
  </si>
  <si>
    <t>Table 3-2</t>
  </si>
  <si>
    <t>Cost Breakdown by Category</t>
  </si>
  <si>
    <t>Table 3-2T</t>
  </si>
  <si>
    <t>Cost Breakdown by Category by Year</t>
  </si>
  <si>
    <t>Table 3-3</t>
  </si>
  <si>
    <t>Cost Per Mile – Overall</t>
  </si>
  <si>
    <t>Table 3-3T</t>
  </si>
  <si>
    <t>Cost Per Mile – Overall by Year</t>
  </si>
  <si>
    <t>Table 3-4</t>
  </si>
  <si>
    <t>Cost Per Mile – Agency Owned Vehicles</t>
  </si>
  <si>
    <t>Table 3-4T</t>
  </si>
  <si>
    <t>Cost Per Mile – Agency Owned Vehicles by Year</t>
  </si>
  <si>
    <t>Table 3-5</t>
  </si>
  <si>
    <t>Cost Per Mile – GSA Fleet</t>
  </si>
  <si>
    <t>Table 3-5T</t>
  </si>
  <si>
    <t>Cost Per Mile – GSA Fleet by Year</t>
  </si>
  <si>
    <t>Table 3-6</t>
  </si>
  <si>
    <t>Cost Per Mile – Commercially Leased Vehicles</t>
  </si>
  <si>
    <t>Table 3-6T</t>
  </si>
  <si>
    <t>Cost Per Mile – Commercially Leased Vehicles by Year</t>
  </si>
  <si>
    <t>Table 3-7</t>
  </si>
  <si>
    <t>Domestic and Foreign Cost</t>
  </si>
  <si>
    <t>Table 3-7T</t>
  </si>
  <si>
    <t>Domestic and Foreign Cost by Year</t>
  </si>
  <si>
    <t>Table 3-8</t>
  </si>
  <si>
    <t>Domestic and Foreign Cost Per Mile</t>
  </si>
  <si>
    <t>Table 3-8T</t>
  </si>
  <si>
    <t>Domestic and Foreign Cost Per Mile by Year</t>
  </si>
  <si>
    <t>Section 4: Utilization</t>
  </si>
  <si>
    <t>Table 4-1</t>
  </si>
  <si>
    <t>Worldwide Miles</t>
  </si>
  <si>
    <t>Table 4-1T</t>
  </si>
  <si>
    <t>Table 4-2</t>
  </si>
  <si>
    <t>Average Miles Per Vehicle</t>
  </si>
  <si>
    <t>Table 4-2T</t>
  </si>
  <si>
    <t>Average Miles Per Vehicle by Year</t>
  </si>
  <si>
    <t>Table 4-3</t>
  </si>
  <si>
    <t>Miles – Domestic and Foreign</t>
  </si>
  <si>
    <t>Table 4-3T</t>
  </si>
  <si>
    <t>Miles – Domestic and Foreign by Year</t>
  </si>
  <si>
    <t>Table 4-4</t>
  </si>
  <si>
    <t>Miles – Agency Owned Vehicles</t>
  </si>
  <si>
    <t>Table 4-4T</t>
  </si>
  <si>
    <t>Miles – Agency Owned Vehicles by Year</t>
  </si>
  <si>
    <t>Table 4-5</t>
  </si>
  <si>
    <t>Miles – GSA Fleet</t>
  </si>
  <si>
    <t>Table 4-5T</t>
  </si>
  <si>
    <t>Miles – GSA Fleet by Year</t>
  </si>
  <si>
    <t>Table 4-6</t>
  </si>
  <si>
    <t>Miles – Commercially Leased Vehicles</t>
  </si>
  <si>
    <t>Table 4-6T</t>
  </si>
  <si>
    <t>Miles – Commercially Leased Vehicles by Year</t>
  </si>
  <si>
    <t>Section 5: Fuel Consumption</t>
  </si>
  <si>
    <t>Table 5-1</t>
  </si>
  <si>
    <t>Worldwide Fuel Consumption</t>
  </si>
  <si>
    <t>Table 5-1T</t>
  </si>
  <si>
    <t>Worldwide Fuel Consumption by Year</t>
  </si>
  <si>
    <t>Table 5-2</t>
  </si>
  <si>
    <t>Fuel Cost by Fuel Type</t>
  </si>
  <si>
    <t>Table 5-2T</t>
  </si>
  <si>
    <t>Fuel Cost by Fuel Type by Year</t>
  </si>
  <si>
    <t>Table 5-3</t>
  </si>
  <si>
    <t>Vehicle Inventory by Fuel Type</t>
  </si>
  <si>
    <t>Table 5-3T</t>
  </si>
  <si>
    <t>Vehicle Inventory by Fuel Type by Year</t>
  </si>
  <si>
    <t>Table 5-4</t>
  </si>
  <si>
    <t>Vehicle Acquisitions by Fuel Type</t>
  </si>
  <si>
    <t>Table 5-4T</t>
  </si>
  <si>
    <t>Vehicle Acquisitions by Fuel Type by Year</t>
  </si>
  <si>
    <t>Table 5-5</t>
  </si>
  <si>
    <t>Vehicle Disposals by Fuel Type</t>
  </si>
  <si>
    <t>Table 5-5T</t>
  </si>
  <si>
    <t>Vehicle Disposals by Fuel Type by Year</t>
  </si>
  <si>
    <t>Unless otherwise marked, each table is a snapshot of end-of-year data for fiscal year 2013.</t>
  </si>
  <si>
    <t>Source: GSA Federal Acquisition Service (FAS)</t>
  </si>
  <si>
    <t>Sedans</t>
  </si>
  <si>
    <t>Light Truck 4X2</t>
  </si>
  <si>
    <t>Light Truck 4X4</t>
  </si>
  <si>
    <t>Medium/Heavy Truck</t>
  </si>
  <si>
    <t>Ambulance</t>
  </si>
  <si>
    <t>Bus</t>
  </si>
  <si>
    <t>TOTAL ACQUISITIONS</t>
  </si>
  <si>
    <t>No.</t>
  </si>
  <si>
    <t>Value</t>
  </si>
  <si>
    <t>Architect of the Capitol</t>
  </si>
  <si>
    <t>District of Columbia</t>
  </si>
  <si>
    <t>Independent US Government Offices</t>
  </si>
  <si>
    <t>State/Local Govts</t>
  </si>
  <si>
    <t>Department of Navy (Includes US Marine Corps)</t>
  </si>
  <si>
    <t>US Postal Service</t>
  </si>
  <si>
    <t>Total US Postal Service</t>
  </si>
  <si>
    <t>*These data come directly from GSA's automotive purchasing office, not the individual agencies. Procurements by GSA Automotive capture most, but not all, Federal executive vehicle procurements. GSA reports procurement actions in terms of orders placed, not shipments or deliveries made, so these figures will not necessarily match new acquisitions as reported by agencies in FAST. In some cases agencies for which GSA Automotive reports procuring vehicles differ from the agencies reporting in FAST. Finally, GSA Automotive reports vehicles it acquired for the GSA Fleet program under "General Services Administration," whereas elsewhere in these tables GSA Fleet vehicles are reported by the leasing agency.</t>
  </si>
  <si>
    <t>Table 5-5Trend: Vehicle Disposals by Fuel Type by Year</t>
  </si>
  <si>
    <t xml:space="preserve">Note: Pursuant to guidance from the Environmental Protection Agency pertaining to §141 of the Energy Independence and Security Act (EISA), beginning in 2011 petroleum fueled vehicles meeting EPA's definition of low greenhouse gas (LGHG) vehicles may be considered alternative fuel vehicles (AFVs) when acquired for use in locations where alternative fuel is not available. Therefore, although these vehicles consume petroleum, agencies may consider them alternative fuel vehicles in the limited circumstances described. </t>
  </si>
  <si>
    <t>Data not collected prior to 2012.</t>
  </si>
  <si>
    <t>Table 2-1Trend:  Worldwide Inventory by Year</t>
  </si>
  <si>
    <t>Table 2-2Trend:  Vehicle Sources by Year</t>
  </si>
  <si>
    <t>Table 2-3Trend:  Domestic and Foreign Inventory by Year</t>
  </si>
  <si>
    <t>Table 2-4Trend:  GSA Fleet Profile by Year*</t>
  </si>
  <si>
    <t>Table 2-5Trend: Passenger Vehicles by Year</t>
  </si>
  <si>
    <t>Table 2-6Trend: Trucks* and Others by Year</t>
  </si>
  <si>
    <t>* Excludes passenger vans and sport utility vehicles, which are grouped with passenger vehicles on Table 2-5Trend.</t>
  </si>
  <si>
    <t>Table 2-7Trend: Passenger Vehicles (Law Enforcement) by Year</t>
  </si>
  <si>
    <t>Table 2-8Trend: Trucks* and Others (Law Enforcement) by Year</t>
  </si>
  <si>
    <t>*Excludes passenger vans and sport utility vehicles, which are grouped with passenger vehicles on Table 2-7Trend.</t>
  </si>
  <si>
    <t>Table 3-1Trend:  Worldwide Cost by Year</t>
  </si>
  <si>
    <t>Table 3-2Trend: Cost Breakdown by Category by Year*</t>
  </si>
  <si>
    <t>Table 3-3Trend:  Cost Per Mile - Overall by Year</t>
  </si>
  <si>
    <t>Table 3-4Trend:  Cost Per Mile - Agency Owned Vehicles by Year</t>
  </si>
  <si>
    <t>Table 3-5Trend:  Cost Per Mile - GSA Fleet by Year*</t>
  </si>
  <si>
    <t>Table 3-6Trend:  Cost Per Mile - Commercially Leased Vehicles by Year</t>
  </si>
  <si>
    <t>Table 3-7Trend:  Domestic and Foreign Cost by Year</t>
  </si>
  <si>
    <t>Table 3-8Trend:  Domestic and Foreign Cost Per Mile by Year</t>
  </si>
  <si>
    <t>Table 4-1Trend:  Worldwide Miles by Year</t>
  </si>
  <si>
    <t>Table 4-2Trend:  Miles Per Vehicle by Year</t>
  </si>
  <si>
    <t>Table 4-3Trend: Miles, Domestic and Foreign by Year</t>
  </si>
  <si>
    <t>Table 4-4Trend:  Miles - Agency Owned Vehicles by Year</t>
  </si>
  <si>
    <t>Table 4-5Trend:  Miles - GSA Leased Vehicles by Year*</t>
  </si>
  <si>
    <t>Table 4-6Trend:  Miles - Commercially Leased Vehicles by Year</t>
  </si>
  <si>
    <t>Table 5-1Trend:  Worldwide Fuel Consumption by Year</t>
  </si>
  <si>
    <t xml:space="preserve">Note: To calculate petroleum and alternative fuel subtotals: petroleum equals the consumption reported for Gasoline and Diesel, plus 80 percent of B-20 consumption; alternative fuel is the total of all the other fuel types, plus 20 percent of reported B-20. </t>
  </si>
  <si>
    <t>Table 5-2Trend:  Fuel Cost by Fuel Type by Year</t>
  </si>
  <si>
    <t>Table 5-3Trend:  Vehicle Inventory by Fuel Type by Year</t>
  </si>
  <si>
    <t>Table 5-4Trend: Vehicle Acquisitions by Fuel Type by Year</t>
  </si>
  <si>
    <t>Table 2-1:  Worldwide Inventory</t>
  </si>
  <si>
    <t>Table 3-1:  Worldwide Cost*</t>
  </si>
  <si>
    <t>Table 4-1:  Worldwide Miles*</t>
  </si>
  <si>
    <t>Table 5-1:  Worldwide Fuel Consumption*</t>
  </si>
  <si>
    <t>LSEVs</t>
  </si>
  <si>
    <t xml:space="preserve">LSEVs
</t>
  </si>
  <si>
    <t>Low-Speed Electric Vehicle</t>
  </si>
  <si>
    <t xml:space="preserve">Sedans </t>
  </si>
  <si>
    <t>*GSA Lease Cost above includes fuel. The line for Fuel therefore is only for non-GSA Fleet vehicles.  Maintenance and overhead for GSA Fleet vehicles are also included in the lease cost.</t>
  </si>
  <si>
    <t>The subjects of each section and the titles of each table are listed below.</t>
  </si>
  <si>
    <t xml:space="preserve">and Fuel Consumption, with Section 1 providing an overall summary. </t>
  </si>
  <si>
    <t xml:space="preserve">Each section of the Report focuses on a specific area: Inventory, Cost, Utilization, </t>
  </si>
  <si>
    <t>Comm Leased</t>
  </si>
  <si>
    <t>GSA Fleet</t>
  </si>
  <si>
    <t>Gasoline LGHG (see note)</t>
  </si>
  <si>
    <t>Diesel LGHG (see note)</t>
  </si>
  <si>
    <r>
      <t>Gasoline LGHG</t>
    </r>
    <r>
      <rPr>
        <b/>
        <sz val="8"/>
        <rFont val="Arial"/>
        <family val="2"/>
      </rPr>
      <t xml:space="preserve"> (see Note)</t>
    </r>
  </si>
  <si>
    <r>
      <t>Diesel LGHG</t>
    </r>
    <r>
      <rPr>
        <b/>
        <sz val="8"/>
        <rFont val="Arial"/>
        <family val="2"/>
      </rPr>
      <t xml:space="preserve"> (see Note)</t>
    </r>
  </si>
  <si>
    <t>(Data not collected prior to 2012)</t>
  </si>
  <si>
    <t>Please email questions or comments to vehicle.policy@gsa.gov.</t>
  </si>
  <si>
    <t>Alternative Fuel Vehicles Only:</t>
  </si>
  <si>
    <t>All Vehicles:</t>
  </si>
  <si>
    <t>INDEX OF DATA, FEDERAL FLEET REPORT FOR FY 2013</t>
  </si>
  <si>
    <t>Table 1-1:  Inventory, Cost and Use Summary</t>
  </si>
  <si>
    <t>Worldwide Miles by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</si>
</sst>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
    <numFmt numFmtId="165" formatCode="_(* #,##0_);_(* \(#,##0\);_(* &quot;-&quot;??_);_(@_)"/>
    <numFmt numFmtId="166" formatCode="#,###.0"/>
    <numFmt numFmtId="167" formatCode="_(* #,##0.0000_);_(* \(#,##0.0000\);_(* ??_);_(@_)"/>
    <numFmt numFmtId="168" formatCode="_(&quot;$&quot;* #,##0_);_(&quot;$&quot;* \(#,##0\);_(&quot;$&quot;* &quot;-&quot;??_);_(@_)"/>
    <numFmt numFmtId="169" formatCode="_(&quot;$&quot;* #,##0.0000_);_(&quot;$&quot;* \(#,##0.0000\);_(&quot;$&quot;* &quot;-&quot;??_);_(@_)"/>
    <numFmt numFmtId="170" formatCode="&quot;$&quot;#,##0"/>
    <numFmt numFmtId="171" formatCode="0.0"/>
    <numFmt numFmtId="172" formatCode="0.0000;\(0.000\);_;"/>
    <numFmt numFmtId="173" formatCode="#,##0;\(#,##0\);\ ;"/>
  </numFmts>
  <fonts count="17" x14ac:knownFonts="1">
    <font>
      <sz val="10"/>
      <name val="Arial"/>
    </font>
    <font>
      <sz val="10"/>
      <name val="Arial"/>
      <family val="2"/>
    </font>
    <font>
      <b/>
      <sz val="14"/>
      <name val="Arial"/>
      <family val="2"/>
    </font>
    <font>
      <b/>
      <sz val="10"/>
      <name val="Arial"/>
      <family val="2"/>
    </font>
    <font>
      <sz val="8"/>
      <name val="Arial"/>
      <family val="2"/>
    </font>
    <font>
      <sz val="10"/>
      <color indexed="8"/>
      <name val="Arial"/>
      <family val="2"/>
    </font>
    <font>
      <sz val="10"/>
      <name val="Arial"/>
      <family val="2"/>
    </font>
    <font>
      <sz val="8"/>
      <name val="Arial"/>
      <family val="2"/>
    </font>
    <font>
      <b/>
      <i/>
      <sz val="10"/>
      <name val="Arial"/>
      <family val="2"/>
    </font>
    <font>
      <b/>
      <sz val="10"/>
      <color indexed="8"/>
      <name val="Arial"/>
      <family val="2"/>
    </font>
    <font>
      <sz val="12"/>
      <name val="Times New Roman"/>
      <family val="1"/>
    </font>
    <font>
      <sz val="10"/>
      <name val="Arial"/>
    </font>
    <font>
      <b/>
      <sz val="12"/>
      <name val="Arial"/>
      <family val="2"/>
    </font>
    <font>
      <b/>
      <sz val="10"/>
      <color rgb="FFFF0000"/>
      <name val="Arial"/>
      <family val="2"/>
    </font>
    <font>
      <sz val="10"/>
      <color theme="1"/>
      <name val="Arial"/>
      <family val="2"/>
    </font>
    <font>
      <b/>
      <sz val="10"/>
      <color theme="1"/>
      <name val="Arial"/>
      <family val="2"/>
    </font>
    <font>
      <b/>
      <sz val="8"/>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5" fillId="0" borderId="0"/>
    <xf numFmtId="0" fontId="2" fillId="0" borderId="0" applyNumberFormat="0" applyFill="0" applyBorder="0" applyProtection="0"/>
  </cellStyleXfs>
  <cellXfs count="498">
    <xf numFmtId="0" fontId="0" fillId="0" borderId="0" xfId="0"/>
    <xf numFmtId="0" fontId="2" fillId="0" borderId="0" xfId="4"/>
    <xf numFmtId="0" fontId="3" fillId="0" borderId="0" xfId="0" applyFont="1"/>
    <xf numFmtId="0" fontId="0" fillId="0" borderId="0" xfId="0" applyNumberFormat="1"/>
    <xf numFmtId="164" fontId="0" fillId="0" borderId="1" xfId="0" applyNumberFormat="1" applyBorder="1"/>
    <xf numFmtId="164" fontId="3" fillId="2" borderId="1" xfId="0" applyNumberFormat="1" applyFont="1" applyFill="1" applyBorder="1"/>
    <xf numFmtId="0" fontId="0" fillId="0" borderId="0" xfId="0" applyNumberFormat="1" applyBorder="1"/>
    <xf numFmtId="0" fontId="2" fillId="0" borderId="0" xfId="4" applyFont="1"/>
    <xf numFmtId="0" fontId="0" fillId="0" borderId="0" xfId="0" applyBorder="1"/>
    <xf numFmtId="0" fontId="6" fillId="0" borderId="0" xfId="0" applyFont="1" applyBorder="1" applyAlignment="1">
      <alignment vertical="center"/>
    </xf>
    <xf numFmtId="164" fontId="3" fillId="0" borderId="0" xfId="0" applyNumberFormat="1" applyFont="1" applyFill="1" applyBorder="1"/>
    <xf numFmtId="0" fontId="3" fillId="0" borderId="0" xfId="0" applyFont="1" applyFill="1" applyBorder="1" applyAlignment="1">
      <alignment horizontal="center" vertical="center" wrapText="1"/>
    </xf>
    <xf numFmtId="164" fontId="0" fillId="0" borderId="0" xfId="0" applyNumberFormat="1" applyFill="1" applyBorder="1"/>
    <xf numFmtId="164" fontId="0" fillId="0" borderId="0" xfId="0" applyNumberFormat="1" applyBorder="1"/>
    <xf numFmtId="0" fontId="7" fillId="0" borderId="0" xfId="0" applyFont="1" applyBorder="1" applyAlignment="1">
      <alignment vertical="center"/>
    </xf>
    <xf numFmtId="0" fontId="0" fillId="0" borderId="0" xfId="0" applyFill="1" applyBorder="1"/>
    <xf numFmtId="0" fontId="7" fillId="0" borderId="0" xfId="0" applyNumberFormat="1" applyFont="1" applyFill="1" applyBorder="1" applyAlignment="1">
      <alignment horizontal="left"/>
    </xf>
    <xf numFmtId="0" fontId="0" fillId="0" borderId="0" xfId="0" applyFill="1"/>
    <xf numFmtId="164" fontId="0" fillId="0" borderId="2" xfId="0" applyNumberFormat="1" applyBorder="1"/>
    <xf numFmtId="164" fontId="0" fillId="0" borderId="3" xfId="0" applyNumberFormat="1" applyBorder="1"/>
    <xf numFmtId="164" fontId="3" fillId="2" borderId="2" xfId="0" applyNumberFormat="1" applyFont="1" applyFill="1" applyBorder="1"/>
    <xf numFmtId="164" fontId="3" fillId="2" borderId="3" xfId="0" applyNumberFormat="1" applyFont="1" applyFill="1" applyBorder="1"/>
    <xf numFmtId="164" fontId="3" fillId="2" borderId="4" xfId="0" applyNumberFormat="1" applyFont="1" applyFill="1" applyBorder="1"/>
    <xf numFmtId="164" fontId="3" fillId="2" borderId="5" xfId="0" applyNumberFormat="1" applyFont="1" applyFill="1" applyBorder="1"/>
    <xf numFmtId="164" fontId="3" fillId="2" borderId="6" xfId="0" applyNumberFormat="1" applyFont="1" applyFill="1" applyBorder="1"/>
    <xf numFmtId="0" fontId="0" fillId="0" borderId="7" xfId="0" applyNumberFormat="1" applyBorder="1"/>
    <xf numFmtId="0" fontId="3" fillId="2" borderId="7" xfId="0" applyNumberFormat="1" applyFont="1" applyFill="1" applyBorder="1" applyAlignment="1">
      <alignment horizontal="right"/>
    </xf>
    <xf numFmtId="0" fontId="3" fillId="2" borderId="8" xfId="0" applyNumberFormat="1" applyFont="1" applyFill="1" applyBorder="1" applyAlignment="1">
      <alignment horizontal="right"/>
    </xf>
    <xf numFmtId="164" fontId="0" fillId="0" borderId="9" xfId="0" applyNumberFormat="1" applyBorder="1"/>
    <xf numFmtId="164" fontId="3" fillId="2" borderId="9" xfId="0" applyNumberFormat="1" applyFont="1" applyFill="1" applyBorder="1"/>
    <xf numFmtId="164" fontId="3" fillId="2" borderId="10" xfId="0" applyNumberFormat="1" applyFont="1" applyFill="1" applyBorder="1"/>
    <xf numFmtId="164" fontId="0" fillId="0" borderId="7" xfId="0" applyNumberFormat="1" applyBorder="1"/>
    <xf numFmtId="0" fontId="3" fillId="0" borderId="7" xfId="0" applyNumberFormat="1" applyFont="1" applyFill="1" applyBorder="1" applyAlignment="1">
      <alignment horizontal="right"/>
    </xf>
    <xf numFmtId="164" fontId="0" fillId="0" borderId="0" xfId="0" applyNumberFormat="1"/>
    <xf numFmtId="167" fontId="0" fillId="0" borderId="2" xfId="0" applyNumberFormat="1" applyBorder="1"/>
    <xf numFmtId="167" fontId="0" fillId="0" borderId="1" xfId="0" applyNumberFormat="1" applyBorder="1"/>
    <xf numFmtId="167" fontId="0" fillId="0" borderId="3" xfId="0" applyNumberFormat="1" applyBorder="1"/>
    <xf numFmtId="165" fontId="6" fillId="0" borderId="0" xfId="1" applyNumberFormat="1" applyFont="1" applyFill="1" applyAlignment="1">
      <alignment horizontal="center"/>
    </xf>
    <xf numFmtId="0" fontId="8" fillId="0" borderId="0" xfId="0" applyFont="1"/>
    <xf numFmtId="0" fontId="0" fillId="0" borderId="1" xfId="0" applyFill="1" applyBorder="1"/>
    <xf numFmtId="0" fontId="0" fillId="0" borderId="3" xfId="0" applyFill="1" applyBorder="1"/>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165" fontId="1" fillId="0" borderId="1" xfId="1" applyNumberFormat="1" applyFill="1" applyBorder="1"/>
    <xf numFmtId="165" fontId="0" fillId="0" borderId="1" xfId="1" applyNumberFormat="1" applyFont="1" applyFill="1" applyBorder="1"/>
    <xf numFmtId="165" fontId="0" fillId="0" borderId="3" xfId="1" applyNumberFormat="1" applyFont="1" applyFill="1" applyBorder="1"/>
    <xf numFmtId="0" fontId="0" fillId="0" borderId="7" xfId="0" applyFill="1" applyBorder="1" applyAlignment="1">
      <alignment horizontal="center"/>
    </xf>
    <xf numFmtId="165" fontId="1" fillId="0" borderId="2" xfId="1" applyNumberFormat="1" applyFill="1" applyBorder="1"/>
    <xf numFmtId="165" fontId="6" fillId="0" borderId="1" xfId="1" applyNumberFormat="1" applyFont="1" applyFill="1" applyBorder="1" applyAlignment="1">
      <alignment horizontal="center"/>
    </xf>
    <xf numFmtId="165" fontId="6" fillId="0" borderId="2" xfId="1" applyNumberFormat="1" applyFont="1" applyFill="1" applyBorder="1" applyAlignment="1">
      <alignment horizontal="center"/>
    </xf>
    <xf numFmtId="165" fontId="6" fillId="0" borderId="3" xfId="1" applyNumberFormat="1" applyFont="1" applyFill="1" applyBorder="1" applyAlignment="1">
      <alignment horizontal="center"/>
    </xf>
    <xf numFmtId="165" fontId="6" fillId="0" borderId="1" xfId="1" applyNumberFormat="1" applyFont="1" applyBorder="1" applyAlignment="1">
      <alignment horizontal="center"/>
    </xf>
    <xf numFmtId="0" fontId="0" fillId="0" borderId="7" xfId="0" applyBorder="1"/>
    <xf numFmtId="165" fontId="6" fillId="0" borderId="2" xfId="1" applyNumberFormat="1" applyFont="1" applyBorder="1" applyAlignment="1">
      <alignment horizontal="center"/>
    </xf>
    <xf numFmtId="165" fontId="6" fillId="0" borderId="3" xfId="1" applyNumberFormat="1" applyFont="1" applyBorder="1" applyAlignment="1">
      <alignment horizontal="center"/>
    </xf>
    <xf numFmtId="0" fontId="3" fillId="0" borderId="16" xfId="0" applyFont="1" applyBorder="1"/>
    <xf numFmtId="169" fontId="1" fillId="0" borderId="1" xfId="2" applyNumberFormat="1" applyBorder="1"/>
    <xf numFmtId="165" fontId="1" fillId="0" borderId="12" xfId="1" applyNumberFormat="1" applyFill="1" applyBorder="1"/>
    <xf numFmtId="165" fontId="1" fillId="0" borderId="17" xfId="1" applyNumberFormat="1" applyFill="1" applyBorder="1"/>
    <xf numFmtId="0" fontId="3" fillId="0" borderId="13" xfId="0" applyFont="1" applyFill="1" applyBorder="1" applyAlignment="1">
      <alignment horizontal="center"/>
    </xf>
    <xf numFmtId="0" fontId="3" fillId="0" borderId="14" xfId="0" applyFont="1" applyFill="1" applyBorder="1" applyAlignment="1">
      <alignment horizontal="center"/>
    </xf>
    <xf numFmtId="165" fontId="1" fillId="0" borderId="18" xfId="1" applyNumberFormat="1" applyFill="1" applyBorder="1"/>
    <xf numFmtId="0" fontId="3" fillId="0" borderId="4" xfId="0" applyFont="1" applyBorder="1" applyAlignment="1">
      <alignment horizontal="center"/>
    </xf>
    <xf numFmtId="0" fontId="3" fillId="0" borderId="5" xfId="0" applyFont="1" applyBorder="1" applyAlignment="1">
      <alignment horizontal="center"/>
    </xf>
    <xf numFmtId="165" fontId="1" fillId="0" borderId="9" xfId="1" applyNumberFormat="1" applyFill="1" applyBorder="1"/>
    <xf numFmtId="0" fontId="3" fillId="0" borderId="10" xfId="0" applyFont="1" applyBorder="1" applyAlignment="1">
      <alignment horizontal="center"/>
    </xf>
    <xf numFmtId="165" fontId="6" fillId="0" borderId="18" xfId="1" applyNumberFormat="1" applyFont="1" applyFill="1" applyBorder="1" applyAlignment="1">
      <alignment horizontal="center"/>
    </xf>
    <xf numFmtId="165" fontId="6" fillId="0" borderId="12" xfId="1" applyNumberFormat="1" applyFont="1" applyFill="1" applyBorder="1" applyAlignment="1">
      <alignment horizontal="center"/>
    </xf>
    <xf numFmtId="165" fontId="6" fillId="0" borderId="17" xfId="1" applyNumberFormat="1" applyFont="1" applyFill="1" applyBorder="1" applyAlignment="1">
      <alignment horizontal="center"/>
    </xf>
    <xf numFmtId="0" fontId="3" fillId="3" borderId="19" xfId="0" applyFont="1" applyFill="1" applyBorder="1" applyAlignment="1">
      <alignment horizontal="center"/>
    </xf>
    <xf numFmtId="0" fontId="3" fillId="3" borderId="15" xfId="0" applyFont="1" applyFill="1" applyBorder="1" applyAlignment="1">
      <alignment horizontal="center"/>
    </xf>
    <xf numFmtId="0" fontId="3" fillId="3" borderId="20" xfId="0" applyFont="1" applyFill="1" applyBorder="1" applyAlignment="1">
      <alignment horizontal="center"/>
    </xf>
    <xf numFmtId="0" fontId="3" fillId="3" borderId="21" xfId="0" applyFont="1" applyFill="1" applyBorder="1" applyAlignment="1">
      <alignment horizontal="center"/>
    </xf>
    <xf numFmtId="165" fontId="6" fillId="0" borderId="22" xfId="1" applyNumberFormat="1" applyFont="1" applyFill="1" applyBorder="1" applyAlignment="1">
      <alignment horizontal="center"/>
    </xf>
    <xf numFmtId="165" fontId="6" fillId="0" borderId="23" xfId="1" applyNumberFormat="1" applyFont="1" applyFill="1" applyBorder="1" applyAlignment="1">
      <alignment horizontal="center"/>
    </xf>
    <xf numFmtId="165" fontId="6" fillId="0" borderId="24" xfId="1" applyNumberFormat="1" applyFont="1" applyFill="1" applyBorder="1" applyAlignment="1">
      <alignment horizontal="center"/>
    </xf>
    <xf numFmtId="165" fontId="3" fillId="2" borderId="25" xfId="1" applyNumberFormat="1" applyFont="1" applyFill="1" applyBorder="1" applyAlignment="1">
      <alignment horizontal="center"/>
    </xf>
    <xf numFmtId="165" fontId="3" fillId="2" borderId="26" xfId="1" applyNumberFormat="1" applyFont="1" applyFill="1" applyBorder="1" applyAlignment="1">
      <alignment horizontal="center"/>
    </xf>
    <xf numFmtId="165" fontId="3" fillId="2" borderId="27" xfId="1" applyNumberFormat="1" applyFont="1" applyFill="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19" xfId="0" applyFont="1" applyBorder="1"/>
    <xf numFmtId="169" fontId="1" fillId="0" borderId="2" xfId="2" applyNumberFormat="1" applyBorder="1"/>
    <xf numFmtId="169" fontId="1" fillId="0" borderId="3" xfId="2" applyNumberFormat="1" applyBorder="1"/>
    <xf numFmtId="0" fontId="0" fillId="0" borderId="28" xfId="0" applyBorder="1"/>
    <xf numFmtId="165" fontId="1" fillId="0" borderId="1" xfId="1" applyNumberFormat="1" applyBorder="1"/>
    <xf numFmtId="165" fontId="1" fillId="0" borderId="29" xfId="1" applyNumberFormat="1" applyBorder="1"/>
    <xf numFmtId="165" fontId="1" fillId="0" borderId="30" xfId="1" applyNumberFormat="1" applyBorder="1"/>
    <xf numFmtId="165" fontId="1" fillId="0" borderId="31" xfId="1" applyNumberFormat="1" applyBorder="1"/>
    <xf numFmtId="165" fontId="1" fillId="0" borderId="2" xfId="1" applyNumberFormat="1" applyBorder="1"/>
    <xf numFmtId="165" fontId="1" fillId="0" borderId="3" xfId="1" applyNumberFormat="1" applyBorder="1"/>
    <xf numFmtId="0" fontId="0" fillId="0" borderId="2" xfId="0" applyFill="1" applyBorder="1"/>
    <xf numFmtId="165" fontId="0" fillId="0" borderId="0" xfId="0" applyNumberFormat="1"/>
    <xf numFmtId="0" fontId="3" fillId="2" borderId="34" xfId="0" applyFont="1" applyFill="1" applyBorder="1" applyAlignment="1">
      <alignment horizontal="right"/>
    </xf>
    <xf numFmtId="0" fontId="3" fillId="3" borderId="35" xfId="0" applyFont="1" applyFill="1" applyBorder="1" applyAlignment="1">
      <alignment horizontal="center"/>
    </xf>
    <xf numFmtId="0" fontId="3" fillId="0" borderId="35" xfId="0" applyFont="1" applyBorder="1" applyAlignment="1">
      <alignment horizontal="center"/>
    </xf>
    <xf numFmtId="0" fontId="3" fillId="0" borderId="15" xfId="1" applyNumberFormat="1" applyFont="1" applyBorder="1" applyAlignment="1">
      <alignment horizontal="center"/>
    </xf>
    <xf numFmtId="0" fontId="3" fillId="0" borderId="13" xfId="1" applyNumberFormat="1" applyFont="1" applyBorder="1" applyAlignment="1">
      <alignment horizontal="center"/>
    </xf>
    <xf numFmtId="0" fontId="3" fillId="0" borderId="14" xfId="1" applyNumberFormat="1" applyFont="1" applyBorder="1" applyAlignment="1">
      <alignment horizontal="center"/>
    </xf>
    <xf numFmtId="0" fontId="3" fillId="0" borderId="35" xfId="0" applyFont="1" applyFill="1" applyBorder="1" applyAlignment="1">
      <alignment horizontal="center"/>
    </xf>
    <xf numFmtId="0" fontId="0" fillId="0" borderId="36" xfId="0" applyFill="1" applyBorder="1"/>
    <xf numFmtId="0" fontId="0" fillId="0" borderId="28" xfId="0" applyFill="1" applyBorder="1"/>
    <xf numFmtId="0" fontId="0" fillId="0" borderId="37" xfId="0" applyFill="1" applyBorder="1"/>
    <xf numFmtId="0" fontId="3" fillId="0" borderId="15" xfId="0" applyFont="1" applyFill="1" applyBorder="1" applyAlignment="1">
      <alignment horizontal="center"/>
    </xf>
    <xf numFmtId="165" fontId="0" fillId="0" borderId="2" xfId="1" applyNumberFormat="1" applyFont="1" applyFill="1" applyBorder="1"/>
    <xf numFmtId="0" fontId="3" fillId="0" borderId="38" xfId="0" applyFont="1" applyBorder="1" applyAlignment="1">
      <alignment horizontal="center"/>
    </xf>
    <xf numFmtId="0" fontId="3" fillId="2" borderId="38" xfId="0" applyFont="1" applyFill="1" applyBorder="1" applyAlignment="1">
      <alignment horizontal="right"/>
    </xf>
    <xf numFmtId="0" fontId="3" fillId="0" borderId="35" xfId="0" applyFont="1" applyBorder="1"/>
    <xf numFmtId="165" fontId="3" fillId="2" borderId="5" xfId="1" applyNumberFormat="1" applyFont="1" applyFill="1" applyBorder="1" applyAlignment="1">
      <alignment horizontal="right"/>
    </xf>
    <xf numFmtId="165" fontId="3" fillId="2" borderId="6" xfId="1" applyNumberFormat="1" applyFont="1" applyFill="1" applyBorder="1" applyAlignment="1">
      <alignment horizontal="right"/>
    </xf>
    <xf numFmtId="165" fontId="3" fillId="2" borderId="4" xfId="1" applyNumberFormat="1" applyFont="1" applyFill="1" applyBorder="1" applyAlignment="1">
      <alignment horizontal="right"/>
    </xf>
    <xf numFmtId="0" fontId="0" fillId="0" borderId="32" xfId="0" applyNumberFormat="1" applyBorder="1"/>
    <xf numFmtId="164" fontId="0" fillId="0" borderId="18" xfId="0" applyNumberFormat="1" applyBorder="1"/>
    <xf numFmtId="164" fontId="0" fillId="0" borderId="12" xfId="0" applyNumberFormat="1" applyBorder="1"/>
    <xf numFmtId="164" fontId="0" fillId="0" borderId="32" xfId="0" applyNumberFormat="1" applyBorder="1"/>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33" xfId="0" applyFont="1" applyBorder="1" applyAlignment="1">
      <alignment horizontal="center"/>
    </xf>
    <xf numFmtId="0" fontId="3" fillId="2" borderId="6" xfId="0" applyFont="1" applyFill="1" applyBorder="1" applyAlignment="1">
      <alignment horizontal="center"/>
    </xf>
    <xf numFmtId="165" fontId="1" fillId="2" borderId="3" xfId="1" applyNumberFormat="1" applyFill="1" applyBorder="1"/>
    <xf numFmtId="165" fontId="3" fillId="2" borderId="1" xfId="1" applyNumberFormat="1" applyFont="1" applyFill="1" applyBorder="1" applyAlignment="1">
      <alignment horizontal="center"/>
    </xf>
    <xf numFmtId="0" fontId="3" fillId="2" borderId="2" xfId="0" applyFont="1" applyFill="1" applyBorder="1" applyAlignment="1">
      <alignment horizontal="right"/>
    </xf>
    <xf numFmtId="165" fontId="3" fillId="2" borderId="3" xfId="1" applyNumberFormat="1" applyFont="1" applyFill="1" applyBorder="1" applyAlignment="1">
      <alignment horizontal="center"/>
    </xf>
    <xf numFmtId="0" fontId="3" fillId="2" borderId="38" xfId="0" applyFont="1" applyFill="1" applyBorder="1"/>
    <xf numFmtId="0" fontId="0" fillId="0" borderId="39" xfId="0" applyFill="1" applyBorder="1"/>
    <xf numFmtId="165" fontId="6" fillId="0" borderId="29" xfId="1" applyNumberFormat="1" applyFont="1" applyFill="1" applyBorder="1" applyAlignment="1">
      <alignment horizontal="center"/>
    </xf>
    <xf numFmtId="165" fontId="6" fillId="0" borderId="30" xfId="1" applyNumberFormat="1" applyFont="1" applyFill="1" applyBorder="1" applyAlignment="1">
      <alignment horizontal="center"/>
    </xf>
    <xf numFmtId="165" fontId="6" fillId="0" borderId="31" xfId="1" applyNumberFormat="1" applyFont="1" applyFill="1" applyBorder="1" applyAlignment="1">
      <alignment horizontal="center"/>
    </xf>
    <xf numFmtId="0" fontId="5" fillId="0" borderId="28" xfId="3" applyFont="1" applyFill="1" applyBorder="1" applyAlignment="1">
      <alignment wrapText="1"/>
    </xf>
    <xf numFmtId="0" fontId="3" fillId="2" borderId="28" xfId="0" applyNumberFormat="1" applyFont="1" applyFill="1" applyBorder="1" applyAlignment="1">
      <alignment horizontal="right"/>
    </xf>
    <xf numFmtId="0" fontId="3" fillId="0" borderId="28" xfId="0" applyNumberFormat="1" applyFont="1" applyFill="1" applyBorder="1" applyAlignment="1">
      <alignment horizontal="right"/>
    </xf>
    <xf numFmtId="0" fontId="3" fillId="2" borderId="34" xfId="0" applyNumberFormat="1" applyFont="1" applyFill="1" applyBorder="1" applyAlignment="1">
      <alignment horizontal="right"/>
    </xf>
    <xf numFmtId="0" fontId="5" fillId="0" borderId="36" xfId="3" applyFont="1" applyFill="1" applyBorder="1" applyAlignment="1">
      <alignment wrapText="1"/>
    </xf>
    <xf numFmtId="0" fontId="3" fillId="0" borderId="35" xfId="0" applyFont="1" applyBorder="1" applyAlignment="1">
      <alignment horizontal="center" vertical="center" wrapText="1"/>
    </xf>
    <xf numFmtId="165" fontId="3" fillId="2" borderId="40" xfId="1" applyNumberFormat="1" applyFont="1" applyFill="1" applyBorder="1" applyAlignment="1">
      <alignment horizontal="center"/>
    </xf>
    <xf numFmtId="165" fontId="6" fillId="0" borderId="5" xfId="1" applyNumberFormat="1" applyFont="1" applyFill="1" applyBorder="1" applyAlignment="1">
      <alignment horizontal="center"/>
    </xf>
    <xf numFmtId="165" fontId="6" fillId="0" borderId="6" xfId="1" applyNumberFormat="1" applyFont="1" applyFill="1" applyBorder="1" applyAlignment="1">
      <alignment horizontal="center"/>
    </xf>
    <xf numFmtId="165" fontId="3" fillId="2" borderId="41" xfId="1" applyNumberFormat="1" applyFont="1" applyFill="1" applyBorder="1" applyAlignment="1">
      <alignment horizontal="center"/>
    </xf>
    <xf numFmtId="0" fontId="0" fillId="0" borderId="42" xfId="0" applyFill="1" applyBorder="1"/>
    <xf numFmtId="0" fontId="0" fillId="0" borderId="7" xfId="0" applyFill="1" applyBorder="1"/>
    <xf numFmtId="0" fontId="3" fillId="2" borderId="43" xfId="0" applyFont="1" applyFill="1" applyBorder="1" applyAlignment="1">
      <alignment horizontal="right"/>
    </xf>
    <xf numFmtId="164" fontId="0" fillId="0" borderId="44" xfId="0" applyNumberFormat="1" applyBorder="1"/>
    <xf numFmtId="168" fontId="3" fillId="2" borderId="43" xfId="2" applyNumberFormat="1" applyFont="1" applyFill="1" applyBorder="1"/>
    <xf numFmtId="168" fontId="1" fillId="0" borderId="1" xfId="2" applyNumberFormat="1" applyBorder="1"/>
    <xf numFmtId="0" fontId="3" fillId="3" borderId="13" xfId="0" applyFont="1" applyFill="1" applyBorder="1" applyAlignment="1">
      <alignment horizontal="center"/>
    </xf>
    <xf numFmtId="0" fontId="3" fillId="3" borderId="14" xfId="0" applyFont="1" applyFill="1" applyBorder="1" applyAlignment="1">
      <alignment horizontal="center"/>
    </xf>
    <xf numFmtId="0" fontId="0" fillId="0" borderId="32" xfId="0" applyFill="1" applyBorder="1"/>
    <xf numFmtId="168" fontId="1" fillId="0" borderId="29" xfId="2" applyNumberFormat="1" applyBorder="1"/>
    <xf numFmtId="168" fontId="1" fillId="0" borderId="30" xfId="2" applyNumberFormat="1" applyBorder="1"/>
    <xf numFmtId="168" fontId="1" fillId="0" borderId="31" xfId="2" applyNumberFormat="1" applyBorder="1"/>
    <xf numFmtId="168" fontId="1" fillId="0" borderId="2" xfId="2" applyNumberFormat="1" applyBorder="1"/>
    <xf numFmtId="168" fontId="1" fillId="0" borderId="3" xfId="2" applyNumberFormat="1" applyBorder="1"/>
    <xf numFmtId="168" fontId="3" fillId="2" borderId="4" xfId="2" applyNumberFormat="1" applyFont="1" applyFill="1" applyBorder="1"/>
    <xf numFmtId="168" fontId="3" fillId="2" borderId="5" xfId="2" applyNumberFormat="1" applyFont="1" applyFill="1" applyBorder="1"/>
    <xf numFmtId="168" fontId="3" fillId="2" borderId="6" xfId="2" applyNumberFormat="1" applyFont="1" applyFill="1" applyBorder="1"/>
    <xf numFmtId="169" fontId="3" fillId="2" borderId="25" xfId="2" applyNumberFormat="1" applyFont="1" applyFill="1" applyBorder="1"/>
    <xf numFmtId="169" fontId="3" fillId="2" borderId="26" xfId="2" applyNumberFormat="1" applyFont="1" applyFill="1" applyBorder="1"/>
    <xf numFmtId="169" fontId="3" fillId="2" borderId="27" xfId="2" applyNumberFormat="1" applyFont="1" applyFill="1" applyBorder="1"/>
    <xf numFmtId="0" fontId="0" fillId="0" borderId="42" xfId="0" applyBorder="1"/>
    <xf numFmtId="169" fontId="1" fillId="0" borderId="29" xfId="2" applyNumberFormat="1" applyBorder="1"/>
    <xf numFmtId="169" fontId="1" fillId="0" borderId="30" xfId="2" applyNumberFormat="1" applyBorder="1"/>
    <xf numFmtId="169" fontId="1" fillId="0" borderId="31" xfId="2" applyNumberFormat="1" applyBorder="1"/>
    <xf numFmtId="0" fontId="3" fillId="0" borderId="34" xfId="0" applyFont="1" applyBorder="1" applyAlignment="1">
      <alignment horizontal="center" vertical="center" wrapText="1"/>
    </xf>
    <xf numFmtId="165" fontId="3" fillId="2" borderId="25" xfId="1" applyNumberFormat="1" applyFont="1" applyFill="1" applyBorder="1" applyAlignment="1">
      <alignment horizontal="right"/>
    </xf>
    <xf numFmtId="165" fontId="3" fillId="2" borderId="26" xfId="1" applyNumberFormat="1" applyFont="1" applyFill="1" applyBorder="1" applyAlignment="1">
      <alignment horizontal="right"/>
    </xf>
    <xf numFmtId="165" fontId="3" fillId="2" borderId="45" xfId="1" applyNumberFormat="1" applyFont="1" applyFill="1" applyBorder="1" applyAlignment="1">
      <alignment horizontal="right"/>
    </xf>
    <xf numFmtId="165" fontId="3" fillId="2" borderId="43" xfId="1" applyNumberFormat="1" applyFont="1" applyFill="1" applyBorder="1" applyAlignment="1">
      <alignment horizontal="right"/>
    </xf>
    <xf numFmtId="165" fontId="6" fillId="0" borderId="1" xfId="1" applyNumberFormat="1" applyFont="1" applyFill="1" applyBorder="1" applyAlignment="1">
      <alignment horizontal="right"/>
    </xf>
    <xf numFmtId="0" fontId="3" fillId="2" borderId="8" xfId="0" applyFont="1" applyFill="1" applyBorder="1" applyAlignment="1">
      <alignment horizontal="right"/>
    </xf>
    <xf numFmtId="165" fontId="6" fillId="0" borderId="29" xfId="1" applyNumberFormat="1" applyFont="1" applyFill="1" applyBorder="1" applyAlignment="1">
      <alignment horizontal="right"/>
    </xf>
    <xf numFmtId="165" fontId="6" fillId="0" borderId="30" xfId="1" applyNumberFormat="1" applyFont="1" applyFill="1" applyBorder="1" applyAlignment="1">
      <alignment horizontal="right"/>
    </xf>
    <xf numFmtId="165" fontId="6" fillId="0" borderId="31" xfId="1" applyNumberFormat="1" applyFont="1" applyFill="1" applyBorder="1" applyAlignment="1">
      <alignment horizontal="right"/>
    </xf>
    <xf numFmtId="165" fontId="6" fillId="0" borderId="2" xfId="1" applyNumberFormat="1" applyFont="1" applyFill="1" applyBorder="1" applyAlignment="1">
      <alignment horizontal="right"/>
    </xf>
    <xf numFmtId="165" fontId="6" fillId="0" borderId="3" xfId="1" applyNumberFormat="1" applyFont="1" applyFill="1" applyBorder="1" applyAlignment="1">
      <alignment horizontal="right"/>
    </xf>
    <xf numFmtId="164" fontId="3" fillId="2" borderId="5" xfId="0" applyNumberFormat="1" applyFont="1" applyFill="1" applyBorder="1" applyAlignment="1">
      <alignment horizontal="right"/>
    </xf>
    <xf numFmtId="164" fontId="3" fillId="2" borderId="6" xfId="0" applyNumberFormat="1" applyFont="1" applyFill="1" applyBorder="1" applyAlignment="1">
      <alignment horizontal="right"/>
    </xf>
    <xf numFmtId="0" fontId="3" fillId="0" borderId="19" xfId="0" applyFont="1" applyBorder="1" applyAlignment="1">
      <alignment horizontal="center" vertical="center" wrapText="1"/>
    </xf>
    <xf numFmtId="165" fontId="3" fillId="2" borderId="27" xfId="1" applyNumberFormat="1" applyFont="1" applyFill="1" applyBorder="1" applyAlignment="1">
      <alignment horizontal="right"/>
    </xf>
    <xf numFmtId="164" fontId="3" fillId="2" borderId="4" xfId="0" applyNumberFormat="1" applyFont="1" applyFill="1" applyBorder="1" applyAlignment="1">
      <alignment horizontal="right"/>
    </xf>
    <xf numFmtId="0" fontId="0" fillId="0" borderId="43" xfId="0" applyFill="1" applyBorder="1" applyAlignment="1">
      <alignment horizontal="center"/>
    </xf>
    <xf numFmtId="165" fontId="1" fillId="0" borderId="25" xfId="1" applyNumberFormat="1" applyFill="1" applyBorder="1"/>
    <xf numFmtId="165" fontId="1" fillId="0" borderId="26" xfId="1" applyNumberFormat="1" applyFill="1" applyBorder="1"/>
    <xf numFmtId="165" fontId="1" fillId="0" borderId="45" xfId="1" applyNumberFormat="1" applyFill="1" applyBorder="1"/>
    <xf numFmtId="165" fontId="1" fillId="2" borderId="27" xfId="1" applyNumberFormat="1" applyFill="1" applyBorder="1"/>
    <xf numFmtId="0" fontId="0" fillId="0" borderId="42" xfId="0" applyFill="1" applyBorder="1" applyAlignment="1">
      <alignment horizontal="center"/>
    </xf>
    <xf numFmtId="165" fontId="1" fillId="0" borderId="29" xfId="1" applyNumberFormat="1" applyFill="1" applyBorder="1"/>
    <xf numFmtId="165" fontId="1" fillId="0" borderId="30" xfId="1" applyNumberFormat="1" applyFill="1" applyBorder="1"/>
    <xf numFmtId="165" fontId="1" fillId="0" borderId="46" xfId="1" applyNumberFormat="1" applyFill="1" applyBorder="1"/>
    <xf numFmtId="165" fontId="1" fillId="2" borderId="31" xfId="1" applyNumberFormat="1" applyFill="1" applyBorder="1"/>
    <xf numFmtId="164" fontId="6" fillId="0" borderId="2" xfId="0" applyNumberFormat="1" applyFont="1" applyBorder="1" applyAlignment="1">
      <alignment horizontal="right"/>
    </xf>
    <xf numFmtId="164" fontId="6" fillId="0" borderId="1" xfId="0" applyNumberFormat="1" applyFont="1" applyBorder="1" applyAlignment="1">
      <alignment horizontal="right"/>
    </xf>
    <xf numFmtId="164" fontId="6" fillId="0" borderId="3" xfId="0" applyNumberFormat="1" applyFont="1" applyBorder="1" applyAlignment="1">
      <alignment horizontal="right"/>
    </xf>
    <xf numFmtId="164" fontId="6" fillId="0" borderId="7" xfId="0" applyNumberFormat="1" applyFont="1" applyBorder="1" applyAlignment="1">
      <alignment horizontal="right"/>
    </xf>
    <xf numFmtId="164" fontId="3" fillId="2" borderId="2" xfId="0" applyNumberFormat="1" applyFont="1" applyFill="1" applyBorder="1" applyAlignment="1">
      <alignment horizontal="right"/>
    </xf>
    <xf numFmtId="164" fontId="3" fillId="2" borderId="1" xfId="0" applyNumberFormat="1" applyFont="1" applyFill="1" applyBorder="1" applyAlignment="1">
      <alignment horizontal="right"/>
    </xf>
    <xf numFmtId="164" fontId="3" fillId="2" borderId="3" xfId="0" applyNumberFormat="1" applyFont="1" applyFill="1" applyBorder="1" applyAlignment="1">
      <alignment horizontal="right"/>
    </xf>
    <xf numFmtId="164" fontId="3" fillId="2" borderId="7" xfId="0" applyNumberFormat="1" applyFont="1" applyFill="1" applyBorder="1" applyAlignment="1">
      <alignment horizontal="right"/>
    </xf>
    <xf numFmtId="164" fontId="3" fillId="2" borderId="8" xfId="0" applyNumberFormat="1" applyFont="1" applyFill="1" applyBorder="1" applyAlignment="1">
      <alignment horizontal="right"/>
    </xf>
    <xf numFmtId="0" fontId="0" fillId="0" borderId="0" xfId="0" applyFill="1" applyBorder="1" applyAlignment="1">
      <alignment horizontal="left" wrapText="1"/>
    </xf>
    <xf numFmtId="165" fontId="3" fillId="2" borderId="25" xfId="1" applyNumberFormat="1" applyFont="1" applyFill="1" applyBorder="1"/>
    <xf numFmtId="165" fontId="3" fillId="2" borderId="26" xfId="1" applyNumberFormat="1" applyFont="1" applyFill="1" applyBorder="1"/>
    <xf numFmtId="165" fontId="3" fillId="2" borderId="27" xfId="1" applyNumberFormat="1" applyFont="1" applyFill="1" applyBorder="1"/>
    <xf numFmtId="0" fontId="0" fillId="0" borderId="36" xfId="0" applyNumberFormat="1" applyBorder="1"/>
    <xf numFmtId="0" fontId="0" fillId="0" borderId="28" xfId="0" applyNumberFormat="1" applyBorder="1"/>
    <xf numFmtId="0" fontId="3" fillId="3" borderId="47" xfId="0" applyFont="1" applyFill="1" applyBorder="1" applyAlignment="1">
      <alignment horizontal="center"/>
    </xf>
    <xf numFmtId="0" fontId="0" fillId="0" borderId="9" xfId="0" applyFill="1" applyBorder="1"/>
    <xf numFmtId="0" fontId="3" fillId="0" borderId="0" xfId="0" applyFont="1" applyBorder="1" applyAlignment="1">
      <alignment horizontal="center"/>
    </xf>
    <xf numFmtId="164" fontId="0" fillId="0" borderId="29" xfId="0" applyNumberFormat="1" applyBorder="1"/>
    <xf numFmtId="164" fontId="0" fillId="0" borderId="30" xfId="0" applyNumberFormat="1" applyBorder="1"/>
    <xf numFmtId="164" fontId="0" fillId="0" borderId="31" xfId="0" applyNumberFormat="1" applyBorder="1"/>
    <xf numFmtId="0" fontId="5" fillId="0" borderId="30" xfId="3" applyFont="1" applyFill="1" applyBorder="1" applyAlignment="1">
      <alignment wrapText="1"/>
    </xf>
    <xf numFmtId="46" fontId="0" fillId="0" borderId="0" xfId="0" applyNumberFormat="1"/>
    <xf numFmtId="164" fontId="3" fillId="0" borderId="22" xfId="0" applyNumberFormat="1" applyFont="1" applyFill="1" applyBorder="1" applyAlignment="1">
      <alignment horizontal="right"/>
    </xf>
    <xf numFmtId="164" fontId="3" fillId="0" borderId="23" xfId="0" applyNumberFormat="1" applyFont="1" applyFill="1" applyBorder="1" applyAlignment="1">
      <alignment horizontal="right"/>
    </xf>
    <xf numFmtId="164" fontId="3" fillId="0" borderId="24" xfId="0" applyNumberFormat="1" applyFont="1" applyFill="1" applyBorder="1" applyAlignment="1">
      <alignment horizontal="right"/>
    </xf>
    <xf numFmtId="164" fontId="3" fillId="0" borderId="49" xfId="0" applyNumberFormat="1" applyFont="1" applyFill="1" applyBorder="1" applyAlignment="1">
      <alignment horizontal="right"/>
    </xf>
    <xf numFmtId="164" fontId="3" fillId="0" borderId="2" xfId="0" applyNumberFormat="1" applyFont="1" applyFill="1" applyBorder="1" applyAlignment="1">
      <alignment horizontal="right"/>
    </xf>
    <xf numFmtId="164" fontId="3" fillId="0" borderId="1" xfId="0" applyNumberFormat="1" applyFont="1" applyFill="1" applyBorder="1" applyAlignment="1">
      <alignment horizontal="right"/>
    </xf>
    <xf numFmtId="164" fontId="3" fillId="0" borderId="3" xfId="0" applyNumberFormat="1" applyFont="1" applyFill="1" applyBorder="1" applyAlignment="1">
      <alignment horizontal="right"/>
    </xf>
    <xf numFmtId="164" fontId="3" fillId="0" borderId="7" xfId="0" applyNumberFormat="1" applyFont="1" applyFill="1" applyBorder="1" applyAlignment="1">
      <alignment horizontal="right"/>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48" xfId="0" applyFont="1" applyBorder="1" applyAlignment="1">
      <alignment horizontal="center" vertical="center" wrapText="1"/>
    </xf>
    <xf numFmtId="164" fontId="0" fillId="0" borderId="46" xfId="0" applyNumberFormat="1" applyBorder="1"/>
    <xf numFmtId="164" fontId="0" fillId="0" borderId="42" xfId="0" applyNumberFormat="1" applyBorder="1"/>
    <xf numFmtId="0" fontId="3" fillId="0" borderId="37" xfId="0" applyNumberFormat="1" applyFont="1" applyFill="1" applyBorder="1" applyAlignment="1">
      <alignment horizontal="right"/>
    </xf>
    <xf numFmtId="164" fontId="0" fillId="0" borderId="50" xfId="0" applyNumberFormat="1" applyBorder="1"/>
    <xf numFmtId="164" fontId="0" fillId="0" borderId="51" xfId="0" applyNumberFormat="1" applyBorder="1"/>
    <xf numFmtId="167" fontId="0" fillId="0" borderId="29" xfId="1" applyNumberFormat="1" applyFont="1" applyBorder="1"/>
    <xf numFmtId="167" fontId="0" fillId="0" borderId="30" xfId="1" applyNumberFormat="1" applyFont="1" applyBorder="1"/>
    <xf numFmtId="167" fontId="0" fillId="0" borderId="31" xfId="1" applyNumberFormat="1" applyFont="1" applyBorder="1"/>
    <xf numFmtId="171" fontId="6" fillId="0" borderId="1" xfId="0" applyNumberFormat="1" applyFont="1" applyBorder="1" applyAlignment="1">
      <alignment horizontal="right"/>
    </xf>
    <xf numFmtId="164" fontId="3" fillId="0" borderId="9" xfId="0" applyNumberFormat="1" applyFont="1" applyFill="1" applyBorder="1" applyAlignment="1">
      <alignment horizontal="right"/>
    </xf>
    <xf numFmtId="0" fontId="3" fillId="0" borderId="52"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54" xfId="0" applyFont="1" applyBorder="1" applyAlignment="1">
      <alignment horizontal="center" vertical="center" wrapText="1"/>
    </xf>
    <xf numFmtId="0" fontId="2" fillId="0" borderId="0" xfId="0" applyFont="1"/>
    <xf numFmtId="0" fontId="0" fillId="0" borderId="55" xfId="0" applyBorder="1"/>
    <xf numFmtId="0" fontId="3" fillId="0" borderId="56" xfId="0" applyFont="1" applyBorder="1"/>
    <xf numFmtId="0" fontId="0" fillId="0" borderId="56" xfId="0" applyBorder="1"/>
    <xf numFmtId="0" fontId="0" fillId="0" borderId="57" xfId="0" applyBorder="1"/>
    <xf numFmtId="0" fontId="0" fillId="0" borderId="58" xfId="0" applyBorder="1"/>
    <xf numFmtId="0" fontId="3" fillId="0" borderId="58" xfId="0" applyFont="1" applyBorder="1"/>
    <xf numFmtId="0" fontId="2" fillId="0" borderId="59" xfId="4" applyFont="1" applyBorder="1"/>
    <xf numFmtId="0" fontId="0" fillId="0" borderId="59" xfId="0" applyBorder="1"/>
    <xf numFmtId="0" fontId="0" fillId="0" borderId="60" xfId="0" applyBorder="1"/>
    <xf numFmtId="165" fontId="3" fillId="2" borderId="41" xfId="1" applyNumberFormat="1" applyFont="1" applyFill="1" applyBorder="1"/>
    <xf numFmtId="165" fontId="3" fillId="2" borderId="40" xfId="1" applyNumberFormat="1" applyFont="1" applyFill="1" applyBorder="1"/>
    <xf numFmtId="0" fontId="6" fillId="0" borderId="36" xfId="0" applyNumberFormat="1" applyFont="1" applyBorder="1"/>
    <xf numFmtId="0" fontId="6" fillId="0" borderId="28" xfId="0" applyNumberFormat="1" applyFont="1" applyBorder="1"/>
    <xf numFmtId="164" fontId="6" fillId="0" borderId="29" xfId="0" applyNumberFormat="1" applyFont="1" applyBorder="1" applyAlignment="1">
      <alignment horizontal="right"/>
    </xf>
    <xf numFmtId="164" fontId="6" fillId="0" borderId="30" xfId="0" applyNumberFormat="1" applyFont="1" applyBorder="1" applyAlignment="1">
      <alignment horizontal="right"/>
    </xf>
    <xf numFmtId="164" fontId="6" fillId="0" borderId="31" xfId="0" applyNumberFormat="1" applyFont="1" applyBorder="1" applyAlignment="1">
      <alignment horizontal="right"/>
    </xf>
    <xf numFmtId="164" fontId="6" fillId="0" borderId="42" xfId="0" applyNumberFormat="1" applyFont="1" applyBorder="1" applyAlignment="1">
      <alignment horizontal="right"/>
    </xf>
    <xf numFmtId="164" fontId="3" fillId="2" borderId="9" xfId="0" applyNumberFormat="1" applyFont="1" applyFill="1" applyBorder="1" applyAlignment="1">
      <alignment horizontal="right"/>
    </xf>
    <xf numFmtId="164" fontId="3" fillId="0" borderId="48" xfId="0" applyNumberFormat="1" applyFont="1" applyFill="1" applyBorder="1" applyAlignment="1">
      <alignment horizontal="right"/>
    </xf>
    <xf numFmtId="164" fontId="3" fillId="2" borderId="10" xfId="0" applyNumberFormat="1" applyFont="1" applyFill="1" applyBorder="1" applyAlignment="1">
      <alignment horizontal="right"/>
    </xf>
    <xf numFmtId="164" fontId="6" fillId="0" borderId="2" xfId="0" applyNumberFormat="1" applyFont="1" applyFill="1" applyBorder="1" applyAlignment="1">
      <alignment horizontal="right"/>
    </xf>
    <xf numFmtId="164" fontId="6" fillId="0" borderId="1" xfId="0" applyNumberFormat="1" applyFont="1" applyFill="1" applyBorder="1" applyAlignment="1">
      <alignment horizontal="right"/>
    </xf>
    <xf numFmtId="164" fontId="6" fillId="0" borderId="3" xfId="0" applyNumberFormat="1" applyFont="1" applyFill="1" applyBorder="1" applyAlignment="1">
      <alignment horizontal="right"/>
    </xf>
    <xf numFmtId="164" fontId="6" fillId="0" borderId="9" xfId="0" applyNumberFormat="1" applyFont="1" applyFill="1" applyBorder="1" applyAlignment="1">
      <alignment horizontal="right"/>
    </xf>
    <xf numFmtId="164" fontId="6" fillId="0" borderId="7" xfId="0" applyNumberFormat="1" applyFont="1" applyFill="1" applyBorder="1" applyAlignment="1">
      <alignment horizontal="right"/>
    </xf>
    <xf numFmtId="164" fontId="3" fillId="0" borderId="52" xfId="0" applyNumberFormat="1" applyFont="1" applyBorder="1" applyAlignment="1">
      <alignment horizontal="center" vertical="center" wrapText="1"/>
    </xf>
    <xf numFmtId="164" fontId="3" fillId="0" borderId="53" xfId="0" applyNumberFormat="1" applyFont="1" applyBorder="1" applyAlignment="1">
      <alignment horizontal="center" vertical="center" wrapText="1"/>
    </xf>
    <xf numFmtId="164" fontId="3" fillId="0" borderId="54" xfId="0" applyNumberFormat="1" applyFont="1" applyBorder="1" applyAlignment="1">
      <alignment horizontal="center" vertical="center" wrapText="1"/>
    </xf>
    <xf numFmtId="172" fontId="1" fillId="0" borderId="2" xfId="1" applyNumberFormat="1" applyBorder="1"/>
    <xf numFmtId="172" fontId="1" fillId="0" borderId="29" xfId="1" applyNumberFormat="1" applyBorder="1"/>
    <xf numFmtId="172" fontId="1" fillId="0" borderId="30" xfId="1" applyNumberFormat="1" applyBorder="1"/>
    <xf numFmtId="172" fontId="1" fillId="0" borderId="31" xfId="1" applyNumberFormat="1" applyBorder="1"/>
    <xf numFmtId="172" fontId="1" fillId="0" borderId="1" xfId="1" applyNumberFormat="1" applyBorder="1"/>
    <xf numFmtId="172" fontId="1" fillId="0" borderId="3" xfId="1" applyNumberFormat="1" applyBorder="1"/>
    <xf numFmtId="172" fontId="3" fillId="2" borderId="2" xfId="0" applyNumberFormat="1" applyFont="1" applyFill="1" applyBorder="1" applyAlignment="1"/>
    <xf numFmtId="172" fontId="3" fillId="2" borderId="1" xfId="0" applyNumberFormat="1" applyFont="1" applyFill="1" applyBorder="1" applyAlignment="1">
      <alignment horizontal="right"/>
    </xf>
    <xf numFmtId="172" fontId="3" fillId="2" borderId="3" xfId="0" applyNumberFormat="1" applyFont="1" applyFill="1" applyBorder="1" applyAlignment="1">
      <alignment horizontal="right"/>
    </xf>
    <xf numFmtId="172" fontId="3" fillId="2" borderId="2" xfId="0" applyNumberFormat="1" applyFont="1" applyFill="1" applyBorder="1" applyAlignment="1">
      <alignment horizontal="right"/>
    </xf>
    <xf numFmtId="172" fontId="3" fillId="0" borderId="2" xfId="0" applyNumberFormat="1" applyFont="1" applyFill="1" applyBorder="1" applyAlignment="1">
      <alignment horizontal="right"/>
    </xf>
    <xf numFmtId="172" fontId="3" fillId="0" borderId="1" xfId="0" applyNumberFormat="1" applyFont="1" applyFill="1" applyBorder="1" applyAlignment="1">
      <alignment horizontal="right"/>
    </xf>
    <xf numFmtId="172" fontId="3" fillId="0" borderId="3" xfId="0" applyNumberFormat="1" applyFont="1" applyFill="1" applyBorder="1" applyAlignment="1">
      <alignment horizontal="right"/>
    </xf>
    <xf numFmtId="172" fontId="3" fillId="2" borderId="4" xfId="0" applyNumberFormat="1" applyFont="1" applyFill="1" applyBorder="1" applyAlignment="1">
      <alignment horizontal="right"/>
    </xf>
    <xf numFmtId="172" fontId="3" fillId="2" borderId="5" xfId="0" applyNumberFormat="1" applyFont="1" applyFill="1" applyBorder="1" applyAlignment="1">
      <alignment horizontal="right"/>
    </xf>
    <xf numFmtId="172" fontId="3" fillId="2" borderId="6" xfId="0" applyNumberFormat="1" applyFont="1" applyFill="1" applyBorder="1" applyAlignment="1">
      <alignment horizontal="right"/>
    </xf>
    <xf numFmtId="172" fontId="6" fillId="0" borderId="2" xfId="0" applyNumberFormat="1" applyFont="1" applyFill="1" applyBorder="1" applyAlignment="1">
      <alignment horizontal="right"/>
    </xf>
    <xf numFmtId="172" fontId="6" fillId="0" borderId="1" xfId="0" applyNumberFormat="1" applyFont="1" applyFill="1" applyBorder="1" applyAlignment="1">
      <alignment horizontal="right"/>
    </xf>
    <xf numFmtId="172" fontId="6" fillId="0" borderId="3" xfId="0" applyNumberFormat="1" applyFont="1" applyFill="1" applyBorder="1" applyAlignment="1">
      <alignment horizontal="right"/>
    </xf>
    <xf numFmtId="164" fontId="6" fillId="0" borderId="1" xfId="0" applyNumberFormat="1" applyFont="1" applyFill="1" applyBorder="1"/>
    <xf numFmtId="0" fontId="3" fillId="0" borderId="37" xfId="0" applyFont="1" applyBorder="1" applyAlignment="1">
      <alignment horizontal="center" vertical="center" wrapText="1"/>
    </xf>
    <xf numFmtId="171" fontId="6" fillId="0" borderId="2" xfId="0" applyNumberFormat="1" applyFont="1" applyBorder="1" applyAlignment="1">
      <alignment horizontal="right"/>
    </xf>
    <xf numFmtId="171" fontId="6" fillId="0" borderId="3" xfId="0" applyNumberFormat="1" applyFont="1" applyBorder="1" applyAlignment="1">
      <alignment horizontal="right"/>
    </xf>
    <xf numFmtId="166" fontId="3" fillId="2" borderId="2" xfId="0" applyNumberFormat="1" applyFont="1" applyFill="1" applyBorder="1" applyAlignment="1">
      <alignment horizontal="right"/>
    </xf>
    <xf numFmtId="166" fontId="3" fillId="2" borderId="4" xfId="0" applyNumberFormat="1" applyFont="1" applyFill="1" applyBorder="1" applyAlignment="1">
      <alignment horizontal="right"/>
    </xf>
    <xf numFmtId="3" fontId="3" fillId="2" borderId="2" xfId="0" applyNumberFormat="1" applyFont="1" applyFill="1" applyBorder="1" applyAlignment="1"/>
    <xf numFmtId="3" fontId="0" fillId="0" borderId="2" xfId="0" applyNumberFormat="1" applyBorder="1"/>
    <xf numFmtId="3" fontId="0" fillId="0" borderId="1" xfId="0" applyNumberFormat="1" applyBorder="1"/>
    <xf numFmtId="3" fontId="0" fillId="0" borderId="3" xfId="0" applyNumberFormat="1" applyBorder="1"/>
    <xf numFmtId="3" fontId="6" fillId="0" borderId="2" xfId="0" applyNumberFormat="1" applyFont="1" applyFill="1" applyBorder="1" applyAlignment="1">
      <alignment horizontal="right"/>
    </xf>
    <xf numFmtId="3" fontId="6" fillId="0" borderId="1" xfId="0" applyNumberFormat="1" applyFont="1" applyFill="1" applyBorder="1" applyAlignment="1">
      <alignment horizontal="right"/>
    </xf>
    <xf numFmtId="3" fontId="6" fillId="0" borderId="3" xfId="0" applyNumberFormat="1" applyFont="1" applyFill="1" applyBorder="1" applyAlignment="1">
      <alignment horizontal="right"/>
    </xf>
    <xf numFmtId="3" fontId="1" fillId="0" borderId="2" xfId="1" applyNumberFormat="1" applyBorder="1"/>
    <xf numFmtId="3" fontId="1" fillId="0" borderId="1" xfId="1" applyNumberFormat="1" applyBorder="1"/>
    <xf numFmtId="3" fontId="1" fillId="0" borderId="3" xfId="1" applyNumberFormat="1" applyBorder="1"/>
    <xf numFmtId="3" fontId="3" fillId="2" borderId="4" xfId="0" applyNumberFormat="1" applyFont="1" applyFill="1" applyBorder="1" applyAlignment="1">
      <alignment horizontal="right"/>
    </xf>
    <xf numFmtId="3" fontId="3" fillId="2" borderId="5" xfId="0" applyNumberFormat="1" applyFont="1" applyFill="1" applyBorder="1" applyAlignment="1">
      <alignment horizontal="right"/>
    </xf>
    <xf numFmtId="3" fontId="3" fillId="2" borderId="6" xfId="0" applyNumberFormat="1" applyFont="1" applyFill="1" applyBorder="1" applyAlignment="1">
      <alignment horizontal="right"/>
    </xf>
    <xf numFmtId="173" fontId="1" fillId="0" borderId="29" xfId="1" applyNumberFormat="1" applyBorder="1"/>
    <xf numFmtId="173" fontId="1" fillId="0" borderId="30" xfId="1" applyNumberFormat="1" applyBorder="1"/>
    <xf numFmtId="173" fontId="1" fillId="0" borderId="31" xfId="1" applyNumberFormat="1" applyBorder="1"/>
    <xf numFmtId="173" fontId="1" fillId="0" borderId="2" xfId="1" applyNumberFormat="1" applyBorder="1"/>
    <xf numFmtId="173" fontId="1" fillId="0" borderId="1" xfId="1" applyNumberFormat="1" applyBorder="1"/>
    <xf numFmtId="173" fontId="1" fillId="0" borderId="3" xfId="1" applyNumberFormat="1" applyBorder="1"/>
    <xf numFmtId="173" fontId="3" fillId="2" borderId="2" xfId="0" applyNumberFormat="1" applyFont="1" applyFill="1" applyBorder="1" applyAlignment="1">
      <alignment horizontal="right"/>
    </xf>
    <xf numFmtId="173" fontId="3" fillId="2" borderId="1" xfId="0" applyNumberFormat="1" applyFont="1" applyFill="1" applyBorder="1" applyAlignment="1">
      <alignment horizontal="right"/>
    </xf>
    <xf numFmtId="173" fontId="3" fillId="2" borderId="9" xfId="0" applyNumberFormat="1" applyFont="1" applyFill="1" applyBorder="1" applyAlignment="1">
      <alignment horizontal="right"/>
    </xf>
    <xf numFmtId="173" fontId="3" fillId="2" borderId="3" xfId="0" applyNumberFormat="1" applyFont="1" applyFill="1" applyBorder="1" applyAlignment="1">
      <alignment horizontal="right"/>
    </xf>
    <xf numFmtId="173" fontId="3" fillId="2" borderId="2" xfId="1" applyNumberFormat="1" applyFont="1" applyFill="1" applyBorder="1"/>
    <xf numFmtId="173" fontId="3" fillId="2" borderId="1" xfId="1" applyNumberFormat="1" applyFont="1" applyFill="1" applyBorder="1"/>
    <xf numFmtId="173" fontId="3" fillId="2" borderId="3" xfId="1" applyNumberFormat="1" applyFont="1" applyFill="1" applyBorder="1"/>
    <xf numFmtId="173" fontId="6" fillId="0" borderId="2" xfId="0" applyNumberFormat="1" applyFont="1" applyFill="1" applyBorder="1" applyAlignment="1">
      <alignment horizontal="right"/>
    </xf>
    <xf numFmtId="173" fontId="6" fillId="0" borderId="1" xfId="0" applyNumberFormat="1" applyFont="1" applyFill="1" applyBorder="1" applyAlignment="1">
      <alignment horizontal="right"/>
    </xf>
    <xf numFmtId="173" fontId="6" fillId="0" borderId="9" xfId="0" applyNumberFormat="1" applyFont="1" applyFill="1" applyBorder="1" applyAlignment="1">
      <alignment horizontal="right"/>
    </xf>
    <xf numFmtId="173" fontId="6" fillId="0" borderId="3" xfId="0" applyNumberFormat="1" applyFont="1" applyFill="1" applyBorder="1" applyAlignment="1">
      <alignment horizontal="right"/>
    </xf>
    <xf numFmtId="173" fontId="3" fillId="0" borderId="2" xfId="0" applyNumberFormat="1" applyFont="1" applyFill="1" applyBorder="1" applyAlignment="1">
      <alignment horizontal="right"/>
    </xf>
    <xf numFmtId="173" fontId="3" fillId="0" borderId="1" xfId="0" applyNumberFormat="1" applyFont="1" applyFill="1" applyBorder="1" applyAlignment="1">
      <alignment horizontal="right"/>
    </xf>
    <xf numFmtId="173" fontId="3" fillId="0" borderId="9" xfId="0" applyNumberFormat="1" applyFont="1" applyFill="1" applyBorder="1" applyAlignment="1">
      <alignment horizontal="right"/>
    </xf>
    <xf numFmtId="173" fontId="3" fillId="0" borderId="3" xfId="0" applyNumberFormat="1" applyFont="1" applyFill="1" applyBorder="1" applyAlignment="1">
      <alignment horizontal="right"/>
    </xf>
    <xf numFmtId="173" fontId="3" fillId="2" borderId="4" xfId="0" applyNumberFormat="1" applyFont="1" applyFill="1" applyBorder="1" applyAlignment="1">
      <alignment horizontal="right"/>
    </xf>
    <xf numFmtId="173" fontId="3" fillId="2" borderId="5" xfId="0" applyNumberFormat="1" applyFont="1" applyFill="1" applyBorder="1" applyAlignment="1">
      <alignment horizontal="right"/>
    </xf>
    <xf numFmtId="173" fontId="3" fillId="2" borderId="10" xfId="0" applyNumberFormat="1" applyFont="1" applyFill="1" applyBorder="1" applyAlignment="1">
      <alignment horizontal="right"/>
    </xf>
    <xf numFmtId="173" fontId="3" fillId="2" borderId="6" xfId="0" applyNumberFormat="1" applyFont="1" applyFill="1" applyBorder="1" applyAlignment="1">
      <alignment horizontal="right"/>
    </xf>
    <xf numFmtId="173" fontId="3" fillId="2" borderId="4" xfId="1" applyNumberFormat="1" applyFont="1" applyFill="1" applyBorder="1"/>
    <xf numFmtId="173" fontId="3" fillId="2" borderId="5" xfId="1" applyNumberFormat="1" applyFont="1" applyFill="1" applyBorder="1"/>
    <xf numFmtId="173" fontId="3" fillId="2" borderId="6" xfId="1" applyNumberFormat="1" applyFont="1" applyFill="1" applyBorder="1"/>
    <xf numFmtId="165" fontId="3" fillId="0" borderId="0" xfId="1" applyNumberFormat="1" applyFont="1" applyFill="1" applyBorder="1" applyAlignment="1">
      <alignment horizontal="right"/>
    </xf>
    <xf numFmtId="165" fontId="6" fillId="0" borderId="63" xfId="1" applyNumberFormat="1" applyFont="1" applyFill="1" applyBorder="1" applyAlignment="1">
      <alignment horizontal="right"/>
    </xf>
    <xf numFmtId="165" fontId="6" fillId="0" borderId="11" xfId="1" applyNumberFormat="1" applyFont="1" applyFill="1" applyBorder="1" applyAlignment="1">
      <alignment horizontal="right"/>
    </xf>
    <xf numFmtId="165" fontId="3" fillId="2" borderId="33" xfId="1" applyNumberFormat="1" applyFont="1" applyFill="1" applyBorder="1" applyAlignment="1">
      <alignment horizontal="right"/>
    </xf>
    <xf numFmtId="0" fontId="3" fillId="0" borderId="64" xfId="0" applyFont="1" applyBorder="1" applyAlignment="1">
      <alignment horizontal="center" vertical="center" wrapText="1"/>
    </xf>
    <xf numFmtId="0" fontId="3" fillId="0" borderId="0" xfId="0" applyFont="1" applyFill="1" applyBorder="1" applyAlignment="1">
      <alignment horizontal="center"/>
    </xf>
    <xf numFmtId="165" fontId="1" fillId="0" borderId="0" xfId="1" applyNumberFormat="1" applyFill="1" applyBorder="1"/>
    <xf numFmtId="0" fontId="3" fillId="0" borderId="0" xfId="0" applyFont="1" applyFill="1" applyBorder="1" applyAlignment="1">
      <alignment horizontal="right"/>
    </xf>
    <xf numFmtId="165" fontId="3" fillId="0" borderId="0" xfId="1" applyNumberFormat="1" applyFont="1" applyFill="1" applyBorder="1"/>
    <xf numFmtId="0" fontId="3" fillId="0" borderId="47" xfId="0" applyFont="1" applyBorder="1" applyAlignment="1">
      <alignment horizontal="center" vertical="center" wrapText="1"/>
    </xf>
    <xf numFmtId="164" fontId="6" fillId="0" borderId="9" xfId="0" applyNumberFormat="1" applyFont="1" applyFill="1" applyBorder="1"/>
    <xf numFmtId="164" fontId="3" fillId="2" borderId="7" xfId="0" applyNumberFormat="1" applyFont="1" applyFill="1" applyBorder="1"/>
    <xf numFmtId="164" fontId="6" fillId="0" borderId="7" xfId="0" applyNumberFormat="1" applyFont="1" applyBorder="1"/>
    <xf numFmtId="164" fontId="3" fillId="2" borderId="8" xfId="0" applyNumberFormat="1" applyFont="1" applyFill="1" applyBorder="1"/>
    <xf numFmtId="0" fontId="3" fillId="0" borderId="15"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6" xfId="0" applyFont="1" applyBorder="1" applyAlignment="1">
      <alignment horizontal="center"/>
    </xf>
    <xf numFmtId="0" fontId="3" fillId="0" borderId="68" xfId="0" applyFont="1" applyBorder="1" applyAlignment="1">
      <alignment horizontal="center"/>
    </xf>
    <xf numFmtId="0" fontId="7" fillId="0" borderId="0" xfId="0" applyFont="1"/>
    <xf numFmtId="0" fontId="3" fillId="0" borderId="69" xfId="0" applyFont="1" applyBorder="1" applyAlignment="1">
      <alignment horizontal="center" vertical="center" wrapText="1"/>
    </xf>
    <xf numFmtId="0" fontId="3" fillId="0" borderId="70" xfId="0" applyFont="1" applyBorder="1" applyAlignment="1">
      <alignment horizontal="center" vertical="center" wrapText="1"/>
    </xf>
    <xf numFmtId="0" fontId="3" fillId="0" borderId="71" xfId="0" applyFont="1" applyBorder="1" applyAlignment="1">
      <alignment horizontal="center" vertical="center" wrapText="1"/>
    </xf>
    <xf numFmtId="164" fontId="6" fillId="0" borderId="46" xfId="0" applyNumberFormat="1" applyFont="1" applyBorder="1" applyAlignment="1">
      <alignment horizontal="right"/>
    </xf>
    <xf numFmtId="164" fontId="6" fillId="0" borderId="9" xfId="0" applyNumberFormat="1" applyFont="1" applyBorder="1" applyAlignment="1">
      <alignment horizontal="right"/>
    </xf>
    <xf numFmtId="3" fontId="3" fillId="0" borderId="69" xfId="0" applyNumberFormat="1" applyFont="1" applyBorder="1" applyAlignment="1">
      <alignment horizontal="center" vertical="center" wrapText="1"/>
    </xf>
    <xf numFmtId="0" fontId="3" fillId="0" borderId="52" xfId="0" applyFont="1" applyBorder="1" applyAlignment="1">
      <alignment horizontal="center"/>
    </xf>
    <xf numFmtId="0" fontId="3" fillId="0" borderId="53" xfId="0" applyFont="1" applyBorder="1" applyAlignment="1">
      <alignment horizontal="center"/>
    </xf>
    <xf numFmtId="165" fontId="6" fillId="0" borderId="63" xfId="1" applyNumberFormat="1" applyFont="1" applyFill="1" applyBorder="1" applyAlignment="1">
      <alignment horizontal="center"/>
    </xf>
    <xf numFmtId="165" fontId="6" fillId="0" borderId="11" xfId="1" applyNumberFormat="1" applyFont="1" applyFill="1" applyBorder="1" applyAlignment="1">
      <alignment horizontal="center"/>
    </xf>
    <xf numFmtId="165" fontId="6" fillId="0" borderId="33" xfId="1" applyNumberFormat="1" applyFont="1" applyFill="1" applyBorder="1" applyAlignment="1">
      <alignment horizontal="center"/>
    </xf>
    <xf numFmtId="0" fontId="0" fillId="0" borderId="8" xfId="0" applyFill="1" applyBorder="1"/>
    <xf numFmtId="166" fontId="3" fillId="2" borderId="1" xfId="0" applyNumberFormat="1" applyFont="1" applyFill="1" applyBorder="1" applyAlignment="1">
      <alignment horizontal="right"/>
    </xf>
    <xf numFmtId="171" fontId="6" fillId="0" borderId="29" xfId="0" applyNumberFormat="1" applyFont="1" applyBorder="1" applyAlignment="1">
      <alignment horizontal="right"/>
    </xf>
    <xf numFmtId="171" fontId="6" fillId="0" borderId="30" xfId="0" applyNumberFormat="1" applyFont="1" applyBorder="1" applyAlignment="1">
      <alignment horizontal="right"/>
    </xf>
    <xf numFmtId="171" fontId="6" fillId="0" borderId="31" xfId="0" applyNumberFormat="1" applyFont="1" applyBorder="1" applyAlignment="1">
      <alignment horizontal="right"/>
    </xf>
    <xf numFmtId="166" fontId="3" fillId="2" borderId="3" xfId="0" applyNumberFormat="1" applyFont="1" applyFill="1" applyBorder="1" applyAlignment="1">
      <alignment horizontal="right"/>
    </xf>
    <xf numFmtId="166" fontId="3" fillId="2" borderId="5" xfId="0" applyNumberFormat="1" applyFont="1" applyFill="1" applyBorder="1" applyAlignment="1">
      <alignment horizontal="right"/>
    </xf>
    <xf numFmtId="166" fontId="3" fillId="2" borderId="6" xfId="0" applyNumberFormat="1" applyFont="1" applyFill="1" applyBorder="1" applyAlignment="1">
      <alignment horizontal="right"/>
    </xf>
    <xf numFmtId="0" fontId="3" fillId="0" borderId="0" xfId="0" applyFont="1" applyBorder="1" applyAlignment="1">
      <alignment horizontal="center" vertical="center"/>
    </xf>
    <xf numFmtId="172" fontId="1" fillId="0" borderId="0" xfId="1" applyNumberFormat="1" applyBorder="1"/>
    <xf numFmtId="172" fontId="6" fillId="0" borderId="0" xfId="0" applyNumberFormat="1" applyFont="1" applyFill="1" applyBorder="1" applyAlignment="1">
      <alignment horizontal="right"/>
    </xf>
    <xf numFmtId="172" fontId="3" fillId="0" borderId="0" xfId="0" applyNumberFormat="1" applyFont="1" applyFill="1" applyBorder="1" applyAlignment="1">
      <alignment horizontal="right"/>
    </xf>
    <xf numFmtId="172" fontId="1" fillId="0" borderId="0" xfId="1" applyNumberFormat="1" applyFill="1" applyBorder="1"/>
    <xf numFmtId="172" fontId="3" fillId="2" borderId="1" xfId="0" applyNumberFormat="1" applyFont="1" applyFill="1" applyBorder="1" applyAlignment="1"/>
    <xf numFmtId="172" fontId="3" fillId="2" borderId="3" xfId="0" applyNumberFormat="1" applyFont="1" applyFill="1" applyBorder="1" applyAlignment="1"/>
    <xf numFmtId="172" fontId="1" fillId="0" borderId="50" xfId="1" applyNumberFormat="1" applyBorder="1"/>
    <xf numFmtId="172" fontId="1" fillId="0" borderId="51" xfId="1" applyNumberFormat="1" applyBorder="1"/>
    <xf numFmtId="172" fontId="3" fillId="2" borderId="51" xfId="0" applyNumberFormat="1" applyFont="1" applyFill="1" applyBorder="1" applyAlignment="1"/>
    <xf numFmtId="172" fontId="3" fillId="2" borderId="51" xfId="0" applyNumberFormat="1" applyFont="1" applyFill="1" applyBorder="1" applyAlignment="1">
      <alignment horizontal="right"/>
    </xf>
    <xf numFmtId="172" fontId="6" fillId="0" borderId="51" xfId="0" applyNumberFormat="1" applyFont="1" applyFill="1" applyBorder="1" applyAlignment="1">
      <alignment horizontal="right"/>
    </xf>
    <xf numFmtId="172" fontId="3" fillId="2" borderId="61" xfId="0" applyNumberFormat="1" applyFont="1" applyFill="1" applyBorder="1" applyAlignment="1">
      <alignment horizontal="right"/>
    </xf>
    <xf numFmtId="0" fontId="3" fillId="0" borderId="0" xfId="0" applyFont="1" applyBorder="1" applyAlignment="1">
      <alignment horizontal="center" vertical="center" wrapText="1"/>
    </xf>
    <xf numFmtId="3" fontId="3" fillId="2" borderId="1" xfId="0" applyNumberFormat="1" applyFont="1" applyFill="1" applyBorder="1" applyAlignment="1"/>
    <xf numFmtId="3" fontId="0" fillId="0" borderId="51" xfId="0" applyNumberFormat="1" applyBorder="1"/>
    <xf numFmtId="3" fontId="6" fillId="0" borderId="51" xfId="0" applyNumberFormat="1" applyFont="1" applyFill="1" applyBorder="1" applyAlignment="1">
      <alignment horizontal="right"/>
    </xf>
    <xf numFmtId="3" fontId="1" fillId="0" borderId="51" xfId="1" applyNumberFormat="1" applyBorder="1"/>
    <xf numFmtId="3" fontId="3" fillId="2" borderId="61" xfId="0" applyNumberFormat="1" applyFont="1" applyFill="1" applyBorder="1" applyAlignment="1">
      <alignment horizontal="right"/>
    </xf>
    <xf numFmtId="3" fontId="3" fillId="2" borderId="3" xfId="0" applyNumberFormat="1" applyFont="1" applyFill="1" applyBorder="1" applyAlignment="1"/>
    <xf numFmtId="3" fontId="3" fillId="2" borderId="51" xfId="0" applyNumberFormat="1" applyFont="1" applyFill="1" applyBorder="1" applyAlignment="1"/>
    <xf numFmtId="164" fontId="3" fillId="2" borderId="2" xfId="0" applyNumberFormat="1" applyFont="1" applyFill="1" applyBorder="1" applyAlignment="1"/>
    <xf numFmtId="164" fontId="1" fillId="0" borderId="2" xfId="1" applyNumberFormat="1" applyBorder="1"/>
    <xf numFmtId="164" fontId="3" fillId="2" borderId="1" xfId="0" applyNumberFormat="1" applyFont="1" applyFill="1" applyBorder="1" applyAlignment="1"/>
    <xf numFmtId="164" fontId="3" fillId="2" borderId="3" xfId="0" applyNumberFormat="1" applyFont="1" applyFill="1" applyBorder="1" applyAlignment="1"/>
    <xf numFmtId="164" fontId="3" fillId="2" borderId="51" xfId="0" applyNumberFormat="1" applyFont="1" applyFill="1" applyBorder="1" applyAlignment="1"/>
    <xf numFmtId="164" fontId="6" fillId="0" borderId="51" xfId="0" applyNumberFormat="1" applyFont="1" applyFill="1" applyBorder="1" applyAlignment="1">
      <alignment horizontal="right"/>
    </xf>
    <xf numFmtId="164" fontId="1" fillId="0" borderId="1" xfId="1" applyNumberFormat="1" applyBorder="1"/>
    <xf numFmtId="164" fontId="1" fillId="0" borderId="3" xfId="1" applyNumberFormat="1" applyBorder="1"/>
    <xf numFmtId="164" fontId="1" fillId="0" borderId="51" xfId="1" applyNumberFormat="1" applyBorder="1"/>
    <xf numFmtId="164" fontId="3" fillId="2" borderId="61" xfId="0" applyNumberFormat="1" applyFont="1" applyFill="1" applyBorder="1" applyAlignment="1">
      <alignment horizontal="right"/>
    </xf>
    <xf numFmtId="0" fontId="1" fillId="0" borderId="28" xfId="0" applyNumberFormat="1" applyFont="1" applyBorder="1"/>
    <xf numFmtId="164" fontId="1" fillId="0" borderId="2" xfId="0" applyNumberFormat="1" applyFont="1" applyFill="1" applyBorder="1" applyAlignment="1">
      <alignment horizontal="right"/>
    </xf>
    <xf numFmtId="164" fontId="1" fillId="0" borderId="1" xfId="0" applyNumberFormat="1" applyFont="1" applyFill="1" applyBorder="1" applyAlignment="1">
      <alignment horizontal="right"/>
    </xf>
    <xf numFmtId="164" fontId="1" fillId="0" borderId="9" xfId="0" applyNumberFormat="1" applyFont="1" applyFill="1" applyBorder="1" applyAlignment="1">
      <alignment horizontal="right"/>
    </xf>
    <xf numFmtId="164" fontId="1" fillId="0" borderId="7" xfId="0" applyNumberFormat="1" applyFont="1" applyFill="1" applyBorder="1" applyAlignment="1">
      <alignment horizontal="right"/>
    </xf>
    <xf numFmtId="0" fontId="4" fillId="0" borderId="0" xfId="0" applyFont="1"/>
    <xf numFmtId="0" fontId="13" fillId="0" borderId="0" xfId="0" applyFont="1"/>
    <xf numFmtId="0" fontId="1" fillId="0" borderId="0" xfId="0" applyFont="1"/>
    <xf numFmtId="0" fontId="12" fillId="0" borderId="0" xfId="0" applyFont="1"/>
    <xf numFmtId="3" fontId="0" fillId="0" borderId="0" xfId="0" applyNumberFormat="1"/>
    <xf numFmtId="0" fontId="14" fillId="0" borderId="0" xfId="0" applyFont="1" applyBorder="1"/>
    <xf numFmtId="0" fontId="14" fillId="0" borderId="0" xfId="0" applyFont="1"/>
    <xf numFmtId="170" fontId="0" fillId="0" borderId="0" xfId="0" applyNumberFormat="1"/>
    <xf numFmtId="0" fontId="3" fillId="0" borderId="55" xfId="0" applyFont="1" applyBorder="1"/>
    <xf numFmtId="0" fontId="15" fillId="0" borderId="29" xfId="0" applyFont="1" applyBorder="1" applyAlignment="1"/>
    <xf numFmtId="0" fontId="15" fillId="0" borderId="2" xfId="0" applyFont="1" applyBorder="1" applyAlignment="1">
      <alignment horizontal="center"/>
    </xf>
    <xf numFmtId="3" fontId="15" fillId="0" borderId="1" xfId="0" applyNumberFormat="1" applyFont="1" applyBorder="1" applyAlignment="1">
      <alignment horizontal="center" wrapText="1"/>
    </xf>
    <xf numFmtId="170" fontId="15" fillId="0" borderId="1" xfId="0" applyNumberFormat="1" applyFont="1" applyBorder="1" applyAlignment="1">
      <alignment horizontal="center"/>
    </xf>
    <xf numFmtId="170" fontId="15" fillId="0" borderId="3" xfId="0" applyNumberFormat="1" applyFont="1" applyBorder="1" applyAlignment="1">
      <alignment horizontal="center"/>
    </xf>
    <xf numFmtId="0" fontId="14" fillId="0" borderId="2" xfId="0" applyFont="1" applyBorder="1" applyAlignment="1">
      <alignment horizontal="left"/>
    </xf>
    <xf numFmtId="3" fontId="5" fillId="0" borderId="1" xfId="0" applyNumberFormat="1" applyFont="1" applyBorder="1"/>
    <xf numFmtId="170" fontId="5" fillId="0" borderId="1" xfId="0" applyNumberFormat="1" applyFont="1" applyBorder="1"/>
    <xf numFmtId="170" fontId="5" fillId="0" borderId="3" xfId="0" applyNumberFormat="1" applyFont="1" applyBorder="1"/>
    <xf numFmtId="3" fontId="5" fillId="0" borderId="1" xfId="0" applyNumberFormat="1" applyFont="1" applyFill="1" applyBorder="1"/>
    <xf numFmtId="170" fontId="5" fillId="0" borderId="1" xfId="0" applyNumberFormat="1" applyFont="1" applyFill="1" applyBorder="1"/>
    <xf numFmtId="0" fontId="3" fillId="4" borderId="2" xfId="0" applyNumberFormat="1" applyFont="1" applyFill="1" applyBorder="1" applyAlignment="1">
      <alignment horizontal="left"/>
    </xf>
    <xf numFmtId="3" fontId="15" fillId="4" borderId="1" xfId="0" applyNumberFormat="1" applyFont="1" applyFill="1" applyBorder="1"/>
    <xf numFmtId="170" fontId="15" fillId="4" borderId="1" xfId="0" applyNumberFormat="1" applyFont="1" applyFill="1" applyBorder="1"/>
    <xf numFmtId="3" fontId="9" fillId="4" borderId="1" xfId="0" applyNumberFormat="1" applyFont="1" applyFill="1" applyBorder="1"/>
    <xf numFmtId="170" fontId="9" fillId="4" borderId="3" xfId="0" applyNumberFormat="1" applyFont="1" applyFill="1" applyBorder="1"/>
    <xf numFmtId="0" fontId="3" fillId="2" borderId="2" xfId="0" applyNumberFormat="1" applyFont="1" applyFill="1" applyBorder="1" applyAlignment="1">
      <alignment horizontal="left"/>
    </xf>
    <xf numFmtId="3" fontId="14" fillId="0" borderId="1" xfId="0" applyNumberFormat="1" applyFont="1" applyBorder="1"/>
    <xf numFmtId="170" fontId="14" fillId="0" borderId="1" xfId="0" applyNumberFormat="1" applyFont="1" applyBorder="1"/>
    <xf numFmtId="170" fontId="14" fillId="0" borderId="3" xfId="0" applyNumberFormat="1" applyFont="1" applyBorder="1"/>
    <xf numFmtId="0" fontId="3" fillId="2" borderId="4" xfId="0" applyNumberFormat="1" applyFont="1" applyFill="1" applyBorder="1" applyAlignment="1">
      <alignment horizontal="left"/>
    </xf>
    <xf numFmtId="3" fontId="15" fillId="4" borderId="5" xfId="0" applyNumberFormat="1" applyFont="1" applyFill="1" applyBorder="1"/>
    <xf numFmtId="170" fontId="15" fillId="4" borderId="5" xfId="0" applyNumberFormat="1" applyFont="1" applyFill="1" applyBorder="1"/>
    <xf numFmtId="3" fontId="9" fillId="4" borderId="5" xfId="0" applyNumberFormat="1" applyFont="1" applyFill="1" applyBorder="1"/>
    <xf numFmtId="170" fontId="9" fillId="4" borderId="6" xfId="0" applyNumberFormat="1" applyFont="1" applyFill="1" applyBorder="1"/>
    <xf numFmtId="0" fontId="0" fillId="0" borderId="0" xfId="0" applyAlignment="1">
      <alignment horizontal="left"/>
    </xf>
    <xf numFmtId="165" fontId="11" fillId="0" borderId="29" xfId="1" applyNumberFormat="1" applyFont="1" applyBorder="1"/>
    <xf numFmtId="165" fontId="11" fillId="0" borderId="30" xfId="1" applyNumberFormat="1" applyFont="1" applyBorder="1"/>
    <xf numFmtId="165" fontId="11" fillId="0" borderId="2" xfId="1" applyNumberFormat="1" applyFont="1" applyBorder="1"/>
    <xf numFmtId="165" fontId="11" fillId="0" borderId="1" xfId="1" applyNumberFormat="1" applyFont="1" applyBorder="1"/>
    <xf numFmtId="165" fontId="11" fillId="0" borderId="46" xfId="1" applyNumberFormat="1" applyFont="1" applyBorder="1"/>
    <xf numFmtId="165" fontId="11" fillId="0" borderId="9" xfId="1" applyNumberFormat="1" applyFont="1" applyBorder="1"/>
    <xf numFmtId="165" fontId="11" fillId="0" borderId="50" xfId="1" applyNumberFormat="1" applyFont="1" applyBorder="1"/>
    <xf numFmtId="165" fontId="11" fillId="0" borderId="51" xfId="1" applyNumberFormat="1" applyFont="1" applyBorder="1"/>
    <xf numFmtId="165" fontId="3" fillId="2" borderId="40" xfId="1" applyNumberFormat="1" applyFont="1" applyFill="1" applyBorder="1" applyAlignment="1">
      <alignment horizontal="right"/>
    </xf>
    <xf numFmtId="0" fontId="3" fillId="0" borderId="47" xfId="0" applyFont="1" applyBorder="1"/>
    <xf numFmtId="0" fontId="3" fillId="0" borderId="43" xfId="0" applyFont="1" applyBorder="1" applyAlignment="1">
      <alignment horizontal="center"/>
    </xf>
    <xf numFmtId="0" fontId="4" fillId="0" borderId="0" xfId="0" applyFont="1" applyBorder="1" applyAlignment="1">
      <alignment vertical="center"/>
    </xf>
    <xf numFmtId="171" fontId="0" fillId="0" borderId="56" xfId="0" applyNumberFormat="1" applyBorder="1"/>
    <xf numFmtId="0" fontId="2" fillId="0" borderId="0" xfId="4" applyFont="1" applyBorder="1"/>
    <xf numFmtId="0" fontId="1" fillId="0" borderId="0" xfId="0" applyFont="1" applyBorder="1"/>
    <xf numFmtId="0" fontId="0" fillId="0" borderId="42" xfId="0" applyNumberFormat="1" applyBorder="1"/>
    <xf numFmtId="0" fontId="6" fillId="0" borderId="7" xfId="0" applyNumberFormat="1" applyFont="1" applyBorder="1"/>
    <xf numFmtId="0" fontId="12" fillId="0" borderId="0" xfId="0" applyFont="1" applyAlignment="1">
      <alignment horizontal="center"/>
    </xf>
    <xf numFmtId="0" fontId="3" fillId="0" borderId="39" xfId="0" applyFont="1" applyBorder="1" applyAlignment="1">
      <alignment horizontal="center"/>
    </xf>
    <xf numFmtId="0" fontId="3" fillId="0" borderId="66" xfId="0" applyFont="1" applyBorder="1" applyAlignment="1">
      <alignment horizontal="center"/>
    </xf>
    <xf numFmtId="0" fontId="3" fillId="0" borderId="50" xfId="0" applyFont="1" applyBorder="1" applyAlignment="1">
      <alignment horizontal="center"/>
    </xf>
    <xf numFmtId="0" fontId="3" fillId="0" borderId="4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9"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3" fillId="0" borderId="47" xfId="0" applyFont="1" applyBorder="1" applyAlignment="1">
      <alignment horizontal="center" vertical="center"/>
    </xf>
    <xf numFmtId="0" fontId="3" fillId="0" borderId="43" xfId="0" applyFont="1" applyBorder="1" applyAlignment="1">
      <alignment horizontal="center" vertical="center"/>
    </xf>
    <xf numFmtId="0" fontId="3" fillId="0" borderId="42" xfId="0" applyFont="1" applyBorder="1" applyAlignment="1">
      <alignment horizontal="center" vertical="center"/>
    </xf>
    <xf numFmtId="0" fontId="3" fillId="0" borderId="8" xfId="0" applyFont="1" applyBorder="1" applyAlignment="1">
      <alignment horizontal="center" vertical="center"/>
    </xf>
    <xf numFmtId="0" fontId="3" fillId="0" borderId="35" xfId="0" applyFont="1" applyBorder="1" applyAlignment="1">
      <alignment horizontal="center"/>
    </xf>
    <xf numFmtId="0" fontId="3" fillId="0" borderId="62" xfId="0" applyFont="1" applyBorder="1" applyAlignment="1">
      <alignment horizontal="center"/>
    </xf>
    <xf numFmtId="0" fontId="3" fillId="0" borderId="21" xfId="0" applyFont="1" applyBorder="1" applyAlignment="1">
      <alignment horizontal="center"/>
    </xf>
    <xf numFmtId="0" fontId="3" fillId="0" borderId="16" xfId="0" applyFont="1" applyBorder="1" applyAlignment="1">
      <alignment horizontal="center"/>
    </xf>
    <xf numFmtId="0" fontId="3" fillId="0" borderId="67" xfId="0" applyFont="1" applyBorder="1" applyAlignment="1">
      <alignment horizontal="center"/>
    </xf>
    <xf numFmtId="0" fontId="3" fillId="0" borderId="68" xfId="0" applyFont="1" applyBorder="1" applyAlignment="1">
      <alignment horizontal="center"/>
    </xf>
    <xf numFmtId="3" fontId="15" fillId="0" borderId="46" xfId="0" applyNumberFormat="1" applyFont="1" applyBorder="1" applyAlignment="1">
      <alignment horizontal="center"/>
    </xf>
    <xf numFmtId="3" fontId="15" fillId="0" borderId="63" xfId="0" applyNumberFormat="1" applyFont="1" applyBorder="1" applyAlignment="1">
      <alignment horizontal="center"/>
    </xf>
    <xf numFmtId="3" fontId="15" fillId="0" borderId="50" xfId="0" applyNumberFormat="1" applyFont="1" applyBorder="1" applyAlignment="1">
      <alignment horizontal="center"/>
    </xf>
    <xf numFmtId="0" fontId="1" fillId="0" borderId="0" xfId="0" applyFont="1" applyBorder="1" applyAlignment="1">
      <alignment vertical="center" wrapText="1"/>
    </xf>
    <xf numFmtId="0" fontId="3" fillId="0" borderId="65" xfId="0" applyFont="1" applyBorder="1" applyAlignment="1">
      <alignment horizontal="center" vertical="center"/>
    </xf>
    <xf numFmtId="0" fontId="3" fillId="0" borderId="39" xfId="0" applyFont="1" applyBorder="1" applyAlignment="1">
      <alignment horizontal="center" vertical="center"/>
    </xf>
    <xf numFmtId="0" fontId="3" fillId="0" borderId="34" xfId="0" applyFont="1" applyBorder="1" applyAlignment="1">
      <alignment horizontal="center" vertical="center"/>
    </xf>
    <xf numFmtId="0" fontId="7" fillId="0" borderId="67" xfId="0" applyFont="1" applyBorder="1" applyAlignment="1">
      <alignment wrapText="1"/>
    </xf>
    <xf numFmtId="0" fontId="0" fillId="0" borderId="0" xfId="0" applyNumberFormat="1" applyAlignment="1">
      <alignment horizontal="left" wrapText="1"/>
    </xf>
    <xf numFmtId="0" fontId="3" fillId="0" borderId="46" xfId="0" applyFont="1" applyBorder="1" applyAlignment="1">
      <alignment horizontal="center"/>
    </xf>
    <xf numFmtId="164" fontId="4" fillId="0" borderId="0" xfId="0" applyNumberFormat="1" applyFont="1" applyFill="1" applyBorder="1" applyAlignment="1">
      <alignment horizontal="left" vertical="top" wrapText="1"/>
    </xf>
    <xf numFmtId="0" fontId="1" fillId="0" borderId="67" xfId="0" applyFont="1" applyBorder="1" applyAlignment="1">
      <alignment horizontal="left" vertical="top" wrapText="1"/>
    </xf>
    <xf numFmtId="0" fontId="1" fillId="0" borderId="0" xfId="0" applyFont="1" applyBorder="1" applyAlignment="1">
      <alignment horizontal="left" vertical="top" wrapText="1"/>
    </xf>
    <xf numFmtId="165" fontId="1" fillId="0" borderId="28" xfId="1" applyNumberFormat="1" applyFont="1" applyBorder="1" applyAlignment="1">
      <alignment horizontal="center"/>
    </xf>
    <xf numFmtId="165" fontId="1" fillId="0" borderId="72" xfId="1" applyNumberFormat="1" applyFont="1" applyBorder="1" applyAlignment="1">
      <alignment horizontal="center"/>
    </xf>
    <xf numFmtId="165" fontId="1" fillId="0" borderId="11" xfId="1" applyNumberFormat="1" applyFont="1" applyBorder="1" applyAlignment="1">
      <alignment horizontal="center"/>
    </xf>
  </cellXfs>
  <cellStyles count="5">
    <cellStyle name="Comma" xfId="1" builtinId="3"/>
    <cellStyle name="Currency" xfId="2" builtinId="4"/>
    <cellStyle name="Normal" xfId="0" builtinId="0"/>
    <cellStyle name="Normal_Sheet3" xfId="3"/>
    <cellStyle name="Table Title" xfId="4"/>
  </cellStyles>
  <dxfs count="4">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
      <font>
        <b/>
        <i val="0"/>
        <condense val="0"/>
        <extend val="0"/>
        <color indexed="10"/>
      </font>
      <fill>
        <patternFill>
          <bgColor indexed="13"/>
        </patternFill>
      </fill>
      <border>
        <left style="thin">
          <color indexed="10"/>
        </left>
        <right style="thin">
          <color indexed="10"/>
        </right>
        <top style="thin">
          <color indexed="10"/>
        </top>
        <bottom style="thin">
          <color indexed="1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Graph 2-1 Trend: Worldwide</a:t>
            </a:r>
            <a:r>
              <a:rPr lang="en-US" baseline="0"/>
              <a:t> Inventory by Year</a:t>
            </a:r>
            <a:endParaRPr lang="en-US"/>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'[1]2-1T'!$B$5</c:f>
              <c:strCache>
                <c:ptCount val="1"/>
                <c:pt idx="0">
                  <c:v>Passenger Vehicles</c:v>
                </c:pt>
              </c:strCache>
            </c:strRef>
          </c:tx>
          <c:invertIfNegative val="0"/>
          <c:dLbls>
            <c:numFmt formatCode="#,##0" sourceLinked="0"/>
            <c:showLegendKey val="0"/>
            <c:showVal val="1"/>
            <c:showCatName val="0"/>
            <c:showSerName val="0"/>
            <c:showPercent val="0"/>
            <c:showBubbleSize val="0"/>
            <c:showLeaderLines val="0"/>
          </c:dLbls>
          <c:cat>
            <c:numRef>
              <c:f>'[1]2-1T'!$C$4:$G$4</c:f>
              <c:numCache>
                <c:formatCode>General</c:formatCode>
                <c:ptCount val="5"/>
                <c:pt idx="0">
                  <c:v>2009</c:v>
                </c:pt>
                <c:pt idx="1">
                  <c:v>2010</c:v>
                </c:pt>
                <c:pt idx="2">
                  <c:v>2011</c:v>
                </c:pt>
                <c:pt idx="3">
                  <c:v>2012</c:v>
                </c:pt>
                <c:pt idx="4">
                  <c:v>2013</c:v>
                </c:pt>
              </c:numCache>
            </c:numRef>
          </c:cat>
          <c:val>
            <c:numRef>
              <c:f>'[1]2-1T'!$C$5:$G$5</c:f>
              <c:numCache>
                <c:formatCode>General</c:formatCode>
                <c:ptCount val="5"/>
                <c:pt idx="0">
                  <c:v>239814</c:v>
                </c:pt>
                <c:pt idx="1">
                  <c:v>249359</c:v>
                </c:pt>
                <c:pt idx="2">
                  <c:v>249397</c:v>
                </c:pt>
                <c:pt idx="3">
                  <c:v>245800</c:v>
                </c:pt>
                <c:pt idx="4">
                  <c:v>235624</c:v>
                </c:pt>
              </c:numCache>
            </c:numRef>
          </c:val>
        </c:ser>
        <c:ser>
          <c:idx val="1"/>
          <c:order val="1"/>
          <c:tx>
            <c:strRef>
              <c:f>'[1]2-1T'!$B$6</c:f>
              <c:strCache>
                <c:ptCount val="1"/>
                <c:pt idx="0">
                  <c:v>Trucks</c:v>
                </c:pt>
              </c:strCache>
            </c:strRef>
          </c:tx>
          <c:invertIfNegative val="0"/>
          <c:dLbls>
            <c:numFmt formatCode="#,##0" sourceLinked="0"/>
            <c:showLegendKey val="0"/>
            <c:showVal val="1"/>
            <c:showCatName val="0"/>
            <c:showSerName val="0"/>
            <c:showPercent val="0"/>
            <c:showBubbleSize val="0"/>
            <c:showLeaderLines val="0"/>
          </c:dLbls>
          <c:cat>
            <c:numRef>
              <c:f>'[1]2-1T'!$C$4:$G$4</c:f>
              <c:numCache>
                <c:formatCode>General</c:formatCode>
                <c:ptCount val="5"/>
                <c:pt idx="0">
                  <c:v>2009</c:v>
                </c:pt>
                <c:pt idx="1">
                  <c:v>2010</c:v>
                </c:pt>
                <c:pt idx="2">
                  <c:v>2011</c:v>
                </c:pt>
                <c:pt idx="3">
                  <c:v>2012</c:v>
                </c:pt>
                <c:pt idx="4">
                  <c:v>2013</c:v>
                </c:pt>
              </c:numCache>
            </c:numRef>
          </c:cat>
          <c:val>
            <c:numRef>
              <c:f>'[1]2-1T'!$C$6:$G$6</c:f>
              <c:numCache>
                <c:formatCode>General</c:formatCode>
                <c:ptCount val="5"/>
                <c:pt idx="0">
                  <c:v>402416</c:v>
                </c:pt>
                <c:pt idx="1">
                  <c:v>403129</c:v>
                </c:pt>
                <c:pt idx="2">
                  <c:v>401038</c:v>
                </c:pt>
                <c:pt idx="3">
                  <c:v>394591</c:v>
                </c:pt>
                <c:pt idx="4">
                  <c:v>390575</c:v>
                </c:pt>
              </c:numCache>
            </c:numRef>
          </c:val>
        </c:ser>
        <c:ser>
          <c:idx val="2"/>
          <c:order val="2"/>
          <c:tx>
            <c:strRef>
              <c:f>'[1]2-1T'!$B$7</c:f>
              <c:strCache>
                <c:ptCount val="1"/>
                <c:pt idx="0">
                  <c:v>Other</c:v>
                </c:pt>
              </c:strCache>
            </c:strRef>
          </c:tx>
          <c:invertIfNegative val="0"/>
          <c:dLbls>
            <c:numFmt formatCode="#,##0" sourceLinked="0"/>
            <c:showLegendKey val="0"/>
            <c:showVal val="1"/>
            <c:showCatName val="0"/>
            <c:showSerName val="0"/>
            <c:showPercent val="0"/>
            <c:showBubbleSize val="0"/>
            <c:showLeaderLines val="0"/>
          </c:dLbls>
          <c:cat>
            <c:numRef>
              <c:f>'[1]2-1T'!$C$4:$G$4</c:f>
              <c:numCache>
                <c:formatCode>General</c:formatCode>
                <c:ptCount val="5"/>
                <c:pt idx="0">
                  <c:v>2009</c:v>
                </c:pt>
                <c:pt idx="1">
                  <c:v>2010</c:v>
                </c:pt>
                <c:pt idx="2">
                  <c:v>2011</c:v>
                </c:pt>
                <c:pt idx="3">
                  <c:v>2012</c:v>
                </c:pt>
                <c:pt idx="4">
                  <c:v>2013</c:v>
                </c:pt>
              </c:numCache>
            </c:numRef>
          </c:cat>
          <c:val>
            <c:numRef>
              <c:f>'[1]2-1T'!$C$7:$G$7</c:f>
              <c:numCache>
                <c:formatCode>General</c:formatCode>
                <c:ptCount val="5"/>
                <c:pt idx="0">
                  <c:v>9473</c:v>
                </c:pt>
                <c:pt idx="1">
                  <c:v>9666</c:v>
                </c:pt>
                <c:pt idx="2">
                  <c:v>9423</c:v>
                </c:pt>
                <c:pt idx="3">
                  <c:v>9670</c:v>
                </c:pt>
                <c:pt idx="4">
                  <c:v>9549</c:v>
                </c:pt>
              </c:numCache>
            </c:numRef>
          </c:val>
        </c:ser>
        <c:dLbls>
          <c:showLegendKey val="0"/>
          <c:showVal val="1"/>
          <c:showCatName val="0"/>
          <c:showSerName val="0"/>
          <c:showPercent val="0"/>
          <c:showBubbleSize val="0"/>
        </c:dLbls>
        <c:gapWidth val="150"/>
        <c:shape val="box"/>
        <c:axId val="93109632"/>
        <c:axId val="93115520"/>
        <c:axId val="0"/>
      </c:bar3DChart>
      <c:catAx>
        <c:axId val="93109632"/>
        <c:scaling>
          <c:orientation val="minMax"/>
        </c:scaling>
        <c:delete val="0"/>
        <c:axPos val="b"/>
        <c:numFmt formatCode="General" sourceLinked="1"/>
        <c:majorTickMark val="out"/>
        <c:minorTickMark val="none"/>
        <c:tickLblPos val="nextTo"/>
        <c:crossAx val="93115520"/>
        <c:crosses val="autoZero"/>
        <c:auto val="1"/>
        <c:lblAlgn val="ctr"/>
        <c:lblOffset val="100"/>
        <c:noMultiLvlLbl val="0"/>
      </c:catAx>
      <c:valAx>
        <c:axId val="93115520"/>
        <c:scaling>
          <c:orientation val="minMax"/>
        </c:scaling>
        <c:delete val="0"/>
        <c:axPos val="l"/>
        <c:majorGridlines/>
        <c:numFmt formatCode="#,##0" sourceLinked="0"/>
        <c:majorTickMark val="out"/>
        <c:minorTickMark val="none"/>
        <c:tickLblPos val="nextTo"/>
        <c:txPr>
          <a:bodyPr/>
          <a:lstStyle/>
          <a:p>
            <a:pPr>
              <a:defRPr baseline="0"/>
            </a:pPr>
            <a:endParaRPr lang="en-US"/>
          </a:p>
        </c:txPr>
        <c:crossAx val="93109632"/>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Graph 4-1 Trend:  Worldwide Miles by Year</a:t>
            </a:r>
          </a:p>
        </c:rich>
      </c:tx>
      <c:overlay val="0"/>
    </c:title>
    <c:autoTitleDeleted val="0"/>
    <c:plotArea>
      <c:layout/>
      <c:lineChart>
        <c:grouping val="standard"/>
        <c:varyColors val="0"/>
        <c:ser>
          <c:idx val="0"/>
          <c:order val="0"/>
          <c:tx>
            <c:strRef>
              <c:f>'4-1T'!$B$5</c:f>
              <c:strCache>
                <c:ptCount val="1"/>
                <c:pt idx="0">
                  <c:v>Passenger Vehicles</c:v>
                </c:pt>
              </c:strCache>
            </c:strRef>
          </c:tx>
          <c:cat>
            <c:numRef>
              <c:f>'4-1T'!$C$4:$G$4</c:f>
              <c:numCache>
                <c:formatCode>General</c:formatCode>
                <c:ptCount val="5"/>
                <c:pt idx="0">
                  <c:v>2009</c:v>
                </c:pt>
                <c:pt idx="1">
                  <c:v>2010</c:v>
                </c:pt>
                <c:pt idx="2">
                  <c:v>2011</c:v>
                </c:pt>
                <c:pt idx="3">
                  <c:v>2012</c:v>
                </c:pt>
                <c:pt idx="4">
                  <c:v>2013</c:v>
                </c:pt>
              </c:numCache>
            </c:numRef>
          </c:cat>
          <c:val>
            <c:numRef>
              <c:f>'4-1T'!$C$5:$G$5</c:f>
              <c:numCache>
                <c:formatCode>_(* #,##0_);_(* \(#,##0\);_(* "-"??_);_(@_)</c:formatCode>
                <c:ptCount val="5"/>
                <c:pt idx="0">
                  <c:v>2431189755.9000001</c:v>
                </c:pt>
                <c:pt idx="1">
                  <c:v>2512744272.4000001</c:v>
                </c:pt>
                <c:pt idx="2">
                  <c:v>2460521232.4000001</c:v>
                </c:pt>
                <c:pt idx="3">
                  <c:v>2440080774.4000001</c:v>
                </c:pt>
                <c:pt idx="4">
                  <c:v>2268420061.5999999</c:v>
                </c:pt>
              </c:numCache>
            </c:numRef>
          </c:val>
          <c:smooth val="0"/>
        </c:ser>
        <c:ser>
          <c:idx val="1"/>
          <c:order val="1"/>
          <c:tx>
            <c:strRef>
              <c:f>'4-1T'!$B$6</c:f>
              <c:strCache>
                <c:ptCount val="1"/>
                <c:pt idx="0">
                  <c:v>Trucks</c:v>
                </c:pt>
              </c:strCache>
            </c:strRef>
          </c:tx>
          <c:cat>
            <c:numRef>
              <c:f>'4-1T'!$C$4:$G$4</c:f>
              <c:numCache>
                <c:formatCode>General</c:formatCode>
                <c:ptCount val="5"/>
                <c:pt idx="0">
                  <c:v>2009</c:v>
                </c:pt>
                <c:pt idx="1">
                  <c:v>2010</c:v>
                </c:pt>
                <c:pt idx="2">
                  <c:v>2011</c:v>
                </c:pt>
                <c:pt idx="3">
                  <c:v>2012</c:v>
                </c:pt>
                <c:pt idx="4">
                  <c:v>2013</c:v>
                </c:pt>
              </c:numCache>
            </c:numRef>
          </c:cat>
          <c:val>
            <c:numRef>
              <c:f>'4-1T'!$C$6:$G$6</c:f>
              <c:numCache>
                <c:formatCode>_(* #,##0_);_(* \(#,##0\);_(* "-"??_);_(@_)</c:formatCode>
                <c:ptCount val="5"/>
                <c:pt idx="0">
                  <c:v>2522155444</c:v>
                </c:pt>
                <c:pt idx="1">
                  <c:v>2595359123.5</c:v>
                </c:pt>
                <c:pt idx="2">
                  <c:v>2701454428.5</c:v>
                </c:pt>
                <c:pt idx="3">
                  <c:v>2644066144.5</c:v>
                </c:pt>
                <c:pt idx="4">
                  <c:v>2477963798.3000002</c:v>
                </c:pt>
              </c:numCache>
            </c:numRef>
          </c:val>
          <c:smooth val="0"/>
        </c:ser>
        <c:ser>
          <c:idx val="2"/>
          <c:order val="2"/>
          <c:tx>
            <c:strRef>
              <c:f>'4-1T'!$B$7</c:f>
              <c:strCache>
                <c:ptCount val="1"/>
                <c:pt idx="0">
                  <c:v>Other</c:v>
                </c:pt>
              </c:strCache>
            </c:strRef>
          </c:tx>
          <c:cat>
            <c:numRef>
              <c:f>'4-1T'!$C$4:$G$4</c:f>
              <c:numCache>
                <c:formatCode>General</c:formatCode>
                <c:ptCount val="5"/>
                <c:pt idx="0">
                  <c:v>2009</c:v>
                </c:pt>
                <c:pt idx="1">
                  <c:v>2010</c:v>
                </c:pt>
                <c:pt idx="2">
                  <c:v>2011</c:v>
                </c:pt>
                <c:pt idx="3">
                  <c:v>2012</c:v>
                </c:pt>
                <c:pt idx="4">
                  <c:v>2013</c:v>
                </c:pt>
              </c:numCache>
            </c:numRef>
          </c:cat>
          <c:val>
            <c:numRef>
              <c:f>'4-1T'!$C$7:$G$7</c:f>
              <c:numCache>
                <c:formatCode>_(* #,##0_);_(* \(#,##0\);_(* "-"??_);_(@_)</c:formatCode>
                <c:ptCount val="5"/>
                <c:pt idx="0">
                  <c:v>86743197</c:v>
                </c:pt>
                <c:pt idx="1">
                  <c:v>89258949.900000006</c:v>
                </c:pt>
                <c:pt idx="2">
                  <c:v>86279734</c:v>
                </c:pt>
                <c:pt idx="3">
                  <c:v>86709175</c:v>
                </c:pt>
                <c:pt idx="4">
                  <c:v>73145054</c:v>
                </c:pt>
              </c:numCache>
            </c:numRef>
          </c:val>
          <c:smooth val="0"/>
        </c:ser>
        <c:ser>
          <c:idx val="3"/>
          <c:order val="3"/>
          <c:tx>
            <c:strRef>
              <c:f>'4-1T'!$B$8</c:f>
              <c:strCache>
                <c:ptCount val="1"/>
                <c:pt idx="0">
                  <c:v>Grand Total</c:v>
                </c:pt>
              </c:strCache>
            </c:strRef>
          </c:tx>
          <c:cat>
            <c:numRef>
              <c:f>'4-1T'!$C$4:$G$4</c:f>
              <c:numCache>
                <c:formatCode>General</c:formatCode>
                <c:ptCount val="5"/>
                <c:pt idx="0">
                  <c:v>2009</c:v>
                </c:pt>
                <c:pt idx="1">
                  <c:v>2010</c:v>
                </c:pt>
                <c:pt idx="2">
                  <c:v>2011</c:v>
                </c:pt>
                <c:pt idx="3">
                  <c:v>2012</c:v>
                </c:pt>
                <c:pt idx="4">
                  <c:v>2013</c:v>
                </c:pt>
              </c:numCache>
            </c:numRef>
          </c:cat>
          <c:val>
            <c:numRef>
              <c:f>'4-1T'!$C$8:$G$8</c:f>
              <c:numCache>
                <c:formatCode>_(* #,##0_);_(* \(#,##0\);_(* "-"??_);_(@_)</c:formatCode>
                <c:ptCount val="5"/>
                <c:pt idx="0">
                  <c:v>5040088397</c:v>
                </c:pt>
                <c:pt idx="1">
                  <c:v>5197362345.8999996</c:v>
                </c:pt>
                <c:pt idx="2">
                  <c:v>5248255395</c:v>
                </c:pt>
                <c:pt idx="3">
                  <c:v>5170856094</c:v>
                </c:pt>
                <c:pt idx="4">
                  <c:v>4819528914</c:v>
                </c:pt>
              </c:numCache>
            </c:numRef>
          </c:val>
          <c:smooth val="0"/>
        </c:ser>
        <c:dLbls>
          <c:showLegendKey val="0"/>
          <c:showVal val="0"/>
          <c:showCatName val="0"/>
          <c:showSerName val="0"/>
          <c:showPercent val="0"/>
          <c:showBubbleSize val="0"/>
        </c:dLbls>
        <c:marker val="1"/>
        <c:smooth val="0"/>
        <c:axId val="105951616"/>
        <c:axId val="105953152"/>
      </c:lineChart>
      <c:catAx>
        <c:axId val="105951616"/>
        <c:scaling>
          <c:orientation val="minMax"/>
        </c:scaling>
        <c:delete val="0"/>
        <c:axPos val="b"/>
        <c:majorGridlines/>
        <c:numFmt formatCode="General" sourceLinked="1"/>
        <c:majorTickMark val="out"/>
        <c:minorTickMark val="none"/>
        <c:tickLblPos val="nextTo"/>
        <c:crossAx val="105953152"/>
        <c:crosses val="autoZero"/>
        <c:auto val="1"/>
        <c:lblAlgn val="ctr"/>
        <c:lblOffset val="100"/>
        <c:noMultiLvlLbl val="0"/>
      </c:catAx>
      <c:valAx>
        <c:axId val="105953152"/>
        <c:scaling>
          <c:orientation val="minMax"/>
        </c:scaling>
        <c:delete val="0"/>
        <c:axPos val="l"/>
        <c:majorGridlines/>
        <c:numFmt formatCode="_(* #,##0_);_(* \(#,##0\);_(* &quot;-&quot;??_);_(@_)" sourceLinked="1"/>
        <c:majorTickMark val="out"/>
        <c:minorTickMark val="none"/>
        <c:tickLblPos val="nextTo"/>
        <c:crossAx val="105951616"/>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Graph 4-2 Trend:  Miles Per Vehicle by Year</a:t>
            </a:r>
          </a:p>
        </c:rich>
      </c:tx>
      <c:overlay val="0"/>
    </c:title>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'4-2T'!$B$5</c:f>
              <c:strCache>
                <c:ptCount val="1"/>
                <c:pt idx="0">
                  <c:v>Passenger Vehicles</c:v>
                </c:pt>
              </c:strCache>
            </c:strRef>
          </c:tx>
          <c:invertIfNegative val="0"/>
          <c:cat>
            <c:numRef>
              <c:f>'4-2T'!$C$4:$G$4</c:f>
              <c:numCache>
                <c:formatCode>General</c:formatCode>
                <c:ptCount val="5"/>
                <c:pt idx="0">
                  <c:v>2009</c:v>
                </c:pt>
                <c:pt idx="1">
                  <c:v>2010</c:v>
                </c:pt>
                <c:pt idx="2">
                  <c:v>2011</c:v>
                </c:pt>
                <c:pt idx="3">
                  <c:v>2012</c:v>
                </c:pt>
                <c:pt idx="4">
                  <c:v>2013</c:v>
                </c:pt>
              </c:numCache>
            </c:numRef>
          </c:cat>
          <c:val>
            <c:numRef>
              <c:f>'4-2T'!$C$5:$G$5</c:f>
              <c:numCache>
                <c:formatCode>_(* #,##0_);_(* \(#,##0\);_(* "-"??_);_(@_)</c:formatCode>
                <c:ptCount val="5"/>
                <c:pt idx="0">
                  <c:v>10137.799999999999</c:v>
                </c:pt>
                <c:pt idx="1">
                  <c:v>10076.799999999999</c:v>
                </c:pt>
                <c:pt idx="2">
                  <c:v>9865.7999999999993</c:v>
                </c:pt>
                <c:pt idx="3">
                  <c:v>9927</c:v>
                </c:pt>
                <c:pt idx="4">
                  <c:v>9627.2000000000007</c:v>
                </c:pt>
              </c:numCache>
            </c:numRef>
          </c:val>
        </c:ser>
        <c:ser>
          <c:idx val="1"/>
          <c:order val="1"/>
          <c:tx>
            <c:strRef>
              <c:f>'4-2T'!$B$6</c:f>
              <c:strCache>
                <c:ptCount val="1"/>
                <c:pt idx="0">
                  <c:v>Trucks</c:v>
                </c:pt>
              </c:strCache>
            </c:strRef>
          </c:tx>
          <c:invertIfNegative val="0"/>
          <c:cat>
            <c:numRef>
              <c:f>'4-2T'!$C$4:$G$4</c:f>
              <c:numCache>
                <c:formatCode>General</c:formatCode>
                <c:ptCount val="5"/>
                <c:pt idx="0">
                  <c:v>2009</c:v>
                </c:pt>
                <c:pt idx="1">
                  <c:v>2010</c:v>
                </c:pt>
                <c:pt idx="2">
                  <c:v>2011</c:v>
                </c:pt>
                <c:pt idx="3">
                  <c:v>2012</c:v>
                </c:pt>
                <c:pt idx="4">
                  <c:v>2013</c:v>
                </c:pt>
              </c:numCache>
            </c:numRef>
          </c:cat>
          <c:val>
            <c:numRef>
              <c:f>'4-2T'!$C$6:$G$6</c:f>
              <c:numCache>
                <c:formatCode>_(* #,##0_);_(* \(#,##0\);_(* "-"??_);_(@_)</c:formatCode>
                <c:ptCount val="5"/>
                <c:pt idx="0">
                  <c:v>6267.5</c:v>
                </c:pt>
                <c:pt idx="1">
                  <c:v>6438</c:v>
                </c:pt>
                <c:pt idx="2">
                  <c:v>6736.1</c:v>
                </c:pt>
                <c:pt idx="3">
                  <c:v>6700.7</c:v>
                </c:pt>
                <c:pt idx="4">
                  <c:v>6344.3</c:v>
                </c:pt>
              </c:numCache>
            </c:numRef>
          </c:val>
        </c:ser>
        <c:ser>
          <c:idx val="2"/>
          <c:order val="2"/>
          <c:tx>
            <c:strRef>
              <c:f>'4-2T'!$B$7</c:f>
              <c:strCache>
                <c:ptCount val="1"/>
                <c:pt idx="0">
                  <c:v>Other</c:v>
                </c:pt>
              </c:strCache>
            </c:strRef>
          </c:tx>
          <c:invertIfNegative val="0"/>
          <c:cat>
            <c:numRef>
              <c:f>'4-2T'!$C$4:$G$4</c:f>
              <c:numCache>
                <c:formatCode>General</c:formatCode>
                <c:ptCount val="5"/>
                <c:pt idx="0">
                  <c:v>2009</c:v>
                </c:pt>
                <c:pt idx="1">
                  <c:v>2010</c:v>
                </c:pt>
                <c:pt idx="2">
                  <c:v>2011</c:v>
                </c:pt>
                <c:pt idx="3">
                  <c:v>2012</c:v>
                </c:pt>
                <c:pt idx="4">
                  <c:v>2013</c:v>
                </c:pt>
              </c:numCache>
            </c:numRef>
          </c:cat>
          <c:val>
            <c:numRef>
              <c:f>'4-2T'!$C$7:$G$7</c:f>
              <c:numCache>
                <c:formatCode>_(* #,##0_);_(* \(#,##0\);_(* "-"??_);_(@_)</c:formatCode>
                <c:ptCount val="5"/>
                <c:pt idx="0">
                  <c:v>9156.7999999999993</c:v>
                </c:pt>
                <c:pt idx="1">
                  <c:v>9234.2999999999993</c:v>
                </c:pt>
                <c:pt idx="2">
                  <c:v>9156.2000000000007</c:v>
                </c:pt>
                <c:pt idx="3">
                  <c:v>8966.7999999999993</c:v>
                </c:pt>
                <c:pt idx="4">
                  <c:v>7659.9</c:v>
                </c:pt>
              </c:numCache>
            </c:numRef>
          </c:val>
        </c:ser>
        <c:ser>
          <c:idx val="3"/>
          <c:order val="3"/>
          <c:tx>
            <c:strRef>
              <c:f>'4-2T'!$B$8</c:f>
              <c:strCache>
                <c:ptCount val="1"/>
                <c:pt idx="0">
                  <c:v>Overall</c:v>
                </c:pt>
              </c:strCache>
            </c:strRef>
          </c:tx>
          <c:invertIfNegative val="0"/>
          <c:cat>
            <c:numRef>
              <c:f>'4-2T'!$C$4:$G$4</c:f>
              <c:numCache>
                <c:formatCode>General</c:formatCode>
                <c:ptCount val="5"/>
                <c:pt idx="0">
                  <c:v>2009</c:v>
                </c:pt>
                <c:pt idx="1">
                  <c:v>2010</c:v>
                </c:pt>
                <c:pt idx="2">
                  <c:v>2011</c:v>
                </c:pt>
                <c:pt idx="3">
                  <c:v>2012</c:v>
                </c:pt>
                <c:pt idx="4">
                  <c:v>2013</c:v>
                </c:pt>
              </c:numCache>
            </c:numRef>
          </c:cat>
          <c:val>
            <c:numRef>
              <c:f>'4-2T'!$C$8:$G$8</c:f>
              <c:numCache>
                <c:formatCode>_(* #,##0_);_(* \(#,##0\);_(* "-"??_);_(@_)</c:formatCode>
                <c:ptCount val="5"/>
                <c:pt idx="0">
                  <c:v>7733.7</c:v>
                </c:pt>
                <c:pt idx="1">
                  <c:v>7849.1</c:v>
                </c:pt>
                <c:pt idx="2">
                  <c:v>7953.6</c:v>
                </c:pt>
                <c:pt idx="3">
                  <c:v>7954.4</c:v>
                </c:pt>
                <c:pt idx="4">
                  <c:v>7580.8</c:v>
                </c:pt>
              </c:numCache>
            </c:numRef>
          </c:val>
        </c:ser>
        <c:dLbls>
          <c:showLegendKey val="0"/>
          <c:showVal val="0"/>
          <c:showCatName val="0"/>
          <c:showSerName val="0"/>
          <c:showPercent val="0"/>
          <c:showBubbleSize val="0"/>
        </c:dLbls>
        <c:gapWidth val="150"/>
        <c:shape val="box"/>
        <c:axId val="107206912"/>
        <c:axId val="107085824"/>
        <c:axId val="0"/>
      </c:bar3DChart>
      <c:catAx>
        <c:axId val="107206912"/>
        <c:scaling>
          <c:orientation val="minMax"/>
        </c:scaling>
        <c:delete val="0"/>
        <c:axPos val="l"/>
        <c:numFmt formatCode="General" sourceLinked="1"/>
        <c:majorTickMark val="out"/>
        <c:minorTickMark val="none"/>
        <c:tickLblPos val="nextTo"/>
        <c:crossAx val="107085824"/>
        <c:crosses val="autoZero"/>
        <c:auto val="1"/>
        <c:lblAlgn val="ctr"/>
        <c:lblOffset val="100"/>
        <c:noMultiLvlLbl val="0"/>
      </c:catAx>
      <c:valAx>
        <c:axId val="107085824"/>
        <c:scaling>
          <c:orientation val="minMax"/>
          <c:max val="11000"/>
          <c:min val="0"/>
        </c:scaling>
        <c:delete val="0"/>
        <c:axPos val="b"/>
        <c:majorGridlines/>
        <c:numFmt formatCode="_(* #,##0_);_(* \(#,##0\);_(* &quot;-&quot;??_);_(@_)" sourceLinked="1"/>
        <c:majorTickMark val="out"/>
        <c:minorTickMark val="none"/>
        <c:tickLblPos val="nextTo"/>
        <c:crossAx val="107206912"/>
        <c:crosses val="autoZero"/>
        <c:crossBetween val="between"/>
        <c:majorUnit val="2000"/>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Graph 5-1 Trend:  Worldwide Fuel Consumption by Year</a:t>
            </a:r>
          </a:p>
        </c:rich>
      </c:tx>
      <c:overlay val="0"/>
    </c:title>
    <c:autoTitleDeleted val="0"/>
    <c:plotArea>
      <c:layout/>
      <c:lineChart>
        <c:grouping val="standard"/>
        <c:varyColors val="0"/>
        <c:ser>
          <c:idx val="0"/>
          <c:order val="0"/>
          <c:tx>
            <c:strRef>
              <c:f>'5-1T'!$B$5</c:f>
              <c:strCache>
                <c:ptCount val="1"/>
                <c:pt idx="0">
                  <c:v>Gasoline</c:v>
                </c:pt>
              </c:strCache>
            </c:strRef>
          </c:tx>
          <c:cat>
            <c:numRef>
              <c:f>'5-1T'!$C$4:$G$4</c:f>
              <c:numCache>
                <c:formatCode>General</c:formatCode>
                <c:ptCount val="5"/>
                <c:pt idx="0">
                  <c:v>2009</c:v>
                </c:pt>
                <c:pt idx="1">
                  <c:v>2010</c:v>
                </c:pt>
                <c:pt idx="2">
                  <c:v>2011</c:v>
                </c:pt>
                <c:pt idx="3">
                  <c:v>2012</c:v>
                </c:pt>
                <c:pt idx="4">
                  <c:v>2013</c:v>
                </c:pt>
              </c:numCache>
            </c:numRef>
          </c:cat>
          <c:val>
            <c:numRef>
              <c:f>'5-1T'!$C$5:$G$5</c:f>
              <c:numCache>
                <c:formatCode>_(* #,##0_);_(* \(#,##0\);_(* "-"??_);_(@_)</c:formatCode>
                <c:ptCount val="5"/>
                <c:pt idx="0">
                  <c:v>301437180</c:v>
                </c:pt>
                <c:pt idx="1">
                  <c:v>322022967</c:v>
                </c:pt>
                <c:pt idx="2">
                  <c:v>321065651</c:v>
                </c:pt>
                <c:pt idx="3">
                  <c:v>302089296</c:v>
                </c:pt>
                <c:pt idx="4">
                  <c:v>295075647</c:v>
                </c:pt>
              </c:numCache>
            </c:numRef>
          </c:val>
          <c:smooth val="0"/>
        </c:ser>
        <c:ser>
          <c:idx val="1"/>
          <c:order val="1"/>
          <c:tx>
            <c:strRef>
              <c:f>'5-1T'!$B$6</c:f>
              <c:strCache>
                <c:ptCount val="1"/>
                <c:pt idx="0">
                  <c:v>Diesel</c:v>
                </c:pt>
              </c:strCache>
            </c:strRef>
          </c:tx>
          <c:cat>
            <c:numRef>
              <c:f>'5-1T'!$C$4:$G$4</c:f>
              <c:numCache>
                <c:formatCode>General</c:formatCode>
                <c:ptCount val="5"/>
                <c:pt idx="0">
                  <c:v>2009</c:v>
                </c:pt>
                <c:pt idx="1">
                  <c:v>2010</c:v>
                </c:pt>
                <c:pt idx="2">
                  <c:v>2011</c:v>
                </c:pt>
                <c:pt idx="3">
                  <c:v>2012</c:v>
                </c:pt>
                <c:pt idx="4">
                  <c:v>2013</c:v>
                </c:pt>
              </c:numCache>
            </c:numRef>
          </c:cat>
          <c:val>
            <c:numRef>
              <c:f>'5-1T'!$C$6:$G$6</c:f>
              <c:numCache>
                <c:formatCode>_(* #,##0_);_(* \(#,##0\);_(* "-"??_);_(@_)</c:formatCode>
                <c:ptCount val="5"/>
                <c:pt idx="0">
                  <c:v>76456394</c:v>
                </c:pt>
                <c:pt idx="1">
                  <c:v>75329077</c:v>
                </c:pt>
                <c:pt idx="2">
                  <c:v>78251519</c:v>
                </c:pt>
                <c:pt idx="3">
                  <c:v>73228363</c:v>
                </c:pt>
                <c:pt idx="4">
                  <c:v>67331622</c:v>
                </c:pt>
              </c:numCache>
            </c:numRef>
          </c:val>
          <c:smooth val="0"/>
        </c:ser>
        <c:ser>
          <c:idx val="2"/>
          <c:order val="2"/>
          <c:tx>
            <c:strRef>
              <c:f>'5-1T'!$B$7</c:f>
              <c:strCache>
                <c:ptCount val="1"/>
                <c:pt idx="0">
                  <c:v>Biodiesel (B100)</c:v>
                </c:pt>
              </c:strCache>
            </c:strRef>
          </c:tx>
          <c:cat>
            <c:numRef>
              <c:f>'5-1T'!$C$4:$G$4</c:f>
              <c:numCache>
                <c:formatCode>General</c:formatCode>
                <c:ptCount val="5"/>
                <c:pt idx="0">
                  <c:v>2009</c:v>
                </c:pt>
                <c:pt idx="1">
                  <c:v>2010</c:v>
                </c:pt>
                <c:pt idx="2">
                  <c:v>2011</c:v>
                </c:pt>
                <c:pt idx="3">
                  <c:v>2012</c:v>
                </c:pt>
                <c:pt idx="4">
                  <c:v>2013</c:v>
                </c:pt>
              </c:numCache>
            </c:numRef>
          </c:cat>
          <c:val>
            <c:numRef>
              <c:f>'5-1T'!$C$7:$G$7</c:f>
              <c:numCache>
                <c:formatCode>_(* #,##0_);_(* \(#,##0\);_(* "-"??_);_(@_)</c:formatCode>
                <c:ptCount val="5"/>
                <c:pt idx="0">
                  <c:v>4927</c:v>
                </c:pt>
                <c:pt idx="1">
                  <c:v>238</c:v>
                </c:pt>
                <c:pt idx="2">
                  <c:v>61145</c:v>
                </c:pt>
                <c:pt idx="3">
                  <c:v>343580</c:v>
                </c:pt>
                <c:pt idx="4">
                  <c:v>358146</c:v>
                </c:pt>
              </c:numCache>
            </c:numRef>
          </c:val>
          <c:smooth val="0"/>
        </c:ser>
        <c:ser>
          <c:idx val="3"/>
          <c:order val="3"/>
          <c:tx>
            <c:strRef>
              <c:f>'5-1T'!$B$8</c:f>
              <c:strCache>
                <c:ptCount val="1"/>
                <c:pt idx="0">
                  <c:v>Biodiesel (B20)</c:v>
                </c:pt>
              </c:strCache>
            </c:strRef>
          </c:tx>
          <c:cat>
            <c:numRef>
              <c:f>'5-1T'!$C$4:$G$4</c:f>
              <c:numCache>
                <c:formatCode>General</c:formatCode>
                <c:ptCount val="5"/>
                <c:pt idx="0">
                  <c:v>2009</c:v>
                </c:pt>
                <c:pt idx="1">
                  <c:v>2010</c:v>
                </c:pt>
                <c:pt idx="2">
                  <c:v>2011</c:v>
                </c:pt>
                <c:pt idx="3">
                  <c:v>2012</c:v>
                </c:pt>
                <c:pt idx="4">
                  <c:v>2013</c:v>
                </c:pt>
              </c:numCache>
            </c:numRef>
          </c:cat>
          <c:val>
            <c:numRef>
              <c:f>'5-1T'!$C$8:$G$8</c:f>
              <c:numCache>
                <c:formatCode>_(* #,##0_);_(* \(#,##0\);_(* "-"??_);_(@_)</c:formatCode>
                <c:ptCount val="5"/>
                <c:pt idx="0">
                  <c:v>7393474</c:v>
                </c:pt>
                <c:pt idx="1">
                  <c:v>8258129</c:v>
                </c:pt>
                <c:pt idx="2">
                  <c:v>7695869</c:v>
                </c:pt>
                <c:pt idx="3">
                  <c:v>6353376</c:v>
                </c:pt>
                <c:pt idx="4">
                  <c:v>5618973</c:v>
                </c:pt>
              </c:numCache>
            </c:numRef>
          </c:val>
          <c:smooth val="0"/>
        </c:ser>
        <c:ser>
          <c:idx val="4"/>
          <c:order val="4"/>
          <c:tx>
            <c:strRef>
              <c:f>'5-1T'!$B$9</c:f>
              <c:strCache>
                <c:ptCount val="1"/>
                <c:pt idx="0">
                  <c:v>CNG</c:v>
                </c:pt>
              </c:strCache>
            </c:strRef>
          </c:tx>
          <c:cat>
            <c:numRef>
              <c:f>'5-1T'!$C$4:$G$4</c:f>
              <c:numCache>
                <c:formatCode>General</c:formatCode>
                <c:ptCount val="5"/>
                <c:pt idx="0">
                  <c:v>2009</c:v>
                </c:pt>
                <c:pt idx="1">
                  <c:v>2010</c:v>
                </c:pt>
                <c:pt idx="2">
                  <c:v>2011</c:v>
                </c:pt>
                <c:pt idx="3">
                  <c:v>2012</c:v>
                </c:pt>
                <c:pt idx="4">
                  <c:v>2013</c:v>
                </c:pt>
              </c:numCache>
            </c:numRef>
          </c:cat>
          <c:val>
            <c:numRef>
              <c:f>'5-1T'!$C$9:$G$9</c:f>
              <c:numCache>
                <c:formatCode>_(* #,##0_);_(* \(#,##0\);_(* "-"??_);_(@_)</c:formatCode>
                <c:ptCount val="5"/>
                <c:pt idx="0">
                  <c:v>499301</c:v>
                </c:pt>
                <c:pt idx="1">
                  <c:v>503604</c:v>
                </c:pt>
                <c:pt idx="2">
                  <c:v>435508</c:v>
                </c:pt>
                <c:pt idx="3">
                  <c:v>421334</c:v>
                </c:pt>
                <c:pt idx="4">
                  <c:v>368905</c:v>
                </c:pt>
              </c:numCache>
            </c:numRef>
          </c:val>
          <c:smooth val="0"/>
        </c:ser>
        <c:ser>
          <c:idx val="5"/>
          <c:order val="5"/>
          <c:tx>
            <c:strRef>
              <c:f>'5-1T'!$B$10</c:f>
              <c:strCache>
                <c:ptCount val="1"/>
                <c:pt idx="0">
                  <c:v>Electric</c:v>
                </c:pt>
              </c:strCache>
            </c:strRef>
          </c:tx>
          <c:cat>
            <c:numRef>
              <c:f>'5-1T'!$C$4:$G$4</c:f>
              <c:numCache>
                <c:formatCode>General</c:formatCode>
                <c:ptCount val="5"/>
                <c:pt idx="0">
                  <c:v>2009</c:v>
                </c:pt>
                <c:pt idx="1">
                  <c:v>2010</c:v>
                </c:pt>
                <c:pt idx="2">
                  <c:v>2011</c:v>
                </c:pt>
                <c:pt idx="3">
                  <c:v>2012</c:v>
                </c:pt>
                <c:pt idx="4">
                  <c:v>2013</c:v>
                </c:pt>
              </c:numCache>
            </c:numRef>
          </c:cat>
          <c:val>
            <c:numRef>
              <c:f>'5-1T'!$C$10:$G$10</c:f>
              <c:numCache>
                <c:formatCode>_(* #,##0_);_(* \(#,##0\);_(* "-"??_);_(@_)</c:formatCode>
                <c:ptCount val="5"/>
                <c:pt idx="0">
                  <c:v>3999</c:v>
                </c:pt>
                <c:pt idx="1">
                  <c:v>36421</c:v>
                </c:pt>
                <c:pt idx="2">
                  <c:v>89863</c:v>
                </c:pt>
                <c:pt idx="3">
                  <c:v>85443</c:v>
                </c:pt>
                <c:pt idx="4">
                  <c:v>87718</c:v>
                </c:pt>
              </c:numCache>
            </c:numRef>
          </c:val>
          <c:smooth val="0"/>
        </c:ser>
        <c:ser>
          <c:idx val="6"/>
          <c:order val="6"/>
          <c:tx>
            <c:strRef>
              <c:f>'5-1T'!$B$11</c:f>
              <c:strCache>
                <c:ptCount val="1"/>
                <c:pt idx="0">
                  <c:v>Ethanol/E-85</c:v>
                </c:pt>
              </c:strCache>
            </c:strRef>
          </c:tx>
          <c:cat>
            <c:numRef>
              <c:f>'5-1T'!$C$4:$G$4</c:f>
              <c:numCache>
                <c:formatCode>General</c:formatCode>
                <c:ptCount val="5"/>
                <c:pt idx="0">
                  <c:v>2009</c:v>
                </c:pt>
                <c:pt idx="1">
                  <c:v>2010</c:v>
                </c:pt>
                <c:pt idx="2">
                  <c:v>2011</c:v>
                </c:pt>
                <c:pt idx="3">
                  <c:v>2012</c:v>
                </c:pt>
                <c:pt idx="4">
                  <c:v>2013</c:v>
                </c:pt>
              </c:numCache>
            </c:numRef>
          </c:cat>
          <c:val>
            <c:numRef>
              <c:f>'5-1T'!$C$11:$G$11</c:f>
              <c:numCache>
                <c:formatCode>_(* #,##0_);_(* \(#,##0\);_(* "-"??_);_(@_)</c:formatCode>
                <c:ptCount val="5"/>
                <c:pt idx="0">
                  <c:v>7923085</c:v>
                </c:pt>
                <c:pt idx="1">
                  <c:v>8201285</c:v>
                </c:pt>
                <c:pt idx="2">
                  <c:v>9521322</c:v>
                </c:pt>
                <c:pt idx="3">
                  <c:v>12261341</c:v>
                </c:pt>
                <c:pt idx="4">
                  <c:v>14158483</c:v>
                </c:pt>
              </c:numCache>
            </c:numRef>
          </c:val>
          <c:smooth val="0"/>
        </c:ser>
        <c:ser>
          <c:idx val="7"/>
          <c:order val="7"/>
          <c:tx>
            <c:strRef>
              <c:f>'5-1T'!$B$12</c:f>
              <c:strCache>
                <c:ptCount val="1"/>
                <c:pt idx="0">
                  <c:v>LNG</c:v>
                </c:pt>
              </c:strCache>
            </c:strRef>
          </c:tx>
          <c:cat>
            <c:numRef>
              <c:f>'5-1T'!$C$4:$G$4</c:f>
              <c:numCache>
                <c:formatCode>General</c:formatCode>
                <c:ptCount val="5"/>
                <c:pt idx="0">
                  <c:v>2009</c:v>
                </c:pt>
                <c:pt idx="1">
                  <c:v>2010</c:v>
                </c:pt>
                <c:pt idx="2">
                  <c:v>2011</c:v>
                </c:pt>
                <c:pt idx="3">
                  <c:v>2012</c:v>
                </c:pt>
                <c:pt idx="4">
                  <c:v>2013</c:v>
                </c:pt>
              </c:numCache>
            </c:numRef>
          </c:cat>
          <c:val>
            <c:numRef>
              <c:f>'5-1T'!$C$12:$G$12</c:f>
              <c:numCache>
                <c:formatCode>_(* #,##0_);_(* \(#,##0\);_(* "-"??_);_(@_)</c:formatCode>
                <c:ptCount val="5"/>
                <c:pt idx="0">
                  <c:v>34941</c:v>
                </c:pt>
                <c:pt idx="1">
                  <c:v>482</c:v>
                </c:pt>
                <c:pt idx="2">
                  <c:v>163</c:v>
                </c:pt>
                <c:pt idx="3">
                  <c:v>20</c:v>
                </c:pt>
                <c:pt idx="4">
                  <c:v>456</c:v>
                </c:pt>
              </c:numCache>
            </c:numRef>
          </c:val>
          <c:smooth val="0"/>
        </c:ser>
        <c:ser>
          <c:idx val="8"/>
          <c:order val="8"/>
          <c:tx>
            <c:strRef>
              <c:f>'5-1T'!$B$13</c:f>
              <c:strCache>
                <c:ptCount val="1"/>
                <c:pt idx="0">
                  <c:v>LPG</c:v>
                </c:pt>
              </c:strCache>
            </c:strRef>
          </c:tx>
          <c:cat>
            <c:numRef>
              <c:f>'5-1T'!$C$4:$G$4</c:f>
              <c:numCache>
                <c:formatCode>General</c:formatCode>
                <c:ptCount val="5"/>
                <c:pt idx="0">
                  <c:v>2009</c:v>
                </c:pt>
                <c:pt idx="1">
                  <c:v>2010</c:v>
                </c:pt>
                <c:pt idx="2">
                  <c:v>2011</c:v>
                </c:pt>
                <c:pt idx="3">
                  <c:v>2012</c:v>
                </c:pt>
                <c:pt idx="4">
                  <c:v>2013</c:v>
                </c:pt>
              </c:numCache>
            </c:numRef>
          </c:cat>
          <c:val>
            <c:numRef>
              <c:f>'5-1T'!$C$13:$G$13</c:f>
              <c:numCache>
                <c:formatCode>_(* #,##0_);_(* \(#,##0\);_(* "-"??_);_(@_)</c:formatCode>
                <c:ptCount val="5"/>
                <c:pt idx="0">
                  <c:v>207580</c:v>
                </c:pt>
                <c:pt idx="1">
                  <c:v>194876</c:v>
                </c:pt>
                <c:pt idx="2">
                  <c:v>186511</c:v>
                </c:pt>
                <c:pt idx="3">
                  <c:v>210874</c:v>
                </c:pt>
                <c:pt idx="4">
                  <c:v>256967</c:v>
                </c:pt>
              </c:numCache>
            </c:numRef>
          </c:val>
          <c:smooth val="0"/>
        </c:ser>
        <c:ser>
          <c:idx val="9"/>
          <c:order val="9"/>
          <c:tx>
            <c:strRef>
              <c:f>'5-1T'!$B$14</c:f>
              <c:strCache>
                <c:ptCount val="1"/>
                <c:pt idx="0">
                  <c:v>Hydrogen</c:v>
                </c:pt>
              </c:strCache>
            </c:strRef>
          </c:tx>
          <c:cat>
            <c:numRef>
              <c:f>'5-1T'!$C$4:$G$4</c:f>
              <c:numCache>
                <c:formatCode>General</c:formatCode>
                <c:ptCount val="5"/>
                <c:pt idx="0">
                  <c:v>2009</c:v>
                </c:pt>
                <c:pt idx="1">
                  <c:v>2010</c:v>
                </c:pt>
                <c:pt idx="2">
                  <c:v>2011</c:v>
                </c:pt>
                <c:pt idx="3">
                  <c:v>2012</c:v>
                </c:pt>
                <c:pt idx="4">
                  <c:v>2013</c:v>
                </c:pt>
              </c:numCache>
            </c:numRef>
          </c:cat>
          <c:val>
            <c:numRef>
              <c:f>'5-1T'!$C$14:$G$14</c:f>
              <c:numCache>
                <c:formatCode>_(* #,##0_);_(* \(#,##0\);_(* "-"??_);_(@_)</c:formatCode>
                <c:ptCount val="5"/>
                <c:pt idx="0">
                  <c:v>431</c:v>
                </c:pt>
                <c:pt idx="1">
                  <c:v>790</c:v>
                </c:pt>
                <c:pt idx="2">
                  <c:v>397</c:v>
                </c:pt>
                <c:pt idx="3">
                  <c:v>526</c:v>
                </c:pt>
                <c:pt idx="4">
                  <c:v>483</c:v>
                </c:pt>
              </c:numCache>
            </c:numRef>
          </c:val>
          <c:smooth val="0"/>
        </c:ser>
        <c:ser>
          <c:idx val="10"/>
          <c:order val="10"/>
          <c:tx>
            <c:strRef>
              <c:f>'5-1T'!$B$15</c:f>
              <c:strCache>
                <c:ptCount val="1"/>
                <c:pt idx="0">
                  <c:v>Grand Total:</c:v>
                </c:pt>
              </c:strCache>
            </c:strRef>
          </c:tx>
          <c:cat>
            <c:numRef>
              <c:f>'5-1T'!$C$4:$G$4</c:f>
              <c:numCache>
                <c:formatCode>General</c:formatCode>
                <c:ptCount val="5"/>
                <c:pt idx="0">
                  <c:v>2009</c:v>
                </c:pt>
                <c:pt idx="1">
                  <c:v>2010</c:v>
                </c:pt>
                <c:pt idx="2">
                  <c:v>2011</c:v>
                </c:pt>
                <c:pt idx="3">
                  <c:v>2012</c:v>
                </c:pt>
                <c:pt idx="4">
                  <c:v>2013</c:v>
                </c:pt>
              </c:numCache>
            </c:numRef>
          </c:cat>
          <c:val>
            <c:numRef>
              <c:f>'5-1T'!$C$15:$G$15</c:f>
              <c:numCache>
                <c:formatCode>_(* #,##0_);_(* \(#,##0\);_(* "-"??_);_(@_)</c:formatCode>
                <c:ptCount val="5"/>
                <c:pt idx="0">
                  <c:v>393961312</c:v>
                </c:pt>
                <c:pt idx="1">
                  <c:v>414547869</c:v>
                </c:pt>
                <c:pt idx="2">
                  <c:v>417307948</c:v>
                </c:pt>
                <c:pt idx="3">
                  <c:v>394994153</c:v>
                </c:pt>
                <c:pt idx="4">
                  <c:v>383257400</c:v>
                </c:pt>
              </c:numCache>
            </c:numRef>
          </c:val>
          <c:smooth val="0"/>
        </c:ser>
        <c:dLbls>
          <c:showLegendKey val="0"/>
          <c:showVal val="0"/>
          <c:showCatName val="0"/>
          <c:showSerName val="0"/>
          <c:showPercent val="0"/>
          <c:showBubbleSize val="0"/>
        </c:dLbls>
        <c:marker val="1"/>
        <c:smooth val="0"/>
        <c:axId val="108373120"/>
        <c:axId val="108374656"/>
      </c:lineChart>
      <c:catAx>
        <c:axId val="108373120"/>
        <c:scaling>
          <c:orientation val="minMax"/>
        </c:scaling>
        <c:delete val="0"/>
        <c:axPos val="b"/>
        <c:majorGridlines/>
        <c:numFmt formatCode="General" sourceLinked="1"/>
        <c:majorTickMark val="out"/>
        <c:minorTickMark val="none"/>
        <c:tickLblPos val="nextTo"/>
        <c:crossAx val="108374656"/>
        <c:crosses val="autoZero"/>
        <c:auto val="1"/>
        <c:lblAlgn val="ctr"/>
        <c:lblOffset val="100"/>
        <c:noMultiLvlLbl val="0"/>
      </c:catAx>
      <c:valAx>
        <c:axId val="108374656"/>
        <c:scaling>
          <c:orientation val="minMax"/>
        </c:scaling>
        <c:delete val="0"/>
        <c:axPos val="l"/>
        <c:majorGridlines/>
        <c:numFmt formatCode="_(* #,##0_);_(* \(#,##0\);_(* &quot;-&quot;??_);_(@_)" sourceLinked="1"/>
        <c:majorTickMark val="out"/>
        <c:minorTickMark val="none"/>
        <c:tickLblPos val="nextTo"/>
        <c:crossAx val="108373120"/>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Graph 5-3 Trend:  Vehicle Inventory by Fuel Type by Year, All Vehicles</a:t>
            </a:r>
          </a:p>
        </c:rich>
      </c:tx>
      <c:overlay val="0"/>
    </c:title>
    <c:autoTitleDeleted val="0"/>
    <c:plotArea>
      <c:layout/>
      <c:lineChart>
        <c:grouping val="standard"/>
        <c:varyColors val="0"/>
        <c:ser>
          <c:idx val="0"/>
          <c:order val="0"/>
          <c:tx>
            <c:strRef>
              <c:f>'5-3T'!$B$5</c:f>
              <c:strCache>
                <c:ptCount val="1"/>
                <c:pt idx="0">
                  <c:v>Gasoline</c:v>
                </c:pt>
              </c:strCache>
            </c:strRef>
          </c:tx>
          <c:cat>
            <c:numRef>
              <c:f>'5-3T'!$C$4:$G$4</c:f>
              <c:numCache>
                <c:formatCode>General</c:formatCode>
                <c:ptCount val="5"/>
                <c:pt idx="0">
                  <c:v>2009</c:v>
                </c:pt>
                <c:pt idx="1">
                  <c:v>2010</c:v>
                </c:pt>
                <c:pt idx="2">
                  <c:v>2011</c:v>
                </c:pt>
                <c:pt idx="3">
                  <c:v>2012</c:v>
                </c:pt>
                <c:pt idx="4">
                  <c:v>2013</c:v>
                </c:pt>
              </c:numCache>
            </c:numRef>
          </c:cat>
          <c:val>
            <c:numRef>
              <c:f>'5-3T'!$C$5:$G$5</c:f>
              <c:numCache>
                <c:formatCode>_(* #,##0_);_(* \(#,##0\);_(* "-"??_);_(@_)</c:formatCode>
                <c:ptCount val="5"/>
                <c:pt idx="0">
                  <c:v>411870</c:v>
                </c:pt>
                <c:pt idx="1">
                  <c:v>399471</c:v>
                </c:pt>
                <c:pt idx="2">
                  <c:v>378685</c:v>
                </c:pt>
                <c:pt idx="3">
                  <c:v>364653</c:v>
                </c:pt>
                <c:pt idx="4">
                  <c:v>348566</c:v>
                </c:pt>
              </c:numCache>
            </c:numRef>
          </c:val>
          <c:smooth val="0"/>
        </c:ser>
        <c:ser>
          <c:idx val="1"/>
          <c:order val="1"/>
          <c:tx>
            <c:strRef>
              <c:f>'5-3T'!$B$6</c:f>
              <c:strCache>
                <c:ptCount val="1"/>
                <c:pt idx="0">
                  <c:v>Diesel</c:v>
                </c:pt>
              </c:strCache>
            </c:strRef>
          </c:tx>
          <c:cat>
            <c:numRef>
              <c:f>'5-3T'!$C$4:$G$4</c:f>
              <c:numCache>
                <c:formatCode>General</c:formatCode>
                <c:ptCount val="5"/>
                <c:pt idx="0">
                  <c:v>2009</c:v>
                </c:pt>
                <c:pt idx="1">
                  <c:v>2010</c:v>
                </c:pt>
                <c:pt idx="2">
                  <c:v>2011</c:v>
                </c:pt>
                <c:pt idx="3">
                  <c:v>2012</c:v>
                </c:pt>
                <c:pt idx="4">
                  <c:v>2013</c:v>
                </c:pt>
              </c:numCache>
            </c:numRef>
          </c:cat>
          <c:val>
            <c:numRef>
              <c:f>'5-3T'!$C$6:$G$6</c:f>
              <c:numCache>
                <c:formatCode>_(* #,##0_);_(* \(#,##0\);_(* "-"??_);_(@_)</c:formatCode>
                <c:ptCount val="5"/>
                <c:pt idx="0">
                  <c:v>83794</c:v>
                </c:pt>
                <c:pt idx="1">
                  <c:v>84693</c:v>
                </c:pt>
                <c:pt idx="2">
                  <c:v>85301</c:v>
                </c:pt>
                <c:pt idx="3">
                  <c:v>84589</c:v>
                </c:pt>
                <c:pt idx="4">
                  <c:v>83603</c:v>
                </c:pt>
              </c:numCache>
            </c:numRef>
          </c:val>
          <c:smooth val="0"/>
        </c:ser>
        <c:ser>
          <c:idx val="2"/>
          <c:order val="2"/>
          <c:tx>
            <c:strRef>
              <c:f>'5-3T'!$B$7</c:f>
              <c:strCache>
                <c:ptCount val="1"/>
                <c:pt idx="0">
                  <c:v>Gasoline Hybrid</c:v>
                </c:pt>
              </c:strCache>
            </c:strRef>
          </c:tx>
          <c:cat>
            <c:numRef>
              <c:f>'5-3T'!$C$4:$G$4</c:f>
              <c:numCache>
                <c:formatCode>General</c:formatCode>
                <c:ptCount val="5"/>
                <c:pt idx="0">
                  <c:v>2009</c:v>
                </c:pt>
                <c:pt idx="1">
                  <c:v>2010</c:v>
                </c:pt>
                <c:pt idx="2">
                  <c:v>2011</c:v>
                </c:pt>
                <c:pt idx="3">
                  <c:v>2012</c:v>
                </c:pt>
                <c:pt idx="4">
                  <c:v>2013</c:v>
                </c:pt>
              </c:numCache>
            </c:numRef>
          </c:cat>
          <c:val>
            <c:numRef>
              <c:f>'5-3T'!$C$7:$G$7</c:f>
              <c:numCache>
                <c:formatCode>_(* #,##0_);_(* \(#,##0\);_(* "-"??_);_(@_)</c:formatCode>
                <c:ptCount val="5"/>
                <c:pt idx="0">
                  <c:v>5582</c:v>
                </c:pt>
                <c:pt idx="1">
                  <c:v>10694</c:v>
                </c:pt>
                <c:pt idx="2">
                  <c:v>15531</c:v>
                </c:pt>
                <c:pt idx="3">
                  <c:v>15834</c:v>
                </c:pt>
                <c:pt idx="4">
                  <c:v>15892</c:v>
                </c:pt>
              </c:numCache>
            </c:numRef>
          </c:val>
          <c:smooth val="0"/>
        </c:ser>
        <c:ser>
          <c:idx val="3"/>
          <c:order val="3"/>
          <c:tx>
            <c:strRef>
              <c:f>'5-3T'!$B$8</c:f>
              <c:strCache>
                <c:ptCount val="1"/>
                <c:pt idx="0">
                  <c:v>Diesel Hybrid</c:v>
                </c:pt>
              </c:strCache>
            </c:strRef>
          </c:tx>
          <c:cat>
            <c:numRef>
              <c:f>'5-3T'!$C$4:$G$4</c:f>
              <c:numCache>
                <c:formatCode>General</c:formatCode>
                <c:ptCount val="5"/>
                <c:pt idx="0">
                  <c:v>2009</c:v>
                </c:pt>
                <c:pt idx="1">
                  <c:v>2010</c:v>
                </c:pt>
                <c:pt idx="2">
                  <c:v>2011</c:v>
                </c:pt>
                <c:pt idx="3">
                  <c:v>2012</c:v>
                </c:pt>
                <c:pt idx="4">
                  <c:v>2013</c:v>
                </c:pt>
              </c:numCache>
            </c:numRef>
          </c:cat>
          <c:val>
            <c:numRef>
              <c:f>'5-3T'!$C$8:$G$8</c:f>
              <c:numCache>
                <c:formatCode>_(* #,##0_);_(* \(#,##0\);_(* "-"??_);_(@_)</c:formatCode>
                <c:ptCount val="5"/>
                <c:pt idx="0">
                  <c:v>53</c:v>
                </c:pt>
                <c:pt idx="1">
                  <c:v>63</c:v>
                </c:pt>
                <c:pt idx="2">
                  <c:v>138</c:v>
                </c:pt>
                <c:pt idx="3">
                  <c:v>290</c:v>
                </c:pt>
                <c:pt idx="4">
                  <c:v>220</c:v>
                </c:pt>
              </c:numCache>
            </c:numRef>
          </c:val>
          <c:smooth val="0"/>
        </c:ser>
        <c:ser>
          <c:idx val="4"/>
          <c:order val="4"/>
          <c:tx>
            <c:strRef>
              <c:f>'5-3T'!$B$9</c:f>
              <c:strCache>
                <c:ptCount val="1"/>
                <c:pt idx="0">
                  <c:v>Gasoline LGHG</c:v>
                </c:pt>
              </c:strCache>
            </c:strRef>
          </c:tx>
          <c:cat>
            <c:numRef>
              <c:f>'5-3T'!$C$4:$G$4</c:f>
              <c:numCache>
                <c:formatCode>General</c:formatCode>
                <c:ptCount val="5"/>
                <c:pt idx="0">
                  <c:v>2009</c:v>
                </c:pt>
                <c:pt idx="1">
                  <c:v>2010</c:v>
                </c:pt>
                <c:pt idx="2">
                  <c:v>2011</c:v>
                </c:pt>
                <c:pt idx="3">
                  <c:v>2012</c:v>
                </c:pt>
                <c:pt idx="4">
                  <c:v>2013</c:v>
                </c:pt>
              </c:numCache>
            </c:numRef>
          </c:cat>
          <c:val>
            <c:numRef>
              <c:f>'5-3T'!$C$9:$G$9</c:f>
              <c:numCache>
                <c:formatCode>_(* #,##0_);_(* \(#,##0\);_(* "-"??_);_(@_)</c:formatCode>
                <c:ptCount val="5"/>
                <c:pt idx="0">
                  <c:v>0</c:v>
                </c:pt>
                <c:pt idx="1">
                  <c:v>0</c:v>
                </c:pt>
                <c:pt idx="2">
                  <c:v>1431</c:v>
                </c:pt>
                <c:pt idx="3">
                  <c:v>2187</c:v>
                </c:pt>
                <c:pt idx="4">
                  <c:v>1145</c:v>
                </c:pt>
              </c:numCache>
            </c:numRef>
          </c:val>
          <c:smooth val="0"/>
        </c:ser>
        <c:ser>
          <c:idx val="5"/>
          <c:order val="5"/>
          <c:tx>
            <c:strRef>
              <c:f>'5-3T'!$B$10</c:f>
              <c:strCache>
                <c:ptCount val="1"/>
                <c:pt idx="0">
                  <c:v>Diesel LGHG</c:v>
                </c:pt>
              </c:strCache>
            </c:strRef>
          </c:tx>
          <c:cat>
            <c:numRef>
              <c:f>'5-3T'!$C$4:$G$4</c:f>
              <c:numCache>
                <c:formatCode>General</c:formatCode>
                <c:ptCount val="5"/>
                <c:pt idx="0">
                  <c:v>2009</c:v>
                </c:pt>
                <c:pt idx="1">
                  <c:v>2010</c:v>
                </c:pt>
                <c:pt idx="2">
                  <c:v>2011</c:v>
                </c:pt>
                <c:pt idx="3">
                  <c:v>2012</c:v>
                </c:pt>
                <c:pt idx="4">
                  <c:v>2013</c:v>
                </c:pt>
              </c:numCache>
            </c:numRef>
          </c:cat>
          <c:val>
            <c:numRef>
              <c:f>'5-3T'!$C$10:$G$10</c:f>
              <c:numCache>
                <c:formatCode>_(* #,##0_);_(* \(#,##0\);_(* "-"??_);_(@_)</c:formatCode>
                <c:ptCount val="5"/>
                <c:pt idx="0">
                  <c:v>0</c:v>
                </c:pt>
                <c:pt idx="1">
                  <c:v>0</c:v>
                </c:pt>
                <c:pt idx="2">
                  <c:v>69</c:v>
                </c:pt>
                <c:pt idx="3">
                  <c:v>202</c:v>
                </c:pt>
                <c:pt idx="4">
                  <c:v>21</c:v>
                </c:pt>
              </c:numCache>
            </c:numRef>
          </c:val>
          <c:smooth val="0"/>
        </c:ser>
        <c:ser>
          <c:idx val="6"/>
          <c:order val="6"/>
          <c:tx>
            <c:strRef>
              <c:f>'5-3T'!$B$11</c:f>
              <c:strCache>
                <c:ptCount val="1"/>
                <c:pt idx="0">
                  <c:v>Gasoline Plug-in Hybrid</c:v>
                </c:pt>
              </c:strCache>
            </c:strRef>
          </c:tx>
          <c:cat>
            <c:numRef>
              <c:f>'5-3T'!$C$4:$G$4</c:f>
              <c:numCache>
                <c:formatCode>General</c:formatCode>
                <c:ptCount val="5"/>
                <c:pt idx="0">
                  <c:v>2009</c:v>
                </c:pt>
                <c:pt idx="1">
                  <c:v>2010</c:v>
                </c:pt>
                <c:pt idx="2">
                  <c:v>2011</c:v>
                </c:pt>
                <c:pt idx="3">
                  <c:v>2012</c:v>
                </c:pt>
                <c:pt idx="4">
                  <c:v>2013</c:v>
                </c:pt>
              </c:numCache>
            </c:numRef>
          </c:cat>
          <c:val>
            <c:numRef>
              <c:f>'5-3T'!$C$11:$G$11</c:f>
              <c:numCache>
                <c:formatCode>_(* #,##0_);_(* \(#,##0\);_(* "-"??_);_(@_)</c:formatCode>
                <c:ptCount val="5"/>
                <c:pt idx="0">
                  <c:v>0</c:v>
                </c:pt>
                <c:pt idx="1">
                  <c:v>0</c:v>
                </c:pt>
                <c:pt idx="2">
                  <c:v>9</c:v>
                </c:pt>
                <c:pt idx="3">
                  <c:v>167</c:v>
                </c:pt>
                <c:pt idx="4">
                  <c:v>509</c:v>
                </c:pt>
              </c:numCache>
            </c:numRef>
          </c:val>
          <c:smooth val="0"/>
        </c:ser>
        <c:ser>
          <c:idx val="7"/>
          <c:order val="7"/>
          <c:tx>
            <c:strRef>
              <c:f>'5-3T'!$B$12</c:f>
              <c:strCache>
                <c:ptCount val="1"/>
                <c:pt idx="0">
                  <c:v>CNG</c:v>
                </c:pt>
              </c:strCache>
            </c:strRef>
          </c:tx>
          <c:cat>
            <c:numRef>
              <c:f>'5-3T'!$C$4:$G$4</c:f>
              <c:numCache>
                <c:formatCode>General</c:formatCode>
                <c:ptCount val="5"/>
                <c:pt idx="0">
                  <c:v>2009</c:v>
                </c:pt>
                <c:pt idx="1">
                  <c:v>2010</c:v>
                </c:pt>
                <c:pt idx="2">
                  <c:v>2011</c:v>
                </c:pt>
                <c:pt idx="3">
                  <c:v>2012</c:v>
                </c:pt>
                <c:pt idx="4">
                  <c:v>2013</c:v>
                </c:pt>
              </c:numCache>
            </c:numRef>
          </c:cat>
          <c:val>
            <c:numRef>
              <c:f>'5-3T'!$C$12:$G$12</c:f>
              <c:numCache>
                <c:formatCode>_(* #,##0_);_(* \(#,##0\);_(* "-"??_);_(@_)</c:formatCode>
                <c:ptCount val="5"/>
                <c:pt idx="0">
                  <c:v>6486</c:v>
                </c:pt>
                <c:pt idx="1">
                  <c:v>5671</c:v>
                </c:pt>
                <c:pt idx="2">
                  <c:v>5144</c:v>
                </c:pt>
                <c:pt idx="3">
                  <c:v>1710</c:v>
                </c:pt>
                <c:pt idx="4">
                  <c:v>1519</c:v>
                </c:pt>
              </c:numCache>
            </c:numRef>
          </c:val>
          <c:smooth val="0"/>
        </c:ser>
        <c:ser>
          <c:idx val="8"/>
          <c:order val="8"/>
          <c:tx>
            <c:strRef>
              <c:f>'5-3T'!$B$13</c:f>
              <c:strCache>
                <c:ptCount val="1"/>
                <c:pt idx="0">
                  <c:v>E-85</c:v>
                </c:pt>
              </c:strCache>
            </c:strRef>
          </c:tx>
          <c:cat>
            <c:numRef>
              <c:f>'5-3T'!$C$4:$G$4</c:f>
              <c:numCache>
                <c:formatCode>General</c:formatCode>
                <c:ptCount val="5"/>
                <c:pt idx="0">
                  <c:v>2009</c:v>
                </c:pt>
                <c:pt idx="1">
                  <c:v>2010</c:v>
                </c:pt>
                <c:pt idx="2">
                  <c:v>2011</c:v>
                </c:pt>
                <c:pt idx="3">
                  <c:v>2012</c:v>
                </c:pt>
                <c:pt idx="4">
                  <c:v>2013</c:v>
                </c:pt>
              </c:numCache>
            </c:numRef>
          </c:cat>
          <c:val>
            <c:numRef>
              <c:f>'5-3T'!$C$13:$G$13</c:f>
              <c:numCache>
                <c:formatCode>_(* #,##0_);_(* \(#,##0\);_(* "-"??_);_(@_)</c:formatCode>
                <c:ptCount val="5"/>
                <c:pt idx="0">
                  <c:v>143652</c:v>
                </c:pt>
                <c:pt idx="1">
                  <c:v>158300</c:v>
                </c:pt>
                <c:pt idx="2">
                  <c:v>169448</c:v>
                </c:pt>
                <c:pt idx="3">
                  <c:v>176271</c:v>
                </c:pt>
                <c:pt idx="4">
                  <c:v>180188</c:v>
                </c:pt>
              </c:numCache>
            </c:numRef>
          </c:val>
          <c:smooth val="0"/>
        </c:ser>
        <c:ser>
          <c:idx val="9"/>
          <c:order val="9"/>
          <c:tx>
            <c:strRef>
              <c:f>'5-3T'!$B$14</c:f>
              <c:strCache>
                <c:ptCount val="1"/>
                <c:pt idx="0">
                  <c:v>Electric</c:v>
                </c:pt>
              </c:strCache>
            </c:strRef>
          </c:tx>
          <c:cat>
            <c:numRef>
              <c:f>'5-3T'!$C$4:$G$4</c:f>
              <c:numCache>
                <c:formatCode>General</c:formatCode>
                <c:ptCount val="5"/>
                <c:pt idx="0">
                  <c:v>2009</c:v>
                </c:pt>
                <c:pt idx="1">
                  <c:v>2010</c:v>
                </c:pt>
                <c:pt idx="2">
                  <c:v>2011</c:v>
                </c:pt>
                <c:pt idx="3">
                  <c:v>2012</c:v>
                </c:pt>
                <c:pt idx="4">
                  <c:v>2013</c:v>
                </c:pt>
              </c:numCache>
            </c:numRef>
          </c:cat>
          <c:val>
            <c:numRef>
              <c:f>'5-3T'!$C$14:$G$14</c:f>
              <c:numCache>
                <c:formatCode>_(* #,##0_);_(* \(#,##0\);_(* "-"??_);_(@_)</c:formatCode>
                <c:ptCount val="5"/>
                <c:pt idx="0">
                  <c:v>57</c:v>
                </c:pt>
                <c:pt idx="1">
                  <c:v>3100</c:v>
                </c:pt>
                <c:pt idx="2">
                  <c:v>3941</c:v>
                </c:pt>
                <c:pt idx="3">
                  <c:v>3979</c:v>
                </c:pt>
                <c:pt idx="4">
                  <c:v>3848</c:v>
                </c:pt>
              </c:numCache>
            </c:numRef>
          </c:val>
          <c:smooth val="0"/>
        </c:ser>
        <c:ser>
          <c:idx val="10"/>
          <c:order val="10"/>
          <c:tx>
            <c:strRef>
              <c:f>'5-3T'!$B$15</c:f>
              <c:strCache>
                <c:ptCount val="1"/>
                <c:pt idx="0">
                  <c:v>Hydrogen</c:v>
                </c:pt>
              </c:strCache>
            </c:strRef>
          </c:tx>
          <c:cat>
            <c:numRef>
              <c:f>'5-3T'!$C$4:$G$4</c:f>
              <c:numCache>
                <c:formatCode>General</c:formatCode>
                <c:ptCount val="5"/>
                <c:pt idx="0">
                  <c:v>2009</c:v>
                </c:pt>
                <c:pt idx="1">
                  <c:v>2010</c:v>
                </c:pt>
                <c:pt idx="2">
                  <c:v>2011</c:v>
                </c:pt>
                <c:pt idx="3">
                  <c:v>2012</c:v>
                </c:pt>
                <c:pt idx="4">
                  <c:v>2013</c:v>
                </c:pt>
              </c:numCache>
            </c:numRef>
          </c:cat>
          <c:val>
            <c:numRef>
              <c:f>'5-3T'!$C$15:$G$15</c:f>
              <c:numCache>
                <c:formatCode>_(* #,##0_);_(* \(#,##0\);_(* "-"??_);_(@_)</c:formatCode>
                <c:ptCount val="5"/>
                <c:pt idx="0">
                  <c:v>4</c:v>
                </c:pt>
                <c:pt idx="1">
                  <c:v>5</c:v>
                </c:pt>
                <c:pt idx="2">
                  <c:v>7</c:v>
                </c:pt>
                <c:pt idx="3">
                  <c:v>4</c:v>
                </c:pt>
                <c:pt idx="4">
                  <c:v>5</c:v>
                </c:pt>
              </c:numCache>
            </c:numRef>
          </c:val>
          <c:smooth val="0"/>
        </c:ser>
        <c:ser>
          <c:idx val="11"/>
          <c:order val="11"/>
          <c:tx>
            <c:strRef>
              <c:f>'5-3T'!$B$16</c:f>
              <c:strCache>
                <c:ptCount val="1"/>
                <c:pt idx="0">
                  <c:v>LNG</c:v>
                </c:pt>
              </c:strCache>
            </c:strRef>
          </c:tx>
          <c:cat>
            <c:numRef>
              <c:f>'5-3T'!$C$4:$G$4</c:f>
              <c:numCache>
                <c:formatCode>General</c:formatCode>
                <c:ptCount val="5"/>
                <c:pt idx="0">
                  <c:v>2009</c:v>
                </c:pt>
                <c:pt idx="1">
                  <c:v>2010</c:v>
                </c:pt>
                <c:pt idx="2">
                  <c:v>2011</c:v>
                </c:pt>
                <c:pt idx="3">
                  <c:v>2012</c:v>
                </c:pt>
                <c:pt idx="4">
                  <c:v>2013</c:v>
                </c:pt>
              </c:numCache>
            </c:numRef>
          </c:cat>
          <c:val>
            <c:numRef>
              <c:f>'5-3T'!$C$16:$G$16</c:f>
              <c:numCache>
                <c:formatCode>_(* #,##0_);_(* \(#,##0\);_(* "-"??_);_(@_)</c:formatCode>
                <c:ptCount val="5"/>
                <c:pt idx="0">
                  <c:v>20</c:v>
                </c:pt>
                <c:pt idx="1">
                  <c:v>7</c:v>
                </c:pt>
                <c:pt idx="2">
                  <c:v>0</c:v>
                </c:pt>
                <c:pt idx="3">
                  <c:v>0</c:v>
                </c:pt>
                <c:pt idx="4">
                  <c:v>2</c:v>
                </c:pt>
              </c:numCache>
            </c:numRef>
          </c:val>
          <c:smooth val="0"/>
        </c:ser>
        <c:ser>
          <c:idx val="12"/>
          <c:order val="12"/>
          <c:tx>
            <c:strRef>
              <c:f>'5-3T'!$B$17</c:f>
              <c:strCache>
                <c:ptCount val="1"/>
                <c:pt idx="0">
                  <c:v>LPG</c:v>
                </c:pt>
              </c:strCache>
            </c:strRef>
          </c:tx>
          <c:cat>
            <c:numRef>
              <c:f>'5-3T'!$C$4:$G$4</c:f>
              <c:numCache>
                <c:formatCode>General</c:formatCode>
                <c:ptCount val="5"/>
                <c:pt idx="0">
                  <c:v>2009</c:v>
                </c:pt>
                <c:pt idx="1">
                  <c:v>2010</c:v>
                </c:pt>
                <c:pt idx="2">
                  <c:v>2011</c:v>
                </c:pt>
                <c:pt idx="3">
                  <c:v>2012</c:v>
                </c:pt>
                <c:pt idx="4">
                  <c:v>2013</c:v>
                </c:pt>
              </c:numCache>
            </c:numRef>
          </c:cat>
          <c:val>
            <c:numRef>
              <c:f>'5-3T'!$C$17:$G$17</c:f>
              <c:numCache>
                <c:formatCode>_(* #,##0_);_(* \(#,##0\);_(* "-"??_);_(@_)</c:formatCode>
                <c:ptCount val="5"/>
                <c:pt idx="0">
                  <c:v>185</c:v>
                </c:pt>
                <c:pt idx="1">
                  <c:v>150</c:v>
                </c:pt>
                <c:pt idx="2">
                  <c:v>154</c:v>
                </c:pt>
                <c:pt idx="3">
                  <c:v>175</c:v>
                </c:pt>
                <c:pt idx="4">
                  <c:v>230</c:v>
                </c:pt>
              </c:numCache>
            </c:numRef>
          </c:val>
          <c:smooth val="0"/>
        </c:ser>
        <c:ser>
          <c:idx val="13"/>
          <c:order val="13"/>
          <c:tx>
            <c:strRef>
              <c:f>'5-3T'!$B$18</c:f>
              <c:strCache>
                <c:ptCount val="1"/>
                <c:pt idx="0">
                  <c:v>Grand Total</c:v>
                </c:pt>
              </c:strCache>
            </c:strRef>
          </c:tx>
          <c:cat>
            <c:numRef>
              <c:f>'5-3T'!$C$4:$G$4</c:f>
              <c:numCache>
                <c:formatCode>General</c:formatCode>
                <c:ptCount val="5"/>
                <c:pt idx="0">
                  <c:v>2009</c:v>
                </c:pt>
                <c:pt idx="1">
                  <c:v>2010</c:v>
                </c:pt>
                <c:pt idx="2">
                  <c:v>2011</c:v>
                </c:pt>
                <c:pt idx="3">
                  <c:v>2012</c:v>
                </c:pt>
                <c:pt idx="4">
                  <c:v>2013</c:v>
                </c:pt>
              </c:numCache>
            </c:numRef>
          </c:cat>
          <c:val>
            <c:numRef>
              <c:f>'5-3T'!$C$18:$G$18</c:f>
              <c:numCache>
                <c:formatCode>_(* #,##0_);_(* \(#,##0\);_(* "-"??_);_(@_)</c:formatCode>
                <c:ptCount val="5"/>
                <c:pt idx="0">
                  <c:v>651703</c:v>
                </c:pt>
                <c:pt idx="1">
                  <c:v>662154</c:v>
                </c:pt>
                <c:pt idx="2">
                  <c:v>659858</c:v>
                </c:pt>
                <c:pt idx="3">
                  <c:v>650061</c:v>
                </c:pt>
                <c:pt idx="4">
                  <c:v>635748</c:v>
                </c:pt>
              </c:numCache>
            </c:numRef>
          </c:val>
          <c:smooth val="0"/>
        </c:ser>
        <c:dLbls>
          <c:showLegendKey val="0"/>
          <c:showVal val="0"/>
          <c:showCatName val="0"/>
          <c:showSerName val="0"/>
          <c:showPercent val="0"/>
          <c:showBubbleSize val="0"/>
        </c:dLbls>
        <c:marker val="1"/>
        <c:smooth val="0"/>
        <c:axId val="108281216"/>
        <c:axId val="108287104"/>
      </c:lineChart>
      <c:catAx>
        <c:axId val="108281216"/>
        <c:scaling>
          <c:orientation val="minMax"/>
        </c:scaling>
        <c:delete val="0"/>
        <c:axPos val="b"/>
        <c:majorGridlines/>
        <c:numFmt formatCode="General" sourceLinked="1"/>
        <c:majorTickMark val="out"/>
        <c:minorTickMark val="none"/>
        <c:tickLblPos val="nextTo"/>
        <c:crossAx val="108287104"/>
        <c:crosses val="autoZero"/>
        <c:auto val="1"/>
        <c:lblAlgn val="ctr"/>
        <c:lblOffset val="100"/>
        <c:noMultiLvlLbl val="0"/>
      </c:catAx>
      <c:valAx>
        <c:axId val="108287104"/>
        <c:scaling>
          <c:orientation val="minMax"/>
        </c:scaling>
        <c:delete val="0"/>
        <c:axPos val="l"/>
        <c:majorGridlines/>
        <c:numFmt formatCode="_(* #,##0_);_(* \(#,##0\);_(* &quot;-&quot;??_);_(@_)" sourceLinked="1"/>
        <c:majorTickMark val="out"/>
        <c:minorTickMark val="none"/>
        <c:tickLblPos val="nextTo"/>
        <c:crossAx val="108281216"/>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Graph 5-3 Trend:  Vehicle Inventory by Fuel Type by Year, AFV Only</a:t>
            </a:r>
          </a:p>
        </c:rich>
      </c:tx>
      <c:overlay val="0"/>
    </c:title>
    <c:autoTitleDeleted val="0"/>
    <c:plotArea>
      <c:layout/>
      <c:lineChart>
        <c:grouping val="standard"/>
        <c:varyColors val="0"/>
        <c:ser>
          <c:idx val="0"/>
          <c:order val="0"/>
          <c:tx>
            <c:strRef>
              <c:f>'5-3T'!$B$7</c:f>
              <c:strCache>
                <c:ptCount val="1"/>
                <c:pt idx="0">
                  <c:v>Gasoline Hybrid</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'5-3T'!$C$7:$G$7</c:f>
              <c:numCache>
                <c:formatCode>_(* #,##0_);_(* \(#,##0\);_(* "-"??_);_(@_)</c:formatCode>
                <c:ptCount val="5"/>
                <c:pt idx="0">
                  <c:v>5582</c:v>
                </c:pt>
                <c:pt idx="1">
                  <c:v>10694</c:v>
                </c:pt>
                <c:pt idx="2">
                  <c:v>15531</c:v>
                </c:pt>
                <c:pt idx="3">
                  <c:v>15834</c:v>
                </c:pt>
                <c:pt idx="4">
                  <c:v>15892</c:v>
                </c:pt>
              </c:numCache>
            </c:numRef>
          </c:val>
          <c:smooth val="0"/>
        </c:ser>
        <c:ser>
          <c:idx val="1"/>
          <c:order val="1"/>
          <c:tx>
            <c:strRef>
              <c:f>'5-3T'!$B$8</c:f>
              <c:strCache>
                <c:ptCount val="1"/>
                <c:pt idx="0">
                  <c:v>Diesel Hybrid</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'5-3T'!$C$8:$G$8</c:f>
              <c:numCache>
                <c:formatCode>_(* #,##0_);_(* \(#,##0\);_(* "-"??_);_(@_)</c:formatCode>
                <c:ptCount val="5"/>
                <c:pt idx="0">
                  <c:v>53</c:v>
                </c:pt>
                <c:pt idx="1">
                  <c:v>63</c:v>
                </c:pt>
                <c:pt idx="2">
                  <c:v>138</c:v>
                </c:pt>
                <c:pt idx="3">
                  <c:v>290</c:v>
                </c:pt>
                <c:pt idx="4">
                  <c:v>220</c:v>
                </c:pt>
              </c:numCache>
            </c:numRef>
          </c:val>
          <c:smooth val="0"/>
        </c:ser>
        <c:ser>
          <c:idx val="2"/>
          <c:order val="2"/>
          <c:tx>
            <c:strRef>
              <c:f>'5-3T'!$B$9</c:f>
              <c:strCache>
                <c:ptCount val="1"/>
                <c:pt idx="0">
                  <c:v>Gasoline LGHG</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'5-3T'!$C$9:$G$9</c:f>
              <c:numCache>
                <c:formatCode>_(* #,##0_);_(* \(#,##0\);_(* "-"??_);_(@_)</c:formatCode>
                <c:ptCount val="5"/>
                <c:pt idx="0">
                  <c:v>0</c:v>
                </c:pt>
                <c:pt idx="1">
                  <c:v>0</c:v>
                </c:pt>
                <c:pt idx="2">
                  <c:v>1431</c:v>
                </c:pt>
                <c:pt idx="3">
                  <c:v>2187</c:v>
                </c:pt>
                <c:pt idx="4">
                  <c:v>1145</c:v>
                </c:pt>
              </c:numCache>
            </c:numRef>
          </c:val>
          <c:smooth val="0"/>
        </c:ser>
        <c:ser>
          <c:idx val="3"/>
          <c:order val="3"/>
          <c:tx>
            <c:strRef>
              <c:f>'5-3T'!$B$10</c:f>
              <c:strCache>
                <c:ptCount val="1"/>
                <c:pt idx="0">
                  <c:v>Diesel LGHG</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'5-3T'!$C$10:$G$10</c:f>
              <c:numCache>
                <c:formatCode>_(* #,##0_);_(* \(#,##0\);_(* "-"??_);_(@_)</c:formatCode>
                <c:ptCount val="5"/>
                <c:pt idx="0">
                  <c:v>0</c:v>
                </c:pt>
                <c:pt idx="1">
                  <c:v>0</c:v>
                </c:pt>
                <c:pt idx="2">
                  <c:v>69</c:v>
                </c:pt>
                <c:pt idx="3">
                  <c:v>202</c:v>
                </c:pt>
                <c:pt idx="4">
                  <c:v>21</c:v>
                </c:pt>
              </c:numCache>
            </c:numRef>
          </c:val>
          <c:smooth val="0"/>
        </c:ser>
        <c:ser>
          <c:idx val="4"/>
          <c:order val="4"/>
          <c:tx>
            <c:strRef>
              <c:f>'5-3T'!$B$11</c:f>
              <c:strCache>
                <c:ptCount val="1"/>
                <c:pt idx="0">
                  <c:v>Gasoline Plug-in Hybrid</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'5-3T'!$C$11:$G$11</c:f>
              <c:numCache>
                <c:formatCode>_(* #,##0_);_(* \(#,##0\);_(* "-"??_);_(@_)</c:formatCode>
                <c:ptCount val="5"/>
                <c:pt idx="0">
                  <c:v>0</c:v>
                </c:pt>
                <c:pt idx="1">
                  <c:v>0</c:v>
                </c:pt>
                <c:pt idx="2">
                  <c:v>9</c:v>
                </c:pt>
                <c:pt idx="3">
                  <c:v>167</c:v>
                </c:pt>
                <c:pt idx="4">
                  <c:v>509</c:v>
                </c:pt>
              </c:numCache>
            </c:numRef>
          </c:val>
          <c:smooth val="0"/>
        </c:ser>
        <c:ser>
          <c:idx val="5"/>
          <c:order val="5"/>
          <c:tx>
            <c:strRef>
              <c:f>'5-3T'!$B$12</c:f>
              <c:strCache>
                <c:ptCount val="1"/>
                <c:pt idx="0">
                  <c:v>CNG</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'5-3T'!$C$12:$G$12</c:f>
              <c:numCache>
                <c:formatCode>_(* #,##0_);_(* \(#,##0\);_(* "-"??_);_(@_)</c:formatCode>
                <c:ptCount val="5"/>
                <c:pt idx="0">
                  <c:v>6486</c:v>
                </c:pt>
                <c:pt idx="1">
                  <c:v>5671</c:v>
                </c:pt>
                <c:pt idx="2">
                  <c:v>5144</c:v>
                </c:pt>
                <c:pt idx="3">
                  <c:v>1710</c:v>
                </c:pt>
                <c:pt idx="4">
                  <c:v>1519</c:v>
                </c:pt>
              </c:numCache>
            </c:numRef>
          </c:val>
          <c:smooth val="0"/>
        </c:ser>
        <c:ser>
          <c:idx val="6"/>
          <c:order val="6"/>
          <c:tx>
            <c:strRef>
              <c:f>'5-3T'!$B$13</c:f>
              <c:strCache>
                <c:ptCount val="1"/>
                <c:pt idx="0">
                  <c:v>E-85</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'5-3T'!$C$13:$G$13</c:f>
              <c:numCache>
                <c:formatCode>_(* #,##0_);_(* \(#,##0\);_(* "-"??_);_(@_)</c:formatCode>
                <c:ptCount val="5"/>
                <c:pt idx="0">
                  <c:v>143652</c:v>
                </c:pt>
                <c:pt idx="1">
                  <c:v>158300</c:v>
                </c:pt>
                <c:pt idx="2">
                  <c:v>169448</c:v>
                </c:pt>
                <c:pt idx="3">
                  <c:v>176271</c:v>
                </c:pt>
                <c:pt idx="4">
                  <c:v>180188</c:v>
                </c:pt>
              </c:numCache>
            </c:numRef>
          </c:val>
          <c:smooth val="0"/>
        </c:ser>
        <c:ser>
          <c:idx val="7"/>
          <c:order val="7"/>
          <c:tx>
            <c:strRef>
              <c:f>'5-3T'!$B$14</c:f>
              <c:strCache>
                <c:ptCount val="1"/>
                <c:pt idx="0">
                  <c:v>Electric</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'5-3T'!$C$14:$G$14</c:f>
              <c:numCache>
                <c:formatCode>_(* #,##0_);_(* \(#,##0\);_(* "-"??_);_(@_)</c:formatCode>
                <c:ptCount val="5"/>
                <c:pt idx="0">
                  <c:v>57</c:v>
                </c:pt>
                <c:pt idx="1">
                  <c:v>3100</c:v>
                </c:pt>
                <c:pt idx="2">
                  <c:v>3941</c:v>
                </c:pt>
                <c:pt idx="3">
                  <c:v>3979</c:v>
                </c:pt>
                <c:pt idx="4">
                  <c:v>3848</c:v>
                </c:pt>
              </c:numCache>
            </c:numRef>
          </c:val>
          <c:smooth val="0"/>
        </c:ser>
        <c:ser>
          <c:idx val="8"/>
          <c:order val="8"/>
          <c:tx>
            <c:strRef>
              <c:f>'5-3T'!$B$15</c:f>
              <c:strCache>
                <c:ptCount val="1"/>
                <c:pt idx="0">
                  <c:v>Hydrogen</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'5-3T'!$C$15:$G$15</c:f>
              <c:numCache>
                <c:formatCode>_(* #,##0_);_(* \(#,##0\);_(* "-"??_);_(@_)</c:formatCode>
                <c:ptCount val="5"/>
                <c:pt idx="0">
                  <c:v>4</c:v>
                </c:pt>
                <c:pt idx="1">
                  <c:v>5</c:v>
                </c:pt>
                <c:pt idx="2">
                  <c:v>7</c:v>
                </c:pt>
                <c:pt idx="3">
                  <c:v>4</c:v>
                </c:pt>
                <c:pt idx="4">
                  <c:v>5</c:v>
                </c:pt>
              </c:numCache>
            </c:numRef>
          </c:val>
          <c:smooth val="0"/>
        </c:ser>
        <c:ser>
          <c:idx val="9"/>
          <c:order val="9"/>
          <c:tx>
            <c:strRef>
              <c:f>'5-3T'!$B$16</c:f>
              <c:strCache>
                <c:ptCount val="1"/>
                <c:pt idx="0">
                  <c:v>LNG</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'5-3T'!$C$16:$G$16</c:f>
              <c:numCache>
                <c:formatCode>_(* #,##0_);_(* \(#,##0\);_(* "-"??_);_(@_)</c:formatCode>
                <c:ptCount val="5"/>
                <c:pt idx="0">
                  <c:v>20</c:v>
                </c:pt>
                <c:pt idx="1">
                  <c:v>7</c:v>
                </c:pt>
                <c:pt idx="2">
                  <c:v>0</c:v>
                </c:pt>
                <c:pt idx="3">
                  <c:v>0</c:v>
                </c:pt>
                <c:pt idx="4">
                  <c:v>2</c:v>
                </c:pt>
              </c:numCache>
            </c:numRef>
          </c:val>
          <c:smooth val="0"/>
        </c:ser>
        <c:ser>
          <c:idx val="10"/>
          <c:order val="10"/>
          <c:tx>
            <c:strRef>
              <c:f>'5-3T'!$B$17</c:f>
              <c:strCache>
                <c:ptCount val="1"/>
                <c:pt idx="0">
                  <c:v>LPG</c:v>
                </c:pt>
              </c:strCache>
            </c:strRef>
          </c:tx>
          <c:marker>
            <c:symbol val="none"/>
          </c:marker>
          <c:cat>
            <c:numRef>
              <c:f>'5-3T'!$C$4:$G$4</c:f>
              <c:numCache>
                <c:formatCode>General</c:formatCode>
                <c:ptCount val="5"/>
                <c:pt idx="0">
                  <c:v>2009</c:v>
                </c:pt>
                <c:pt idx="1">
                  <c:v>2010</c:v>
                </c:pt>
                <c:pt idx="2">
                  <c:v>2011</c:v>
                </c:pt>
                <c:pt idx="3">
                  <c:v>2012</c:v>
                </c:pt>
                <c:pt idx="4">
                  <c:v>2013</c:v>
                </c:pt>
              </c:numCache>
            </c:numRef>
          </c:cat>
          <c:val>
            <c:numRef>
              <c:f>'5-3T'!$C$17:$G$17</c:f>
              <c:numCache>
                <c:formatCode>_(* #,##0_);_(* \(#,##0\);_(* "-"??_);_(@_)</c:formatCode>
                <c:ptCount val="5"/>
                <c:pt idx="0">
                  <c:v>185</c:v>
                </c:pt>
                <c:pt idx="1">
                  <c:v>150</c:v>
                </c:pt>
                <c:pt idx="2">
                  <c:v>154</c:v>
                </c:pt>
                <c:pt idx="3">
                  <c:v>175</c:v>
                </c:pt>
                <c:pt idx="4">
                  <c:v>230</c:v>
                </c:pt>
              </c:numCache>
            </c:numRef>
          </c:val>
          <c:smooth val="0"/>
        </c:ser>
        <c:dLbls>
          <c:showLegendKey val="0"/>
          <c:showVal val="0"/>
          <c:showCatName val="0"/>
          <c:showSerName val="0"/>
          <c:showPercent val="0"/>
          <c:showBubbleSize val="0"/>
        </c:dLbls>
        <c:marker val="1"/>
        <c:smooth val="0"/>
        <c:axId val="108819968"/>
        <c:axId val="108821504"/>
      </c:lineChart>
      <c:catAx>
        <c:axId val="108819968"/>
        <c:scaling>
          <c:orientation val="minMax"/>
        </c:scaling>
        <c:delete val="0"/>
        <c:axPos val="b"/>
        <c:majorGridlines/>
        <c:numFmt formatCode="General" sourceLinked="1"/>
        <c:majorTickMark val="out"/>
        <c:minorTickMark val="none"/>
        <c:tickLblPos val="nextTo"/>
        <c:crossAx val="108821504"/>
        <c:crosses val="autoZero"/>
        <c:auto val="1"/>
        <c:lblAlgn val="ctr"/>
        <c:lblOffset val="100"/>
        <c:noMultiLvlLbl val="0"/>
      </c:catAx>
      <c:valAx>
        <c:axId val="108821504"/>
        <c:scaling>
          <c:orientation val="minMax"/>
        </c:scaling>
        <c:delete val="0"/>
        <c:axPos val="l"/>
        <c:majorGridlines/>
        <c:numFmt formatCode="_(* #,##0_);_(* \(#,##0\);_(* &quot;-&quot;??_);_(@_)" sourceLinked="1"/>
        <c:majorTickMark val="out"/>
        <c:minorTickMark val="none"/>
        <c:tickLblPos val="nextTo"/>
        <c:crossAx val="108819968"/>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Graph 5-4 Trend: Vehicle Acquisitions by Fuel Type by Year, All Vehicles</a:t>
            </a:r>
          </a:p>
        </c:rich>
      </c:tx>
      <c:overlay val="0"/>
    </c:title>
    <c:autoTitleDeleted val="0"/>
    <c:plotArea>
      <c:layout/>
      <c:lineChart>
        <c:grouping val="standard"/>
        <c:varyColors val="0"/>
        <c:ser>
          <c:idx val="0"/>
          <c:order val="0"/>
          <c:tx>
            <c:strRef>
              <c:f>'5-4T'!$B$5</c:f>
              <c:strCache>
                <c:ptCount val="1"/>
                <c:pt idx="0">
                  <c:v>Gasoline</c:v>
                </c:pt>
              </c:strCache>
            </c:strRef>
          </c:tx>
          <c:cat>
            <c:numRef>
              <c:f>'5-4T'!$C$4:$G$4</c:f>
              <c:numCache>
                <c:formatCode>General</c:formatCode>
                <c:ptCount val="5"/>
                <c:pt idx="0">
                  <c:v>2009</c:v>
                </c:pt>
                <c:pt idx="1">
                  <c:v>2010</c:v>
                </c:pt>
                <c:pt idx="2">
                  <c:v>2011</c:v>
                </c:pt>
                <c:pt idx="3">
                  <c:v>2012</c:v>
                </c:pt>
                <c:pt idx="4">
                  <c:v>2013</c:v>
                </c:pt>
              </c:numCache>
            </c:numRef>
          </c:cat>
          <c:val>
            <c:numRef>
              <c:f>'5-4T'!$C$5:$G$5</c:f>
              <c:numCache>
                <c:formatCode>_(* #,##0_);_(* \(#,##0\);_(* "-"??_);_(@_)</c:formatCode>
                <c:ptCount val="5"/>
                <c:pt idx="0">
                  <c:v>31782</c:v>
                </c:pt>
                <c:pt idx="1">
                  <c:v>26547</c:v>
                </c:pt>
                <c:pt idx="2">
                  <c:v>20785</c:v>
                </c:pt>
                <c:pt idx="3">
                  <c:v>15660</c:v>
                </c:pt>
                <c:pt idx="4">
                  <c:v>15994</c:v>
                </c:pt>
              </c:numCache>
            </c:numRef>
          </c:val>
          <c:smooth val="0"/>
        </c:ser>
        <c:ser>
          <c:idx val="1"/>
          <c:order val="1"/>
          <c:tx>
            <c:strRef>
              <c:f>'5-4T'!$B$6</c:f>
              <c:strCache>
                <c:ptCount val="1"/>
                <c:pt idx="0">
                  <c:v>Diesel</c:v>
                </c:pt>
              </c:strCache>
            </c:strRef>
          </c:tx>
          <c:cat>
            <c:numRef>
              <c:f>'5-4T'!$C$4:$G$4</c:f>
              <c:numCache>
                <c:formatCode>General</c:formatCode>
                <c:ptCount val="5"/>
                <c:pt idx="0">
                  <c:v>2009</c:v>
                </c:pt>
                <c:pt idx="1">
                  <c:v>2010</c:v>
                </c:pt>
                <c:pt idx="2">
                  <c:v>2011</c:v>
                </c:pt>
                <c:pt idx="3">
                  <c:v>2012</c:v>
                </c:pt>
                <c:pt idx="4">
                  <c:v>2013</c:v>
                </c:pt>
              </c:numCache>
            </c:numRef>
          </c:cat>
          <c:val>
            <c:numRef>
              <c:f>'5-4T'!$C$6:$G$6</c:f>
              <c:numCache>
                <c:formatCode>_(* #,##0_);_(* \(#,##0\);_(* "-"??_);_(@_)</c:formatCode>
                <c:ptCount val="5"/>
                <c:pt idx="0">
                  <c:v>4742</c:v>
                </c:pt>
                <c:pt idx="1">
                  <c:v>4136</c:v>
                </c:pt>
                <c:pt idx="2">
                  <c:v>4422</c:v>
                </c:pt>
                <c:pt idx="3">
                  <c:v>4383</c:v>
                </c:pt>
                <c:pt idx="4">
                  <c:v>4625</c:v>
                </c:pt>
              </c:numCache>
            </c:numRef>
          </c:val>
          <c:smooth val="0"/>
        </c:ser>
        <c:ser>
          <c:idx val="2"/>
          <c:order val="2"/>
          <c:tx>
            <c:strRef>
              <c:f>'5-4T'!$B$7</c:f>
              <c:strCache>
                <c:ptCount val="1"/>
                <c:pt idx="0">
                  <c:v>Gasoline Hybrid</c:v>
                </c:pt>
              </c:strCache>
            </c:strRef>
          </c:tx>
          <c:cat>
            <c:numRef>
              <c:f>'5-4T'!$C$4:$G$4</c:f>
              <c:numCache>
                <c:formatCode>General</c:formatCode>
                <c:ptCount val="5"/>
                <c:pt idx="0">
                  <c:v>2009</c:v>
                </c:pt>
                <c:pt idx="1">
                  <c:v>2010</c:v>
                </c:pt>
                <c:pt idx="2">
                  <c:v>2011</c:v>
                </c:pt>
                <c:pt idx="3">
                  <c:v>2012</c:v>
                </c:pt>
                <c:pt idx="4">
                  <c:v>2013</c:v>
                </c:pt>
              </c:numCache>
            </c:numRef>
          </c:cat>
          <c:val>
            <c:numRef>
              <c:f>'5-4T'!$C$7:$G$7</c:f>
              <c:numCache>
                <c:formatCode>_(* #,##0_);_(* \(#,##0\);_(* "-"??_);_(@_)</c:formatCode>
                <c:ptCount val="5"/>
                <c:pt idx="0">
                  <c:v>3959</c:v>
                </c:pt>
                <c:pt idx="1">
                  <c:v>4853</c:v>
                </c:pt>
                <c:pt idx="2">
                  <c:v>3787</c:v>
                </c:pt>
                <c:pt idx="3">
                  <c:v>1254</c:v>
                </c:pt>
                <c:pt idx="4">
                  <c:v>1364</c:v>
                </c:pt>
              </c:numCache>
            </c:numRef>
          </c:val>
          <c:smooth val="0"/>
        </c:ser>
        <c:ser>
          <c:idx val="3"/>
          <c:order val="3"/>
          <c:tx>
            <c:strRef>
              <c:f>'5-4T'!$B$8</c:f>
              <c:strCache>
                <c:ptCount val="1"/>
                <c:pt idx="0">
                  <c:v>Diesel Hybrid</c:v>
                </c:pt>
              </c:strCache>
            </c:strRef>
          </c:tx>
          <c:cat>
            <c:numRef>
              <c:f>'5-4T'!$C$4:$G$4</c:f>
              <c:numCache>
                <c:formatCode>General</c:formatCode>
                <c:ptCount val="5"/>
                <c:pt idx="0">
                  <c:v>2009</c:v>
                </c:pt>
                <c:pt idx="1">
                  <c:v>2010</c:v>
                </c:pt>
                <c:pt idx="2">
                  <c:v>2011</c:v>
                </c:pt>
                <c:pt idx="3">
                  <c:v>2012</c:v>
                </c:pt>
                <c:pt idx="4">
                  <c:v>2013</c:v>
                </c:pt>
              </c:numCache>
            </c:numRef>
          </c:cat>
          <c:val>
            <c:numRef>
              <c:f>'5-4T'!$C$8:$G$8</c:f>
              <c:numCache>
                <c:formatCode>_(* #,##0_);_(* \(#,##0\);_(* "-"??_);_(@_)</c:formatCode>
                <c:ptCount val="5"/>
                <c:pt idx="0">
                  <c:v>4</c:v>
                </c:pt>
                <c:pt idx="1">
                  <c:v>27</c:v>
                </c:pt>
                <c:pt idx="2">
                  <c:v>50</c:v>
                </c:pt>
                <c:pt idx="3">
                  <c:v>36</c:v>
                </c:pt>
                <c:pt idx="4">
                  <c:v>51</c:v>
                </c:pt>
              </c:numCache>
            </c:numRef>
          </c:val>
          <c:smooth val="0"/>
        </c:ser>
        <c:ser>
          <c:idx val="4"/>
          <c:order val="4"/>
          <c:tx>
            <c:strRef>
              <c:f>'5-4T'!$B$9</c:f>
              <c:strCache>
                <c:ptCount val="1"/>
                <c:pt idx="0">
                  <c:v>Gasoline LGHG</c:v>
                </c:pt>
              </c:strCache>
            </c:strRef>
          </c:tx>
          <c:cat>
            <c:numRef>
              <c:f>'5-4T'!$C$4:$G$4</c:f>
              <c:numCache>
                <c:formatCode>General</c:formatCode>
                <c:ptCount val="5"/>
                <c:pt idx="0">
                  <c:v>2009</c:v>
                </c:pt>
                <c:pt idx="1">
                  <c:v>2010</c:v>
                </c:pt>
                <c:pt idx="2">
                  <c:v>2011</c:v>
                </c:pt>
                <c:pt idx="3">
                  <c:v>2012</c:v>
                </c:pt>
                <c:pt idx="4">
                  <c:v>2013</c:v>
                </c:pt>
              </c:numCache>
            </c:numRef>
          </c:cat>
          <c:val>
            <c:numRef>
              <c:f>'5-4T'!$C$9:$G$9</c:f>
              <c:numCache>
                <c:formatCode>_(* #,##0_);_(* \(#,##0\);_(* "-"??_);_(@_)</c:formatCode>
                <c:ptCount val="5"/>
                <c:pt idx="0">
                  <c:v>0</c:v>
                </c:pt>
                <c:pt idx="1">
                  <c:v>0</c:v>
                </c:pt>
                <c:pt idx="2">
                  <c:v>601</c:v>
                </c:pt>
                <c:pt idx="3">
                  <c:v>745</c:v>
                </c:pt>
                <c:pt idx="4">
                  <c:v>369</c:v>
                </c:pt>
              </c:numCache>
            </c:numRef>
          </c:val>
          <c:smooth val="0"/>
        </c:ser>
        <c:ser>
          <c:idx val="5"/>
          <c:order val="5"/>
          <c:tx>
            <c:strRef>
              <c:f>'5-4T'!$B$10</c:f>
              <c:strCache>
                <c:ptCount val="1"/>
                <c:pt idx="0">
                  <c:v>Diesel LGHG</c:v>
                </c:pt>
              </c:strCache>
            </c:strRef>
          </c:tx>
          <c:cat>
            <c:numRef>
              <c:f>'5-4T'!$C$4:$G$4</c:f>
              <c:numCache>
                <c:formatCode>General</c:formatCode>
                <c:ptCount val="5"/>
                <c:pt idx="0">
                  <c:v>2009</c:v>
                </c:pt>
                <c:pt idx="1">
                  <c:v>2010</c:v>
                </c:pt>
                <c:pt idx="2">
                  <c:v>2011</c:v>
                </c:pt>
                <c:pt idx="3">
                  <c:v>2012</c:v>
                </c:pt>
                <c:pt idx="4">
                  <c:v>2013</c:v>
                </c:pt>
              </c:numCache>
            </c:numRef>
          </c:cat>
          <c:val>
            <c:numRef>
              <c:f>'5-4T'!$C$10:$G$10</c:f>
              <c:numCache>
                <c:formatCode>_(* #,##0_);_(* \(#,##0\);_(* "-"??_);_(@_)</c:formatCode>
                <c:ptCount val="5"/>
                <c:pt idx="0">
                  <c:v>0</c:v>
                </c:pt>
                <c:pt idx="1">
                  <c:v>0</c:v>
                </c:pt>
                <c:pt idx="2">
                  <c:v>14</c:v>
                </c:pt>
                <c:pt idx="3">
                  <c:v>10</c:v>
                </c:pt>
                <c:pt idx="4">
                  <c:v>0</c:v>
                </c:pt>
              </c:numCache>
            </c:numRef>
          </c:val>
          <c:smooth val="0"/>
        </c:ser>
        <c:ser>
          <c:idx val="6"/>
          <c:order val="6"/>
          <c:tx>
            <c:strRef>
              <c:f>'5-4T'!$B$11</c:f>
              <c:strCache>
                <c:ptCount val="1"/>
                <c:pt idx="0">
                  <c:v>Gasoline Plug-in Hybrid</c:v>
                </c:pt>
              </c:strCache>
            </c:strRef>
          </c:tx>
          <c:cat>
            <c:numRef>
              <c:f>'5-4T'!$C$4:$G$4</c:f>
              <c:numCache>
                <c:formatCode>General</c:formatCode>
                <c:ptCount val="5"/>
                <c:pt idx="0">
                  <c:v>2009</c:v>
                </c:pt>
                <c:pt idx="1">
                  <c:v>2010</c:v>
                </c:pt>
                <c:pt idx="2">
                  <c:v>2011</c:v>
                </c:pt>
                <c:pt idx="3">
                  <c:v>2012</c:v>
                </c:pt>
                <c:pt idx="4">
                  <c:v>2013</c:v>
                </c:pt>
              </c:numCache>
            </c:numRef>
          </c:cat>
          <c:val>
            <c:numRef>
              <c:f>'5-4T'!$C$11:$G$11</c:f>
              <c:numCache>
                <c:formatCode>_(* #,##0_);_(* \(#,##0\);_(* "-"??_);_(@_)</c:formatCode>
                <c:ptCount val="5"/>
                <c:pt idx="0">
                  <c:v>0</c:v>
                </c:pt>
                <c:pt idx="1">
                  <c:v>0</c:v>
                </c:pt>
                <c:pt idx="2">
                  <c:v>6</c:v>
                </c:pt>
                <c:pt idx="3">
                  <c:v>144</c:v>
                </c:pt>
                <c:pt idx="4">
                  <c:v>258</c:v>
                </c:pt>
              </c:numCache>
            </c:numRef>
          </c:val>
          <c:smooth val="0"/>
        </c:ser>
        <c:ser>
          <c:idx val="7"/>
          <c:order val="7"/>
          <c:tx>
            <c:strRef>
              <c:f>'5-4T'!$B$12</c:f>
              <c:strCache>
                <c:ptCount val="1"/>
                <c:pt idx="0">
                  <c:v>CNG</c:v>
                </c:pt>
              </c:strCache>
            </c:strRef>
          </c:tx>
          <c:cat>
            <c:numRef>
              <c:f>'5-4T'!$C$4:$G$4</c:f>
              <c:numCache>
                <c:formatCode>General</c:formatCode>
                <c:ptCount val="5"/>
                <c:pt idx="0">
                  <c:v>2009</c:v>
                </c:pt>
                <c:pt idx="1">
                  <c:v>2010</c:v>
                </c:pt>
                <c:pt idx="2">
                  <c:v>2011</c:v>
                </c:pt>
                <c:pt idx="3">
                  <c:v>2012</c:v>
                </c:pt>
                <c:pt idx="4">
                  <c:v>2013</c:v>
                </c:pt>
              </c:numCache>
            </c:numRef>
          </c:cat>
          <c:val>
            <c:numRef>
              <c:f>'5-4T'!$C$12:$G$12</c:f>
              <c:numCache>
                <c:formatCode>_(* #,##0_);_(* \(#,##0\);_(* "-"??_);_(@_)</c:formatCode>
                <c:ptCount val="5"/>
                <c:pt idx="0">
                  <c:v>77</c:v>
                </c:pt>
                <c:pt idx="1">
                  <c:v>60</c:v>
                </c:pt>
                <c:pt idx="2">
                  <c:v>84</c:v>
                </c:pt>
                <c:pt idx="3">
                  <c:v>106</c:v>
                </c:pt>
                <c:pt idx="4">
                  <c:v>123</c:v>
                </c:pt>
              </c:numCache>
            </c:numRef>
          </c:val>
          <c:smooth val="0"/>
        </c:ser>
        <c:ser>
          <c:idx val="8"/>
          <c:order val="8"/>
          <c:tx>
            <c:strRef>
              <c:f>'5-4T'!$B$13</c:f>
              <c:strCache>
                <c:ptCount val="1"/>
                <c:pt idx="0">
                  <c:v>E-85</c:v>
                </c:pt>
              </c:strCache>
            </c:strRef>
          </c:tx>
          <c:cat>
            <c:numRef>
              <c:f>'5-4T'!$C$4:$G$4</c:f>
              <c:numCache>
                <c:formatCode>General</c:formatCode>
                <c:ptCount val="5"/>
                <c:pt idx="0">
                  <c:v>2009</c:v>
                </c:pt>
                <c:pt idx="1">
                  <c:v>2010</c:v>
                </c:pt>
                <c:pt idx="2">
                  <c:v>2011</c:v>
                </c:pt>
                <c:pt idx="3">
                  <c:v>2012</c:v>
                </c:pt>
                <c:pt idx="4">
                  <c:v>2013</c:v>
                </c:pt>
              </c:numCache>
            </c:numRef>
          </c:cat>
          <c:val>
            <c:numRef>
              <c:f>'5-4T'!$C$13:$G$13</c:f>
              <c:numCache>
                <c:formatCode>_(* #,##0_);_(* \(#,##0\);_(* "-"??_);_(@_)</c:formatCode>
                <c:ptCount val="5"/>
                <c:pt idx="0">
                  <c:v>27850</c:v>
                </c:pt>
                <c:pt idx="1">
                  <c:v>26789</c:v>
                </c:pt>
                <c:pt idx="2">
                  <c:v>24785</c:v>
                </c:pt>
                <c:pt idx="3">
                  <c:v>24214</c:v>
                </c:pt>
                <c:pt idx="4">
                  <c:v>21644</c:v>
                </c:pt>
              </c:numCache>
            </c:numRef>
          </c:val>
          <c:smooth val="0"/>
        </c:ser>
        <c:ser>
          <c:idx val="9"/>
          <c:order val="9"/>
          <c:tx>
            <c:strRef>
              <c:f>'5-4T'!$B$14</c:f>
              <c:strCache>
                <c:ptCount val="1"/>
                <c:pt idx="0">
                  <c:v>Electric</c:v>
                </c:pt>
              </c:strCache>
            </c:strRef>
          </c:tx>
          <c:cat>
            <c:numRef>
              <c:f>'5-4T'!$C$4:$G$4</c:f>
              <c:numCache>
                <c:formatCode>General</c:formatCode>
                <c:ptCount val="5"/>
                <c:pt idx="0">
                  <c:v>2009</c:v>
                </c:pt>
                <c:pt idx="1">
                  <c:v>2010</c:v>
                </c:pt>
                <c:pt idx="2">
                  <c:v>2011</c:v>
                </c:pt>
                <c:pt idx="3">
                  <c:v>2012</c:v>
                </c:pt>
                <c:pt idx="4">
                  <c:v>2013</c:v>
                </c:pt>
              </c:numCache>
            </c:numRef>
          </c:cat>
          <c:val>
            <c:numRef>
              <c:f>'5-4T'!$C$14:$G$14</c:f>
              <c:numCache>
                <c:formatCode>_(* #,##0_);_(* \(#,##0\);_(* "-"??_);_(@_)</c:formatCode>
                <c:ptCount val="5"/>
                <c:pt idx="0">
                  <c:v>7</c:v>
                </c:pt>
                <c:pt idx="1">
                  <c:v>1376</c:v>
                </c:pt>
                <c:pt idx="2">
                  <c:v>450</c:v>
                </c:pt>
                <c:pt idx="3">
                  <c:v>258</c:v>
                </c:pt>
                <c:pt idx="4">
                  <c:v>284</c:v>
                </c:pt>
              </c:numCache>
            </c:numRef>
          </c:val>
          <c:smooth val="0"/>
        </c:ser>
        <c:ser>
          <c:idx val="10"/>
          <c:order val="10"/>
          <c:tx>
            <c:strRef>
              <c:f>'5-4T'!$B$15</c:f>
              <c:strCache>
                <c:ptCount val="1"/>
                <c:pt idx="0">
                  <c:v>Hydrogen</c:v>
                </c:pt>
              </c:strCache>
            </c:strRef>
          </c:tx>
          <c:cat>
            <c:numRef>
              <c:f>'5-4T'!$C$4:$G$4</c:f>
              <c:numCache>
                <c:formatCode>General</c:formatCode>
                <c:ptCount val="5"/>
                <c:pt idx="0">
                  <c:v>2009</c:v>
                </c:pt>
                <c:pt idx="1">
                  <c:v>2010</c:v>
                </c:pt>
                <c:pt idx="2">
                  <c:v>2011</c:v>
                </c:pt>
                <c:pt idx="3">
                  <c:v>2012</c:v>
                </c:pt>
                <c:pt idx="4">
                  <c:v>2013</c:v>
                </c:pt>
              </c:numCache>
            </c:numRef>
          </c:cat>
          <c:val>
            <c:numRef>
              <c:f>'5-4T'!$C$15:$G$15</c:f>
              <c:numCache>
                <c:formatCode>_(* #,##0_);_(* \(#,##0\);_(* "-"??_);_(@_)</c:formatCode>
                <c:ptCount val="5"/>
                <c:pt idx="0">
                  <c:v>1</c:v>
                </c:pt>
                <c:pt idx="1">
                  <c:v>4</c:v>
                </c:pt>
                <c:pt idx="2">
                  <c:v>4</c:v>
                </c:pt>
                <c:pt idx="3">
                  <c:v>0</c:v>
                </c:pt>
                <c:pt idx="4">
                  <c:v>2</c:v>
                </c:pt>
              </c:numCache>
            </c:numRef>
          </c:val>
          <c:smooth val="0"/>
        </c:ser>
        <c:ser>
          <c:idx val="11"/>
          <c:order val="11"/>
          <c:tx>
            <c:strRef>
              <c:f>'5-4T'!$B$16</c:f>
              <c:strCache>
                <c:ptCount val="1"/>
                <c:pt idx="0">
                  <c:v>LPG</c:v>
                </c:pt>
              </c:strCache>
            </c:strRef>
          </c:tx>
          <c:cat>
            <c:numRef>
              <c:f>'5-4T'!$C$4:$G$4</c:f>
              <c:numCache>
                <c:formatCode>General</c:formatCode>
                <c:ptCount val="5"/>
                <c:pt idx="0">
                  <c:v>2009</c:v>
                </c:pt>
                <c:pt idx="1">
                  <c:v>2010</c:v>
                </c:pt>
                <c:pt idx="2">
                  <c:v>2011</c:v>
                </c:pt>
                <c:pt idx="3">
                  <c:v>2012</c:v>
                </c:pt>
                <c:pt idx="4">
                  <c:v>2013</c:v>
                </c:pt>
              </c:numCache>
            </c:numRef>
          </c:cat>
          <c:val>
            <c:numRef>
              <c:f>'5-4T'!$C$16:$G$16</c:f>
              <c:numCache>
                <c:formatCode>_(* #,##0_);_(* \(#,##0\);_(* "-"??_);_(@_)</c:formatCode>
                <c:ptCount val="5"/>
                <c:pt idx="0">
                  <c:v>23</c:v>
                </c:pt>
                <c:pt idx="1">
                  <c:v>2</c:v>
                </c:pt>
                <c:pt idx="2">
                  <c:v>11</c:v>
                </c:pt>
                <c:pt idx="3">
                  <c:v>15</c:v>
                </c:pt>
                <c:pt idx="4">
                  <c:v>23</c:v>
                </c:pt>
              </c:numCache>
            </c:numRef>
          </c:val>
          <c:smooth val="0"/>
        </c:ser>
        <c:dLbls>
          <c:showLegendKey val="0"/>
          <c:showVal val="0"/>
          <c:showCatName val="0"/>
          <c:showSerName val="0"/>
          <c:showPercent val="0"/>
          <c:showBubbleSize val="0"/>
        </c:dLbls>
        <c:marker val="1"/>
        <c:smooth val="0"/>
        <c:axId val="107369600"/>
        <c:axId val="107371136"/>
      </c:lineChart>
      <c:catAx>
        <c:axId val="107369600"/>
        <c:scaling>
          <c:orientation val="minMax"/>
        </c:scaling>
        <c:delete val="0"/>
        <c:axPos val="b"/>
        <c:majorGridlines/>
        <c:numFmt formatCode="General" sourceLinked="1"/>
        <c:majorTickMark val="out"/>
        <c:minorTickMark val="none"/>
        <c:tickLblPos val="nextTo"/>
        <c:crossAx val="107371136"/>
        <c:crosses val="autoZero"/>
        <c:auto val="1"/>
        <c:lblAlgn val="ctr"/>
        <c:lblOffset val="100"/>
        <c:noMultiLvlLbl val="0"/>
      </c:catAx>
      <c:valAx>
        <c:axId val="107371136"/>
        <c:scaling>
          <c:orientation val="minMax"/>
        </c:scaling>
        <c:delete val="0"/>
        <c:axPos val="l"/>
        <c:majorGridlines/>
        <c:numFmt formatCode="_(* #,##0_);_(* \(#,##0\);_(* &quot;-&quot;??_);_(@_)" sourceLinked="1"/>
        <c:majorTickMark val="out"/>
        <c:minorTickMark val="none"/>
        <c:tickLblPos val="nextTo"/>
        <c:crossAx val="107369600"/>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Graph 5-4 Trend: Vehicle Acquisitions by Fuel Type by Year, AFV Only</a:t>
            </a:r>
          </a:p>
        </c:rich>
      </c:tx>
      <c:overlay val="0"/>
    </c:title>
    <c:autoTitleDeleted val="0"/>
    <c:plotArea>
      <c:layout/>
      <c:lineChart>
        <c:grouping val="standard"/>
        <c:varyColors val="0"/>
        <c:ser>
          <c:idx val="0"/>
          <c:order val="0"/>
          <c:tx>
            <c:strRef>
              <c:f>'5-4T'!$B$7</c:f>
              <c:strCache>
                <c:ptCount val="1"/>
                <c:pt idx="0">
                  <c:v>Gasoline Hybrid</c:v>
                </c:pt>
              </c:strCache>
            </c:strRef>
          </c:tx>
          <c:cat>
            <c:numRef>
              <c:f>'5-4T'!$C$4:$G$4</c:f>
              <c:numCache>
                <c:formatCode>General</c:formatCode>
                <c:ptCount val="5"/>
                <c:pt idx="0">
                  <c:v>2009</c:v>
                </c:pt>
                <c:pt idx="1">
                  <c:v>2010</c:v>
                </c:pt>
                <c:pt idx="2">
                  <c:v>2011</c:v>
                </c:pt>
                <c:pt idx="3">
                  <c:v>2012</c:v>
                </c:pt>
                <c:pt idx="4">
                  <c:v>2013</c:v>
                </c:pt>
              </c:numCache>
            </c:numRef>
          </c:cat>
          <c:val>
            <c:numRef>
              <c:f>'5-4T'!$C$7:$G$7</c:f>
              <c:numCache>
                <c:formatCode>_(* #,##0_);_(* \(#,##0\);_(* "-"??_);_(@_)</c:formatCode>
                <c:ptCount val="5"/>
                <c:pt idx="0">
                  <c:v>3959</c:v>
                </c:pt>
                <c:pt idx="1">
                  <c:v>4853</c:v>
                </c:pt>
                <c:pt idx="2">
                  <c:v>3787</c:v>
                </c:pt>
                <c:pt idx="3">
                  <c:v>1254</c:v>
                </c:pt>
                <c:pt idx="4">
                  <c:v>1364</c:v>
                </c:pt>
              </c:numCache>
            </c:numRef>
          </c:val>
          <c:smooth val="0"/>
        </c:ser>
        <c:ser>
          <c:idx val="1"/>
          <c:order val="1"/>
          <c:tx>
            <c:strRef>
              <c:f>'5-4T'!$B$8</c:f>
              <c:strCache>
                <c:ptCount val="1"/>
                <c:pt idx="0">
                  <c:v>Diesel Hybrid</c:v>
                </c:pt>
              </c:strCache>
            </c:strRef>
          </c:tx>
          <c:cat>
            <c:numRef>
              <c:f>'5-4T'!$C$4:$G$4</c:f>
              <c:numCache>
                <c:formatCode>General</c:formatCode>
                <c:ptCount val="5"/>
                <c:pt idx="0">
                  <c:v>2009</c:v>
                </c:pt>
                <c:pt idx="1">
                  <c:v>2010</c:v>
                </c:pt>
                <c:pt idx="2">
                  <c:v>2011</c:v>
                </c:pt>
                <c:pt idx="3">
                  <c:v>2012</c:v>
                </c:pt>
                <c:pt idx="4">
                  <c:v>2013</c:v>
                </c:pt>
              </c:numCache>
            </c:numRef>
          </c:cat>
          <c:val>
            <c:numRef>
              <c:f>'5-4T'!$C$8:$G$8</c:f>
              <c:numCache>
                <c:formatCode>_(* #,##0_);_(* \(#,##0\);_(* "-"??_);_(@_)</c:formatCode>
                <c:ptCount val="5"/>
                <c:pt idx="0">
                  <c:v>4</c:v>
                </c:pt>
                <c:pt idx="1">
                  <c:v>27</c:v>
                </c:pt>
                <c:pt idx="2">
                  <c:v>50</c:v>
                </c:pt>
                <c:pt idx="3">
                  <c:v>36</c:v>
                </c:pt>
                <c:pt idx="4">
                  <c:v>51</c:v>
                </c:pt>
              </c:numCache>
            </c:numRef>
          </c:val>
          <c:smooth val="0"/>
        </c:ser>
        <c:ser>
          <c:idx val="2"/>
          <c:order val="2"/>
          <c:tx>
            <c:strRef>
              <c:f>'5-4T'!$B$9</c:f>
              <c:strCache>
                <c:ptCount val="1"/>
                <c:pt idx="0">
                  <c:v>Gasoline LGHG</c:v>
                </c:pt>
              </c:strCache>
            </c:strRef>
          </c:tx>
          <c:cat>
            <c:numRef>
              <c:f>'5-4T'!$C$4:$G$4</c:f>
              <c:numCache>
                <c:formatCode>General</c:formatCode>
                <c:ptCount val="5"/>
                <c:pt idx="0">
                  <c:v>2009</c:v>
                </c:pt>
                <c:pt idx="1">
                  <c:v>2010</c:v>
                </c:pt>
                <c:pt idx="2">
                  <c:v>2011</c:v>
                </c:pt>
                <c:pt idx="3">
                  <c:v>2012</c:v>
                </c:pt>
                <c:pt idx="4">
                  <c:v>2013</c:v>
                </c:pt>
              </c:numCache>
            </c:numRef>
          </c:cat>
          <c:val>
            <c:numRef>
              <c:f>'5-4T'!$C$9:$G$9</c:f>
              <c:numCache>
                <c:formatCode>_(* #,##0_);_(* \(#,##0\);_(* "-"??_);_(@_)</c:formatCode>
                <c:ptCount val="5"/>
                <c:pt idx="0">
                  <c:v>0</c:v>
                </c:pt>
                <c:pt idx="1">
                  <c:v>0</c:v>
                </c:pt>
                <c:pt idx="2">
                  <c:v>601</c:v>
                </c:pt>
                <c:pt idx="3">
                  <c:v>745</c:v>
                </c:pt>
                <c:pt idx="4">
                  <c:v>369</c:v>
                </c:pt>
              </c:numCache>
            </c:numRef>
          </c:val>
          <c:smooth val="0"/>
        </c:ser>
        <c:ser>
          <c:idx val="3"/>
          <c:order val="3"/>
          <c:tx>
            <c:strRef>
              <c:f>'5-4T'!$B$10</c:f>
              <c:strCache>
                <c:ptCount val="1"/>
                <c:pt idx="0">
                  <c:v>Diesel LGHG</c:v>
                </c:pt>
              </c:strCache>
            </c:strRef>
          </c:tx>
          <c:cat>
            <c:numRef>
              <c:f>'5-4T'!$C$4:$G$4</c:f>
              <c:numCache>
                <c:formatCode>General</c:formatCode>
                <c:ptCount val="5"/>
                <c:pt idx="0">
                  <c:v>2009</c:v>
                </c:pt>
                <c:pt idx="1">
                  <c:v>2010</c:v>
                </c:pt>
                <c:pt idx="2">
                  <c:v>2011</c:v>
                </c:pt>
                <c:pt idx="3">
                  <c:v>2012</c:v>
                </c:pt>
                <c:pt idx="4">
                  <c:v>2013</c:v>
                </c:pt>
              </c:numCache>
            </c:numRef>
          </c:cat>
          <c:val>
            <c:numRef>
              <c:f>'5-4T'!$C$10:$G$10</c:f>
              <c:numCache>
                <c:formatCode>_(* #,##0_);_(* \(#,##0\);_(* "-"??_);_(@_)</c:formatCode>
                <c:ptCount val="5"/>
                <c:pt idx="0">
                  <c:v>0</c:v>
                </c:pt>
                <c:pt idx="1">
                  <c:v>0</c:v>
                </c:pt>
                <c:pt idx="2">
                  <c:v>14</c:v>
                </c:pt>
                <c:pt idx="3">
                  <c:v>10</c:v>
                </c:pt>
                <c:pt idx="4">
                  <c:v>0</c:v>
                </c:pt>
              </c:numCache>
            </c:numRef>
          </c:val>
          <c:smooth val="0"/>
        </c:ser>
        <c:ser>
          <c:idx val="4"/>
          <c:order val="4"/>
          <c:tx>
            <c:strRef>
              <c:f>'5-4T'!$B$11</c:f>
              <c:strCache>
                <c:ptCount val="1"/>
                <c:pt idx="0">
                  <c:v>Gasoline Plug-in Hybrid</c:v>
                </c:pt>
              </c:strCache>
            </c:strRef>
          </c:tx>
          <c:cat>
            <c:numRef>
              <c:f>'5-4T'!$C$4:$G$4</c:f>
              <c:numCache>
                <c:formatCode>General</c:formatCode>
                <c:ptCount val="5"/>
                <c:pt idx="0">
                  <c:v>2009</c:v>
                </c:pt>
                <c:pt idx="1">
                  <c:v>2010</c:v>
                </c:pt>
                <c:pt idx="2">
                  <c:v>2011</c:v>
                </c:pt>
                <c:pt idx="3">
                  <c:v>2012</c:v>
                </c:pt>
                <c:pt idx="4">
                  <c:v>2013</c:v>
                </c:pt>
              </c:numCache>
            </c:numRef>
          </c:cat>
          <c:val>
            <c:numRef>
              <c:f>'5-4T'!$C$11:$G$11</c:f>
              <c:numCache>
                <c:formatCode>_(* #,##0_);_(* \(#,##0\);_(* "-"??_);_(@_)</c:formatCode>
                <c:ptCount val="5"/>
                <c:pt idx="0">
                  <c:v>0</c:v>
                </c:pt>
                <c:pt idx="1">
                  <c:v>0</c:v>
                </c:pt>
                <c:pt idx="2">
                  <c:v>6</c:v>
                </c:pt>
                <c:pt idx="3">
                  <c:v>144</c:v>
                </c:pt>
                <c:pt idx="4">
                  <c:v>258</c:v>
                </c:pt>
              </c:numCache>
            </c:numRef>
          </c:val>
          <c:smooth val="0"/>
        </c:ser>
        <c:ser>
          <c:idx val="5"/>
          <c:order val="5"/>
          <c:tx>
            <c:strRef>
              <c:f>'5-4T'!$B$12</c:f>
              <c:strCache>
                <c:ptCount val="1"/>
                <c:pt idx="0">
                  <c:v>CNG</c:v>
                </c:pt>
              </c:strCache>
            </c:strRef>
          </c:tx>
          <c:cat>
            <c:numRef>
              <c:f>'5-4T'!$C$4:$G$4</c:f>
              <c:numCache>
                <c:formatCode>General</c:formatCode>
                <c:ptCount val="5"/>
                <c:pt idx="0">
                  <c:v>2009</c:v>
                </c:pt>
                <c:pt idx="1">
                  <c:v>2010</c:v>
                </c:pt>
                <c:pt idx="2">
                  <c:v>2011</c:v>
                </c:pt>
                <c:pt idx="3">
                  <c:v>2012</c:v>
                </c:pt>
                <c:pt idx="4">
                  <c:v>2013</c:v>
                </c:pt>
              </c:numCache>
            </c:numRef>
          </c:cat>
          <c:val>
            <c:numRef>
              <c:f>'5-4T'!$C$12:$G$12</c:f>
              <c:numCache>
                <c:formatCode>_(* #,##0_);_(* \(#,##0\);_(* "-"??_);_(@_)</c:formatCode>
                <c:ptCount val="5"/>
                <c:pt idx="0">
                  <c:v>77</c:v>
                </c:pt>
                <c:pt idx="1">
                  <c:v>60</c:v>
                </c:pt>
                <c:pt idx="2">
                  <c:v>84</c:v>
                </c:pt>
                <c:pt idx="3">
                  <c:v>106</c:v>
                </c:pt>
                <c:pt idx="4">
                  <c:v>123</c:v>
                </c:pt>
              </c:numCache>
            </c:numRef>
          </c:val>
          <c:smooth val="0"/>
        </c:ser>
        <c:ser>
          <c:idx val="6"/>
          <c:order val="6"/>
          <c:tx>
            <c:strRef>
              <c:f>'5-4T'!$B$13</c:f>
              <c:strCache>
                <c:ptCount val="1"/>
                <c:pt idx="0">
                  <c:v>E-85</c:v>
                </c:pt>
              </c:strCache>
            </c:strRef>
          </c:tx>
          <c:cat>
            <c:numRef>
              <c:f>'5-4T'!$C$4:$G$4</c:f>
              <c:numCache>
                <c:formatCode>General</c:formatCode>
                <c:ptCount val="5"/>
                <c:pt idx="0">
                  <c:v>2009</c:v>
                </c:pt>
                <c:pt idx="1">
                  <c:v>2010</c:v>
                </c:pt>
                <c:pt idx="2">
                  <c:v>2011</c:v>
                </c:pt>
                <c:pt idx="3">
                  <c:v>2012</c:v>
                </c:pt>
                <c:pt idx="4">
                  <c:v>2013</c:v>
                </c:pt>
              </c:numCache>
            </c:numRef>
          </c:cat>
          <c:val>
            <c:numRef>
              <c:f>'5-4T'!$C$13:$G$13</c:f>
              <c:numCache>
                <c:formatCode>_(* #,##0_);_(* \(#,##0\);_(* "-"??_);_(@_)</c:formatCode>
                <c:ptCount val="5"/>
                <c:pt idx="0">
                  <c:v>27850</c:v>
                </c:pt>
                <c:pt idx="1">
                  <c:v>26789</c:v>
                </c:pt>
                <c:pt idx="2">
                  <c:v>24785</c:v>
                </c:pt>
                <c:pt idx="3">
                  <c:v>24214</c:v>
                </c:pt>
                <c:pt idx="4">
                  <c:v>21644</c:v>
                </c:pt>
              </c:numCache>
            </c:numRef>
          </c:val>
          <c:smooth val="0"/>
        </c:ser>
        <c:ser>
          <c:idx val="7"/>
          <c:order val="7"/>
          <c:tx>
            <c:strRef>
              <c:f>'5-4T'!$B$14</c:f>
              <c:strCache>
                <c:ptCount val="1"/>
                <c:pt idx="0">
                  <c:v>Electric</c:v>
                </c:pt>
              </c:strCache>
            </c:strRef>
          </c:tx>
          <c:cat>
            <c:numRef>
              <c:f>'5-4T'!$C$4:$G$4</c:f>
              <c:numCache>
                <c:formatCode>General</c:formatCode>
                <c:ptCount val="5"/>
                <c:pt idx="0">
                  <c:v>2009</c:v>
                </c:pt>
                <c:pt idx="1">
                  <c:v>2010</c:v>
                </c:pt>
                <c:pt idx="2">
                  <c:v>2011</c:v>
                </c:pt>
                <c:pt idx="3">
                  <c:v>2012</c:v>
                </c:pt>
                <c:pt idx="4">
                  <c:v>2013</c:v>
                </c:pt>
              </c:numCache>
            </c:numRef>
          </c:cat>
          <c:val>
            <c:numRef>
              <c:f>'5-4T'!$C$14:$G$14</c:f>
              <c:numCache>
                <c:formatCode>_(* #,##0_);_(* \(#,##0\);_(* "-"??_);_(@_)</c:formatCode>
                <c:ptCount val="5"/>
                <c:pt idx="0">
                  <c:v>7</c:v>
                </c:pt>
                <c:pt idx="1">
                  <c:v>1376</c:v>
                </c:pt>
                <c:pt idx="2">
                  <c:v>450</c:v>
                </c:pt>
                <c:pt idx="3">
                  <c:v>258</c:v>
                </c:pt>
                <c:pt idx="4">
                  <c:v>284</c:v>
                </c:pt>
              </c:numCache>
            </c:numRef>
          </c:val>
          <c:smooth val="0"/>
        </c:ser>
        <c:ser>
          <c:idx val="8"/>
          <c:order val="8"/>
          <c:tx>
            <c:strRef>
              <c:f>'5-4T'!$B$15</c:f>
              <c:strCache>
                <c:ptCount val="1"/>
                <c:pt idx="0">
                  <c:v>Hydrogen</c:v>
                </c:pt>
              </c:strCache>
            </c:strRef>
          </c:tx>
          <c:cat>
            <c:numRef>
              <c:f>'5-4T'!$C$4:$G$4</c:f>
              <c:numCache>
                <c:formatCode>General</c:formatCode>
                <c:ptCount val="5"/>
                <c:pt idx="0">
                  <c:v>2009</c:v>
                </c:pt>
                <c:pt idx="1">
                  <c:v>2010</c:v>
                </c:pt>
                <c:pt idx="2">
                  <c:v>2011</c:v>
                </c:pt>
                <c:pt idx="3">
                  <c:v>2012</c:v>
                </c:pt>
                <c:pt idx="4">
                  <c:v>2013</c:v>
                </c:pt>
              </c:numCache>
            </c:numRef>
          </c:cat>
          <c:val>
            <c:numRef>
              <c:f>'5-4T'!$C$15:$G$15</c:f>
              <c:numCache>
                <c:formatCode>_(* #,##0_);_(* \(#,##0\);_(* "-"??_);_(@_)</c:formatCode>
                <c:ptCount val="5"/>
                <c:pt idx="0">
                  <c:v>1</c:v>
                </c:pt>
                <c:pt idx="1">
                  <c:v>4</c:v>
                </c:pt>
                <c:pt idx="2">
                  <c:v>4</c:v>
                </c:pt>
                <c:pt idx="3">
                  <c:v>0</c:v>
                </c:pt>
                <c:pt idx="4">
                  <c:v>2</c:v>
                </c:pt>
              </c:numCache>
            </c:numRef>
          </c:val>
          <c:smooth val="0"/>
        </c:ser>
        <c:ser>
          <c:idx val="9"/>
          <c:order val="9"/>
          <c:tx>
            <c:strRef>
              <c:f>'5-4T'!$B$16</c:f>
              <c:strCache>
                <c:ptCount val="1"/>
                <c:pt idx="0">
                  <c:v>LPG</c:v>
                </c:pt>
              </c:strCache>
            </c:strRef>
          </c:tx>
          <c:cat>
            <c:numRef>
              <c:f>'5-4T'!$C$4:$G$4</c:f>
              <c:numCache>
                <c:formatCode>General</c:formatCode>
                <c:ptCount val="5"/>
                <c:pt idx="0">
                  <c:v>2009</c:v>
                </c:pt>
                <c:pt idx="1">
                  <c:v>2010</c:v>
                </c:pt>
                <c:pt idx="2">
                  <c:v>2011</c:v>
                </c:pt>
                <c:pt idx="3">
                  <c:v>2012</c:v>
                </c:pt>
                <c:pt idx="4">
                  <c:v>2013</c:v>
                </c:pt>
              </c:numCache>
            </c:numRef>
          </c:cat>
          <c:val>
            <c:numRef>
              <c:f>'5-4T'!$C$16:$G$16</c:f>
              <c:numCache>
                <c:formatCode>_(* #,##0_);_(* \(#,##0\);_(* "-"??_);_(@_)</c:formatCode>
                <c:ptCount val="5"/>
                <c:pt idx="0">
                  <c:v>23</c:v>
                </c:pt>
                <c:pt idx="1">
                  <c:v>2</c:v>
                </c:pt>
                <c:pt idx="2">
                  <c:v>11</c:v>
                </c:pt>
                <c:pt idx="3">
                  <c:v>15</c:v>
                </c:pt>
                <c:pt idx="4">
                  <c:v>23</c:v>
                </c:pt>
              </c:numCache>
            </c:numRef>
          </c:val>
          <c:smooth val="0"/>
        </c:ser>
        <c:dLbls>
          <c:showLegendKey val="0"/>
          <c:showVal val="0"/>
          <c:showCatName val="0"/>
          <c:showSerName val="0"/>
          <c:showPercent val="0"/>
          <c:showBubbleSize val="0"/>
        </c:dLbls>
        <c:marker val="1"/>
        <c:smooth val="0"/>
        <c:axId val="107677568"/>
        <c:axId val="107679104"/>
      </c:lineChart>
      <c:catAx>
        <c:axId val="107677568"/>
        <c:scaling>
          <c:orientation val="minMax"/>
        </c:scaling>
        <c:delete val="0"/>
        <c:axPos val="b"/>
        <c:majorGridlines/>
        <c:numFmt formatCode="General" sourceLinked="1"/>
        <c:majorTickMark val="out"/>
        <c:minorTickMark val="none"/>
        <c:tickLblPos val="nextTo"/>
        <c:crossAx val="107679104"/>
        <c:crosses val="autoZero"/>
        <c:auto val="1"/>
        <c:lblAlgn val="ctr"/>
        <c:lblOffset val="100"/>
        <c:noMultiLvlLbl val="0"/>
      </c:catAx>
      <c:valAx>
        <c:axId val="107679104"/>
        <c:scaling>
          <c:orientation val="minMax"/>
        </c:scaling>
        <c:delete val="0"/>
        <c:axPos val="l"/>
        <c:majorGridlines/>
        <c:numFmt formatCode="_(* #,##0_);_(* \(#,##0\);_(* &quot;-&quot;??_);_(@_)" sourceLinked="1"/>
        <c:majorTickMark val="out"/>
        <c:minorTickMark val="none"/>
        <c:tickLblPos val="nextTo"/>
        <c:crossAx val="107677568"/>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Graph 2-2 Trend:  Vehicle Sources by Year</a:t>
            </a:r>
          </a:p>
        </c:rich>
      </c:tx>
      <c:layout>
        <c:manualLayout>
          <c:xMode val="edge"/>
          <c:yMode val="edge"/>
          <c:x val="0.14955530108961271"/>
          <c:y val="6.3492063492063501E-3"/>
        </c:manualLayout>
      </c:layout>
      <c:overlay val="0"/>
    </c:title>
    <c:autoTitleDeleted val="0"/>
    <c:plotArea>
      <c:layout>
        <c:manualLayout>
          <c:layoutTarget val="inner"/>
          <c:xMode val="edge"/>
          <c:yMode val="edge"/>
          <c:x val="0.1478079615048119"/>
          <c:y val="7.8735374479101283E-2"/>
          <c:w val="0.61885870516185471"/>
          <c:h val="0.80528473804100231"/>
        </c:manualLayout>
      </c:layout>
      <c:lineChart>
        <c:grouping val="standard"/>
        <c:varyColors val="0"/>
        <c:ser>
          <c:idx val="0"/>
          <c:order val="0"/>
          <c:tx>
            <c:strRef>
              <c:f>'2-2T'!$G$13:$J$13</c:f>
              <c:strCache>
                <c:ptCount val="1"/>
                <c:pt idx="0">
                  <c:v>Owned GSA Leased Total</c:v>
                </c:pt>
              </c:strCache>
            </c:strRef>
          </c:tx>
          <c:dLbls>
            <c:showLegendKey val="0"/>
            <c:showVal val="1"/>
            <c:showCatName val="0"/>
            <c:showSerName val="0"/>
            <c:showPercent val="0"/>
            <c:showBubbleSize val="0"/>
            <c:showLeaderLines val="0"/>
          </c:dLbls>
          <c:cat>
            <c:numRef>
              <c:f>'2-2T'!$B$14:$B$18</c:f>
              <c:numCache>
                <c:formatCode>General</c:formatCode>
                <c:ptCount val="5"/>
                <c:pt idx="0">
                  <c:v>2009</c:v>
                </c:pt>
                <c:pt idx="1">
                  <c:v>2010</c:v>
                </c:pt>
                <c:pt idx="2">
                  <c:v>2011</c:v>
                </c:pt>
                <c:pt idx="3">
                  <c:v>2012</c:v>
                </c:pt>
                <c:pt idx="4">
                  <c:v>2013</c:v>
                </c:pt>
              </c:numCache>
            </c:numRef>
          </c:cat>
          <c:val>
            <c:numRef>
              <c:f>'2-2T'!$G$14:$G$18</c:f>
              <c:numCache>
                <c:formatCode>_(* #,##0_);_(* \(#,##0\);_(* "-"??_);_(@_)</c:formatCode>
                <c:ptCount val="5"/>
                <c:pt idx="0">
                  <c:v>444344</c:v>
                </c:pt>
                <c:pt idx="1">
                  <c:v>456349</c:v>
                </c:pt>
                <c:pt idx="2">
                  <c:v>453144</c:v>
                </c:pt>
                <c:pt idx="3">
                  <c:v>453361</c:v>
                </c:pt>
                <c:pt idx="4">
                  <c:v>447300</c:v>
                </c:pt>
              </c:numCache>
            </c:numRef>
          </c:val>
          <c:smooth val="0"/>
        </c:ser>
        <c:ser>
          <c:idx val="1"/>
          <c:order val="1"/>
          <c:dLbls>
            <c:showLegendKey val="0"/>
            <c:showVal val="1"/>
            <c:showCatName val="0"/>
            <c:showSerName val="0"/>
            <c:showPercent val="0"/>
            <c:showBubbleSize val="0"/>
            <c:showLeaderLines val="0"/>
          </c:dLbls>
          <c:cat>
            <c:numRef>
              <c:f>'2-2T'!$B$14:$B$18</c:f>
              <c:numCache>
                <c:formatCode>General</c:formatCode>
                <c:ptCount val="5"/>
                <c:pt idx="0">
                  <c:v>2009</c:v>
                </c:pt>
                <c:pt idx="1">
                  <c:v>2010</c:v>
                </c:pt>
                <c:pt idx="2">
                  <c:v>2011</c:v>
                </c:pt>
                <c:pt idx="3">
                  <c:v>2012</c:v>
                </c:pt>
                <c:pt idx="4">
                  <c:v>2013</c:v>
                </c:pt>
              </c:numCache>
            </c:numRef>
          </c:cat>
          <c:val>
            <c:numRef>
              <c:f>'2-2T'!$H$14:$H$18</c:f>
              <c:numCache>
                <c:formatCode>_(* #,##0_);_(* \(#,##0\);_(* "-"??_);_(@_)</c:formatCode>
                <c:ptCount val="5"/>
                <c:pt idx="0">
                  <c:v>199657</c:v>
                </c:pt>
                <c:pt idx="1">
                  <c:v>198370</c:v>
                </c:pt>
                <c:pt idx="2">
                  <c:v>199729</c:v>
                </c:pt>
                <c:pt idx="3">
                  <c:v>190689</c:v>
                </c:pt>
                <c:pt idx="4">
                  <c:v>183989</c:v>
                </c:pt>
              </c:numCache>
            </c:numRef>
          </c:val>
          <c:smooth val="0"/>
        </c:ser>
        <c:ser>
          <c:idx val="2"/>
          <c:order val="2"/>
          <c:dLbls>
            <c:showLegendKey val="0"/>
            <c:showVal val="1"/>
            <c:showCatName val="0"/>
            <c:showSerName val="0"/>
            <c:showPercent val="0"/>
            <c:showBubbleSize val="0"/>
            <c:showLeaderLines val="0"/>
          </c:dLbls>
          <c:cat>
            <c:numRef>
              <c:f>'2-2T'!$B$14:$B$18</c:f>
              <c:numCache>
                <c:formatCode>General</c:formatCode>
                <c:ptCount val="5"/>
                <c:pt idx="0">
                  <c:v>2009</c:v>
                </c:pt>
                <c:pt idx="1">
                  <c:v>2010</c:v>
                </c:pt>
                <c:pt idx="2">
                  <c:v>2011</c:v>
                </c:pt>
                <c:pt idx="3">
                  <c:v>2012</c:v>
                </c:pt>
                <c:pt idx="4">
                  <c:v>2013</c:v>
                </c:pt>
              </c:numCache>
            </c:numRef>
          </c:cat>
          <c:val>
            <c:numRef>
              <c:f>'2-2T'!$I$14:$I$18</c:f>
              <c:numCache>
                <c:formatCode>_(* #,##0_);_(* \(#,##0\);_(* "-"??_);_(@_)</c:formatCode>
                <c:ptCount val="5"/>
                <c:pt idx="0">
                  <c:v>7702</c:v>
                </c:pt>
                <c:pt idx="1">
                  <c:v>7435</c:v>
                </c:pt>
                <c:pt idx="2">
                  <c:v>6985</c:v>
                </c:pt>
                <c:pt idx="3">
                  <c:v>6011</c:v>
                </c:pt>
                <c:pt idx="4">
                  <c:v>4459</c:v>
                </c:pt>
              </c:numCache>
            </c:numRef>
          </c:val>
          <c:smooth val="0"/>
        </c:ser>
        <c:ser>
          <c:idx val="3"/>
          <c:order val="3"/>
          <c:dLbls>
            <c:showLegendKey val="0"/>
            <c:showVal val="1"/>
            <c:showCatName val="0"/>
            <c:showSerName val="0"/>
            <c:showPercent val="0"/>
            <c:showBubbleSize val="0"/>
            <c:showLeaderLines val="0"/>
          </c:dLbls>
          <c:cat>
            <c:numRef>
              <c:f>'2-2T'!$B$14:$B$18</c:f>
              <c:numCache>
                <c:formatCode>General</c:formatCode>
                <c:ptCount val="5"/>
                <c:pt idx="0">
                  <c:v>2009</c:v>
                </c:pt>
                <c:pt idx="1">
                  <c:v>2010</c:v>
                </c:pt>
                <c:pt idx="2">
                  <c:v>2011</c:v>
                </c:pt>
                <c:pt idx="3">
                  <c:v>2012</c:v>
                </c:pt>
                <c:pt idx="4">
                  <c:v>2013</c:v>
                </c:pt>
              </c:numCache>
            </c:numRef>
          </c:cat>
          <c:val>
            <c:numRef>
              <c:f>'2-2T'!$J$14:$J$18</c:f>
              <c:numCache>
                <c:formatCode>_(* #,##0_);_(* \(#,##0\);_(* "-"??_);_(@_)</c:formatCode>
                <c:ptCount val="5"/>
                <c:pt idx="0">
                  <c:v>651703</c:v>
                </c:pt>
                <c:pt idx="1">
                  <c:v>662154</c:v>
                </c:pt>
                <c:pt idx="2">
                  <c:v>659858</c:v>
                </c:pt>
                <c:pt idx="3">
                  <c:v>650061</c:v>
                </c:pt>
                <c:pt idx="4">
                  <c:v>635748</c:v>
                </c:pt>
              </c:numCache>
            </c:numRef>
          </c:val>
          <c:smooth val="0"/>
        </c:ser>
        <c:dLbls>
          <c:showLegendKey val="0"/>
          <c:showVal val="0"/>
          <c:showCatName val="0"/>
          <c:showSerName val="0"/>
          <c:showPercent val="0"/>
          <c:showBubbleSize val="0"/>
        </c:dLbls>
        <c:marker val="1"/>
        <c:smooth val="0"/>
        <c:axId val="99089024"/>
        <c:axId val="99443072"/>
      </c:lineChart>
      <c:catAx>
        <c:axId val="99089024"/>
        <c:scaling>
          <c:orientation val="minMax"/>
        </c:scaling>
        <c:delete val="0"/>
        <c:axPos val="b"/>
        <c:majorGridlines/>
        <c:numFmt formatCode="General" sourceLinked="1"/>
        <c:majorTickMark val="out"/>
        <c:minorTickMark val="none"/>
        <c:tickLblPos val="nextTo"/>
        <c:crossAx val="99443072"/>
        <c:crosses val="autoZero"/>
        <c:auto val="1"/>
        <c:lblAlgn val="ctr"/>
        <c:lblOffset val="100"/>
        <c:noMultiLvlLbl val="0"/>
      </c:catAx>
      <c:valAx>
        <c:axId val="99443072"/>
        <c:scaling>
          <c:orientation val="minMax"/>
        </c:scaling>
        <c:delete val="0"/>
        <c:axPos val="l"/>
        <c:majorGridlines/>
        <c:numFmt formatCode="_(* #,##0_);_(* \(#,##0\);_(* &quot;-&quot;??_);_(@_)" sourceLinked="1"/>
        <c:majorTickMark val="out"/>
        <c:minorTickMark val="none"/>
        <c:tickLblPos val="nextTo"/>
        <c:crossAx val="99089024"/>
        <c:crosses val="autoZero"/>
        <c:crossBetween val="between"/>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Graph 2-3 Trend: Domestic and Foreign Inventory by Year</a:t>
            </a:r>
          </a:p>
        </c:rich>
      </c:tx>
      <c:layout>
        <c:manualLayout>
          <c:xMode val="edge"/>
          <c:yMode val="edge"/>
          <c:x val="0.10535983002124734"/>
          <c:y val="2.1447721179624672E-2"/>
        </c:manualLayout>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Lbls>
            <c:dLbl>
              <c:idx val="5"/>
              <c:tx>
                <c:rich>
                  <a:bodyPr/>
                  <a:lstStyle/>
                  <a:p>
                    <a:r>
                      <a:rPr lang="en-US"/>
                      <a:t> 1,698 , &lt;1%</a:t>
                    </a:r>
                  </a:p>
                </c:rich>
              </c:tx>
              <c:dLblPos val="bestFit"/>
              <c:showLegendKey val="0"/>
              <c:showVal val="1"/>
              <c:showCatName val="0"/>
              <c:showSerName val="0"/>
              <c:showPercent val="1"/>
              <c:showBubbleSize val="0"/>
            </c:dLbl>
            <c:dLblPos val="bestFit"/>
            <c:showLegendKey val="0"/>
            <c:showVal val="1"/>
            <c:showCatName val="0"/>
            <c:showSerName val="0"/>
            <c:showPercent val="1"/>
            <c:showBubbleSize val="0"/>
            <c:showLeaderLines val="1"/>
          </c:dLbls>
          <c:cat>
            <c:strRef>
              <c:f>('2-3T'!$B$5:$B$7,'2-3T'!$B$9:$B$11)</c:f>
              <c:strCache>
                <c:ptCount val="6"/>
                <c:pt idx="0">
                  <c:v>Domestic Passenger Vehicles</c:v>
                </c:pt>
                <c:pt idx="1">
                  <c:v>Domestic Trucks</c:v>
                </c:pt>
                <c:pt idx="2">
                  <c:v>Domestic Other</c:v>
                </c:pt>
                <c:pt idx="3">
                  <c:v>Foreign Passenger Vehicles</c:v>
                </c:pt>
                <c:pt idx="4">
                  <c:v>Foreign Trucks</c:v>
                </c:pt>
                <c:pt idx="5">
                  <c:v>Foreign Other</c:v>
                </c:pt>
              </c:strCache>
            </c:strRef>
          </c:cat>
          <c:val>
            <c:numRef>
              <c:f>('2-3T'!$G$5:$G$7,'2-3T'!$G$9:$G$11)</c:f>
              <c:numCache>
                <c:formatCode>_(* #,##0_);_(* \(#,##0\);_(* "-"??_);_(@_)</c:formatCode>
                <c:ptCount val="6"/>
                <c:pt idx="0">
                  <c:v>214074</c:v>
                </c:pt>
                <c:pt idx="1">
                  <c:v>367902</c:v>
                </c:pt>
                <c:pt idx="2">
                  <c:v>7851</c:v>
                </c:pt>
                <c:pt idx="3">
                  <c:v>21550</c:v>
                </c:pt>
                <c:pt idx="4">
                  <c:v>22673</c:v>
                </c:pt>
                <c:pt idx="5">
                  <c:v>1698</c:v>
                </c:pt>
              </c:numCache>
            </c:numRef>
          </c:val>
        </c:ser>
        <c:dLbls>
          <c:showLegendKey val="0"/>
          <c:showVal val="0"/>
          <c:showCatName val="0"/>
          <c:showSerName val="0"/>
          <c:showPercent val="0"/>
          <c:showBubbleSize val="0"/>
          <c:showLeaderLines val="1"/>
        </c:dLbls>
      </c:pie3DChart>
    </c:plotArea>
    <c:legend>
      <c:legendPos val="r"/>
      <c:overlay val="0"/>
      <c:spPr>
        <a:effectLst>
          <a:outerShdw blurRad="50800" dist="50800" dir="5400000" algn="ctr" rotWithShape="0">
            <a:srgbClr val="000000">
              <a:alpha val="46000"/>
            </a:srgbClr>
          </a:outerShdw>
        </a:effectLst>
      </c:spPr>
      <c:txPr>
        <a:bodyPr/>
        <a:lstStyle/>
        <a:p>
          <a:pPr rtl="0">
            <a:defRPr/>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sz="1600" b="0"/>
              <a:t>Graph 2-5 Trend: Passenger Vehicles by Year</a:t>
            </a:r>
          </a:p>
        </c:rich>
      </c:tx>
      <c:layout>
        <c:manualLayout>
          <c:xMode val="edge"/>
          <c:yMode val="edge"/>
          <c:x val="0.20810024851414596"/>
          <c:y val="1.0554086786172539E-2"/>
        </c:manualLayout>
      </c:layout>
      <c:overlay val="0"/>
    </c:title>
    <c:autoTitleDeleted val="0"/>
    <c:plotArea>
      <c:layout>
        <c:manualLayout>
          <c:layoutTarget val="inner"/>
          <c:xMode val="edge"/>
          <c:yMode val="edge"/>
          <c:x val="7.3859553977311976E-2"/>
          <c:y val="8.7080080310783209E-2"/>
          <c:w val="0.66107193191620395"/>
          <c:h val="0.83868064496827688"/>
        </c:manualLayout>
      </c:layout>
      <c:lineChart>
        <c:grouping val="standard"/>
        <c:varyColors val="0"/>
        <c:ser>
          <c:idx val="0"/>
          <c:order val="0"/>
          <c:tx>
            <c:strRef>
              <c:f>'2-5T'!$B$5</c:f>
              <c:strCache>
                <c:ptCount val="1"/>
                <c:pt idx="0">
                  <c:v>Low-Speed Electric Vehicle</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'2-5T'!$C$5:$G$5</c:f>
              <c:numCache>
                <c:formatCode>_(* #,##0_);_(* \(#,##0\);_(* "-"??_);_(@_)</c:formatCode>
                <c:ptCount val="5"/>
                <c:pt idx="0">
                  <c:v>0</c:v>
                </c:pt>
                <c:pt idx="1">
                  <c:v>3029</c:v>
                </c:pt>
                <c:pt idx="2">
                  <c:v>3869</c:v>
                </c:pt>
                <c:pt idx="3">
                  <c:v>3893</c:v>
                </c:pt>
                <c:pt idx="4">
                  <c:v>3729</c:v>
                </c:pt>
              </c:numCache>
            </c:numRef>
          </c:val>
          <c:smooth val="0"/>
        </c:ser>
        <c:ser>
          <c:idx val="1"/>
          <c:order val="1"/>
          <c:tx>
            <c:strRef>
              <c:f>'2-5T'!$B$6</c:f>
              <c:strCache>
                <c:ptCount val="1"/>
                <c:pt idx="0">
                  <c:v>Subcompact</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'2-5T'!$C$6:$G$6</c:f>
              <c:numCache>
                <c:formatCode>_(* #,##0_);_(* \(#,##0\);_(* "-"??_);_(@_)</c:formatCode>
                <c:ptCount val="5"/>
                <c:pt idx="0">
                  <c:v>5935</c:v>
                </c:pt>
                <c:pt idx="1">
                  <c:v>6797</c:v>
                </c:pt>
                <c:pt idx="2">
                  <c:v>10658</c:v>
                </c:pt>
                <c:pt idx="3">
                  <c:v>13867</c:v>
                </c:pt>
                <c:pt idx="4">
                  <c:v>20368</c:v>
                </c:pt>
              </c:numCache>
            </c:numRef>
          </c:val>
          <c:smooth val="0"/>
        </c:ser>
        <c:ser>
          <c:idx val="2"/>
          <c:order val="2"/>
          <c:tx>
            <c:strRef>
              <c:f>'2-5T'!$B$7</c:f>
              <c:strCache>
                <c:ptCount val="1"/>
                <c:pt idx="0">
                  <c:v>Compact</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'2-5T'!$C$7:$G$7</c:f>
              <c:numCache>
                <c:formatCode>_(* #,##0_);_(* \(#,##0\);_(* "-"??_);_(@_)</c:formatCode>
                <c:ptCount val="5"/>
                <c:pt idx="0">
                  <c:v>36662</c:v>
                </c:pt>
                <c:pt idx="1">
                  <c:v>46489</c:v>
                </c:pt>
                <c:pt idx="2">
                  <c:v>49657</c:v>
                </c:pt>
                <c:pt idx="3">
                  <c:v>47999</c:v>
                </c:pt>
                <c:pt idx="4">
                  <c:v>41564</c:v>
                </c:pt>
              </c:numCache>
            </c:numRef>
          </c:val>
          <c:smooth val="0"/>
        </c:ser>
        <c:ser>
          <c:idx val="3"/>
          <c:order val="3"/>
          <c:tx>
            <c:strRef>
              <c:f>'2-5T'!$B$8</c:f>
              <c:strCache>
                <c:ptCount val="1"/>
                <c:pt idx="0">
                  <c:v>Midsize</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'2-5T'!$C$8:$G$8</c:f>
              <c:numCache>
                <c:formatCode>_(* #,##0_);_(* \(#,##0\);_(* "-"??_);_(@_)</c:formatCode>
                <c:ptCount val="5"/>
                <c:pt idx="0">
                  <c:v>57284</c:v>
                </c:pt>
                <c:pt idx="1">
                  <c:v>48242</c:v>
                </c:pt>
                <c:pt idx="2">
                  <c:v>38057</c:v>
                </c:pt>
                <c:pt idx="3">
                  <c:v>33321</c:v>
                </c:pt>
                <c:pt idx="4">
                  <c:v>30659</c:v>
                </c:pt>
              </c:numCache>
            </c:numRef>
          </c:val>
          <c:smooth val="0"/>
        </c:ser>
        <c:ser>
          <c:idx val="4"/>
          <c:order val="4"/>
          <c:tx>
            <c:strRef>
              <c:f>'2-5T'!$B$9</c:f>
              <c:strCache>
                <c:ptCount val="1"/>
                <c:pt idx="0">
                  <c:v>Large</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'2-5T'!$C$9:$G$9</c:f>
              <c:numCache>
                <c:formatCode>_(* #,##0_);_(* \(#,##0\);_(* "-"??_);_(@_)</c:formatCode>
                <c:ptCount val="5"/>
                <c:pt idx="0">
                  <c:v>10230</c:v>
                </c:pt>
                <c:pt idx="1">
                  <c:v>10063</c:v>
                </c:pt>
                <c:pt idx="2">
                  <c:v>9146</c:v>
                </c:pt>
                <c:pt idx="3">
                  <c:v>8571</c:v>
                </c:pt>
                <c:pt idx="4">
                  <c:v>6753</c:v>
                </c:pt>
              </c:numCache>
            </c:numRef>
          </c:val>
          <c:smooth val="0"/>
        </c:ser>
        <c:ser>
          <c:idx val="5"/>
          <c:order val="5"/>
          <c:tx>
            <c:strRef>
              <c:f>'2-5T'!$B$10</c:f>
              <c:strCache>
                <c:ptCount val="1"/>
                <c:pt idx="0">
                  <c:v>Limousines</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'2-5T'!$C$10:$G$10</c:f>
              <c:numCache>
                <c:formatCode>_(* #,##0_);_(* \(#,##0\);_(* "-"??_);_(@_)</c:formatCode>
                <c:ptCount val="5"/>
                <c:pt idx="0">
                  <c:v>349</c:v>
                </c:pt>
                <c:pt idx="1">
                  <c:v>412</c:v>
                </c:pt>
                <c:pt idx="2">
                  <c:v>158</c:v>
                </c:pt>
                <c:pt idx="3">
                  <c:v>130</c:v>
                </c:pt>
                <c:pt idx="4">
                  <c:v>123</c:v>
                </c:pt>
              </c:numCache>
            </c:numRef>
          </c:val>
          <c:smooth val="0"/>
        </c:ser>
        <c:ser>
          <c:idx val="6"/>
          <c:order val="6"/>
          <c:tx>
            <c:strRef>
              <c:f>'2-5T'!$B$11</c:f>
              <c:strCache>
                <c:ptCount val="1"/>
                <c:pt idx="0">
                  <c:v>Light Duty Passenger Vans</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'2-5T'!$C$11:$G$11</c:f>
              <c:numCache>
                <c:formatCode>_(* #,##0_);_(* \(#,##0\);_(* "-"??_);_(@_)</c:formatCode>
                <c:ptCount val="5"/>
                <c:pt idx="0">
                  <c:v>41855</c:v>
                </c:pt>
                <c:pt idx="1">
                  <c:v>41676</c:v>
                </c:pt>
                <c:pt idx="2">
                  <c:v>40964</c:v>
                </c:pt>
                <c:pt idx="3">
                  <c:v>39518</c:v>
                </c:pt>
                <c:pt idx="4">
                  <c:v>38409</c:v>
                </c:pt>
              </c:numCache>
            </c:numRef>
          </c:val>
          <c:smooth val="0"/>
        </c:ser>
        <c:ser>
          <c:idx val="7"/>
          <c:order val="7"/>
          <c:tx>
            <c:strRef>
              <c:f>'2-5T'!$B$12</c:f>
              <c:strCache>
                <c:ptCount val="1"/>
                <c:pt idx="0">
                  <c:v>Medium Duty Passenger Vans</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'2-5T'!$C$12:$G$12</c:f>
              <c:numCache>
                <c:formatCode>_(* #,##0_);_(* \(#,##0\);_(* "-"??_);_(@_)</c:formatCode>
                <c:ptCount val="5"/>
                <c:pt idx="0">
                  <c:v>15362</c:v>
                </c:pt>
                <c:pt idx="1">
                  <c:v>15218</c:v>
                </c:pt>
                <c:pt idx="2">
                  <c:v>16633</c:v>
                </c:pt>
                <c:pt idx="3">
                  <c:v>15740</c:v>
                </c:pt>
                <c:pt idx="4">
                  <c:v>14115</c:v>
                </c:pt>
              </c:numCache>
            </c:numRef>
          </c:val>
          <c:smooth val="0"/>
        </c:ser>
        <c:ser>
          <c:idx val="8"/>
          <c:order val="8"/>
          <c:tx>
            <c:strRef>
              <c:f>'2-5T'!$B$13</c:f>
              <c:strCache>
                <c:ptCount val="1"/>
                <c:pt idx="0">
                  <c:v>Light Duty SUVs</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'2-5T'!$C$13:$G$13</c:f>
              <c:numCache>
                <c:formatCode>_(* #,##0_);_(* \(#,##0\);_(* "-"??_);_(@_)</c:formatCode>
                <c:ptCount val="5"/>
                <c:pt idx="0">
                  <c:v>64793</c:v>
                </c:pt>
                <c:pt idx="1">
                  <c:v>66316</c:v>
                </c:pt>
                <c:pt idx="2">
                  <c:v>68807</c:v>
                </c:pt>
                <c:pt idx="3">
                  <c:v>73356</c:v>
                </c:pt>
                <c:pt idx="4">
                  <c:v>70371</c:v>
                </c:pt>
              </c:numCache>
            </c:numRef>
          </c:val>
          <c:smooth val="0"/>
        </c:ser>
        <c:ser>
          <c:idx val="9"/>
          <c:order val="9"/>
          <c:tx>
            <c:strRef>
              <c:f>'2-5T'!$B$14</c:f>
              <c:strCache>
                <c:ptCount val="1"/>
                <c:pt idx="0">
                  <c:v>Medium Duty SUVs</c:v>
                </c:pt>
              </c:strCache>
            </c:strRef>
          </c:tx>
          <c:marker>
            <c:symbol val="none"/>
          </c:marker>
          <c:cat>
            <c:numRef>
              <c:f>'2-5T'!$C$4:$G$4</c:f>
              <c:numCache>
                <c:formatCode>General</c:formatCode>
                <c:ptCount val="5"/>
                <c:pt idx="0">
                  <c:v>2009</c:v>
                </c:pt>
                <c:pt idx="1">
                  <c:v>2010</c:v>
                </c:pt>
                <c:pt idx="2">
                  <c:v>2011</c:v>
                </c:pt>
                <c:pt idx="3">
                  <c:v>2012</c:v>
                </c:pt>
                <c:pt idx="4">
                  <c:v>2013</c:v>
                </c:pt>
              </c:numCache>
            </c:numRef>
          </c:cat>
          <c:val>
            <c:numRef>
              <c:f>'2-5T'!$C$14:$G$14</c:f>
              <c:numCache>
                <c:formatCode>_(* #,##0_);_(* \(#,##0\);_(* "-"??_);_(@_)</c:formatCode>
                <c:ptCount val="5"/>
                <c:pt idx="0">
                  <c:v>7344</c:v>
                </c:pt>
                <c:pt idx="1">
                  <c:v>11117</c:v>
                </c:pt>
                <c:pt idx="2">
                  <c:v>11448</c:v>
                </c:pt>
                <c:pt idx="3">
                  <c:v>9405</c:v>
                </c:pt>
                <c:pt idx="4">
                  <c:v>9533</c:v>
                </c:pt>
              </c:numCache>
            </c:numRef>
          </c:val>
          <c:smooth val="0"/>
        </c:ser>
        <c:dLbls>
          <c:showLegendKey val="0"/>
          <c:showVal val="0"/>
          <c:showCatName val="0"/>
          <c:showSerName val="0"/>
          <c:showPercent val="0"/>
          <c:showBubbleSize val="0"/>
        </c:dLbls>
        <c:marker val="1"/>
        <c:smooth val="0"/>
        <c:axId val="99101312"/>
        <c:axId val="99107200"/>
      </c:lineChart>
      <c:catAx>
        <c:axId val="99101312"/>
        <c:scaling>
          <c:orientation val="minMax"/>
        </c:scaling>
        <c:delete val="1"/>
        <c:axPos val="b"/>
        <c:majorGridlines/>
        <c:numFmt formatCode="General" sourceLinked="1"/>
        <c:majorTickMark val="none"/>
        <c:minorTickMark val="none"/>
        <c:tickLblPos val="none"/>
        <c:crossAx val="99107200"/>
        <c:crosses val="autoZero"/>
        <c:auto val="1"/>
        <c:lblAlgn val="ctr"/>
        <c:lblOffset val="100"/>
        <c:noMultiLvlLbl val="0"/>
      </c:catAx>
      <c:valAx>
        <c:axId val="99107200"/>
        <c:scaling>
          <c:orientation val="minMax"/>
        </c:scaling>
        <c:delete val="0"/>
        <c:axPos val="l"/>
        <c:majorGridlines/>
        <c:numFmt formatCode="_(* #,##0_);_(* \(#,##0\);_(* &quot;-&quot;??_);_(@_)" sourceLinked="1"/>
        <c:majorTickMark val="none"/>
        <c:minorTickMark val="none"/>
        <c:tickLblPos val="nextTo"/>
        <c:crossAx val="99101312"/>
        <c:crosses val="autoZero"/>
        <c:crossBetween val="between"/>
      </c:valAx>
    </c:plotArea>
    <c:legend>
      <c:legendPos val="r"/>
      <c:overlay val="0"/>
    </c:legend>
    <c:plotVisOnly val="1"/>
    <c:dispBlanksAs val="span"/>
    <c:showDLblsOverMax val="0"/>
  </c:chart>
  <c:printSettings>
    <c:headerFooter/>
    <c:pageMargins b="0.75000000000000056" l="0.70000000000000051" r="0.70000000000000051" t="0.75000000000000056" header="0.30000000000000027" footer="0.30000000000000027"/>
    <c:pageSetup paperSize="0"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Graph 2-6 Trend: Trucks and Others by Year</a:t>
            </a:r>
          </a:p>
        </c:rich>
      </c:tx>
      <c:overlay val="0"/>
    </c:title>
    <c:autoTitleDeleted val="0"/>
    <c:plotArea>
      <c:layout/>
      <c:lineChart>
        <c:grouping val="standard"/>
        <c:varyColors val="0"/>
        <c:ser>
          <c:idx val="0"/>
          <c:order val="0"/>
          <c:tx>
            <c:strRef>
              <c:f>'2-6T'!$B$5</c:f>
              <c:strCache>
                <c:ptCount val="1"/>
                <c:pt idx="0">
                  <c:v>Light Duty 4x2</c:v>
                </c:pt>
              </c:strCache>
            </c:strRef>
          </c:tx>
          <c:cat>
            <c:numRef>
              <c:f>'2-6T'!$C$4:$G$4</c:f>
              <c:numCache>
                <c:formatCode>General</c:formatCode>
                <c:ptCount val="5"/>
                <c:pt idx="0">
                  <c:v>2009</c:v>
                </c:pt>
                <c:pt idx="1">
                  <c:v>2010</c:v>
                </c:pt>
                <c:pt idx="2">
                  <c:v>2011</c:v>
                </c:pt>
                <c:pt idx="3">
                  <c:v>2012</c:v>
                </c:pt>
                <c:pt idx="4">
                  <c:v>2013</c:v>
                </c:pt>
              </c:numCache>
            </c:numRef>
          </c:cat>
          <c:val>
            <c:numRef>
              <c:f>'2-6T'!$C$5:$G$5</c:f>
              <c:numCache>
                <c:formatCode>_(* #,##0_);_(* \(#,##0\);_(* "-"??_);_(@_)</c:formatCode>
                <c:ptCount val="5"/>
                <c:pt idx="0">
                  <c:v>244022</c:v>
                </c:pt>
                <c:pt idx="1">
                  <c:v>241011</c:v>
                </c:pt>
                <c:pt idx="2">
                  <c:v>238261</c:v>
                </c:pt>
                <c:pt idx="3">
                  <c:v>233629</c:v>
                </c:pt>
                <c:pt idx="4">
                  <c:v>231886</c:v>
                </c:pt>
              </c:numCache>
            </c:numRef>
          </c:val>
          <c:smooth val="0"/>
        </c:ser>
        <c:ser>
          <c:idx val="1"/>
          <c:order val="1"/>
          <c:tx>
            <c:strRef>
              <c:f>'2-6T'!$B$6</c:f>
              <c:strCache>
                <c:ptCount val="1"/>
                <c:pt idx="0">
                  <c:v>Light Duty 4x4</c:v>
                </c:pt>
              </c:strCache>
            </c:strRef>
          </c:tx>
          <c:cat>
            <c:numRef>
              <c:f>'2-6T'!$C$4:$G$4</c:f>
              <c:numCache>
                <c:formatCode>General</c:formatCode>
                <c:ptCount val="5"/>
                <c:pt idx="0">
                  <c:v>2009</c:v>
                </c:pt>
                <c:pt idx="1">
                  <c:v>2010</c:v>
                </c:pt>
                <c:pt idx="2">
                  <c:v>2011</c:v>
                </c:pt>
                <c:pt idx="3">
                  <c:v>2012</c:v>
                </c:pt>
                <c:pt idx="4">
                  <c:v>2013</c:v>
                </c:pt>
              </c:numCache>
            </c:numRef>
          </c:cat>
          <c:val>
            <c:numRef>
              <c:f>'2-6T'!$C$6:$G$6</c:f>
              <c:numCache>
                <c:formatCode>_(* #,##0_);_(* \(#,##0\);_(* "-"??_);_(@_)</c:formatCode>
                <c:ptCount val="5"/>
                <c:pt idx="0">
                  <c:v>36713</c:v>
                </c:pt>
                <c:pt idx="1">
                  <c:v>40105</c:v>
                </c:pt>
                <c:pt idx="2">
                  <c:v>47035</c:v>
                </c:pt>
                <c:pt idx="3">
                  <c:v>48690</c:v>
                </c:pt>
                <c:pt idx="4">
                  <c:v>46830</c:v>
                </c:pt>
              </c:numCache>
            </c:numRef>
          </c:val>
          <c:smooth val="0"/>
        </c:ser>
        <c:ser>
          <c:idx val="2"/>
          <c:order val="2"/>
          <c:tx>
            <c:strRef>
              <c:f>'2-6T'!$B$7</c:f>
              <c:strCache>
                <c:ptCount val="1"/>
                <c:pt idx="0">
                  <c:v>Medium Duty</c:v>
                </c:pt>
              </c:strCache>
            </c:strRef>
          </c:tx>
          <c:cat>
            <c:numRef>
              <c:f>'2-6T'!$C$4:$G$4</c:f>
              <c:numCache>
                <c:formatCode>General</c:formatCode>
                <c:ptCount val="5"/>
                <c:pt idx="0">
                  <c:v>2009</c:v>
                </c:pt>
                <c:pt idx="1">
                  <c:v>2010</c:v>
                </c:pt>
                <c:pt idx="2">
                  <c:v>2011</c:v>
                </c:pt>
                <c:pt idx="3">
                  <c:v>2012</c:v>
                </c:pt>
                <c:pt idx="4">
                  <c:v>2013</c:v>
                </c:pt>
              </c:numCache>
            </c:numRef>
          </c:cat>
          <c:val>
            <c:numRef>
              <c:f>'2-6T'!$C$7:$G$7</c:f>
              <c:numCache>
                <c:formatCode>_(* #,##0_);_(* \(#,##0\);_(* "-"??_);_(@_)</c:formatCode>
                <c:ptCount val="5"/>
                <c:pt idx="0">
                  <c:v>89052</c:v>
                </c:pt>
                <c:pt idx="1">
                  <c:v>89253</c:v>
                </c:pt>
                <c:pt idx="2">
                  <c:v>81791</c:v>
                </c:pt>
                <c:pt idx="3">
                  <c:v>78630</c:v>
                </c:pt>
                <c:pt idx="4">
                  <c:v>77235</c:v>
                </c:pt>
              </c:numCache>
            </c:numRef>
          </c:val>
          <c:smooth val="0"/>
        </c:ser>
        <c:ser>
          <c:idx val="3"/>
          <c:order val="3"/>
          <c:tx>
            <c:strRef>
              <c:f>'2-6T'!$B$8</c:f>
              <c:strCache>
                <c:ptCount val="1"/>
                <c:pt idx="0">
                  <c:v>Heavy Duty</c:v>
                </c:pt>
              </c:strCache>
            </c:strRef>
          </c:tx>
          <c:cat>
            <c:numRef>
              <c:f>'2-6T'!$C$4:$G$4</c:f>
              <c:numCache>
                <c:formatCode>General</c:formatCode>
                <c:ptCount val="5"/>
                <c:pt idx="0">
                  <c:v>2009</c:v>
                </c:pt>
                <c:pt idx="1">
                  <c:v>2010</c:v>
                </c:pt>
                <c:pt idx="2">
                  <c:v>2011</c:v>
                </c:pt>
                <c:pt idx="3">
                  <c:v>2012</c:v>
                </c:pt>
                <c:pt idx="4">
                  <c:v>2013</c:v>
                </c:pt>
              </c:numCache>
            </c:numRef>
          </c:cat>
          <c:val>
            <c:numRef>
              <c:f>'2-6T'!$C$8:$G$8</c:f>
              <c:numCache>
                <c:formatCode>_(* #,##0_);_(* \(#,##0\);_(* "-"??_);_(@_)</c:formatCode>
                <c:ptCount val="5"/>
                <c:pt idx="0">
                  <c:v>32629</c:v>
                </c:pt>
                <c:pt idx="1">
                  <c:v>32760</c:v>
                </c:pt>
                <c:pt idx="2">
                  <c:v>33951</c:v>
                </c:pt>
                <c:pt idx="3">
                  <c:v>33642</c:v>
                </c:pt>
                <c:pt idx="4">
                  <c:v>34624</c:v>
                </c:pt>
              </c:numCache>
            </c:numRef>
          </c:val>
          <c:smooth val="0"/>
        </c:ser>
        <c:ser>
          <c:idx val="4"/>
          <c:order val="4"/>
          <c:tx>
            <c:strRef>
              <c:f>'2-6T'!$B$9</c:f>
              <c:strCache>
                <c:ptCount val="1"/>
                <c:pt idx="0">
                  <c:v>Ambulances</c:v>
                </c:pt>
              </c:strCache>
            </c:strRef>
          </c:tx>
          <c:cat>
            <c:numRef>
              <c:f>'2-6T'!$C$4:$G$4</c:f>
              <c:numCache>
                <c:formatCode>General</c:formatCode>
                <c:ptCount val="5"/>
                <c:pt idx="0">
                  <c:v>2009</c:v>
                </c:pt>
                <c:pt idx="1">
                  <c:v>2010</c:v>
                </c:pt>
                <c:pt idx="2">
                  <c:v>2011</c:v>
                </c:pt>
                <c:pt idx="3">
                  <c:v>2012</c:v>
                </c:pt>
                <c:pt idx="4">
                  <c:v>2013</c:v>
                </c:pt>
              </c:numCache>
            </c:numRef>
          </c:cat>
          <c:val>
            <c:numRef>
              <c:f>'2-6T'!$C$9:$G$9</c:f>
              <c:numCache>
                <c:formatCode>_(* #,##0_);_(* \(#,##0\);_(* "-"??_);_(@_)</c:formatCode>
                <c:ptCount val="5"/>
                <c:pt idx="0">
                  <c:v>1433</c:v>
                </c:pt>
                <c:pt idx="1">
                  <c:v>1480</c:v>
                </c:pt>
                <c:pt idx="2">
                  <c:v>1445</c:v>
                </c:pt>
                <c:pt idx="3">
                  <c:v>1401</c:v>
                </c:pt>
                <c:pt idx="4">
                  <c:v>1363</c:v>
                </c:pt>
              </c:numCache>
            </c:numRef>
          </c:val>
          <c:smooth val="0"/>
        </c:ser>
        <c:ser>
          <c:idx val="5"/>
          <c:order val="5"/>
          <c:tx>
            <c:strRef>
              <c:f>'2-6T'!$B$10</c:f>
              <c:strCache>
                <c:ptCount val="1"/>
                <c:pt idx="0">
                  <c:v>Buses</c:v>
                </c:pt>
              </c:strCache>
            </c:strRef>
          </c:tx>
          <c:cat>
            <c:numRef>
              <c:f>'2-6T'!$C$4:$G$4</c:f>
              <c:numCache>
                <c:formatCode>General</c:formatCode>
                <c:ptCount val="5"/>
                <c:pt idx="0">
                  <c:v>2009</c:v>
                </c:pt>
                <c:pt idx="1">
                  <c:v>2010</c:v>
                </c:pt>
                <c:pt idx="2">
                  <c:v>2011</c:v>
                </c:pt>
                <c:pt idx="3">
                  <c:v>2012</c:v>
                </c:pt>
                <c:pt idx="4">
                  <c:v>2013</c:v>
                </c:pt>
              </c:numCache>
            </c:numRef>
          </c:cat>
          <c:val>
            <c:numRef>
              <c:f>'2-6T'!$C$10:$G$10</c:f>
              <c:numCache>
                <c:formatCode>_(* #,##0_);_(* \(#,##0\);_(* "-"??_);_(@_)</c:formatCode>
                <c:ptCount val="5"/>
                <c:pt idx="0">
                  <c:v>8040</c:v>
                </c:pt>
                <c:pt idx="1">
                  <c:v>8186</c:v>
                </c:pt>
                <c:pt idx="2">
                  <c:v>7978</c:v>
                </c:pt>
                <c:pt idx="3">
                  <c:v>8269</c:v>
                </c:pt>
                <c:pt idx="4">
                  <c:v>8186</c:v>
                </c:pt>
              </c:numCache>
            </c:numRef>
          </c:val>
          <c:smooth val="0"/>
        </c:ser>
        <c:dLbls>
          <c:showLegendKey val="0"/>
          <c:showVal val="0"/>
          <c:showCatName val="0"/>
          <c:showSerName val="0"/>
          <c:showPercent val="0"/>
          <c:showBubbleSize val="0"/>
        </c:dLbls>
        <c:marker val="1"/>
        <c:smooth val="0"/>
        <c:axId val="106073472"/>
        <c:axId val="106079360"/>
      </c:lineChart>
      <c:catAx>
        <c:axId val="106073472"/>
        <c:scaling>
          <c:orientation val="minMax"/>
        </c:scaling>
        <c:delete val="0"/>
        <c:axPos val="b"/>
        <c:majorGridlines/>
        <c:numFmt formatCode="General" sourceLinked="1"/>
        <c:majorTickMark val="out"/>
        <c:minorTickMark val="none"/>
        <c:tickLblPos val="nextTo"/>
        <c:crossAx val="106079360"/>
        <c:crosses val="autoZero"/>
        <c:auto val="1"/>
        <c:lblAlgn val="ctr"/>
        <c:lblOffset val="100"/>
        <c:noMultiLvlLbl val="0"/>
      </c:catAx>
      <c:valAx>
        <c:axId val="106079360"/>
        <c:scaling>
          <c:orientation val="minMax"/>
        </c:scaling>
        <c:delete val="0"/>
        <c:axPos val="l"/>
        <c:majorGridlines/>
        <c:numFmt formatCode="_(* #,##0_);_(* \(#,##0\);_(* &quot;-&quot;??_);_(@_)" sourceLinked="1"/>
        <c:majorTickMark val="out"/>
        <c:minorTickMark val="none"/>
        <c:tickLblPos val="nextTo"/>
        <c:crossAx val="106073472"/>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a:pPr>
            <a:r>
              <a:rPr lang="en-US"/>
              <a:t>Graph 2-10:  Average Age of Federally Owned Vehicles (years)</a:t>
            </a:r>
          </a:p>
        </c:rich>
      </c:tx>
      <c:overlay val="0"/>
    </c:title>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'2-10'!$B$59</c:f>
              <c:strCache>
                <c:ptCount val="1"/>
                <c:pt idx="0">
                  <c:v>Total All Agencies</c:v>
                </c:pt>
              </c:strCache>
            </c:strRef>
          </c:tx>
          <c:invertIfNegative val="0"/>
          <c:cat>
            <c:strRef>
              <c:f>'2-10'!$C$5:$N$5</c:f>
              <c:strCache>
                <c:ptCount val="12"/>
                <c:pt idx="0">
                  <c:v>LSEVs</c:v>
                </c:pt>
                <c:pt idx="1">
                  <c:v>Sedans</c:v>
                </c:pt>
                <c:pt idx="2">
                  <c:v>Pass
Vans</c:v>
                </c:pt>
                <c:pt idx="3">
                  <c:v>SUVs</c:v>
                </c:pt>
                <c:pt idx="4">
                  <c:v>Pass
Subtotal</c:v>
                </c:pt>
                <c:pt idx="5">
                  <c:v>Light
Trucks</c:v>
                </c:pt>
                <c:pt idx="6">
                  <c:v>Medium
Trucks</c:v>
                </c:pt>
                <c:pt idx="7">
                  <c:v>Heavy
Trucks</c:v>
                </c:pt>
                <c:pt idx="8">
                  <c:v>Truck
Subtotal</c:v>
                </c:pt>
                <c:pt idx="9">
                  <c:v>Amb.</c:v>
                </c:pt>
                <c:pt idx="10">
                  <c:v>Buses</c:v>
                </c:pt>
                <c:pt idx="11">
                  <c:v>Other
Subtotal</c:v>
                </c:pt>
              </c:strCache>
            </c:strRef>
          </c:cat>
          <c:val>
            <c:numRef>
              <c:f>'2-10'!$C$59:$O$59</c:f>
              <c:numCache>
                <c:formatCode>#,###.0</c:formatCode>
                <c:ptCount val="13"/>
                <c:pt idx="0">
                  <c:v>6.708264367816092</c:v>
                </c:pt>
                <c:pt idx="1">
                  <c:v>4.8622814098551723</c:v>
                </c:pt>
                <c:pt idx="2">
                  <c:v>6.4083926049684754</c:v>
                </c:pt>
                <c:pt idx="3">
                  <c:v>4.8013612518462283</c:v>
                </c:pt>
                <c:pt idx="4">
                  <c:v>5.092898108904742</c:v>
                </c:pt>
                <c:pt idx="5">
                  <c:v>16.504885112560306</c:v>
                </c:pt>
                <c:pt idx="6">
                  <c:v>8.0118551344967468</c:v>
                </c:pt>
                <c:pt idx="7">
                  <c:v>9.751245902135123</c:v>
                </c:pt>
                <c:pt idx="8">
                  <c:v>14.715747941707873</c:v>
                </c:pt>
                <c:pt idx="9">
                  <c:v>7.3293316121629379</c:v>
                </c:pt>
                <c:pt idx="10">
                  <c:v>7.7732800851970181</c:v>
                </c:pt>
                <c:pt idx="11">
                  <c:v>7.7178103942652347</c:v>
                </c:pt>
                <c:pt idx="12">
                  <c:v>11.998447537074297</c:v>
                </c:pt>
              </c:numCache>
            </c:numRef>
          </c:val>
        </c:ser>
        <c:dLbls>
          <c:showLegendKey val="0"/>
          <c:showVal val="0"/>
          <c:showCatName val="0"/>
          <c:showSerName val="0"/>
          <c:showPercent val="0"/>
          <c:showBubbleSize val="0"/>
        </c:dLbls>
        <c:gapWidth val="150"/>
        <c:shape val="box"/>
        <c:axId val="106298368"/>
        <c:axId val="106128128"/>
        <c:axId val="0"/>
      </c:bar3DChart>
      <c:catAx>
        <c:axId val="106298368"/>
        <c:scaling>
          <c:orientation val="minMax"/>
        </c:scaling>
        <c:delete val="0"/>
        <c:axPos val="l"/>
        <c:majorTickMark val="out"/>
        <c:minorTickMark val="none"/>
        <c:tickLblPos val="nextTo"/>
        <c:crossAx val="106128128"/>
        <c:crosses val="autoZero"/>
        <c:auto val="1"/>
        <c:lblAlgn val="ctr"/>
        <c:lblOffset val="100"/>
        <c:noMultiLvlLbl val="0"/>
      </c:catAx>
      <c:valAx>
        <c:axId val="106128128"/>
        <c:scaling>
          <c:orientation val="minMax"/>
        </c:scaling>
        <c:delete val="0"/>
        <c:axPos val="b"/>
        <c:majorGridlines/>
        <c:numFmt formatCode="#,###.0" sourceLinked="1"/>
        <c:majorTickMark val="out"/>
        <c:minorTickMark val="none"/>
        <c:tickLblPos val="nextTo"/>
        <c:crossAx val="106298368"/>
        <c:crosses val="autoZero"/>
        <c:crossBetween val="between"/>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Graph 3-1 Trend:  Worldwide Cost by Year</a:t>
            </a:r>
          </a:p>
        </c:rich>
      </c:tx>
      <c:overlay val="0"/>
    </c:title>
    <c:autoTitleDeleted val="0"/>
    <c:plotArea>
      <c:layout/>
      <c:lineChart>
        <c:grouping val="standard"/>
        <c:varyColors val="0"/>
        <c:ser>
          <c:idx val="0"/>
          <c:order val="0"/>
          <c:tx>
            <c:strRef>
              <c:f>'3-1T'!$B$5</c:f>
              <c:strCache>
                <c:ptCount val="1"/>
                <c:pt idx="0">
                  <c:v>Passenger Vehicles</c:v>
                </c:pt>
              </c:strCache>
            </c:strRef>
          </c:tx>
          <c:marker>
            <c:symbol val="none"/>
          </c:marker>
          <c:cat>
            <c:numRef>
              <c:f>'3-1T'!$C$4:$G$4</c:f>
              <c:numCache>
                <c:formatCode>General</c:formatCode>
                <c:ptCount val="5"/>
                <c:pt idx="0">
                  <c:v>2009</c:v>
                </c:pt>
                <c:pt idx="1">
                  <c:v>2010</c:v>
                </c:pt>
                <c:pt idx="2">
                  <c:v>2011</c:v>
                </c:pt>
                <c:pt idx="3">
                  <c:v>2012</c:v>
                </c:pt>
                <c:pt idx="4">
                  <c:v>2013</c:v>
                </c:pt>
              </c:numCache>
            </c:numRef>
          </c:cat>
          <c:val>
            <c:numRef>
              <c:f>'3-1T'!$C$5:$G$5</c:f>
              <c:numCache>
                <c:formatCode>_("$"* #,##0_);_("$"* \(#,##0\);_("$"* "-"??_);_(@_)</c:formatCode>
                <c:ptCount val="5"/>
                <c:pt idx="0">
                  <c:v>1229151249.24</c:v>
                </c:pt>
                <c:pt idx="1">
                  <c:v>1518218069.51</c:v>
                </c:pt>
                <c:pt idx="2">
                  <c:v>1489003478.4000001</c:v>
                </c:pt>
                <c:pt idx="3">
                  <c:v>1396864418.5</c:v>
                </c:pt>
                <c:pt idx="4">
                  <c:v>1345843523.46</c:v>
                </c:pt>
              </c:numCache>
            </c:numRef>
          </c:val>
          <c:smooth val="0"/>
        </c:ser>
        <c:ser>
          <c:idx val="1"/>
          <c:order val="1"/>
          <c:tx>
            <c:strRef>
              <c:f>'3-1T'!$B$6</c:f>
              <c:strCache>
                <c:ptCount val="1"/>
                <c:pt idx="0">
                  <c:v>Trucks</c:v>
                </c:pt>
              </c:strCache>
            </c:strRef>
          </c:tx>
          <c:marker>
            <c:symbol val="none"/>
          </c:marker>
          <c:cat>
            <c:numRef>
              <c:f>'3-1T'!$C$4:$G$4</c:f>
              <c:numCache>
                <c:formatCode>General</c:formatCode>
                <c:ptCount val="5"/>
                <c:pt idx="0">
                  <c:v>2009</c:v>
                </c:pt>
                <c:pt idx="1">
                  <c:v>2010</c:v>
                </c:pt>
                <c:pt idx="2">
                  <c:v>2011</c:v>
                </c:pt>
                <c:pt idx="3">
                  <c:v>2012</c:v>
                </c:pt>
                <c:pt idx="4">
                  <c:v>2013</c:v>
                </c:pt>
              </c:numCache>
            </c:numRef>
          </c:cat>
          <c:val>
            <c:numRef>
              <c:f>'3-1T'!$C$6:$G$6</c:f>
              <c:numCache>
                <c:formatCode>_("$"* #,##0_);_("$"* \(#,##0\);_("$"* "-"??_);_(@_)</c:formatCode>
                <c:ptCount val="5"/>
                <c:pt idx="0">
                  <c:v>2379688708.8899999</c:v>
                </c:pt>
                <c:pt idx="1">
                  <c:v>2901799791.4699998</c:v>
                </c:pt>
                <c:pt idx="2">
                  <c:v>2788393970.3899999</c:v>
                </c:pt>
                <c:pt idx="3">
                  <c:v>2791305130.6700001</c:v>
                </c:pt>
                <c:pt idx="4">
                  <c:v>2934630164.6199999</c:v>
                </c:pt>
              </c:numCache>
            </c:numRef>
          </c:val>
          <c:smooth val="0"/>
        </c:ser>
        <c:ser>
          <c:idx val="2"/>
          <c:order val="2"/>
          <c:tx>
            <c:strRef>
              <c:f>'3-1T'!$B$7</c:f>
              <c:strCache>
                <c:ptCount val="1"/>
                <c:pt idx="0">
                  <c:v>Other</c:v>
                </c:pt>
              </c:strCache>
            </c:strRef>
          </c:tx>
          <c:marker>
            <c:symbol val="none"/>
          </c:marker>
          <c:cat>
            <c:numRef>
              <c:f>'3-1T'!$C$4:$G$4</c:f>
              <c:numCache>
                <c:formatCode>General</c:formatCode>
                <c:ptCount val="5"/>
                <c:pt idx="0">
                  <c:v>2009</c:v>
                </c:pt>
                <c:pt idx="1">
                  <c:v>2010</c:v>
                </c:pt>
                <c:pt idx="2">
                  <c:v>2011</c:v>
                </c:pt>
                <c:pt idx="3">
                  <c:v>2012</c:v>
                </c:pt>
                <c:pt idx="4">
                  <c:v>2013</c:v>
                </c:pt>
              </c:numCache>
            </c:numRef>
          </c:cat>
          <c:val>
            <c:numRef>
              <c:f>'3-1T'!$C$7:$G$7</c:f>
              <c:numCache>
                <c:formatCode>_("$"* #,##0_);_("$"* \(#,##0\);_("$"* "-"??_);_(@_)</c:formatCode>
                <c:ptCount val="5"/>
                <c:pt idx="0">
                  <c:v>152116744.18000001</c:v>
                </c:pt>
                <c:pt idx="1">
                  <c:v>173256522.87</c:v>
                </c:pt>
                <c:pt idx="2">
                  <c:v>163977575.11000001</c:v>
                </c:pt>
                <c:pt idx="3">
                  <c:v>165229139.74000001</c:v>
                </c:pt>
                <c:pt idx="4">
                  <c:v>163339848.97</c:v>
                </c:pt>
              </c:numCache>
            </c:numRef>
          </c:val>
          <c:smooth val="0"/>
        </c:ser>
        <c:ser>
          <c:idx val="3"/>
          <c:order val="3"/>
          <c:tx>
            <c:strRef>
              <c:f>'3-1T'!$B$8</c:f>
              <c:strCache>
                <c:ptCount val="1"/>
                <c:pt idx="0">
                  <c:v>Grand Total</c:v>
                </c:pt>
              </c:strCache>
            </c:strRef>
          </c:tx>
          <c:marker>
            <c:symbol val="none"/>
          </c:marker>
          <c:cat>
            <c:numRef>
              <c:f>'3-1T'!$C$4:$G$4</c:f>
              <c:numCache>
                <c:formatCode>General</c:formatCode>
                <c:ptCount val="5"/>
                <c:pt idx="0">
                  <c:v>2009</c:v>
                </c:pt>
                <c:pt idx="1">
                  <c:v>2010</c:v>
                </c:pt>
                <c:pt idx="2">
                  <c:v>2011</c:v>
                </c:pt>
                <c:pt idx="3">
                  <c:v>2012</c:v>
                </c:pt>
                <c:pt idx="4">
                  <c:v>2013</c:v>
                </c:pt>
              </c:numCache>
            </c:numRef>
          </c:cat>
          <c:val>
            <c:numRef>
              <c:f>'3-1T'!$C$8:$G$8</c:f>
              <c:numCache>
                <c:formatCode>_("$"* #,##0_);_("$"* \(#,##0\);_("$"* "-"??_);_(@_)</c:formatCode>
                <c:ptCount val="5"/>
                <c:pt idx="0">
                  <c:v>3760956702.3200002</c:v>
                </c:pt>
                <c:pt idx="1">
                  <c:v>4593274383.8599997</c:v>
                </c:pt>
                <c:pt idx="2">
                  <c:v>4441375023.8999996</c:v>
                </c:pt>
                <c:pt idx="3">
                  <c:v>4353398688.9200001</c:v>
                </c:pt>
                <c:pt idx="4">
                  <c:v>4443813537.0600004</c:v>
                </c:pt>
              </c:numCache>
            </c:numRef>
          </c:val>
          <c:smooth val="0"/>
        </c:ser>
        <c:dLbls>
          <c:showLegendKey val="0"/>
          <c:showVal val="0"/>
          <c:showCatName val="0"/>
          <c:showSerName val="0"/>
          <c:showPercent val="0"/>
          <c:showBubbleSize val="0"/>
        </c:dLbls>
        <c:marker val="1"/>
        <c:smooth val="0"/>
        <c:axId val="106500480"/>
        <c:axId val="106502016"/>
      </c:lineChart>
      <c:catAx>
        <c:axId val="106500480"/>
        <c:scaling>
          <c:orientation val="minMax"/>
        </c:scaling>
        <c:delete val="0"/>
        <c:axPos val="b"/>
        <c:majorGridlines/>
        <c:numFmt formatCode="General" sourceLinked="1"/>
        <c:majorTickMark val="out"/>
        <c:minorTickMark val="none"/>
        <c:tickLblPos val="nextTo"/>
        <c:crossAx val="106502016"/>
        <c:crosses val="autoZero"/>
        <c:auto val="1"/>
        <c:lblAlgn val="ctr"/>
        <c:lblOffset val="100"/>
        <c:noMultiLvlLbl val="0"/>
      </c:catAx>
      <c:valAx>
        <c:axId val="106502016"/>
        <c:scaling>
          <c:orientation val="minMax"/>
        </c:scaling>
        <c:delete val="0"/>
        <c:axPos val="l"/>
        <c:majorGridlines/>
        <c:numFmt formatCode="_(&quot;$&quot;* #,##0_);_(&quot;$&quot;* \(#,##0\);_(&quot;$&quot;* &quot;-&quot;??_);_(@_)" sourceLinked="1"/>
        <c:majorTickMark val="out"/>
        <c:minorTickMark val="none"/>
        <c:tickLblPos val="nextTo"/>
        <c:txPr>
          <a:bodyPr/>
          <a:lstStyle/>
          <a:p>
            <a:pPr>
              <a:defRPr sz="800" baseline="0"/>
            </a:pPr>
            <a:endParaRPr lang="en-US"/>
          </a:p>
        </c:txPr>
        <c:crossAx val="106500480"/>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Graph 3-2 Trend: Cost Breakdown by Category by Year</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Lbls>
            <c:dLbl>
              <c:idx val="5"/>
              <c:layout>
                <c:manualLayout>
                  <c:x val="0.17306614293752204"/>
                  <c:y val="0.10547153167647395"/>
                </c:manualLayout>
              </c:layout>
              <c:dLblPos val="bestFit"/>
              <c:showLegendKey val="0"/>
              <c:showVal val="1"/>
              <c:showCatName val="1"/>
              <c:showSerName val="0"/>
              <c:showPercent val="1"/>
              <c:showBubbleSize val="0"/>
            </c:dLbl>
            <c:dLblPos val="bestFit"/>
            <c:showLegendKey val="0"/>
            <c:showVal val="1"/>
            <c:showCatName val="1"/>
            <c:showSerName val="0"/>
            <c:showPercent val="1"/>
            <c:showBubbleSize val="0"/>
            <c:showLeaderLines val="1"/>
          </c:dLbls>
          <c:cat>
            <c:strRef>
              <c:f>'3-2T'!$D$20:$D$25</c:f>
              <c:strCache>
                <c:ptCount val="6"/>
                <c:pt idx="0">
                  <c:v>Depreciation</c:v>
                </c:pt>
                <c:pt idx="1">
                  <c:v>Maintenance</c:v>
                </c:pt>
                <c:pt idx="2">
                  <c:v>Indirect</c:v>
                </c:pt>
                <c:pt idx="3">
                  <c:v>Comm. Lease</c:v>
                </c:pt>
                <c:pt idx="4">
                  <c:v>GSA Lease</c:v>
                </c:pt>
                <c:pt idx="5">
                  <c:v>Fuel</c:v>
                </c:pt>
              </c:strCache>
            </c:strRef>
          </c:cat>
          <c:val>
            <c:numRef>
              <c:f>'3-2T'!$E$20:$E$25</c:f>
              <c:numCache>
                <c:formatCode>_("$"* #,##0_);_("$"* \(#,##0\);_("$"* "-"??_);_(@_)</c:formatCode>
                <c:ptCount val="6"/>
                <c:pt idx="0">
                  <c:v>996005634.74000001</c:v>
                </c:pt>
                <c:pt idx="1">
                  <c:v>1148425950.49</c:v>
                </c:pt>
                <c:pt idx="2">
                  <c:v>261704149.11000001</c:v>
                </c:pt>
                <c:pt idx="3">
                  <c:v>46009220.700000003</c:v>
                </c:pt>
                <c:pt idx="4">
                  <c:v>1010492166.8200001</c:v>
                </c:pt>
                <c:pt idx="5">
                  <c:v>981176415.16999996</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Graph 3-3 Trend:  Cost Per Mile - Overall by Year</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'3-3T'!$B$5</c:f>
              <c:strCache>
                <c:ptCount val="1"/>
                <c:pt idx="0">
                  <c:v>Passenger Vehicles</c:v>
                </c:pt>
              </c:strCache>
            </c:strRef>
          </c:tx>
          <c:invertIfNegative val="0"/>
          <c:cat>
            <c:numRef>
              <c:f>'3-3T'!$C$4:$G$4</c:f>
              <c:numCache>
                <c:formatCode>General</c:formatCode>
                <c:ptCount val="5"/>
                <c:pt idx="0">
                  <c:v>2009</c:v>
                </c:pt>
                <c:pt idx="1">
                  <c:v>2010</c:v>
                </c:pt>
                <c:pt idx="2">
                  <c:v>2011</c:v>
                </c:pt>
                <c:pt idx="3">
                  <c:v>2012</c:v>
                </c:pt>
                <c:pt idx="4">
                  <c:v>2013</c:v>
                </c:pt>
              </c:numCache>
            </c:numRef>
          </c:cat>
          <c:val>
            <c:numRef>
              <c:f>'3-3T'!$C$5:$G$5</c:f>
              <c:numCache>
                <c:formatCode>_("$"* #,##0.0000_);_("$"* \(#,##0.0000\);_("$"* "-"??_);_(@_)</c:formatCode>
                <c:ptCount val="5"/>
                <c:pt idx="0">
                  <c:v>0.50557600000000003</c:v>
                </c:pt>
                <c:pt idx="1">
                  <c:v>0.60420700000000005</c:v>
                </c:pt>
                <c:pt idx="2">
                  <c:v>0.60515699999999994</c:v>
                </c:pt>
                <c:pt idx="3">
                  <c:v>0.57246600000000003</c:v>
                </c:pt>
                <c:pt idx="4">
                  <c:v>0.59329500000000002</c:v>
                </c:pt>
              </c:numCache>
            </c:numRef>
          </c:val>
        </c:ser>
        <c:ser>
          <c:idx val="1"/>
          <c:order val="1"/>
          <c:tx>
            <c:strRef>
              <c:f>'3-3T'!$B$6</c:f>
              <c:strCache>
                <c:ptCount val="1"/>
                <c:pt idx="0">
                  <c:v>Trucks</c:v>
                </c:pt>
              </c:strCache>
            </c:strRef>
          </c:tx>
          <c:invertIfNegative val="0"/>
          <c:cat>
            <c:numRef>
              <c:f>'3-3T'!$C$4:$G$4</c:f>
              <c:numCache>
                <c:formatCode>General</c:formatCode>
                <c:ptCount val="5"/>
                <c:pt idx="0">
                  <c:v>2009</c:v>
                </c:pt>
                <c:pt idx="1">
                  <c:v>2010</c:v>
                </c:pt>
                <c:pt idx="2">
                  <c:v>2011</c:v>
                </c:pt>
                <c:pt idx="3">
                  <c:v>2012</c:v>
                </c:pt>
                <c:pt idx="4">
                  <c:v>2013</c:v>
                </c:pt>
              </c:numCache>
            </c:numRef>
          </c:cat>
          <c:val>
            <c:numRef>
              <c:f>'3-3T'!$C$6:$G$6</c:f>
              <c:numCache>
                <c:formatCode>_("$"* #,##0.0000_);_("$"* \(#,##0.0000\);_("$"* "-"??_);_(@_)</c:formatCode>
                <c:ptCount val="5"/>
                <c:pt idx="0">
                  <c:v>0.94351300000000005</c:v>
                </c:pt>
                <c:pt idx="1">
                  <c:v>1.118072</c:v>
                </c:pt>
                <c:pt idx="2">
                  <c:v>1.0321819999999999</c:v>
                </c:pt>
                <c:pt idx="3">
                  <c:v>1.0556859999999999</c:v>
                </c:pt>
                <c:pt idx="4">
                  <c:v>1.1842900000000001</c:v>
                </c:pt>
              </c:numCache>
            </c:numRef>
          </c:val>
        </c:ser>
        <c:ser>
          <c:idx val="2"/>
          <c:order val="2"/>
          <c:tx>
            <c:strRef>
              <c:f>'3-3T'!$B$7</c:f>
              <c:strCache>
                <c:ptCount val="1"/>
                <c:pt idx="0">
                  <c:v>Other</c:v>
                </c:pt>
              </c:strCache>
            </c:strRef>
          </c:tx>
          <c:invertIfNegative val="0"/>
          <c:cat>
            <c:numRef>
              <c:f>'3-3T'!$C$4:$G$4</c:f>
              <c:numCache>
                <c:formatCode>General</c:formatCode>
                <c:ptCount val="5"/>
                <c:pt idx="0">
                  <c:v>2009</c:v>
                </c:pt>
                <c:pt idx="1">
                  <c:v>2010</c:v>
                </c:pt>
                <c:pt idx="2">
                  <c:v>2011</c:v>
                </c:pt>
                <c:pt idx="3">
                  <c:v>2012</c:v>
                </c:pt>
                <c:pt idx="4">
                  <c:v>2013</c:v>
                </c:pt>
              </c:numCache>
            </c:numRef>
          </c:cat>
          <c:val>
            <c:numRef>
              <c:f>'3-3T'!$C$7:$G$7</c:f>
              <c:numCache>
                <c:formatCode>_("$"* #,##0.0000_);_("$"* \(#,##0.0000\);_("$"* "-"??_);_(@_)</c:formatCode>
                <c:ptCount val="5"/>
                <c:pt idx="0">
                  <c:v>1.753644</c:v>
                </c:pt>
                <c:pt idx="1">
                  <c:v>1.9410540000000001</c:v>
                </c:pt>
                <c:pt idx="2">
                  <c:v>1.9005339999999999</c:v>
                </c:pt>
                <c:pt idx="3">
                  <c:v>1.9055550000000001</c:v>
                </c:pt>
                <c:pt idx="4">
                  <c:v>2.2330939999999999</c:v>
                </c:pt>
              </c:numCache>
            </c:numRef>
          </c:val>
        </c:ser>
        <c:ser>
          <c:idx val="3"/>
          <c:order val="3"/>
          <c:tx>
            <c:strRef>
              <c:f>'3-3T'!$B$8</c:f>
              <c:strCache>
                <c:ptCount val="1"/>
                <c:pt idx="0">
                  <c:v>Overall</c:v>
                </c:pt>
              </c:strCache>
            </c:strRef>
          </c:tx>
          <c:invertIfNegative val="0"/>
          <c:cat>
            <c:numRef>
              <c:f>'3-3T'!$C$4:$G$4</c:f>
              <c:numCache>
                <c:formatCode>General</c:formatCode>
                <c:ptCount val="5"/>
                <c:pt idx="0">
                  <c:v>2009</c:v>
                </c:pt>
                <c:pt idx="1">
                  <c:v>2010</c:v>
                </c:pt>
                <c:pt idx="2">
                  <c:v>2011</c:v>
                </c:pt>
                <c:pt idx="3">
                  <c:v>2012</c:v>
                </c:pt>
                <c:pt idx="4">
                  <c:v>2013</c:v>
                </c:pt>
              </c:numCache>
            </c:numRef>
          </c:cat>
          <c:val>
            <c:numRef>
              <c:f>'3-3T'!$C$8:$G$8</c:f>
              <c:numCache>
                <c:formatCode>_("$"* #,##0.0000_);_("$"* \(#,##0.0000\);_("$"* "-"??_);_(@_)</c:formatCode>
                <c:ptCount val="5"/>
                <c:pt idx="0">
                  <c:v>0.74620799999999998</c:v>
                </c:pt>
                <c:pt idx="1">
                  <c:v>0.88376999999999994</c:v>
                </c:pt>
                <c:pt idx="2">
                  <c:v>0.84625700000000004</c:v>
                </c:pt>
                <c:pt idx="3">
                  <c:v>0.84191000000000005</c:v>
                </c:pt>
                <c:pt idx="4">
                  <c:v>0.92204299999999995</c:v>
                </c:pt>
              </c:numCache>
            </c:numRef>
          </c:val>
        </c:ser>
        <c:dLbls>
          <c:showLegendKey val="0"/>
          <c:showVal val="0"/>
          <c:showCatName val="0"/>
          <c:showSerName val="0"/>
          <c:showPercent val="0"/>
          <c:showBubbleSize val="0"/>
        </c:dLbls>
        <c:gapWidth val="150"/>
        <c:shape val="box"/>
        <c:axId val="107063552"/>
        <c:axId val="107065344"/>
        <c:axId val="0"/>
      </c:bar3DChart>
      <c:catAx>
        <c:axId val="107063552"/>
        <c:scaling>
          <c:orientation val="minMax"/>
        </c:scaling>
        <c:delete val="0"/>
        <c:axPos val="b"/>
        <c:numFmt formatCode="General" sourceLinked="1"/>
        <c:majorTickMark val="out"/>
        <c:minorTickMark val="none"/>
        <c:tickLblPos val="nextTo"/>
        <c:crossAx val="107065344"/>
        <c:crosses val="autoZero"/>
        <c:auto val="1"/>
        <c:lblAlgn val="ctr"/>
        <c:lblOffset val="100"/>
        <c:noMultiLvlLbl val="0"/>
      </c:catAx>
      <c:valAx>
        <c:axId val="107065344"/>
        <c:scaling>
          <c:orientation val="minMax"/>
        </c:scaling>
        <c:delete val="0"/>
        <c:axPos val="l"/>
        <c:majorGridlines/>
        <c:numFmt formatCode="_(&quot;$&quot;* #,##0.0000_);_(&quot;$&quot;* \(#,##0.0000\);_(&quot;$&quot;* &quot;-&quot;??_);_(@_)" sourceLinked="1"/>
        <c:majorTickMark val="out"/>
        <c:minorTickMark val="none"/>
        <c:tickLblPos val="nextTo"/>
        <c:crossAx val="107063552"/>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114301</xdr:colOff>
      <xdr:row>2</xdr:row>
      <xdr:rowOff>104776</xdr:rowOff>
    </xdr:from>
    <xdr:to>
      <xdr:col>0</xdr:col>
      <xdr:colOff>742950</xdr:colOff>
      <xdr:row>6</xdr:row>
      <xdr:rowOff>22465</xdr:rowOff>
    </xdr:to>
    <xdr:pic>
      <xdr:nvPicPr>
        <xdr:cNvPr id="2" name="Picture 1" descr="gsa_logo3.jpg"/>
        <xdr:cNvPicPr>
          <a:picLocks noChangeAspect="1"/>
        </xdr:cNvPicPr>
      </xdr:nvPicPr>
      <xdr:blipFill>
        <a:blip xmlns:r="http://schemas.openxmlformats.org/officeDocument/2006/relationships" r:embed="rId1" cstate="print"/>
        <a:stretch>
          <a:fillRect/>
        </a:stretch>
      </xdr:blipFill>
      <xdr:spPr>
        <a:xfrm>
          <a:off x="114301" y="790576"/>
          <a:ext cx="628649" cy="56538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600073</xdr:colOff>
      <xdr:row>61</xdr:row>
      <xdr:rowOff>28574</xdr:rowOff>
    </xdr:from>
    <xdr:to>
      <xdr:col>14</xdr:col>
      <xdr:colOff>723899</xdr:colOff>
      <xdr:row>94</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95</xdr:row>
      <xdr:rowOff>123824</xdr:rowOff>
    </xdr:from>
    <xdr:to>
      <xdr:col>15</xdr:col>
      <xdr:colOff>9525</xdr:colOff>
      <xdr:row>104</xdr:row>
      <xdr:rowOff>161924</xdr:rowOff>
    </xdr:to>
    <xdr:sp macro="" textlink="">
      <xdr:nvSpPr>
        <xdr:cNvPr id="3" name="TextBox 2"/>
        <xdr:cNvSpPr txBox="1"/>
      </xdr:nvSpPr>
      <xdr:spPr>
        <a:xfrm>
          <a:off x="609600" y="15935324"/>
          <a:ext cx="10172700"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baseline="0"/>
            <a:t>Most Federal agencies are dependent on the annual appropriations process to fund fleet replacements. This leaves them vulnerable to unpredictability in their vehicle procurements.  Consequently agency-owned fleets tend to be much older than GSA Fleet vehicles, and subject to higher maintenance cost, greater vehicle downtime, and other affects of unpredictable funding. </a:t>
          </a:r>
          <a:r>
            <a:rPr lang="en-US" sz="1400" baseline="0">
              <a:solidFill>
                <a:schemeClr val="dk1"/>
              </a:solidFill>
              <a:latin typeface="+mn-lt"/>
              <a:ea typeface="+mn-ea"/>
              <a:cs typeface="+mn-cs"/>
            </a:rPr>
            <a:t>GSA Fleet operates on a dedicated self-financing revolving fund, and commercially leased vehicles are replaced on schedules dictated by the lessor, so those vehicles are not subject to funding uncertainty and resultant aging issues, and are not included here. The graph reflects the data in the table above. </a:t>
          </a:r>
          <a:endParaRPr lang="en-US" sz="1400">
            <a:solidFill>
              <a:schemeClr val="dk1"/>
            </a:solidFill>
            <a:latin typeface="+mn-lt"/>
            <a:ea typeface="+mn-ea"/>
            <a:cs typeface="+mn-cs"/>
          </a:endParaRPr>
        </a:p>
        <a:p>
          <a:endParaRPr lang="en-US" sz="14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590550</xdr:colOff>
      <xdr:row>9</xdr:row>
      <xdr:rowOff>95249</xdr:rowOff>
    </xdr:from>
    <xdr:to>
      <xdr:col>7</xdr:col>
      <xdr:colOff>0</xdr:colOff>
      <xdr:row>30</xdr:row>
      <xdr:rowOff>57149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31</xdr:row>
      <xdr:rowOff>123825</xdr:rowOff>
    </xdr:from>
    <xdr:to>
      <xdr:col>7</xdr:col>
      <xdr:colOff>9525</xdr:colOff>
      <xdr:row>33</xdr:row>
      <xdr:rowOff>133350</xdr:rowOff>
    </xdr:to>
    <xdr:sp macro="" textlink="">
      <xdr:nvSpPr>
        <xdr:cNvPr id="3" name="TextBox 2"/>
        <xdr:cNvSpPr txBox="1"/>
      </xdr:nvSpPr>
      <xdr:spPr>
        <a:xfrm>
          <a:off x="600075" y="5238750"/>
          <a:ext cx="847725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aseline="0">
              <a:solidFill>
                <a:schemeClr val="dk1"/>
              </a:solidFill>
              <a:latin typeface="+mn-lt"/>
              <a:ea typeface="+mn-ea"/>
              <a:cs typeface="+mn-cs"/>
            </a:rPr>
            <a:t>The graph reflects the data in the table above. </a:t>
          </a:r>
          <a:endParaRPr lang="en-US" sz="14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47624</xdr:colOff>
      <xdr:row>14</xdr:row>
      <xdr:rowOff>66674</xdr:rowOff>
    </xdr:from>
    <xdr:to>
      <xdr:col>5</xdr:col>
      <xdr:colOff>1428750</xdr:colOff>
      <xdr:row>36</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37</xdr:row>
      <xdr:rowOff>76200</xdr:rowOff>
    </xdr:from>
    <xdr:to>
      <xdr:col>5</xdr:col>
      <xdr:colOff>1438275</xdr:colOff>
      <xdr:row>39</xdr:row>
      <xdr:rowOff>47625</xdr:rowOff>
    </xdr:to>
    <xdr:sp macro="" textlink="">
      <xdr:nvSpPr>
        <xdr:cNvPr id="4" name="TextBox 3"/>
        <xdr:cNvSpPr txBox="1"/>
      </xdr:nvSpPr>
      <xdr:spPr>
        <a:xfrm>
          <a:off x="2066925" y="6191250"/>
          <a:ext cx="576262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dk1"/>
              </a:solidFill>
              <a:latin typeface="+mn-lt"/>
              <a:ea typeface="+mn-ea"/>
              <a:cs typeface="+mn-cs"/>
            </a:rPr>
            <a:t>The graph reflects the data in the table above. </a:t>
          </a:r>
          <a:endParaRPr lang="en-US" sz="1400">
            <a:solidFill>
              <a:schemeClr val="dk1"/>
            </a:solidFill>
            <a:latin typeface="+mn-lt"/>
            <a:ea typeface="+mn-ea"/>
            <a:cs typeface="+mn-cs"/>
          </a:endParaRPr>
        </a:p>
        <a:p>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581025</xdr:colOff>
      <xdr:row>9</xdr:row>
      <xdr:rowOff>133350</xdr:rowOff>
    </xdr:from>
    <xdr:to>
      <xdr:col>9</xdr:col>
      <xdr:colOff>400051</xdr:colOff>
      <xdr:row>27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28</xdr:row>
      <xdr:rowOff>114300</xdr:rowOff>
    </xdr:from>
    <xdr:to>
      <xdr:col>9</xdr:col>
      <xdr:colOff>400050</xdr:colOff>
      <xdr:row>30</xdr:row>
      <xdr:rowOff>95250</xdr:rowOff>
    </xdr:to>
    <xdr:sp macro="" textlink="">
      <xdr:nvSpPr>
        <xdr:cNvPr id="3" name="TextBox 2"/>
        <xdr:cNvSpPr txBox="1"/>
      </xdr:nvSpPr>
      <xdr:spPr>
        <a:xfrm>
          <a:off x="590550" y="4743450"/>
          <a:ext cx="64008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dk1"/>
              </a:solidFill>
              <a:latin typeface="+mn-lt"/>
              <a:ea typeface="+mn-ea"/>
              <a:cs typeface="+mn-cs"/>
            </a:rPr>
            <a:t>The graph reflects the data in the table above. </a:t>
          </a:r>
          <a:endParaRPr lang="en-US" sz="1400">
            <a:solidFill>
              <a:schemeClr val="dk1"/>
            </a:solidFill>
            <a:latin typeface="+mn-lt"/>
            <a:ea typeface="+mn-ea"/>
            <a:cs typeface="+mn-cs"/>
          </a:endParaRPr>
        </a:p>
        <a:p>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590549</xdr:colOff>
      <xdr:row>9</xdr:row>
      <xdr:rowOff>123824</xdr:rowOff>
    </xdr:from>
    <xdr:to>
      <xdr:col>6</xdr:col>
      <xdr:colOff>1304924</xdr:colOff>
      <xdr:row>30</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31</xdr:row>
      <xdr:rowOff>104774</xdr:rowOff>
    </xdr:from>
    <xdr:to>
      <xdr:col>6</xdr:col>
      <xdr:colOff>1304925</xdr:colOff>
      <xdr:row>33</xdr:row>
      <xdr:rowOff>76199</xdr:rowOff>
    </xdr:to>
    <xdr:sp macro="" textlink="">
      <xdr:nvSpPr>
        <xdr:cNvPr id="3" name="TextBox 2"/>
        <xdr:cNvSpPr txBox="1"/>
      </xdr:nvSpPr>
      <xdr:spPr>
        <a:xfrm>
          <a:off x="590550" y="5219699"/>
          <a:ext cx="785812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dk1"/>
              </a:solidFill>
              <a:latin typeface="+mn-lt"/>
              <a:ea typeface="+mn-ea"/>
              <a:cs typeface="+mn-cs"/>
            </a:rPr>
            <a:t>The graph reflects the data in the table above. </a:t>
          </a:r>
          <a:endParaRPr lang="en-US" sz="1400">
            <a:solidFill>
              <a:schemeClr val="dk1"/>
            </a:solidFill>
            <a:latin typeface="+mn-lt"/>
            <a:ea typeface="+mn-ea"/>
            <a:cs typeface="+mn-cs"/>
          </a:endParaRPr>
        </a:p>
        <a:p>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600075</xdr:colOff>
      <xdr:row>10</xdr:row>
      <xdr:rowOff>9525</xdr:rowOff>
    </xdr:from>
    <xdr:to>
      <xdr:col>6</xdr:col>
      <xdr:colOff>876300</xdr:colOff>
      <xdr:row>30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32</xdr:row>
      <xdr:rowOff>76200</xdr:rowOff>
    </xdr:from>
    <xdr:to>
      <xdr:col>6</xdr:col>
      <xdr:colOff>876300</xdr:colOff>
      <xdr:row>42</xdr:row>
      <xdr:rowOff>95250</xdr:rowOff>
    </xdr:to>
    <xdr:sp macro="" textlink="">
      <xdr:nvSpPr>
        <xdr:cNvPr id="3" name="TextBox 2"/>
        <xdr:cNvSpPr txBox="1"/>
      </xdr:nvSpPr>
      <xdr:spPr>
        <a:xfrm>
          <a:off x="600075" y="5353050"/>
          <a:ext cx="565785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a:t>Annual miles tends to be less for Federal fleet vehicles than industry averages because there is no provision for permitting personal use of Federal fleet vehicles.  Corporate fleets typically permit such use, which is accompanied by complex </a:t>
          </a:r>
          <a:r>
            <a:rPr lang="en-US" sz="1400" baseline="0"/>
            <a:t>reimbursement and income tax issues (personal use is considered taxable income by the IRS). Personal use of Federal fleet vehicles is specifically prohibited by statute and regulation.  </a:t>
          </a:r>
          <a:r>
            <a:rPr lang="en-US" sz="1400" baseline="0">
              <a:solidFill>
                <a:schemeClr val="dk1"/>
              </a:solidFill>
              <a:latin typeface="+mn-lt"/>
              <a:ea typeface="+mn-ea"/>
              <a:cs typeface="+mn-cs"/>
            </a:rPr>
            <a:t>The graph reflects the data in the table above. </a:t>
          </a:r>
          <a:endParaRPr lang="en-US" sz="1400">
            <a:solidFill>
              <a:schemeClr val="dk1"/>
            </a:solidFill>
            <a:latin typeface="+mn-lt"/>
            <a:ea typeface="+mn-ea"/>
            <a:cs typeface="+mn-cs"/>
          </a:endParaRPr>
        </a:p>
        <a:p>
          <a:endParaRPr lang="en-US" sz="14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9525</xdr:colOff>
      <xdr:row>18</xdr:row>
      <xdr:rowOff>104774</xdr:rowOff>
    </xdr:from>
    <xdr:to>
      <xdr:col>7</xdr:col>
      <xdr:colOff>0</xdr:colOff>
      <xdr:row>40</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42</xdr:row>
      <xdr:rowOff>76200</xdr:rowOff>
    </xdr:from>
    <xdr:to>
      <xdr:col>7</xdr:col>
      <xdr:colOff>19050</xdr:colOff>
      <xdr:row>50</xdr:row>
      <xdr:rowOff>19050</xdr:rowOff>
    </xdr:to>
    <xdr:sp macro="" textlink="">
      <xdr:nvSpPr>
        <xdr:cNvPr id="3" name="TextBox 2"/>
        <xdr:cNvSpPr txBox="1"/>
      </xdr:nvSpPr>
      <xdr:spPr>
        <a:xfrm>
          <a:off x="619125" y="6972300"/>
          <a:ext cx="70294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a:t>Fuel</a:t>
          </a:r>
          <a:r>
            <a:rPr lang="en-US" sz="1400" baseline="0"/>
            <a:t> consumption is reported in (or converted to) Gasoline Gallon Equivalents, or GGE. GGE is a method of expressing the consumoption of alternative fuels in terms of the equivalent energy content of one liquid gallon of gasoline. GGE conversion factors are established by the </a:t>
          </a:r>
          <a:r>
            <a:rPr lang="en-US" sz="1400" b="0" i="0">
              <a:solidFill>
                <a:schemeClr val="dk1"/>
              </a:solidFill>
              <a:latin typeface="+mn-lt"/>
              <a:ea typeface="+mn-ea"/>
              <a:cs typeface="+mn-cs"/>
            </a:rPr>
            <a:t>U.S. National Institute of Standards and Technology (NIST).  </a:t>
          </a:r>
          <a:r>
            <a:rPr lang="en-US" sz="1400" baseline="0">
              <a:solidFill>
                <a:schemeClr val="dk1"/>
              </a:solidFill>
              <a:latin typeface="+mn-lt"/>
              <a:ea typeface="+mn-ea"/>
              <a:cs typeface="+mn-cs"/>
            </a:rPr>
            <a:t>The graph reflects the data in the table above. </a:t>
          </a:r>
          <a:endParaRPr lang="en-US" sz="14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581024</xdr:colOff>
      <xdr:row>19</xdr:row>
      <xdr:rowOff>123824</xdr:rowOff>
    </xdr:from>
    <xdr:to>
      <xdr:col>6</xdr:col>
      <xdr:colOff>1085850</xdr:colOff>
      <xdr:row>46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590549</xdr:colOff>
      <xdr:row>47</xdr:row>
      <xdr:rowOff>114300</xdr:rowOff>
    </xdr:from>
    <xdr:to>
      <xdr:col>6</xdr:col>
      <xdr:colOff>1095374</xdr:colOff>
      <xdr:row>73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600075</xdr:colOff>
      <xdr:row>75</xdr:row>
      <xdr:rowOff>66675</xdr:rowOff>
    </xdr:from>
    <xdr:to>
      <xdr:col>7</xdr:col>
      <xdr:colOff>9525</xdr:colOff>
      <xdr:row>77</xdr:row>
      <xdr:rowOff>57150</xdr:rowOff>
    </xdr:to>
    <xdr:sp macro="" textlink="">
      <xdr:nvSpPr>
        <xdr:cNvPr id="4" name="TextBox 3"/>
        <xdr:cNvSpPr txBox="1"/>
      </xdr:nvSpPr>
      <xdr:spPr>
        <a:xfrm>
          <a:off x="600075" y="13630275"/>
          <a:ext cx="69627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aseline="0">
              <a:solidFill>
                <a:schemeClr val="dk1"/>
              </a:solidFill>
              <a:latin typeface="+mn-lt"/>
              <a:ea typeface="+mn-ea"/>
              <a:cs typeface="+mn-cs"/>
            </a:rPr>
            <a:t>The graphs reflect the data in the tables above. </a:t>
          </a:r>
          <a:endParaRPr lang="en-US" sz="14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571499</xdr:colOff>
      <xdr:row>21</xdr:row>
      <xdr:rowOff>28574</xdr:rowOff>
    </xdr:from>
    <xdr:to>
      <xdr:col>6</xdr:col>
      <xdr:colOff>1000124</xdr:colOff>
      <xdr:row>47</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561975</xdr:colOff>
      <xdr:row>51</xdr:row>
      <xdr:rowOff>66674</xdr:rowOff>
    </xdr:from>
    <xdr:to>
      <xdr:col>6</xdr:col>
      <xdr:colOff>1000125</xdr:colOff>
      <xdr:row>75</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571500</xdr:colOff>
      <xdr:row>77</xdr:row>
      <xdr:rowOff>28575</xdr:rowOff>
    </xdr:from>
    <xdr:to>
      <xdr:col>6</xdr:col>
      <xdr:colOff>990600</xdr:colOff>
      <xdr:row>79</xdr:row>
      <xdr:rowOff>28575</xdr:rowOff>
    </xdr:to>
    <xdr:sp macro="" textlink="">
      <xdr:nvSpPr>
        <xdr:cNvPr id="4" name="TextBox 3"/>
        <xdr:cNvSpPr txBox="1"/>
      </xdr:nvSpPr>
      <xdr:spPr>
        <a:xfrm>
          <a:off x="571500" y="13182600"/>
          <a:ext cx="662940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dk1"/>
              </a:solidFill>
              <a:latin typeface="+mn-lt"/>
              <a:ea typeface="+mn-ea"/>
              <a:cs typeface="+mn-cs"/>
            </a:rPr>
            <a:t>The graphs reflect the data in the tables above. </a:t>
          </a:r>
          <a:endParaRPr lang="en-US" sz="1400">
            <a:solidFill>
              <a:schemeClr val="dk1"/>
            </a:solidFill>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11</xdr:row>
      <xdr:rowOff>0</xdr:rowOff>
    </xdr:from>
    <xdr:to>
      <xdr:col>9</xdr:col>
      <xdr:colOff>438151</xdr:colOff>
      <xdr:row>30</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31</xdr:row>
      <xdr:rowOff>142875</xdr:rowOff>
    </xdr:from>
    <xdr:to>
      <xdr:col>9</xdr:col>
      <xdr:colOff>438150</xdr:colOff>
      <xdr:row>37</xdr:row>
      <xdr:rowOff>28575</xdr:rowOff>
    </xdr:to>
    <xdr:sp macro="" textlink="">
      <xdr:nvSpPr>
        <xdr:cNvPr id="3" name="TextBox 2"/>
        <xdr:cNvSpPr txBox="1"/>
      </xdr:nvSpPr>
      <xdr:spPr>
        <a:xfrm>
          <a:off x="609600" y="5257800"/>
          <a:ext cx="701992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a:t>For purposes of this report, "Passenger Vehicles" consists of sedans, passenger SUVs,</a:t>
          </a:r>
          <a:r>
            <a:rPr lang="en-US" sz="1400" baseline="0"/>
            <a:t> and passenger vans. SUVs and vans configured for cargo are classified as trucks. "Other" is</a:t>
          </a:r>
        </a:p>
        <a:p>
          <a:r>
            <a:rPr lang="en-US" sz="1400"/>
            <a:t>comprised</a:t>
          </a:r>
          <a:r>
            <a:rPr lang="en-US" sz="1400" baseline="0"/>
            <a:t> primarily of ambulances and buses. </a:t>
          </a:r>
          <a:r>
            <a:rPr lang="en-US" sz="1400" baseline="0">
              <a:solidFill>
                <a:schemeClr val="dk1"/>
              </a:solidFill>
              <a:latin typeface="+mn-lt"/>
              <a:ea typeface="+mn-ea"/>
              <a:cs typeface="+mn-cs"/>
            </a:rPr>
            <a:t>The graph reflects the data in the table above. </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18</xdr:row>
      <xdr:rowOff>133350</xdr:rowOff>
    </xdr:from>
    <xdr:to>
      <xdr:col>9</xdr:col>
      <xdr:colOff>723899</xdr:colOff>
      <xdr:row>44</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45</xdr:row>
      <xdr:rowOff>133350</xdr:rowOff>
    </xdr:from>
    <xdr:to>
      <xdr:col>9</xdr:col>
      <xdr:colOff>723900</xdr:colOff>
      <xdr:row>53</xdr:row>
      <xdr:rowOff>66676</xdr:rowOff>
    </xdr:to>
    <xdr:sp macro="" textlink="">
      <xdr:nvSpPr>
        <xdr:cNvPr id="3" name="TextBox 2"/>
        <xdr:cNvSpPr txBox="1"/>
      </xdr:nvSpPr>
      <xdr:spPr>
        <a:xfrm>
          <a:off x="600075" y="7543800"/>
          <a:ext cx="6343650" cy="1228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a:t>GSA</a:t>
          </a:r>
          <a:r>
            <a:rPr lang="en-US" sz="1400" baseline="0"/>
            <a:t> Fleet is a program of GSA's Federal Acquisition Service which supplies vehicles of all types to Federal agencies. GSA/FAS owns and manages the vehicles and provides them to customers on a reimbursable basis, charging a monthly and mileage rate to cover costs. More information can be found at gsa.gov/gsafleet.  The graph reflects the data in the table above. </a:t>
          </a:r>
          <a:endParaRPr lang="en-US" sz="14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0.80417</cdr:x>
      <cdr:y>0.07857</cdr:y>
    </cdr:from>
    <cdr:to>
      <cdr:x>0.9875</cdr:x>
      <cdr:y>0.96181</cdr:y>
    </cdr:to>
    <cdr:sp macro="" textlink="">
      <cdr:nvSpPr>
        <cdr:cNvPr id="2" name="TextBox 1"/>
        <cdr:cNvSpPr txBox="1"/>
      </cdr:nvSpPr>
      <cdr:spPr>
        <a:xfrm xmlns:a="http://schemas.openxmlformats.org/drawingml/2006/main">
          <a:off x="5109012" y="314325"/>
          <a:ext cx="1164748" cy="35333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accent4">
                  <a:lumMod val="75000"/>
                </a:schemeClr>
              </a:solidFill>
            </a:rPr>
            <a:t>Total</a:t>
          </a:r>
        </a:p>
        <a:p xmlns:a="http://schemas.openxmlformats.org/drawingml/2006/main">
          <a:endParaRPr lang="en-US" sz="1100"/>
        </a:p>
        <a:p xmlns:a="http://schemas.openxmlformats.org/drawingml/2006/main">
          <a:endParaRPr lang="en-US" sz="1100"/>
        </a:p>
        <a:p xmlns:a="http://schemas.openxmlformats.org/drawingml/2006/main">
          <a:endParaRPr lang="en-US" sz="1100"/>
        </a:p>
        <a:p xmlns:a="http://schemas.openxmlformats.org/drawingml/2006/main">
          <a:endParaRPr lang="en-US" sz="1100"/>
        </a:p>
        <a:p xmlns:a="http://schemas.openxmlformats.org/drawingml/2006/main">
          <a:r>
            <a:rPr lang="en-US" sz="1100">
              <a:solidFill>
                <a:schemeClr val="accent1">
                  <a:lumMod val="75000"/>
                </a:schemeClr>
              </a:solidFill>
            </a:rPr>
            <a:t>Agency</a:t>
          </a:r>
          <a:r>
            <a:rPr lang="en-US" sz="1100" baseline="0">
              <a:solidFill>
                <a:schemeClr val="accent1">
                  <a:lumMod val="75000"/>
                </a:schemeClr>
              </a:solidFill>
            </a:rPr>
            <a:t> Owned</a:t>
          </a:r>
        </a:p>
        <a:p xmlns:a="http://schemas.openxmlformats.org/drawingml/2006/main">
          <a:endParaRPr lang="en-US" sz="1100" baseline="0"/>
        </a:p>
        <a:p xmlns:a="http://schemas.openxmlformats.org/drawingml/2006/main">
          <a:endParaRPr lang="en-US" sz="1100" baseline="0"/>
        </a:p>
        <a:p xmlns:a="http://schemas.openxmlformats.org/drawingml/2006/main">
          <a:endParaRPr lang="en-US" sz="1100" baseline="0"/>
        </a:p>
        <a:p xmlns:a="http://schemas.openxmlformats.org/drawingml/2006/main">
          <a:endParaRPr lang="en-US" sz="1100" baseline="0"/>
        </a:p>
        <a:p xmlns:a="http://schemas.openxmlformats.org/drawingml/2006/main">
          <a:endParaRPr lang="en-US" sz="1100" baseline="0"/>
        </a:p>
        <a:p xmlns:a="http://schemas.openxmlformats.org/drawingml/2006/main">
          <a:endParaRPr lang="en-US" sz="1100" baseline="0"/>
        </a:p>
        <a:p xmlns:a="http://schemas.openxmlformats.org/drawingml/2006/main">
          <a:r>
            <a:rPr lang="en-US" sz="1100" baseline="0">
              <a:solidFill>
                <a:schemeClr val="accent2">
                  <a:lumMod val="75000"/>
                </a:schemeClr>
              </a:solidFill>
            </a:rPr>
            <a:t>GSA Fleet</a:t>
          </a:r>
        </a:p>
        <a:p xmlns:a="http://schemas.openxmlformats.org/drawingml/2006/main">
          <a:endParaRPr lang="en-US" sz="1100" baseline="0"/>
        </a:p>
        <a:p xmlns:a="http://schemas.openxmlformats.org/drawingml/2006/main">
          <a:endParaRPr lang="en-US" sz="1100" baseline="0"/>
        </a:p>
        <a:p xmlns:a="http://schemas.openxmlformats.org/drawingml/2006/main">
          <a:endParaRPr lang="en-US" sz="1100" baseline="0"/>
        </a:p>
        <a:p xmlns:a="http://schemas.openxmlformats.org/drawingml/2006/main">
          <a:endParaRPr lang="en-US" sz="1100" baseline="0"/>
        </a:p>
        <a:p xmlns:a="http://schemas.openxmlformats.org/drawingml/2006/main">
          <a:endParaRPr lang="en-US" sz="1100" baseline="0"/>
        </a:p>
        <a:p xmlns:a="http://schemas.openxmlformats.org/drawingml/2006/main">
          <a:r>
            <a:rPr lang="en-US" sz="1100" baseline="0">
              <a:solidFill>
                <a:schemeClr val="accent3">
                  <a:lumMod val="75000"/>
                </a:schemeClr>
              </a:solidFill>
            </a:rPr>
            <a:t>Comml Lease</a:t>
          </a:r>
          <a:endParaRPr lang="en-US" sz="1100">
            <a:solidFill>
              <a:schemeClr val="accent3">
                <a:lumMod val="7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600075</xdr:colOff>
      <xdr:row>14</xdr:row>
      <xdr:rowOff>114299</xdr:rowOff>
    </xdr:from>
    <xdr:to>
      <xdr:col>6</xdr:col>
      <xdr:colOff>828675</xdr:colOff>
      <xdr:row>36</xdr:row>
      <xdr:rowOff>104774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37</xdr:row>
      <xdr:rowOff>142875</xdr:rowOff>
    </xdr:from>
    <xdr:to>
      <xdr:col>6</xdr:col>
      <xdr:colOff>828675</xdr:colOff>
      <xdr:row>44</xdr:row>
      <xdr:rowOff>47625</xdr:rowOff>
    </xdr:to>
    <xdr:sp macro="" textlink="">
      <xdr:nvSpPr>
        <xdr:cNvPr id="4" name="TextBox 3"/>
        <xdr:cNvSpPr txBox="1"/>
      </xdr:nvSpPr>
      <xdr:spPr>
        <a:xfrm>
          <a:off x="609600" y="6229350"/>
          <a:ext cx="5991225"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0" i="0">
              <a:solidFill>
                <a:schemeClr val="dk1"/>
              </a:solidFill>
              <a:latin typeface="+mn-lt"/>
              <a:ea typeface="+mn-ea"/>
              <a:cs typeface="+mn-cs"/>
            </a:rPr>
            <a:t>For purposes</a:t>
          </a:r>
          <a:r>
            <a:rPr lang="en-US" sz="1400" b="0" i="0" baseline="0">
              <a:solidFill>
                <a:schemeClr val="dk1"/>
              </a:solidFill>
              <a:latin typeface="+mn-lt"/>
              <a:ea typeface="+mn-ea"/>
              <a:cs typeface="+mn-cs"/>
            </a:rPr>
            <a:t> of this report, "domestic" includes the 50 states and the District of Columbia, </a:t>
          </a:r>
          <a:r>
            <a:rPr lang="en-US" sz="1400" b="0" i="0">
              <a:solidFill>
                <a:schemeClr val="dk1"/>
              </a:solidFill>
              <a:latin typeface="+mn-lt"/>
              <a:ea typeface="+mn-ea"/>
              <a:cs typeface="+mn-cs"/>
            </a:rPr>
            <a:t>the Commonwealth of Puerto Rico, the US Virgin Islands, Guam, American Samoa, and the Commonwealth of the Northern Marianas Islands. </a:t>
          </a:r>
          <a:r>
            <a:rPr lang="en-US" sz="1400" baseline="0">
              <a:solidFill>
                <a:schemeClr val="dk1"/>
              </a:solidFill>
              <a:latin typeface="+mn-lt"/>
              <a:ea typeface="+mn-ea"/>
              <a:cs typeface="+mn-cs"/>
            </a:rPr>
            <a:t>The graph reflects the data in the table above. </a:t>
          </a:r>
          <a:endParaRPr lang="en-US" sz="14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0.40833</cdr:x>
      <cdr:y>0.81597</cdr:y>
    </cdr:from>
    <cdr:to>
      <cdr:x>0.62083</cdr:x>
      <cdr:y>1</cdr:y>
    </cdr:to>
    <cdr:sp macro="" textlink="">
      <cdr:nvSpPr>
        <cdr:cNvPr id="2" name="TextBox 1"/>
        <cdr:cNvSpPr txBox="1"/>
      </cdr:nvSpPr>
      <cdr:spPr>
        <a:xfrm xmlns:a="http://schemas.openxmlformats.org/drawingml/2006/main">
          <a:off x="1866900" y="2314575"/>
          <a:ext cx="971550"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800"/>
            <a:t>2013</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590549</xdr:colOff>
      <xdr:row>16</xdr:row>
      <xdr:rowOff>142874</xdr:rowOff>
    </xdr:from>
    <xdr:to>
      <xdr:col>10</xdr:col>
      <xdr:colOff>76200</xdr:colOff>
      <xdr:row>39</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590550</xdr:colOff>
      <xdr:row>41</xdr:row>
      <xdr:rowOff>9525</xdr:rowOff>
    </xdr:from>
    <xdr:to>
      <xdr:col>10</xdr:col>
      <xdr:colOff>76200</xdr:colOff>
      <xdr:row>48</xdr:row>
      <xdr:rowOff>123825</xdr:rowOff>
    </xdr:to>
    <xdr:sp macro="" textlink="">
      <xdr:nvSpPr>
        <xdr:cNvPr id="3" name="TextBox 2"/>
        <xdr:cNvSpPr txBox="1"/>
      </xdr:nvSpPr>
      <xdr:spPr>
        <a:xfrm>
          <a:off x="590550" y="6753225"/>
          <a:ext cx="8105775"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a:t>Although Low-Speed</a:t>
          </a:r>
          <a:r>
            <a:rPr lang="en-US" sz="1400" baseline="0"/>
            <a:t> Electric Vehicles (LSEV) are not strictly considered to be reportable vehicles under the relevant statutes and regulations, they began to be included in this report in 2010 as agencies began using them to replace conventional vehicles.  </a:t>
          </a:r>
          <a:r>
            <a:rPr lang="en-US" sz="1400" baseline="0" smtClean="0">
              <a:solidFill>
                <a:schemeClr val="dk1"/>
              </a:solidFill>
              <a:latin typeface="+mn-lt"/>
              <a:ea typeface="+mn-ea"/>
              <a:cs typeface="+mn-cs"/>
            </a:rPr>
            <a:t>The Department of Energy has determined that LSEVs cannot be considered alternative fuel vehicles under the Energy Policy Act, but the electricity they consume can be included in alternative fuel consumption  reporting.  </a:t>
          </a:r>
          <a:r>
            <a:rPr lang="en-US" sz="1400" baseline="0">
              <a:solidFill>
                <a:schemeClr val="dk1"/>
              </a:solidFill>
              <a:latin typeface="+mn-lt"/>
              <a:ea typeface="+mn-ea"/>
              <a:cs typeface="+mn-cs"/>
            </a:rPr>
            <a:t>The graph reflects the data in the table above. </a:t>
          </a:r>
          <a:endParaRPr lang="en-US" sz="1400" baseline="0" smtClean="0">
            <a:solidFill>
              <a:schemeClr val="dk1"/>
            </a:solidFill>
            <a:latin typeface="+mn-lt"/>
            <a:ea typeface="+mn-ea"/>
            <a:cs typeface="+mn-cs"/>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0.11163</cdr:x>
      <cdr:y>0.92084</cdr:y>
    </cdr:from>
    <cdr:to>
      <cdr:x>0.76498</cdr:x>
      <cdr:y>0.98945</cdr:y>
    </cdr:to>
    <cdr:sp macro="" textlink="">
      <cdr:nvSpPr>
        <cdr:cNvPr id="2" name="TextBox 1"/>
        <cdr:cNvSpPr txBox="1"/>
      </cdr:nvSpPr>
      <cdr:spPr>
        <a:xfrm xmlns:a="http://schemas.openxmlformats.org/drawingml/2006/main">
          <a:off x="904876" y="3324226"/>
          <a:ext cx="529590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2009                        2010                        2011                         2012                        2013</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571500</xdr:colOff>
      <xdr:row>13</xdr:row>
      <xdr:rowOff>85725</xdr:rowOff>
    </xdr:from>
    <xdr:to>
      <xdr:col>6</xdr:col>
      <xdr:colOff>819150</xdr:colOff>
      <xdr:row>33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34</xdr:row>
      <xdr:rowOff>142876</xdr:rowOff>
    </xdr:from>
    <xdr:to>
      <xdr:col>6</xdr:col>
      <xdr:colOff>828675</xdr:colOff>
      <xdr:row>36</xdr:row>
      <xdr:rowOff>142876</xdr:rowOff>
    </xdr:to>
    <xdr:sp macro="" textlink="">
      <xdr:nvSpPr>
        <xdr:cNvPr id="3" name="TextBox 2"/>
        <xdr:cNvSpPr txBox="1"/>
      </xdr:nvSpPr>
      <xdr:spPr>
        <a:xfrm>
          <a:off x="609600" y="5743576"/>
          <a:ext cx="545782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aseline="0">
              <a:solidFill>
                <a:schemeClr val="dk1"/>
              </a:solidFill>
              <a:latin typeface="+mn-lt"/>
              <a:ea typeface="+mn-ea"/>
              <a:cs typeface="+mn-cs"/>
            </a:rPr>
            <a:t>The graph reflects the data in the table above. </a:t>
          </a:r>
          <a:endParaRPr lang="en-US" sz="1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nnieDAaron/Downloads/2013FFR-Tables-FINAL-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1-1"/>
      <sheetName val="2-1"/>
      <sheetName val="2-1T"/>
      <sheetName val="2-2"/>
      <sheetName val="2-2T"/>
      <sheetName val="2-3"/>
      <sheetName val="2-3T"/>
      <sheetName val="2-4"/>
      <sheetName val="2-4T"/>
      <sheetName val="2-5"/>
      <sheetName val="2-5T"/>
      <sheetName val="2-6"/>
      <sheetName val="2-6T"/>
      <sheetName val="2-7"/>
      <sheetName val="2-7T"/>
      <sheetName val="2-8"/>
      <sheetName val="2-8T"/>
      <sheetName val="2-9"/>
      <sheetName val="2-10"/>
      <sheetName val="3-1"/>
      <sheetName val="3-1T"/>
      <sheetName val="3-2"/>
      <sheetName val="3-2T"/>
      <sheetName val="3-3"/>
      <sheetName val="3-3T"/>
      <sheetName val="3-4"/>
      <sheetName val="3-4T"/>
      <sheetName val="3-5"/>
      <sheetName val="3-5T"/>
      <sheetName val="3-6"/>
      <sheetName val="3-6T"/>
      <sheetName val="3-7"/>
      <sheetName val="3-7T"/>
      <sheetName val="3-8"/>
      <sheetName val="3-8T"/>
      <sheetName val="4-1"/>
      <sheetName val="4-1T"/>
      <sheetName val="4-2"/>
      <sheetName val="4-2T"/>
      <sheetName val="4-3"/>
      <sheetName val="4-3T"/>
      <sheetName val="4-4"/>
      <sheetName val="4-4T"/>
      <sheetName val="4-5"/>
      <sheetName val="4-5T"/>
      <sheetName val="4-6"/>
      <sheetName val="4-6T"/>
      <sheetName val="5-1"/>
      <sheetName val="5-1T"/>
      <sheetName val="5-2"/>
      <sheetName val="5-2T"/>
      <sheetName val="5-3"/>
      <sheetName val="5-3T"/>
      <sheetName val="5-4"/>
      <sheetName val="5-4T"/>
      <sheetName val="5-5"/>
      <sheetName val="5-5T"/>
    </sheetNames>
    <sheetDataSet>
      <sheetData sheetId="0" refreshError="1"/>
      <sheetData sheetId="1" refreshError="1"/>
      <sheetData sheetId="2" refreshError="1"/>
      <sheetData sheetId="3">
        <row r="4">
          <cell r="C4">
            <v>2009</v>
          </cell>
          <cell r="D4">
            <v>2010</v>
          </cell>
          <cell r="E4">
            <v>2011</v>
          </cell>
          <cell r="F4">
            <v>2012</v>
          </cell>
          <cell r="G4">
            <v>2013</v>
          </cell>
        </row>
        <row r="5">
          <cell r="B5" t="str">
            <v>Passenger Vehicles</v>
          </cell>
          <cell r="C5">
            <v>239814</v>
          </cell>
          <cell r="D5">
            <v>249359</v>
          </cell>
          <cell r="E5">
            <v>249397</v>
          </cell>
          <cell r="F5">
            <v>245800</v>
          </cell>
          <cell r="G5">
            <v>235624</v>
          </cell>
        </row>
        <row r="6">
          <cell r="B6" t="str">
            <v>Trucks</v>
          </cell>
          <cell r="C6">
            <v>402416</v>
          </cell>
          <cell r="D6">
            <v>403129</v>
          </cell>
          <cell r="E6">
            <v>401038</v>
          </cell>
          <cell r="F6">
            <v>394591</v>
          </cell>
          <cell r="G6">
            <v>390575</v>
          </cell>
        </row>
        <row r="7">
          <cell r="B7" t="str">
            <v>Other</v>
          </cell>
          <cell r="C7">
            <v>9473</v>
          </cell>
          <cell r="D7">
            <v>9666</v>
          </cell>
          <cell r="E7">
            <v>9423</v>
          </cell>
          <cell r="F7">
            <v>9670</v>
          </cell>
          <cell r="G7">
            <v>9549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abSelected="1" workbookViewId="0">
      <selection sqref="A1:B1"/>
    </sheetView>
  </sheetViews>
  <sheetFormatPr defaultRowHeight="12.75" x14ac:dyDescent="0.2"/>
  <cols>
    <col min="1" max="1" width="12.42578125" customWidth="1"/>
    <col min="2" max="2" width="76.7109375" customWidth="1"/>
  </cols>
  <sheetData>
    <row r="1" spans="1:4" ht="15.75" x14ac:dyDescent="0.25">
      <c r="A1" s="463" t="s">
        <v>400</v>
      </c>
      <c r="B1" s="463"/>
      <c r="D1" s="412"/>
    </row>
    <row r="2" spans="1:4" x14ac:dyDescent="0.2">
      <c r="A2" s="8"/>
      <c r="B2" s="8"/>
    </row>
    <row r="3" spans="1:4" x14ac:dyDescent="0.2">
      <c r="A3" s="8"/>
      <c r="B3" s="460" t="s">
        <v>389</v>
      </c>
    </row>
    <row r="4" spans="1:4" x14ac:dyDescent="0.2">
      <c r="A4" s="8"/>
      <c r="B4" s="460" t="s">
        <v>388</v>
      </c>
    </row>
    <row r="5" spans="1:4" x14ac:dyDescent="0.2">
      <c r="A5" s="8"/>
      <c r="B5" s="460" t="s">
        <v>327</v>
      </c>
    </row>
    <row r="6" spans="1:4" x14ac:dyDescent="0.2">
      <c r="A6" s="8"/>
      <c r="B6" s="460" t="s">
        <v>218</v>
      </c>
    </row>
    <row r="7" spans="1:4" x14ac:dyDescent="0.2">
      <c r="A7" s="8"/>
      <c r="B7" s="460" t="s">
        <v>387</v>
      </c>
    </row>
    <row r="8" spans="1:4" x14ac:dyDescent="0.2">
      <c r="A8" s="8"/>
      <c r="B8" s="460" t="s">
        <v>397</v>
      </c>
    </row>
    <row r="9" spans="1:4" x14ac:dyDescent="0.2">
      <c r="A9" s="8"/>
      <c r="B9" s="8"/>
    </row>
    <row r="10" spans="1:4" s="414" customFormat="1" ht="15.75" x14ac:dyDescent="0.25">
      <c r="A10" s="414" t="s">
        <v>219</v>
      </c>
    </row>
    <row r="11" spans="1:4" x14ac:dyDescent="0.2">
      <c r="A11" s="413" t="s">
        <v>220</v>
      </c>
      <c r="B11" s="413" t="s">
        <v>221</v>
      </c>
      <c r="C11" s="413"/>
    </row>
    <row r="13" spans="1:4" s="414" customFormat="1" ht="15.75" x14ac:dyDescent="0.25">
      <c r="A13" s="414" t="s">
        <v>60</v>
      </c>
    </row>
    <row r="14" spans="1:4" x14ac:dyDescent="0.2">
      <c r="A14" s="413" t="s">
        <v>222</v>
      </c>
      <c r="B14" t="s">
        <v>223</v>
      </c>
    </row>
    <row r="15" spans="1:4" x14ac:dyDescent="0.2">
      <c r="A15" s="413" t="s">
        <v>224</v>
      </c>
      <c r="B15" t="s">
        <v>153</v>
      </c>
    </row>
    <row r="16" spans="1:4" x14ac:dyDescent="0.2">
      <c r="A16" s="413" t="s">
        <v>225</v>
      </c>
      <c r="B16" t="s">
        <v>226</v>
      </c>
    </row>
    <row r="17" spans="1:2" x14ac:dyDescent="0.2">
      <c r="A17" s="413" t="s">
        <v>227</v>
      </c>
      <c r="B17" t="s">
        <v>154</v>
      </c>
    </row>
    <row r="18" spans="1:2" x14ac:dyDescent="0.2">
      <c r="A18" s="413" t="s">
        <v>228</v>
      </c>
      <c r="B18" t="s">
        <v>229</v>
      </c>
    </row>
    <row r="19" spans="1:2" x14ac:dyDescent="0.2">
      <c r="A19" s="413" t="s">
        <v>230</v>
      </c>
      <c r="B19" t="s">
        <v>231</v>
      </c>
    </row>
    <row r="20" spans="1:2" x14ac:dyDescent="0.2">
      <c r="A20" s="413" t="s">
        <v>232</v>
      </c>
      <c r="B20" t="s">
        <v>233</v>
      </c>
    </row>
    <row r="21" spans="1:2" x14ac:dyDescent="0.2">
      <c r="A21" s="413" t="s">
        <v>234</v>
      </c>
      <c r="B21" t="s">
        <v>155</v>
      </c>
    </row>
    <row r="22" spans="1:2" x14ac:dyDescent="0.2">
      <c r="A22" s="413" t="s">
        <v>235</v>
      </c>
      <c r="B22" t="s">
        <v>11</v>
      </c>
    </row>
    <row r="23" spans="1:2" x14ac:dyDescent="0.2">
      <c r="A23" s="413" t="s">
        <v>236</v>
      </c>
      <c r="B23" t="s">
        <v>156</v>
      </c>
    </row>
    <row r="24" spans="1:2" x14ac:dyDescent="0.2">
      <c r="A24" s="413" t="s">
        <v>237</v>
      </c>
      <c r="B24" t="s">
        <v>238</v>
      </c>
    </row>
    <row r="25" spans="1:2" x14ac:dyDescent="0.2">
      <c r="A25" s="413" t="s">
        <v>239</v>
      </c>
      <c r="B25" t="s">
        <v>157</v>
      </c>
    </row>
    <row r="26" spans="1:2" x14ac:dyDescent="0.2">
      <c r="A26" s="413" t="s">
        <v>240</v>
      </c>
      <c r="B26" t="s">
        <v>241</v>
      </c>
    </row>
    <row r="27" spans="1:2" x14ac:dyDescent="0.2">
      <c r="A27" s="413" t="s">
        <v>242</v>
      </c>
      <c r="B27" t="s">
        <v>158</v>
      </c>
    </row>
    <row r="28" spans="1:2" x14ac:dyDescent="0.2">
      <c r="A28" s="413" t="s">
        <v>243</v>
      </c>
      <c r="B28" t="s">
        <v>244</v>
      </c>
    </row>
    <row r="29" spans="1:2" x14ac:dyDescent="0.2">
      <c r="A29" s="413" t="s">
        <v>245</v>
      </c>
      <c r="B29" t="s">
        <v>159</v>
      </c>
    </row>
    <row r="30" spans="1:2" x14ac:dyDescent="0.2">
      <c r="A30" s="413" t="s">
        <v>246</v>
      </c>
      <c r="B30" t="s">
        <v>247</v>
      </c>
    </row>
    <row r="31" spans="1:2" x14ac:dyDescent="0.2">
      <c r="A31" s="413" t="s">
        <v>248</v>
      </c>
      <c r="B31" t="s">
        <v>249</v>
      </c>
    </row>
    <row r="33" spans="1:2" s="414" customFormat="1" ht="15.75" x14ac:dyDescent="0.25">
      <c r="A33" s="414" t="s">
        <v>98</v>
      </c>
    </row>
    <row r="34" spans="1:2" x14ac:dyDescent="0.2">
      <c r="A34" s="413" t="s">
        <v>250</v>
      </c>
      <c r="B34" t="s">
        <v>251</v>
      </c>
    </row>
    <row r="35" spans="1:2" x14ac:dyDescent="0.2">
      <c r="A35" s="413" t="s">
        <v>252</v>
      </c>
      <c r="B35" t="s">
        <v>253</v>
      </c>
    </row>
    <row r="36" spans="1:2" x14ac:dyDescent="0.2">
      <c r="A36" s="413" t="s">
        <v>254</v>
      </c>
      <c r="B36" t="s">
        <v>255</v>
      </c>
    </row>
    <row r="37" spans="1:2" x14ac:dyDescent="0.2">
      <c r="A37" s="413" t="s">
        <v>256</v>
      </c>
      <c r="B37" t="s">
        <v>257</v>
      </c>
    </row>
    <row r="38" spans="1:2" x14ac:dyDescent="0.2">
      <c r="A38" s="413" t="s">
        <v>258</v>
      </c>
      <c r="B38" t="s">
        <v>259</v>
      </c>
    </row>
    <row r="39" spans="1:2" x14ac:dyDescent="0.2">
      <c r="A39" s="413" t="s">
        <v>260</v>
      </c>
      <c r="B39" t="s">
        <v>261</v>
      </c>
    </row>
    <row r="40" spans="1:2" x14ac:dyDescent="0.2">
      <c r="A40" s="413" t="s">
        <v>262</v>
      </c>
      <c r="B40" t="s">
        <v>263</v>
      </c>
    </row>
    <row r="41" spans="1:2" x14ac:dyDescent="0.2">
      <c r="A41" s="413" t="s">
        <v>264</v>
      </c>
      <c r="B41" t="s">
        <v>265</v>
      </c>
    </row>
    <row r="42" spans="1:2" x14ac:dyDescent="0.2">
      <c r="A42" s="413" t="s">
        <v>266</v>
      </c>
      <c r="B42" t="s">
        <v>267</v>
      </c>
    </row>
    <row r="43" spans="1:2" x14ac:dyDescent="0.2">
      <c r="A43" s="413" t="s">
        <v>268</v>
      </c>
      <c r="B43" t="s">
        <v>269</v>
      </c>
    </row>
    <row r="44" spans="1:2" x14ac:dyDescent="0.2">
      <c r="A44" s="413" t="s">
        <v>270</v>
      </c>
      <c r="B44" t="s">
        <v>271</v>
      </c>
    </row>
    <row r="45" spans="1:2" x14ac:dyDescent="0.2">
      <c r="A45" s="413" t="s">
        <v>272</v>
      </c>
      <c r="B45" t="s">
        <v>273</v>
      </c>
    </row>
    <row r="46" spans="1:2" x14ac:dyDescent="0.2">
      <c r="A46" s="413" t="s">
        <v>274</v>
      </c>
      <c r="B46" t="s">
        <v>275</v>
      </c>
    </row>
    <row r="47" spans="1:2" x14ac:dyDescent="0.2">
      <c r="A47" s="413" t="s">
        <v>276</v>
      </c>
      <c r="B47" t="s">
        <v>277</v>
      </c>
    </row>
    <row r="48" spans="1:2" x14ac:dyDescent="0.2">
      <c r="A48" s="413" t="s">
        <v>278</v>
      </c>
      <c r="B48" t="s">
        <v>279</v>
      </c>
    </row>
    <row r="49" spans="1:3" x14ac:dyDescent="0.2">
      <c r="A49" s="413" t="s">
        <v>280</v>
      </c>
      <c r="B49" t="s">
        <v>281</v>
      </c>
    </row>
    <row r="51" spans="1:3" s="414" customFormat="1" ht="15.75" x14ac:dyDescent="0.25">
      <c r="A51" s="414" t="s">
        <v>282</v>
      </c>
    </row>
    <row r="52" spans="1:3" x14ac:dyDescent="0.2">
      <c r="A52" s="413" t="s">
        <v>283</v>
      </c>
      <c r="B52" t="s">
        <v>284</v>
      </c>
    </row>
    <row r="53" spans="1:3" x14ac:dyDescent="0.2">
      <c r="A53" s="413" t="s">
        <v>285</v>
      </c>
      <c r="B53" t="s">
        <v>402</v>
      </c>
    </row>
    <row r="54" spans="1:3" x14ac:dyDescent="0.2">
      <c r="A54" s="413" t="s">
        <v>286</v>
      </c>
      <c r="B54" t="s">
        <v>287</v>
      </c>
    </row>
    <row r="55" spans="1:3" x14ac:dyDescent="0.2">
      <c r="A55" s="413" t="s">
        <v>288</v>
      </c>
      <c r="B55" t="s">
        <v>289</v>
      </c>
    </row>
    <row r="56" spans="1:3" x14ac:dyDescent="0.2">
      <c r="A56" s="413" t="s">
        <v>290</v>
      </c>
      <c r="B56" t="s">
        <v>291</v>
      </c>
    </row>
    <row r="57" spans="1:3" x14ac:dyDescent="0.2">
      <c r="A57" s="413" t="s">
        <v>292</v>
      </c>
      <c r="B57" t="s">
        <v>293</v>
      </c>
    </row>
    <row r="58" spans="1:3" x14ac:dyDescent="0.2">
      <c r="A58" s="413" t="s">
        <v>294</v>
      </c>
      <c r="B58" t="s">
        <v>295</v>
      </c>
    </row>
    <row r="59" spans="1:3" x14ac:dyDescent="0.2">
      <c r="A59" s="413" t="s">
        <v>296</v>
      </c>
      <c r="B59" t="s">
        <v>297</v>
      </c>
    </row>
    <row r="60" spans="1:3" x14ac:dyDescent="0.2">
      <c r="A60" s="413" t="s">
        <v>298</v>
      </c>
      <c r="B60" t="s">
        <v>299</v>
      </c>
    </row>
    <row r="61" spans="1:3" x14ac:dyDescent="0.2">
      <c r="A61" s="413" t="s">
        <v>300</v>
      </c>
      <c r="B61" s="413" t="s">
        <v>301</v>
      </c>
      <c r="C61" s="413"/>
    </row>
    <row r="62" spans="1:3" x14ac:dyDescent="0.2">
      <c r="A62" s="413" t="s">
        <v>302</v>
      </c>
      <c r="B62" t="s">
        <v>303</v>
      </c>
    </row>
    <row r="63" spans="1:3" x14ac:dyDescent="0.2">
      <c r="A63" s="413" t="s">
        <v>304</v>
      </c>
      <c r="B63" t="s">
        <v>305</v>
      </c>
    </row>
    <row r="65" spans="1:2" s="414" customFormat="1" ht="15.75" x14ac:dyDescent="0.25">
      <c r="A65" s="414" t="s">
        <v>306</v>
      </c>
    </row>
    <row r="66" spans="1:2" x14ac:dyDescent="0.2">
      <c r="A66" s="413" t="s">
        <v>307</v>
      </c>
      <c r="B66" t="s">
        <v>308</v>
      </c>
    </row>
    <row r="67" spans="1:2" x14ac:dyDescent="0.2">
      <c r="A67" s="413" t="s">
        <v>309</v>
      </c>
      <c r="B67" t="s">
        <v>310</v>
      </c>
    </row>
    <row r="68" spans="1:2" x14ac:dyDescent="0.2">
      <c r="A68" s="413" t="s">
        <v>311</v>
      </c>
      <c r="B68" t="s">
        <v>312</v>
      </c>
    </row>
    <row r="69" spans="1:2" x14ac:dyDescent="0.2">
      <c r="A69" s="413" t="s">
        <v>313</v>
      </c>
      <c r="B69" t="s">
        <v>314</v>
      </c>
    </row>
    <row r="70" spans="1:2" x14ac:dyDescent="0.2">
      <c r="A70" s="413" t="s">
        <v>315</v>
      </c>
      <c r="B70" t="s">
        <v>316</v>
      </c>
    </row>
    <row r="71" spans="1:2" x14ac:dyDescent="0.2">
      <c r="A71" s="413" t="s">
        <v>317</v>
      </c>
      <c r="B71" t="s">
        <v>318</v>
      </c>
    </row>
    <row r="72" spans="1:2" x14ac:dyDescent="0.2">
      <c r="A72" s="413" t="s">
        <v>319</v>
      </c>
      <c r="B72" t="s">
        <v>320</v>
      </c>
    </row>
    <row r="73" spans="1:2" x14ac:dyDescent="0.2">
      <c r="A73" s="413" t="s">
        <v>321</v>
      </c>
      <c r="B73" t="s">
        <v>322</v>
      </c>
    </row>
    <row r="74" spans="1:2" x14ac:dyDescent="0.2">
      <c r="A74" s="413" t="s">
        <v>323</v>
      </c>
      <c r="B74" s="413" t="s">
        <v>324</v>
      </c>
    </row>
    <row r="75" spans="1:2" x14ac:dyDescent="0.2">
      <c r="A75" s="413" t="s">
        <v>325</v>
      </c>
      <c r="B75" s="413" t="s">
        <v>326</v>
      </c>
    </row>
  </sheetData>
  <mergeCells count="1">
    <mergeCell ref="A1:B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H42"/>
  <sheetViews>
    <sheetView showGridLines="0" zoomScaleNormal="100" workbookViewId="0"/>
  </sheetViews>
  <sheetFormatPr defaultRowHeight="12.75" x14ac:dyDescent="0.2"/>
  <cols>
    <col min="1" max="1" width="9.140625" customWidth="1"/>
    <col min="2" max="7" width="17.5703125" customWidth="1"/>
    <col min="9" max="10" width="10.28515625" bestFit="1" customWidth="1"/>
    <col min="11" max="11" width="5.28515625" customWidth="1"/>
    <col min="12" max="12" width="10.28515625" bestFit="1" customWidth="1"/>
    <col min="13" max="13" width="5" customWidth="1"/>
    <col min="17" max="17" width="14" customWidth="1"/>
  </cols>
  <sheetData>
    <row r="2" spans="2:7" x14ac:dyDescent="0.2">
      <c r="B2" s="2" t="s">
        <v>60</v>
      </c>
    </row>
    <row r="3" spans="2:7" ht="18.75" thickBot="1" x14ac:dyDescent="0.3">
      <c r="B3" s="7" t="s">
        <v>352</v>
      </c>
    </row>
    <row r="4" spans="2:7" ht="13.5" thickBot="1" x14ac:dyDescent="0.25">
      <c r="B4" s="96" t="s">
        <v>125</v>
      </c>
      <c r="C4" s="43">
        <v>2009</v>
      </c>
      <c r="D4" s="41">
        <v>2010</v>
      </c>
      <c r="E4" s="41">
        <v>2011</v>
      </c>
      <c r="F4" s="41">
        <v>2012</v>
      </c>
      <c r="G4" s="42">
        <v>2013</v>
      </c>
    </row>
    <row r="5" spans="2:7" x14ac:dyDescent="0.2">
      <c r="B5" s="128" t="s">
        <v>11</v>
      </c>
      <c r="C5" s="129">
        <v>122003</v>
      </c>
      <c r="D5" s="130">
        <v>120720</v>
      </c>
      <c r="E5" s="130">
        <v>121157</v>
      </c>
      <c r="F5" s="130">
        <v>115451</v>
      </c>
      <c r="G5" s="131">
        <v>110438</v>
      </c>
    </row>
    <row r="6" spans="2:7" x14ac:dyDescent="0.2">
      <c r="B6" s="85" t="s">
        <v>12</v>
      </c>
      <c r="C6" s="54">
        <v>72818</v>
      </c>
      <c r="D6" s="52">
        <v>72784</v>
      </c>
      <c r="E6" s="52">
        <v>73591</v>
      </c>
      <c r="F6" s="52">
        <v>70263</v>
      </c>
      <c r="G6" s="55">
        <v>68784</v>
      </c>
    </row>
    <row r="7" spans="2:7" x14ac:dyDescent="0.2">
      <c r="B7" s="102" t="s">
        <v>10</v>
      </c>
      <c r="C7" s="50">
        <v>4836</v>
      </c>
      <c r="D7" s="49">
        <v>4866</v>
      </c>
      <c r="E7" s="49">
        <v>4981</v>
      </c>
      <c r="F7" s="49">
        <v>4975</v>
      </c>
      <c r="G7" s="51">
        <v>4767</v>
      </c>
    </row>
    <row r="8" spans="2:7" ht="13.5" thickBot="1" x14ac:dyDescent="0.25">
      <c r="B8" s="127" t="s">
        <v>106</v>
      </c>
      <c r="C8" s="77">
        <v>199657</v>
      </c>
      <c r="D8" s="78">
        <v>198370</v>
      </c>
      <c r="E8" s="78">
        <v>199729</v>
      </c>
      <c r="F8" s="78">
        <v>190689</v>
      </c>
      <c r="G8" s="79">
        <v>183989</v>
      </c>
    </row>
    <row r="9" spans="2:7" ht="15.75" x14ac:dyDescent="0.25">
      <c r="B9" s="411" t="s">
        <v>186</v>
      </c>
    </row>
    <row r="39" spans="2:8" x14ac:dyDescent="0.2">
      <c r="H39" s="17"/>
    </row>
    <row r="40" spans="2:8" x14ac:dyDescent="0.2">
      <c r="H40" s="17"/>
    </row>
    <row r="41" spans="2:8" x14ac:dyDescent="0.2">
      <c r="B41" s="17"/>
      <c r="C41" s="37"/>
      <c r="D41" s="37"/>
      <c r="E41" s="37"/>
      <c r="F41" s="37"/>
      <c r="G41" s="37"/>
      <c r="H41" s="17"/>
    </row>
    <row r="42" spans="2:8" x14ac:dyDescent="0.2">
      <c r="B42" s="17"/>
      <c r="C42" s="17"/>
      <c r="D42" s="17"/>
      <c r="E42" s="17"/>
      <c r="F42" s="17"/>
      <c r="G42" s="17"/>
      <c r="H42" s="17"/>
    </row>
  </sheetData>
  <phoneticPr fontId="4"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M60"/>
  <sheetViews>
    <sheetView showGridLines="0" workbookViewId="0">
      <selection activeCell="H8" sqref="H8"/>
    </sheetView>
  </sheetViews>
  <sheetFormatPr defaultRowHeight="12" customHeight="1" x14ac:dyDescent="0.2"/>
  <cols>
    <col min="2" max="2" width="41.28515625" customWidth="1"/>
    <col min="3" max="3" width="11.140625" customWidth="1"/>
    <col min="4" max="4" width="8.7109375" customWidth="1"/>
    <col min="5" max="5" width="9" customWidth="1"/>
    <col min="6" max="6" width="7.85546875" customWidth="1"/>
    <col min="7" max="7" width="7.42578125" customWidth="1"/>
    <col min="8" max="8" width="8.140625" customWidth="1"/>
    <col min="9" max="9" width="8.42578125" customWidth="1"/>
    <col min="10" max="10" width="10.140625" customWidth="1"/>
    <col min="11" max="11" width="10" customWidth="1"/>
    <col min="12" max="12" width="8.42578125" customWidth="1"/>
  </cols>
  <sheetData>
    <row r="1" spans="2:13" ht="12.75" x14ac:dyDescent="0.2"/>
    <row r="2" spans="2:13" ht="12" customHeight="1" x14ac:dyDescent="0.2">
      <c r="B2" s="2" t="s">
        <v>60</v>
      </c>
    </row>
    <row r="3" spans="2:13" ht="18.75" customHeight="1" thickBot="1" x14ac:dyDescent="0.3">
      <c r="B3" s="7" t="s">
        <v>189</v>
      </c>
    </row>
    <row r="4" spans="2:13" ht="39.75" customHeight="1" thickBot="1" x14ac:dyDescent="0.25">
      <c r="B4" s="137" t="s">
        <v>1</v>
      </c>
      <c r="C4" s="238" t="s">
        <v>382</v>
      </c>
      <c r="D4" s="239" t="s">
        <v>147</v>
      </c>
      <c r="E4" s="239" t="s">
        <v>61</v>
      </c>
      <c r="F4" s="239" t="s">
        <v>67</v>
      </c>
      <c r="G4" s="239" t="s">
        <v>63</v>
      </c>
      <c r="H4" s="239" t="s">
        <v>148</v>
      </c>
      <c r="I4" s="239" t="s">
        <v>131</v>
      </c>
      <c r="J4" s="239" t="s">
        <v>149</v>
      </c>
      <c r="K4" s="239" t="s">
        <v>150</v>
      </c>
      <c r="L4" s="239" t="s">
        <v>151</v>
      </c>
      <c r="M4" s="240" t="s">
        <v>5</v>
      </c>
    </row>
    <row r="5" spans="2:13" ht="13.5" customHeight="1" x14ac:dyDescent="0.2">
      <c r="B5" s="136" t="s">
        <v>16</v>
      </c>
      <c r="C5" s="211">
        <v>0</v>
      </c>
      <c r="D5" s="212">
        <v>0</v>
      </c>
      <c r="E5" s="212">
        <v>0</v>
      </c>
      <c r="F5" s="212">
        <v>27</v>
      </c>
      <c r="G5" s="212">
        <v>0</v>
      </c>
      <c r="H5" s="212">
        <v>0</v>
      </c>
      <c r="I5" s="212">
        <v>0</v>
      </c>
      <c r="J5" s="212">
        <v>0</v>
      </c>
      <c r="K5" s="212">
        <v>2</v>
      </c>
      <c r="L5" s="212">
        <v>0</v>
      </c>
      <c r="M5" s="213">
        <v>29</v>
      </c>
    </row>
    <row r="6" spans="2:13" ht="13.5" customHeight="1" x14ac:dyDescent="0.2">
      <c r="B6" s="132" t="s">
        <v>17</v>
      </c>
      <c r="C6" s="18">
        <v>0</v>
      </c>
      <c r="D6" s="4">
        <v>0</v>
      </c>
      <c r="E6" s="4">
        <v>0</v>
      </c>
      <c r="F6" s="4">
        <v>2</v>
      </c>
      <c r="G6" s="4">
        <v>0</v>
      </c>
      <c r="H6" s="4">
        <v>0</v>
      </c>
      <c r="I6" s="4">
        <v>48</v>
      </c>
      <c r="J6" s="4">
        <v>6</v>
      </c>
      <c r="K6" s="4">
        <v>9</v>
      </c>
      <c r="L6" s="4">
        <v>5</v>
      </c>
      <c r="M6" s="19">
        <v>70</v>
      </c>
    </row>
    <row r="7" spans="2:13" ht="13.5" customHeight="1" x14ac:dyDescent="0.2">
      <c r="B7" s="132" t="s">
        <v>142</v>
      </c>
      <c r="C7" s="18">
        <v>0</v>
      </c>
      <c r="D7" s="4">
        <v>30</v>
      </c>
      <c r="E7" s="4">
        <v>33</v>
      </c>
      <c r="F7" s="4">
        <v>9</v>
      </c>
      <c r="G7" s="4">
        <v>0</v>
      </c>
      <c r="H7" s="4">
        <v>0</v>
      </c>
      <c r="I7" s="4">
        <v>7</v>
      </c>
      <c r="J7" s="4">
        <v>0</v>
      </c>
      <c r="K7" s="4">
        <v>13</v>
      </c>
      <c r="L7" s="4">
        <v>0</v>
      </c>
      <c r="M7" s="19">
        <v>92</v>
      </c>
    </row>
    <row r="8" spans="2:13" ht="13.5" customHeight="1" x14ac:dyDescent="0.2">
      <c r="B8" s="25" t="s">
        <v>143</v>
      </c>
      <c r="C8" s="18">
        <v>0</v>
      </c>
      <c r="D8" s="4">
        <v>5</v>
      </c>
      <c r="E8" s="4">
        <v>50</v>
      </c>
      <c r="F8" s="4">
        <v>1</v>
      </c>
      <c r="G8" s="4">
        <v>0</v>
      </c>
      <c r="H8" s="4">
        <v>0</v>
      </c>
      <c r="I8" s="4">
        <v>10</v>
      </c>
      <c r="J8" s="4">
        <v>0</v>
      </c>
      <c r="K8" s="4">
        <v>8</v>
      </c>
      <c r="L8" s="4">
        <v>1</v>
      </c>
      <c r="M8" s="19">
        <v>75</v>
      </c>
    </row>
    <row r="9" spans="2:13" ht="13.5" customHeight="1" x14ac:dyDescent="0.2">
      <c r="B9" s="132" t="s">
        <v>18</v>
      </c>
      <c r="C9" s="18">
        <v>7</v>
      </c>
      <c r="D9" s="4">
        <v>1745</v>
      </c>
      <c r="E9" s="4">
        <v>2519</v>
      </c>
      <c r="F9" s="4">
        <v>1114</v>
      </c>
      <c r="G9" s="4">
        <v>48</v>
      </c>
      <c r="H9" s="4">
        <v>0</v>
      </c>
      <c r="I9" s="4">
        <v>6973</v>
      </c>
      <c r="J9" s="4">
        <v>390</v>
      </c>
      <c r="K9" s="4">
        <v>1139</v>
      </c>
      <c r="L9" s="4">
        <v>138</v>
      </c>
      <c r="M9" s="19">
        <v>14073</v>
      </c>
    </row>
    <row r="10" spans="2:13" ht="13.5" customHeight="1" x14ac:dyDescent="0.2">
      <c r="B10" s="132" t="s">
        <v>19</v>
      </c>
      <c r="C10" s="18">
        <v>0</v>
      </c>
      <c r="D10" s="4">
        <v>107</v>
      </c>
      <c r="E10" s="4">
        <v>92</v>
      </c>
      <c r="F10" s="4">
        <v>142</v>
      </c>
      <c r="G10" s="4">
        <v>10</v>
      </c>
      <c r="H10" s="4">
        <v>0</v>
      </c>
      <c r="I10" s="4">
        <v>500</v>
      </c>
      <c r="J10" s="4">
        <v>86</v>
      </c>
      <c r="K10" s="4">
        <v>266</v>
      </c>
      <c r="L10" s="4">
        <v>34</v>
      </c>
      <c r="M10" s="19">
        <v>1237</v>
      </c>
    </row>
    <row r="11" spans="2:13" ht="13.5" customHeight="1" x14ac:dyDescent="0.2">
      <c r="B11" s="132" t="s">
        <v>174</v>
      </c>
      <c r="C11" s="18">
        <v>0</v>
      </c>
      <c r="D11" s="4">
        <v>2</v>
      </c>
      <c r="E11" s="4">
        <v>30</v>
      </c>
      <c r="F11" s="4">
        <v>31</v>
      </c>
      <c r="G11" s="4">
        <v>1</v>
      </c>
      <c r="H11" s="4">
        <v>0</v>
      </c>
      <c r="I11" s="4">
        <v>19</v>
      </c>
      <c r="J11" s="4">
        <v>0</v>
      </c>
      <c r="K11" s="4">
        <v>12</v>
      </c>
      <c r="L11" s="4">
        <v>0</v>
      </c>
      <c r="M11" s="19">
        <v>95</v>
      </c>
    </row>
    <row r="12" spans="2:13" ht="13.5" customHeight="1" x14ac:dyDescent="0.2">
      <c r="B12" s="132" t="s">
        <v>20</v>
      </c>
      <c r="C12" s="18">
        <v>85</v>
      </c>
      <c r="D12" s="4">
        <v>86</v>
      </c>
      <c r="E12" s="4">
        <v>533</v>
      </c>
      <c r="F12" s="4">
        <v>129</v>
      </c>
      <c r="G12" s="4">
        <v>29</v>
      </c>
      <c r="H12" s="4">
        <v>0</v>
      </c>
      <c r="I12" s="4">
        <v>1788</v>
      </c>
      <c r="J12" s="4">
        <v>213</v>
      </c>
      <c r="K12" s="4">
        <v>1422</v>
      </c>
      <c r="L12" s="4">
        <v>336</v>
      </c>
      <c r="M12" s="19">
        <v>4621</v>
      </c>
    </row>
    <row r="13" spans="2:13" ht="13.5" customHeight="1" x14ac:dyDescent="0.2">
      <c r="B13" s="132" t="s">
        <v>21</v>
      </c>
      <c r="C13" s="18">
        <v>0</v>
      </c>
      <c r="D13" s="4">
        <v>422</v>
      </c>
      <c r="E13" s="4">
        <v>1077</v>
      </c>
      <c r="F13" s="4">
        <v>380</v>
      </c>
      <c r="G13" s="4">
        <v>17</v>
      </c>
      <c r="H13" s="4">
        <v>0</v>
      </c>
      <c r="I13" s="4">
        <v>942</v>
      </c>
      <c r="J13" s="4">
        <v>48</v>
      </c>
      <c r="K13" s="4">
        <v>698</v>
      </c>
      <c r="L13" s="4">
        <v>41</v>
      </c>
      <c r="M13" s="19">
        <v>3625</v>
      </c>
    </row>
    <row r="14" spans="2:13" ht="13.5" customHeight="1" x14ac:dyDescent="0.2">
      <c r="B14" s="132" t="s">
        <v>144</v>
      </c>
      <c r="C14" s="18">
        <v>27</v>
      </c>
      <c r="D14" s="4">
        <v>608</v>
      </c>
      <c r="E14" s="4">
        <v>1376</v>
      </c>
      <c r="F14" s="4">
        <v>7032</v>
      </c>
      <c r="G14" s="4">
        <v>2545</v>
      </c>
      <c r="H14" s="4">
        <v>89</v>
      </c>
      <c r="I14" s="4">
        <v>19894</v>
      </c>
      <c r="J14" s="4">
        <v>2758</v>
      </c>
      <c r="K14" s="4">
        <v>3427</v>
      </c>
      <c r="L14" s="4">
        <v>1296</v>
      </c>
      <c r="M14" s="19">
        <v>39052</v>
      </c>
    </row>
    <row r="15" spans="2:13" ht="13.5" customHeight="1" x14ac:dyDescent="0.2">
      <c r="B15" s="132" t="s">
        <v>22</v>
      </c>
      <c r="C15" s="18">
        <v>0</v>
      </c>
      <c r="D15" s="4">
        <v>29</v>
      </c>
      <c r="E15" s="4">
        <v>190</v>
      </c>
      <c r="F15" s="4">
        <v>84</v>
      </c>
      <c r="G15" s="4">
        <v>0</v>
      </c>
      <c r="H15" s="4">
        <v>0</v>
      </c>
      <c r="I15" s="4">
        <v>45</v>
      </c>
      <c r="J15" s="4">
        <v>0</v>
      </c>
      <c r="K15" s="4">
        <v>33</v>
      </c>
      <c r="L15" s="4">
        <v>0</v>
      </c>
      <c r="M15" s="19">
        <v>381</v>
      </c>
    </row>
    <row r="16" spans="2:13" ht="13.5" customHeight="1" x14ac:dyDescent="0.2">
      <c r="B16" s="132" t="s">
        <v>23</v>
      </c>
      <c r="C16" s="18">
        <v>32</v>
      </c>
      <c r="D16" s="4">
        <v>921</v>
      </c>
      <c r="E16" s="4">
        <v>5881</v>
      </c>
      <c r="F16" s="4">
        <v>9473</v>
      </c>
      <c r="G16" s="4">
        <v>2035</v>
      </c>
      <c r="H16" s="4">
        <v>0</v>
      </c>
      <c r="I16" s="4">
        <v>11845</v>
      </c>
      <c r="J16" s="4">
        <v>1231</v>
      </c>
      <c r="K16" s="4">
        <v>2051</v>
      </c>
      <c r="L16" s="4">
        <v>1082</v>
      </c>
      <c r="M16" s="19">
        <v>34551</v>
      </c>
    </row>
    <row r="17" spans="2:13" ht="13.5" customHeight="1" x14ac:dyDescent="0.2">
      <c r="B17" s="132" t="s">
        <v>24</v>
      </c>
      <c r="C17" s="18">
        <v>44</v>
      </c>
      <c r="D17" s="4">
        <v>303</v>
      </c>
      <c r="E17" s="4">
        <v>638</v>
      </c>
      <c r="F17" s="4">
        <v>239</v>
      </c>
      <c r="G17" s="4">
        <v>0</v>
      </c>
      <c r="H17" s="4">
        <v>0</v>
      </c>
      <c r="I17" s="4">
        <v>942</v>
      </c>
      <c r="J17" s="4">
        <v>13</v>
      </c>
      <c r="K17" s="4">
        <v>764</v>
      </c>
      <c r="L17" s="4">
        <v>313</v>
      </c>
      <c r="M17" s="19">
        <v>3256</v>
      </c>
    </row>
    <row r="18" spans="2:13" ht="13.5" customHeight="1" x14ac:dyDescent="0.2">
      <c r="B18" s="132" t="s">
        <v>25</v>
      </c>
      <c r="C18" s="18">
        <v>0</v>
      </c>
      <c r="D18" s="4">
        <v>115</v>
      </c>
      <c r="E18" s="4">
        <v>293</v>
      </c>
      <c r="F18" s="4">
        <v>1282</v>
      </c>
      <c r="G18" s="4">
        <v>738</v>
      </c>
      <c r="H18" s="4">
        <v>21</v>
      </c>
      <c r="I18" s="4">
        <v>2440</v>
      </c>
      <c r="J18" s="4">
        <v>2752</v>
      </c>
      <c r="K18" s="4">
        <v>880</v>
      </c>
      <c r="L18" s="4">
        <v>639</v>
      </c>
      <c r="M18" s="19">
        <v>9160</v>
      </c>
    </row>
    <row r="19" spans="2:13" ht="13.5" customHeight="1" x14ac:dyDescent="0.2">
      <c r="B19" s="132" t="s">
        <v>26</v>
      </c>
      <c r="C19" s="18">
        <v>128</v>
      </c>
      <c r="D19" s="4">
        <v>408</v>
      </c>
      <c r="E19" s="4">
        <v>766</v>
      </c>
      <c r="F19" s="4">
        <v>1025</v>
      </c>
      <c r="G19" s="4">
        <v>477</v>
      </c>
      <c r="H19" s="4">
        <v>0</v>
      </c>
      <c r="I19" s="4">
        <v>6366</v>
      </c>
      <c r="J19" s="4">
        <v>549</v>
      </c>
      <c r="K19" s="4">
        <v>971</v>
      </c>
      <c r="L19" s="4">
        <v>334</v>
      </c>
      <c r="M19" s="19">
        <v>11024</v>
      </c>
    </row>
    <row r="20" spans="2:13" ht="13.5" customHeight="1" x14ac:dyDescent="0.2">
      <c r="B20" s="132" t="s">
        <v>27</v>
      </c>
      <c r="C20" s="18">
        <v>0</v>
      </c>
      <c r="D20" s="4">
        <v>349</v>
      </c>
      <c r="E20" s="4">
        <v>884</v>
      </c>
      <c r="F20" s="4">
        <v>197</v>
      </c>
      <c r="G20" s="4">
        <v>2</v>
      </c>
      <c r="H20" s="4">
        <v>0</v>
      </c>
      <c r="I20" s="4">
        <v>2027</v>
      </c>
      <c r="J20" s="4">
        <v>59</v>
      </c>
      <c r="K20" s="4">
        <v>699</v>
      </c>
      <c r="L20" s="4">
        <v>28</v>
      </c>
      <c r="M20" s="19">
        <v>4245</v>
      </c>
    </row>
    <row r="21" spans="2:13" ht="13.5" customHeight="1" x14ac:dyDescent="0.2">
      <c r="B21" s="132" t="s">
        <v>207</v>
      </c>
      <c r="C21" s="18">
        <v>0</v>
      </c>
      <c r="D21" s="4">
        <v>360</v>
      </c>
      <c r="E21" s="4">
        <v>774</v>
      </c>
      <c r="F21" s="4">
        <v>1036</v>
      </c>
      <c r="G21" s="4">
        <v>230</v>
      </c>
      <c r="H21" s="4">
        <v>0</v>
      </c>
      <c r="I21" s="4">
        <v>844</v>
      </c>
      <c r="J21" s="4">
        <v>0</v>
      </c>
      <c r="K21" s="4">
        <v>139</v>
      </c>
      <c r="L21" s="4">
        <v>6</v>
      </c>
      <c r="M21" s="19">
        <v>3389</v>
      </c>
    </row>
    <row r="22" spans="2:13" ht="13.5" customHeight="1" x14ac:dyDescent="0.2">
      <c r="B22" s="132" t="s">
        <v>28</v>
      </c>
      <c r="C22" s="18">
        <v>93</v>
      </c>
      <c r="D22" s="4">
        <v>1964</v>
      </c>
      <c r="E22" s="4">
        <v>3743</v>
      </c>
      <c r="F22" s="4">
        <v>1168</v>
      </c>
      <c r="G22" s="4">
        <v>129</v>
      </c>
      <c r="H22" s="4">
        <v>0</v>
      </c>
      <c r="I22" s="4">
        <v>1679</v>
      </c>
      <c r="J22" s="4">
        <v>77</v>
      </c>
      <c r="K22" s="4">
        <v>4003</v>
      </c>
      <c r="L22" s="4">
        <v>702</v>
      </c>
      <c r="M22" s="19">
        <v>13558</v>
      </c>
    </row>
    <row r="23" spans="2:13" ht="13.5" customHeight="1" x14ac:dyDescent="0.2">
      <c r="B23" s="132" t="s">
        <v>29</v>
      </c>
      <c r="C23" s="18">
        <v>0</v>
      </c>
      <c r="D23" s="4">
        <v>43</v>
      </c>
      <c r="E23" s="4">
        <v>147</v>
      </c>
      <c r="F23" s="4">
        <v>70</v>
      </c>
      <c r="G23" s="4">
        <v>1</v>
      </c>
      <c r="H23" s="4">
        <v>0</v>
      </c>
      <c r="I23" s="4">
        <v>384</v>
      </c>
      <c r="J23" s="4">
        <v>32</v>
      </c>
      <c r="K23" s="4">
        <v>104</v>
      </c>
      <c r="L23" s="4">
        <v>3</v>
      </c>
      <c r="M23" s="19">
        <v>784</v>
      </c>
    </row>
    <row r="24" spans="2:13" ht="13.5" customHeight="1" x14ac:dyDescent="0.2">
      <c r="B24" s="132" t="s">
        <v>30</v>
      </c>
      <c r="C24" s="18">
        <v>0</v>
      </c>
      <c r="D24" s="4">
        <v>31</v>
      </c>
      <c r="E24" s="4">
        <v>30</v>
      </c>
      <c r="F24" s="4">
        <v>7</v>
      </c>
      <c r="G24" s="4">
        <v>1</v>
      </c>
      <c r="H24" s="4">
        <v>0</v>
      </c>
      <c r="I24" s="4">
        <v>6</v>
      </c>
      <c r="J24" s="4">
        <v>0</v>
      </c>
      <c r="K24" s="4">
        <v>5</v>
      </c>
      <c r="L24" s="4">
        <v>0</v>
      </c>
      <c r="M24" s="19">
        <v>80</v>
      </c>
    </row>
    <row r="25" spans="2:13" ht="13.5" customHeight="1" x14ac:dyDescent="0.2">
      <c r="B25" s="132" t="s">
        <v>31</v>
      </c>
      <c r="C25" s="18">
        <v>0</v>
      </c>
      <c r="D25" s="4">
        <v>0</v>
      </c>
      <c r="E25" s="4">
        <v>0</v>
      </c>
      <c r="F25" s="4">
        <v>0</v>
      </c>
      <c r="G25" s="4">
        <v>0</v>
      </c>
      <c r="H25" s="4">
        <v>0</v>
      </c>
      <c r="I25" s="4">
        <v>92</v>
      </c>
      <c r="J25" s="4">
        <v>0</v>
      </c>
      <c r="K25" s="4">
        <v>3</v>
      </c>
      <c r="L25" s="4">
        <v>0</v>
      </c>
      <c r="M25" s="19">
        <v>95</v>
      </c>
    </row>
    <row r="26" spans="2:13" ht="13.5" customHeight="1" x14ac:dyDescent="0.2">
      <c r="B26" s="132" t="s">
        <v>179</v>
      </c>
      <c r="C26" s="18">
        <v>0</v>
      </c>
      <c r="D26" s="4">
        <v>0</v>
      </c>
      <c r="E26" s="4">
        <v>6</v>
      </c>
      <c r="F26" s="4">
        <v>0</v>
      </c>
      <c r="G26" s="4">
        <v>0</v>
      </c>
      <c r="H26" s="4">
        <v>0</v>
      </c>
      <c r="I26" s="4">
        <v>0</v>
      </c>
      <c r="J26" s="4">
        <v>0</v>
      </c>
      <c r="K26" s="4">
        <v>0</v>
      </c>
      <c r="L26" s="4">
        <v>0</v>
      </c>
      <c r="M26" s="19">
        <v>6</v>
      </c>
    </row>
    <row r="27" spans="2:13" ht="13.5" customHeight="1" x14ac:dyDescent="0.2">
      <c r="B27" s="132" t="s">
        <v>204</v>
      </c>
      <c r="C27" s="18">
        <v>0</v>
      </c>
      <c r="D27" s="4">
        <v>2</v>
      </c>
      <c r="E27" s="4">
        <v>4</v>
      </c>
      <c r="F27" s="4">
        <v>2</v>
      </c>
      <c r="G27" s="4">
        <v>0</v>
      </c>
      <c r="H27" s="4">
        <v>0</v>
      </c>
      <c r="I27" s="4">
        <v>0</v>
      </c>
      <c r="J27" s="4">
        <v>0</v>
      </c>
      <c r="K27" s="4">
        <v>0</v>
      </c>
      <c r="L27" s="4">
        <v>0</v>
      </c>
      <c r="M27" s="19">
        <v>8</v>
      </c>
    </row>
    <row r="28" spans="2:13" ht="13.5" customHeight="1" x14ac:dyDescent="0.2">
      <c r="B28" s="132" t="s">
        <v>175</v>
      </c>
      <c r="C28" s="18">
        <v>0</v>
      </c>
      <c r="D28" s="4">
        <v>0</v>
      </c>
      <c r="E28" s="4">
        <v>0</v>
      </c>
      <c r="F28" s="4">
        <v>0</v>
      </c>
      <c r="G28" s="4">
        <v>0</v>
      </c>
      <c r="H28" s="4">
        <v>0</v>
      </c>
      <c r="I28" s="4">
        <v>0</v>
      </c>
      <c r="J28" s="4">
        <v>0</v>
      </c>
      <c r="K28" s="4">
        <v>2</v>
      </c>
      <c r="L28" s="4">
        <v>0</v>
      </c>
      <c r="M28" s="19">
        <v>2</v>
      </c>
    </row>
    <row r="29" spans="2:13" ht="13.5" customHeight="1" x14ac:dyDescent="0.2">
      <c r="B29" s="132" t="s">
        <v>32</v>
      </c>
      <c r="C29" s="18">
        <v>0</v>
      </c>
      <c r="D29" s="4">
        <v>122</v>
      </c>
      <c r="E29" s="4">
        <v>422</v>
      </c>
      <c r="F29" s="4">
        <v>53</v>
      </c>
      <c r="G29" s="4">
        <v>0</v>
      </c>
      <c r="H29" s="4">
        <v>0</v>
      </c>
      <c r="I29" s="4">
        <v>191</v>
      </c>
      <c r="J29" s="4">
        <v>2</v>
      </c>
      <c r="K29" s="4">
        <v>154</v>
      </c>
      <c r="L29" s="4">
        <v>7</v>
      </c>
      <c r="M29" s="19">
        <v>951</v>
      </c>
    </row>
    <row r="30" spans="2:13" ht="13.5" customHeight="1" x14ac:dyDescent="0.2">
      <c r="B30" s="132" t="s">
        <v>33</v>
      </c>
      <c r="C30" s="18">
        <v>0</v>
      </c>
      <c r="D30" s="4">
        <v>0</v>
      </c>
      <c r="E30" s="4">
        <v>1</v>
      </c>
      <c r="F30" s="4">
        <v>7</v>
      </c>
      <c r="G30" s="4">
        <v>0</v>
      </c>
      <c r="H30" s="4">
        <v>0</v>
      </c>
      <c r="I30" s="4">
        <v>2</v>
      </c>
      <c r="J30" s="4">
        <v>0</v>
      </c>
      <c r="K30" s="4">
        <v>2</v>
      </c>
      <c r="L30" s="4">
        <v>0</v>
      </c>
      <c r="M30" s="19">
        <v>12</v>
      </c>
    </row>
    <row r="31" spans="2:13" ht="13.5" customHeight="1" x14ac:dyDescent="0.2">
      <c r="B31" s="132" t="s">
        <v>34</v>
      </c>
      <c r="C31" s="18">
        <v>0</v>
      </c>
      <c r="D31" s="4">
        <v>0</v>
      </c>
      <c r="E31" s="4">
        <v>3</v>
      </c>
      <c r="F31" s="4">
        <v>1</v>
      </c>
      <c r="G31" s="4">
        <v>0</v>
      </c>
      <c r="H31" s="4">
        <v>0</v>
      </c>
      <c r="I31" s="4">
        <v>0</v>
      </c>
      <c r="J31" s="4">
        <v>0</v>
      </c>
      <c r="K31" s="4">
        <v>2</v>
      </c>
      <c r="L31" s="4">
        <v>1</v>
      </c>
      <c r="M31" s="19">
        <v>7</v>
      </c>
    </row>
    <row r="32" spans="2:13" ht="13.5" customHeight="1" x14ac:dyDescent="0.2">
      <c r="B32" s="132" t="s">
        <v>35</v>
      </c>
      <c r="C32" s="18">
        <v>240</v>
      </c>
      <c r="D32" s="4">
        <v>122</v>
      </c>
      <c r="E32" s="4">
        <v>279</v>
      </c>
      <c r="F32" s="4">
        <v>82</v>
      </c>
      <c r="G32" s="4">
        <v>4</v>
      </c>
      <c r="H32" s="4">
        <v>0</v>
      </c>
      <c r="I32" s="4">
        <v>275</v>
      </c>
      <c r="J32" s="4">
        <v>12</v>
      </c>
      <c r="K32" s="4">
        <v>441</v>
      </c>
      <c r="L32" s="4">
        <v>53</v>
      </c>
      <c r="M32" s="19">
        <v>1508</v>
      </c>
    </row>
    <row r="33" spans="2:13" ht="13.5" customHeight="1" x14ac:dyDescent="0.2">
      <c r="B33" s="132" t="s">
        <v>182</v>
      </c>
      <c r="C33" s="18">
        <v>1</v>
      </c>
      <c r="D33" s="4">
        <v>1</v>
      </c>
      <c r="E33" s="4">
        <v>0</v>
      </c>
      <c r="F33" s="4">
        <v>4</v>
      </c>
      <c r="G33" s="4">
        <v>0</v>
      </c>
      <c r="H33" s="4">
        <v>0</v>
      </c>
      <c r="I33" s="4">
        <v>3</v>
      </c>
      <c r="J33" s="4">
        <v>0</v>
      </c>
      <c r="K33" s="4">
        <v>26</v>
      </c>
      <c r="L33" s="4">
        <v>5</v>
      </c>
      <c r="M33" s="19">
        <v>40</v>
      </c>
    </row>
    <row r="34" spans="2:13" ht="13.5" customHeight="1" x14ac:dyDescent="0.2">
      <c r="B34" s="132" t="s">
        <v>145</v>
      </c>
      <c r="C34" s="18">
        <v>0</v>
      </c>
      <c r="D34" s="4">
        <v>0</v>
      </c>
      <c r="E34" s="4">
        <v>0</v>
      </c>
      <c r="F34" s="4">
        <v>0</v>
      </c>
      <c r="G34" s="4">
        <v>0</v>
      </c>
      <c r="H34" s="4">
        <v>0</v>
      </c>
      <c r="I34" s="4">
        <v>1</v>
      </c>
      <c r="J34" s="4">
        <v>0</v>
      </c>
      <c r="K34" s="4">
        <v>4</v>
      </c>
      <c r="L34" s="4">
        <v>0</v>
      </c>
      <c r="M34" s="19">
        <v>5</v>
      </c>
    </row>
    <row r="35" spans="2:13" ht="13.5" customHeight="1" x14ac:dyDescent="0.2">
      <c r="B35" s="132" t="s">
        <v>36</v>
      </c>
      <c r="C35" s="18">
        <v>0</v>
      </c>
      <c r="D35" s="4">
        <v>10</v>
      </c>
      <c r="E35" s="4">
        <v>22</v>
      </c>
      <c r="F35" s="4">
        <v>1</v>
      </c>
      <c r="G35" s="4">
        <v>0</v>
      </c>
      <c r="H35" s="4">
        <v>0</v>
      </c>
      <c r="I35" s="4">
        <v>3</v>
      </c>
      <c r="J35" s="4">
        <v>0</v>
      </c>
      <c r="K35" s="4">
        <v>0</v>
      </c>
      <c r="L35" s="4">
        <v>0</v>
      </c>
      <c r="M35" s="19">
        <v>36</v>
      </c>
    </row>
    <row r="36" spans="2:13" ht="13.5" customHeight="1" x14ac:dyDescent="0.2">
      <c r="B36" s="132" t="s">
        <v>37</v>
      </c>
      <c r="C36" s="18">
        <v>0</v>
      </c>
      <c r="D36" s="4">
        <v>1</v>
      </c>
      <c r="E36" s="4">
        <v>11</v>
      </c>
      <c r="F36" s="4">
        <v>18</v>
      </c>
      <c r="G36" s="4">
        <v>1</v>
      </c>
      <c r="H36" s="4">
        <v>0</v>
      </c>
      <c r="I36" s="4">
        <v>56</v>
      </c>
      <c r="J36" s="4">
        <v>15</v>
      </c>
      <c r="K36" s="4">
        <v>42</v>
      </c>
      <c r="L36" s="4">
        <v>37</v>
      </c>
      <c r="M36" s="19">
        <v>181</v>
      </c>
    </row>
    <row r="37" spans="2:13" ht="13.5" customHeight="1" x14ac:dyDescent="0.2">
      <c r="B37" s="132" t="s">
        <v>205</v>
      </c>
      <c r="C37" s="18">
        <v>0</v>
      </c>
      <c r="D37" s="4">
        <v>0</v>
      </c>
      <c r="E37" s="4">
        <v>0</v>
      </c>
      <c r="F37" s="4">
        <v>0</v>
      </c>
      <c r="G37" s="4">
        <v>0</v>
      </c>
      <c r="H37" s="4">
        <v>0</v>
      </c>
      <c r="I37" s="4">
        <v>3</v>
      </c>
      <c r="J37" s="4">
        <v>0</v>
      </c>
      <c r="K37" s="4">
        <v>2</v>
      </c>
      <c r="L37" s="4">
        <v>0</v>
      </c>
      <c r="M37" s="19">
        <v>5</v>
      </c>
    </row>
    <row r="38" spans="2:13" ht="13.5" customHeight="1" x14ac:dyDescent="0.2">
      <c r="B38" s="132" t="s">
        <v>146</v>
      </c>
      <c r="C38" s="18">
        <v>0</v>
      </c>
      <c r="D38" s="4">
        <v>2</v>
      </c>
      <c r="E38" s="4">
        <v>0</v>
      </c>
      <c r="F38" s="4">
        <v>3</v>
      </c>
      <c r="G38" s="4">
        <v>5</v>
      </c>
      <c r="H38" s="4">
        <v>0</v>
      </c>
      <c r="I38" s="4">
        <v>9</v>
      </c>
      <c r="J38" s="4">
        <v>0</v>
      </c>
      <c r="K38" s="4">
        <v>9</v>
      </c>
      <c r="L38" s="4">
        <v>0</v>
      </c>
      <c r="M38" s="19">
        <v>28</v>
      </c>
    </row>
    <row r="39" spans="2:13" ht="13.5" customHeight="1" x14ac:dyDescent="0.2">
      <c r="B39" s="132" t="s">
        <v>38</v>
      </c>
      <c r="C39" s="18">
        <v>0</v>
      </c>
      <c r="D39" s="4">
        <v>501</v>
      </c>
      <c r="E39" s="4">
        <v>744</v>
      </c>
      <c r="F39" s="4">
        <v>143</v>
      </c>
      <c r="G39" s="4">
        <v>0</v>
      </c>
      <c r="H39" s="4">
        <v>0</v>
      </c>
      <c r="I39" s="4">
        <v>117</v>
      </c>
      <c r="J39" s="4">
        <v>0</v>
      </c>
      <c r="K39" s="4">
        <v>11</v>
      </c>
      <c r="L39" s="4">
        <v>2</v>
      </c>
      <c r="M39" s="19">
        <v>1518</v>
      </c>
    </row>
    <row r="40" spans="2:13" ht="13.5" customHeight="1" x14ac:dyDescent="0.2">
      <c r="B40" s="132" t="s">
        <v>39</v>
      </c>
      <c r="C40" s="18">
        <v>0</v>
      </c>
      <c r="D40" s="4">
        <v>7</v>
      </c>
      <c r="E40" s="4">
        <v>39</v>
      </c>
      <c r="F40" s="4">
        <v>3</v>
      </c>
      <c r="G40" s="4">
        <v>0</v>
      </c>
      <c r="H40" s="4">
        <v>0</v>
      </c>
      <c r="I40" s="4">
        <v>442</v>
      </c>
      <c r="J40" s="4">
        <v>0</v>
      </c>
      <c r="K40" s="4">
        <v>60</v>
      </c>
      <c r="L40" s="4">
        <v>2</v>
      </c>
      <c r="M40" s="19">
        <v>553</v>
      </c>
    </row>
    <row r="41" spans="2:13" ht="13.5" customHeight="1" x14ac:dyDescent="0.2">
      <c r="B41" s="132" t="s">
        <v>208</v>
      </c>
      <c r="C41" s="18">
        <v>0</v>
      </c>
      <c r="D41" s="4">
        <v>0</v>
      </c>
      <c r="E41" s="4">
        <v>0</v>
      </c>
      <c r="F41" s="4">
        <v>1</v>
      </c>
      <c r="G41" s="4">
        <v>0</v>
      </c>
      <c r="H41" s="4">
        <v>0</v>
      </c>
      <c r="I41" s="4">
        <v>0</v>
      </c>
      <c r="J41" s="4">
        <v>0</v>
      </c>
      <c r="K41" s="4">
        <v>1</v>
      </c>
      <c r="L41" s="4">
        <v>0</v>
      </c>
      <c r="M41" s="19">
        <v>2</v>
      </c>
    </row>
    <row r="42" spans="2:13" ht="13.5" customHeight="1" x14ac:dyDescent="0.2">
      <c r="B42" s="132" t="s">
        <v>40</v>
      </c>
      <c r="C42" s="18">
        <v>0</v>
      </c>
      <c r="D42" s="4">
        <v>16</v>
      </c>
      <c r="E42" s="4">
        <v>40</v>
      </c>
      <c r="F42" s="4">
        <v>35</v>
      </c>
      <c r="G42" s="4">
        <v>0</v>
      </c>
      <c r="H42" s="4">
        <v>0</v>
      </c>
      <c r="I42" s="4">
        <v>28</v>
      </c>
      <c r="J42" s="4">
        <v>1</v>
      </c>
      <c r="K42" s="4">
        <v>32</v>
      </c>
      <c r="L42" s="4">
        <v>0</v>
      </c>
      <c r="M42" s="19">
        <v>152</v>
      </c>
    </row>
    <row r="43" spans="2:13" ht="13.5" customHeight="1" x14ac:dyDescent="0.2">
      <c r="B43" s="132" t="s">
        <v>41</v>
      </c>
      <c r="C43" s="18">
        <v>31</v>
      </c>
      <c r="D43" s="4">
        <v>7</v>
      </c>
      <c r="E43" s="4">
        <v>2</v>
      </c>
      <c r="F43" s="4">
        <v>4</v>
      </c>
      <c r="G43" s="4">
        <v>0</v>
      </c>
      <c r="H43" s="4">
        <v>0</v>
      </c>
      <c r="I43" s="4">
        <v>62</v>
      </c>
      <c r="J43" s="4">
        <v>8</v>
      </c>
      <c r="K43" s="4">
        <v>92</v>
      </c>
      <c r="L43" s="4">
        <v>30</v>
      </c>
      <c r="M43" s="19">
        <v>236</v>
      </c>
    </row>
    <row r="44" spans="2:13" ht="13.5" customHeight="1" x14ac:dyDescent="0.2">
      <c r="B44" s="132" t="s">
        <v>42</v>
      </c>
      <c r="C44" s="18">
        <v>0</v>
      </c>
      <c r="D44" s="4">
        <v>21</v>
      </c>
      <c r="E44" s="4">
        <v>108</v>
      </c>
      <c r="F44" s="4">
        <v>172</v>
      </c>
      <c r="G44" s="4">
        <v>2</v>
      </c>
      <c r="H44" s="4">
        <v>0</v>
      </c>
      <c r="I44" s="4">
        <v>62</v>
      </c>
      <c r="J44" s="4">
        <v>0</v>
      </c>
      <c r="K44" s="4">
        <v>58</v>
      </c>
      <c r="L44" s="4">
        <v>12</v>
      </c>
      <c r="M44" s="19">
        <v>435</v>
      </c>
    </row>
    <row r="45" spans="2:13" ht="13.5" customHeight="1" x14ac:dyDescent="0.2">
      <c r="B45" s="132" t="s">
        <v>43</v>
      </c>
      <c r="C45" s="18">
        <v>0</v>
      </c>
      <c r="D45" s="4">
        <v>0</v>
      </c>
      <c r="E45" s="4">
        <v>262</v>
      </c>
      <c r="F45" s="4">
        <v>211</v>
      </c>
      <c r="G45" s="4">
        <v>0</v>
      </c>
      <c r="H45" s="4">
        <v>0</v>
      </c>
      <c r="I45" s="4">
        <v>417</v>
      </c>
      <c r="J45" s="4">
        <v>0</v>
      </c>
      <c r="K45" s="4">
        <v>175</v>
      </c>
      <c r="L45" s="4">
        <v>0</v>
      </c>
      <c r="M45" s="19">
        <v>1065</v>
      </c>
    </row>
    <row r="46" spans="2:13" ht="13.5" customHeight="1" x14ac:dyDescent="0.2">
      <c r="B46" s="132" t="s">
        <v>44</v>
      </c>
      <c r="C46" s="18">
        <v>0</v>
      </c>
      <c r="D46" s="4">
        <v>3</v>
      </c>
      <c r="E46" s="4">
        <v>6</v>
      </c>
      <c r="F46" s="4">
        <v>34</v>
      </c>
      <c r="G46" s="4">
        <v>6</v>
      </c>
      <c r="H46" s="4">
        <v>0</v>
      </c>
      <c r="I46" s="4">
        <v>365</v>
      </c>
      <c r="J46" s="4">
        <v>40</v>
      </c>
      <c r="K46" s="4">
        <v>59</v>
      </c>
      <c r="L46" s="4">
        <v>4</v>
      </c>
      <c r="M46" s="19">
        <v>517</v>
      </c>
    </row>
    <row r="47" spans="2:13" ht="13.5" customHeight="1" x14ac:dyDescent="0.2">
      <c r="B47" s="133" t="s">
        <v>53</v>
      </c>
      <c r="C47" s="197">
        <v>688</v>
      </c>
      <c r="D47" s="198">
        <v>8343</v>
      </c>
      <c r="E47" s="198">
        <v>21005</v>
      </c>
      <c r="F47" s="198">
        <v>24222</v>
      </c>
      <c r="G47" s="198">
        <v>6281</v>
      </c>
      <c r="H47" s="198">
        <v>110</v>
      </c>
      <c r="I47" s="198">
        <v>58887</v>
      </c>
      <c r="J47" s="198">
        <v>8292</v>
      </c>
      <c r="K47" s="198">
        <v>17820</v>
      </c>
      <c r="L47" s="198">
        <v>5111</v>
      </c>
      <c r="M47" s="199">
        <v>150759</v>
      </c>
    </row>
    <row r="48" spans="2:13" ht="13.5" customHeight="1" x14ac:dyDescent="0.2">
      <c r="B48" s="132" t="s">
        <v>45</v>
      </c>
      <c r="C48" s="18">
        <v>10</v>
      </c>
      <c r="D48" s="4">
        <v>239</v>
      </c>
      <c r="E48" s="4">
        <v>479</v>
      </c>
      <c r="F48" s="4">
        <v>50</v>
      </c>
      <c r="G48" s="4">
        <v>0</v>
      </c>
      <c r="H48" s="4">
        <v>0</v>
      </c>
      <c r="I48" s="4">
        <v>1333</v>
      </c>
      <c r="J48" s="4">
        <v>21</v>
      </c>
      <c r="K48" s="4">
        <v>394</v>
      </c>
      <c r="L48" s="4">
        <v>55</v>
      </c>
      <c r="M48" s="19">
        <v>2581</v>
      </c>
    </row>
    <row r="49" spans="2:13" ht="13.5" customHeight="1" x14ac:dyDescent="0.2">
      <c r="B49" s="132" t="s">
        <v>46</v>
      </c>
      <c r="C49" s="18">
        <v>109</v>
      </c>
      <c r="D49" s="4">
        <v>587</v>
      </c>
      <c r="E49" s="4">
        <v>898</v>
      </c>
      <c r="F49" s="4">
        <v>471</v>
      </c>
      <c r="G49" s="4">
        <v>80</v>
      </c>
      <c r="H49" s="4">
        <v>0</v>
      </c>
      <c r="I49" s="4">
        <v>932</v>
      </c>
      <c r="J49" s="4">
        <v>209</v>
      </c>
      <c r="K49" s="4">
        <v>852</v>
      </c>
      <c r="L49" s="4">
        <v>134</v>
      </c>
      <c r="M49" s="19">
        <v>4272</v>
      </c>
    </row>
    <row r="50" spans="2:13" ht="13.5" customHeight="1" x14ac:dyDescent="0.2">
      <c r="B50" s="132" t="s">
        <v>47</v>
      </c>
      <c r="C50" s="18">
        <v>0</v>
      </c>
      <c r="D50" s="4">
        <v>537</v>
      </c>
      <c r="E50" s="4">
        <v>3527</v>
      </c>
      <c r="F50" s="4">
        <v>337</v>
      </c>
      <c r="G50" s="4">
        <v>14</v>
      </c>
      <c r="H50" s="4">
        <v>0</v>
      </c>
      <c r="I50" s="4">
        <v>1867</v>
      </c>
      <c r="J50" s="4">
        <v>82</v>
      </c>
      <c r="K50" s="4">
        <v>3420</v>
      </c>
      <c r="L50" s="4">
        <v>1726</v>
      </c>
      <c r="M50" s="19">
        <v>11510</v>
      </c>
    </row>
    <row r="51" spans="2:13" ht="13.5" customHeight="1" x14ac:dyDescent="0.2">
      <c r="B51" s="132" t="s">
        <v>48</v>
      </c>
      <c r="C51" s="18">
        <v>804</v>
      </c>
      <c r="D51" s="4">
        <v>6594</v>
      </c>
      <c r="E51" s="4">
        <v>6345</v>
      </c>
      <c r="F51" s="4">
        <v>1691</v>
      </c>
      <c r="G51" s="4">
        <v>37</v>
      </c>
      <c r="H51" s="4">
        <v>13</v>
      </c>
      <c r="I51" s="4">
        <v>3890</v>
      </c>
      <c r="J51" s="4">
        <v>440</v>
      </c>
      <c r="K51" s="4">
        <v>8384</v>
      </c>
      <c r="L51" s="4">
        <v>4904</v>
      </c>
      <c r="M51" s="19">
        <v>33102</v>
      </c>
    </row>
    <row r="52" spans="2:13" ht="13.5" customHeight="1" x14ac:dyDescent="0.2">
      <c r="B52" s="132" t="s">
        <v>49</v>
      </c>
      <c r="C52" s="18">
        <v>1323</v>
      </c>
      <c r="D52" s="4">
        <v>2086</v>
      </c>
      <c r="E52" s="4">
        <v>4138</v>
      </c>
      <c r="F52" s="4">
        <v>872</v>
      </c>
      <c r="G52" s="4">
        <v>198</v>
      </c>
      <c r="H52" s="4">
        <v>0</v>
      </c>
      <c r="I52" s="4">
        <v>1850</v>
      </c>
      <c r="J52" s="4">
        <v>462</v>
      </c>
      <c r="K52" s="4">
        <v>4861</v>
      </c>
      <c r="L52" s="4">
        <v>1781</v>
      </c>
      <c r="M52" s="19">
        <v>17571</v>
      </c>
    </row>
    <row r="53" spans="2:13" ht="13.5" customHeight="1" x14ac:dyDescent="0.2">
      <c r="B53" s="132" t="s">
        <v>50</v>
      </c>
      <c r="C53" s="18">
        <v>782</v>
      </c>
      <c r="D53" s="4">
        <v>1867</v>
      </c>
      <c r="E53" s="4">
        <v>1063</v>
      </c>
      <c r="F53" s="4">
        <v>291</v>
      </c>
      <c r="G53" s="4">
        <v>0</v>
      </c>
      <c r="H53" s="4">
        <v>0</v>
      </c>
      <c r="I53" s="4">
        <v>540</v>
      </c>
      <c r="J53" s="4">
        <v>27</v>
      </c>
      <c r="K53" s="4">
        <v>1969</v>
      </c>
      <c r="L53" s="4">
        <v>402</v>
      </c>
      <c r="M53" s="19">
        <v>6941</v>
      </c>
    </row>
    <row r="54" spans="2:13" ht="13.5" customHeight="1" x14ac:dyDescent="0.2">
      <c r="B54" s="133" t="s">
        <v>54</v>
      </c>
      <c r="C54" s="197">
        <v>3028</v>
      </c>
      <c r="D54" s="198">
        <v>11910</v>
      </c>
      <c r="E54" s="198">
        <v>16450</v>
      </c>
      <c r="F54" s="198">
        <v>3712</v>
      </c>
      <c r="G54" s="198">
        <v>329</v>
      </c>
      <c r="H54" s="198">
        <v>13</v>
      </c>
      <c r="I54" s="198">
        <v>10412</v>
      </c>
      <c r="J54" s="198">
        <v>1241</v>
      </c>
      <c r="K54" s="198">
        <v>19880</v>
      </c>
      <c r="L54" s="198">
        <v>9002</v>
      </c>
      <c r="M54" s="199">
        <v>75977</v>
      </c>
    </row>
    <row r="55" spans="2:13" ht="13.5" customHeight="1" x14ac:dyDescent="0.2">
      <c r="B55" s="254" t="s">
        <v>51</v>
      </c>
      <c r="C55" s="262">
        <v>13</v>
      </c>
      <c r="D55" s="263">
        <v>115</v>
      </c>
      <c r="E55" s="263">
        <v>4109</v>
      </c>
      <c r="F55" s="263">
        <v>2725</v>
      </c>
      <c r="G55" s="263">
        <v>143</v>
      </c>
      <c r="H55" s="263">
        <v>0</v>
      </c>
      <c r="I55" s="263">
        <v>1072</v>
      </c>
      <c r="J55" s="263">
        <v>0</v>
      </c>
      <c r="K55" s="263">
        <v>709</v>
      </c>
      <c r="L55" s="263">
        <v>2</v>
      </c>
      <c r="M55" s="264">
        <v>8888</v>
      </c>
    </row>
    <row r="56" spans="2:13" ht="13.5" customHeight="1" x14ac:dyDescent="0.2">
      <c r="B56" s="133" t="s">
        <v>73</v>
      </c>
      <c r="C56" s="197">
        <v>13</v>
      </c>
      <c r="D56" s="198">
        <v>115</v>
      </c>
      <c r="E56" s="198">
        <v>4109</v>
      </c>
      <c r="F56" s="198">
        <v>2725</v>
      </c>
      <c r="G56" s="198">
        <v>143</v>
      </c>
      <c r="H56" s="198">
        <v>0</v>
      </c>
      <c r="I56" s="198">
        <v>1072</v>
      </c>
      <c r="J56" s="198">
        <v>0</v>
      </c>
      <c r="K56" s="198">
        <v>709</v>
      </c>
      <c r="L56" s="198">
        <v>2</v>
      </c>
      <c r="M56" s="199">
        <v>8888</v>
      </c>
    </row>
    <row r="57" spans="2:13" ht="13.5" customHeight="1" x14ac:dyDescent="0.2">
      <c r="B57" s="134"/>
      <c r="C57" s="220"/>
      <c r="D57" s="221"/>
      <c r="E57" s="221"/>
      <c r="F57" s="221"/>
      <c r="G57" s="221"/>
      <c r="H57" s="221"/>
      <c r="I57" s="221"/>
      <c r="J57" s="221"/>
      <c r="K57" s="221"/>
      <c r="L57" s="221"/>
      <c r="M57" s="222"/>
    </row>
    <row r="58" spans="2:13" ht="13.5" customHeight="1" thickBot="1" x14ac:dyDescent="0.25">
      <c r="B58" s="135" t="s">
        <v>52</v>
      </c>
      <c r="C58" s="182">
        <v>3729</v>
      </c>
      <c r="D58" s="178">
        <v>20368</v>
      </c>
      <c r="E58" s="178">
        <v>41564</v>
      </c>
      <c r="F58" s="178">
        <v>30659</v>
      </c>
      <c r="G58" s="178">
        <v>6753</v>
      </c>
      <c r="H58" s="178">
        <v>123</v>
      </c>
      <c r="I58" s="178">
        <v>70371</v>
      </c>
      <c r="J58" s="178">
        <v>9533</v>
      </c>
      <c r="K58" s="178">
        <v>38409</v>
      </c>
      <c r="L58" s="178">
        <v>14115</v>
      </c>
      <c r="M58" s="179">
        <v>235624</v>
      </c>
    </row>
    <row r="59" spans="2:13" ht="12" customHeight="1" x14ac:dyDescent="0.2">
      <c r="B59" s="14" t="s">
        <v>188</v>
      </c>
    </row>
    <row r="60" spans="2:13" ht="12" customHeight="1" x14ac:dyDescent="0.2">
      <c r="B60" s="9" t="s">
        <v>209</v>
      </c>
    </row>
  </sheetData>
  <phoneticPr fontId="4"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2:G15"/>
  <sheetViews>
    <sheetView showGridLines="0" zoomScaleNormal="100" workbookViewId="0"/>
  </sheetViews>
  <sheetFormatPr defaultRowHeight="12.75" x14ac:dyDescent="0.2"/>
  <cols>
    <col min="1" max="1" width="9.140625" customWidth="1"/>
    <col min="2" max="2" width="26.85546875" bestFit="1" customWidth="1"/>
    <col min="3" max="7" width="12.7109375" customWidth="1"/>
    <col min="9" max="9" width="10.28515625" bestFit="1" customWidth="1"/>
    <col min="10" max="10" width="10.28515625" customWidth="1"/>
    <col min="11" max="11" width="12.5703125" customWidth="1"/>
    <col min="12" max="12" width="10.28515625" bestFit="1" customWidth="1"/>
  </cols>
  <sheetData>
    <row r="2" spans="2:7" x14ac:dyDescent="0.2">
      <c r="B2" s="2" t="s">
        <v>60</v>
      </c>
    </row>
    <row r="3" spans="2:7" ht="18.75" thickBot="1" x14ac:dyDescent="0.3">
      <c r="B3" s="7" t="s">
        <v>353</v>
      </c>
    </row>
    <row r="4" spans="2:7" ht="13.5" thickBot="1" x14ac:dyDescent="0.25">
      <c r="B4" s="353" t="s">
        <v>125</v>
      </c>
      <c r="C4" s="362">
        <v>2009</v>
      </c>
      <c r="D4" s="363">
        <v>2010</v>
      </c>
      <c r="E4" s="363">
        <v>2011</v>
      </c>
      <c r="F4" s="363">
        <v>2012</v>
      </c>
      <c r="G4" s="354">
        <v>2013</v>
      </c>
    </row>
    <row r="5" spans="2:7" x14ac:dyDescent="0.2">
      <c r="B5" s="142" t="s">
        <v>384</v>
      </c>
      <c r="C5" s="364">
        <v>0</v>
      </c>
      <c r="D5" s="130">
        <v>3029</v>
      </c>
      <c r="E5" s="130">
        <v>3869</v>
      </c>
      <c r="F5" s="130">
        <v>3893</v>
      </c>
      <c r="G5" s="131">
        <v>3729</v>
      </c>
    </row>
    <row r="6" spans="2:7" x14ac:dyDescent="0.2">
      <c r="B6" s="143" t="s">
        <v>68</v>
      </c>
      <c r="C6" s="365">
        <v>5935</v>
      </c>
      <c r="D6" s="49">
        <v>6797</v>
      </c>
      <c r="E6" s="49">
        <v>10658</v>
      </c>
      <c r="F6" s="49">
        <v>13867</v>
      </c>
      <c r="G6" s="51">
        <v>20368</v>
      </c>
    </row>
    <row r="7" spans="2:7" x14ac:dyDescent="0.2">
      <c r="B7" s="143" t="s">
        <v>61</v>
      </c>
      <c r="C7" s="365">
        <v>36662</v>
      </c>
      <c r="D7" s="49">
        <v>46489</v>
      </c>
      <c r="E7" s="49">
        <v>49657</v>
      </c>
      <c r="F7" s="49">
        <v>47999</v>
      </c>
      <c r="G7" s="51">
        <v>41564</v>
      </c>
    </row>
    <row r="8" spans="2:7" x14ac:dyDescent="0.2">
      <c r="B8" s="143" t="s">
        <v>67</v>
      </c>
      <c r="C8" s="365">
        <v>57284</v>
      </c>
      <c r="D8" s="49">
        <v>48242</v>
      </c>
      <c r="E8" s="49">
        <v>38057</v>
      </c>
      <c r="F8" s="49">
        <v>33321</v>
      </c>
      <c r="G8" s="51">
        <v>30659</v>
      </c>
    </row>
    <row r="9" spans="2:7" x14ac:dyDescent="0.2">
      <c r="B9" s="143" t="s">
        <v>63</v>
      </c>
      <c r="C9" s="365">
        <v>10230</v>
      </c>
      <c r="D9" s="49">
        <v>10063</v>
      </c>
      <c r="E9" s="49">
        <v>9146</v>
      </c>
      <c r="F9" s="49">
        <v>8571</v>
      </c>
      <c r="G9" s="51">
        <v>6753</v>
      </c>
    </row>
    <row r="10" spans="2:7" x14ac:dyDescent="0.2">
      <c r="B10" s="143" t="s">
        <v>59</v>
      </c>
      <c r="C10" s="365">
        <v>349</v>
      </c>
      <c r="D10" s="49">
        <v>412</v>
      </c>
      <c r="E10" s="49">
        <v>158</v>
      </c>
      <c r="F10" s="49">
        <v>130</v>
      </c>
      <c r="G10" s="51">
        <v>123</v>
      </c>
    </row>
    <row r="11" spans="2:7" x14ac:dyDescent="0.2">
      <c r="B11" s="143" t="s">
        <v>71</v>
      </c>
      <c r="C11" s="365">
        <v>41855</v>
      </c>
      <c r="D11" s="49">
        <v>41676</v>
      </c>
      <c r="E11" s="49">
        <v>40964</v>
      </c>
      <c r="F11" s="49">
        <v>39518</v>
      </c>
      <c r="G11" s="51">
        <v>38409</v>
      </c>
    </row>
    <row r="12" spans="2:7" x14ac:dyDescent="0.2">
      <c r="B12" s="143" t="s">
        <v>69</v>
      </c>
      <c r="C12" s="365">
        <v>15362</v>
      </c>
      <c r="D12" s="49">
        <v>15218</v>
      </c>
      <c r="E12" s="49">
        <v>16633</v>
      </c>
      <c r="F12" s="49">
        <v>15740</v>
      </c>
      <c r="G12" s="51">
        <v>14115</v>
      </c>
    </row>
    <row r="13" spans="2:7" x14ac:dyDescent="0.2">
      <c r="B13" s="143" t="s">
        <v>70</v>
      </c>
      <c r="C13" s="365">
        <v>64793</v>
      </c>
      <c r="D13" s="49">
        <v>66316</v>
      </c>
      <c r="E13" s="49">
        <v>68807</v>
      </c>
      <c r="F13" s="49">
        <v>73356</v>
      </c>
      <c r="G13" s="51">
        <v>70371</v>
      </c>
    </row>
    <row r="14" spans="2:7" ht="13.5" thickBot="1" x14ac:dyDescent="0.25">
      <c r="B14" s="367" t="s">
        <v>72</v>
      </c>
      <c r="C14" s="366">
        <v>7344</v>
      </c>
      <c r="D14" s="139">
        <v>11117</v>
      </c>
      <c r="E14" s="139">
        <v>11448</v>
      </c>
      <c r="F14" s="139">
        <v>9405</v>
      </c>
      <c r="G14" s="140">
        <v>9533</v>
      </c>
    </row>
    <row r="15" spans="2:7" ht="13.5" thickBot="1" x14ac:dyDescent="0.25">
      <c r="B15" s="107" t="s">
        <v>13</v>
      </c>
      <c r="C15" s="77">
        <v>239814</v>
      </c>
      <c r="D15" s="78">
        <v>249359</v>
      </c>
      <c r="E15" s="78">
        <v>249397</v>
      </c>
      <c r="F15" s="78">
        <v>245800</v>
      </c>
      <c r="G15" s="138">
        <v>235624</v>
      </c>
    </row>
  </sheetData>
  <phoneticPr fontId="4" type="noConversion"/>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L60"/>
  <sheetViews>
    <sheetView showGridLines="0" workbookViewId="0"/>
  </sheetViews>
  <sheetFormatPr defaultRowHeight="12" customHeight="1" x14ac:dyDescent="0.2"/>
  <cols>
    <col min="2" max="2" width="39.28515625" customWidth="1"/>
    <col min="3" max="3" width="8.5703125" customWidth="1"/>
    <col min="4" max="4" width="8.42578125" customWidth="1"/>
    <col min="5" max="5" width="8.85546875" customWidth="1"/>
    <col min="6" max="6" width="8.28515625" customWidth="1"/>
    <col min="7" max="7" width="6.85546875" customWidth="1"/>
    <col min="8" max="8" width="8.140625" customWidth="1"/>
    <col min="9" max="9" width="8.28515625" customWidth="1"/>
    <col min="10" max="11" width="12.7109375" customWidth="1"/>
  </cols>
  <sheetData>
    <row r="1" spans="2:12" ht="12.75" x14ac:dyDescent="0.2"/>
    <row r="2" spans="2:12" ht="12" customHeight="1" x14ac:dyDescent="0.2">
      <c r="B2" s="2" t="s">
        <v>60</v>
      </c>
    </row>
    <row r="3" spans="2:12" ht="18.75" customHeight="1" thickBot="1" x14ac:dyDescent="0.3">
      <c r="B3" s="7" t="s">
        <v>115</v>
      </c>
    </row>
    <row r="4" spans="2:12" ht="27.75" customHeight="1" thickBot="1" x14ac:dyDescent="0.25">
      <c r="B4" s="137" t="s">
        <v>1</v>
      </c>
      <c r="C4" s="267" t="s">
        <v>64</v>
      </c>
      <c r="D4" s="268" t="s">
        <v>65</v>
      </c>
      <c r="E4" s="268" t="s">
        <v>66</v>
      </c>
      <c r="F4" s="268" t="s">
        <v>62</v>
      </c>
      <c r="G4" s="268" t="s">
        <v>88</v>
      </c>
      <c r="H4" s="268" t="s">
        <v>8</v>
      </c>
      <c r="I4" s="269" t="s">
        <v>5</v>
      </c>
      <c r="J4" s="13">
        <v>0</v>
      </c>
      <c r="K4" s="11"/>
      <c r="L4" s="11"/>
    </row>
    <row r="5" spans="2:12" ht="12" customHeight="1" x14ac:dyDescent="0.2">
      <c r="B5" s="136" t="s">
        <v>16</v>
      </c>
      <c r="C5" s="211">
        <v>9</v>
      </c>
      <c r="D5" s="212">
        <v>0</v>
      </c>
      <c r="E5" s="212">
        <v>5</v>
      </c>
      <c r="F5" s="212">
        <v>0</v>
      </c>
      <c r="G5" s="212">
        <v>0</v>
      </c>
      <c r="H5" s="212">
        <v>0</v>
      </c>
      <c r="I5" s="213">
        <v>14</v>
      </c>
      <c r="J5" s="12"/>
      <c r="K5" s="12"/>
      <c r="L5" s="12"/>
    </row>
    <row r="6" spans="2:12" ht="12" customHeight="1" x14ac:dyDescent="0.2">
      <c r="B6" s="132" t="s">
        <v>17</v>
      </c>
      <c r="C6" s="18">
        <v>27</v>
      </c>
      <c r="D6" s="4">
        <v>14</v>
      </c>
      <c r="E6" s="4">
        <v>23</v>
      </c>
      <c r="F6" s="4">
        <v>18</v>
      </c>
      <c r="G6" s="4">
        <v>0</v>
      </c>
      <c r="H6" s="4">
        <v>8</v>
      </c>
      <c r="I6" s="19">
        <v>90</v>
      </c>
      <c r="J6" s="12"/>
      <c r="K6" s="12"/>
      <c r="L6" s="12"/>
    </row>
    <row r="7" spans="2:12" ht="12" customHeight="1" x14ac:dyDescent="0.2">
      <c r="B7" s="132" t="s">
        <v>142</v>
      </c>
      <c r="C7" s="18">
        <v>3</v>
      </c>
      <c r="D7" s="4">
        <v>0</v>
      </c>
      <c r="E7" s="4">
        <v>1</v>
      </c>
      <c r="F7" s="4">
        <v>0</v>
      </c>
      <c r="G7" s="4">
        <v>0</v>
      </c>
      <c r="H7" s="4">
        <v>0</v>
      </c>
      <c r="I7" s="19">
        <v>4</v>
      </c>
      <c r="J7" s="12"/>
      <c r="K7" s="12"/>
      <c r="L7" s="12"/>
    </row>
    <row r="8" spans="2:12" ht="12" customHeight="1" x14ac:dyDescent="0.2">
      <c r="B8" s="132" t="s">
        <v>143</v>
      </c>
      <c r="C8" s="18">
        <v>0</v>
      </c>
      <c r="D8" s="4">
        <v>1</v>
      </c>
      <c r="E8" s="4">
        <v>0</v>
      </c>
      <c r="F8" s="4">
        <v>0</v>
      </c>
      <c r="G8" s="4">
        <v>0</v>
      </c>
      <c r="H8" s="4">
        <v>0</v>
      </c>
      <c r="I8" s="19">
        <v>1</v>
      </c>
      <c r="J8" s="12"/>
      <c r="K8" s="12"/>
      <c r="L8" s="12"/>
    </row>
    <row r="9" spans="2:12" ht="12" customHeight="1" x14ac:dyDescent="0.2">
      <c r="B9" s="132" t="s">
        <v>18</v>
      </c>
      <c r="C9" s="18">
        <v>4322</v>
      </c>
      <c r="D9" s="4">
        <v>12211</v>
      </c>
      <c r="E9" s="4">
        <v>7411</v>
      </c>
      <c r="F9" s="4">
        <v>2297</v>
      </c>
      <c r="G9" s="4">
        <v>0</v>
      </c>
      <c r="H9" s="4">
        <v>79</v>
      </c>
      <c r="I9" s="19">
        <v>26320</v>
      </c>
      <c r="J9" s="12"/>
      <c r="K9" s="12"/>
      <c r="L9" s="12"/>
    </row>
    <row r="10" spans="2:12" ht="12" customHeight="1" x14ac:dyDescent="0.2">
      <c r="B10" s="132" t="s">
        <v>19</v>
      </c>
      <c r="C10" s="18">
        <v>161</v>
      </c>
      <c r="D10" s="4">
        <v>180</v>
      </c>
      <c r="E10" s="4">
        <v>321</v>
      </c>
      <c r="F10" s="4">
        <v>44</v>
      </c>
      <c r="G10" s="4">
        <v>1</v>
      </c>
      <c r="H10" s="4">
        <v>5</v>
      </c>
      <c r="I10" s="19">
        <v>712</v>
      </c>
      <c r="J10" s="12"/>
      <c r="K10" s="12"/>
      <c r="L10" s="12"/>
    </row>
    <row r="11" spans="2:12" ht="12" customHeight="1" x14ac:dyDescent="0.2">
      <c r="B11" s="132" t="s">
        <v>174</v>
      </c>
      <c r="C11" s="18">
        <v>0</v>
      </c>
      <c r="D11" s="4">
        <v>0</v>
      </c>
      <c r="E11" s="4">
        <v>0</v>
      </c>
      <c r="F11" s="4">
        <v>0</v>
      </c>
      <c r="G11" s="4">
        <v>1</v>
      </c>
      <c r="H11" s="4">
        <v>0</v>
      </c>
      <c r="I11" s="19">
        <v>1</v>
      </c>
      <c r="J11" s="12"/>
      <c r="K11" s="12"/>
      <c r="L11" s="12"/>
    </row>
    <row r="12" spans="2:12" ht="12" customHeight="1" x14ac:dyDescent="0.2">
      <c r="B12" s="132" t="s">
        <v>20</v>
      </c>
      <c r="C12" s="18">
        <v>1936</v>
      </c>
      <c r="D12" s="4">
        <v>1392</v>
      </c>
      <c r="E12" s="4">
        <v>3815</v>
      </c>
      <c r="F12" s="4">
        <v>2197</v>
      </c>
      <c r="G12" s="4">
        <v>66</v>
      </c>
      <c r="H12" s="4">
        <v>167</v>
      </c>
      <c r="I12" s="19">
        <v>9573</v>
      </c>
      <c r="J12" s="12"/>
      <c r="K12" s="12"/>
      <c r="L12" s="12"/>
    </row>
    <row r="13" spans="2:12" ht="12" customHeight="1" x14ac:dyDescent="0.2">
      <c r="B13" s="132" t="s">
        <v>21</v>
      </c>
      <c r="C13" s="18">
        <v>263</v>
      </c>
      <c r="D13" s="4">
        <v>318</v>
      </c>
      <c r="E13" s="4">
        <v>281</v>
      </c>
      <c r="F13" s="4">
        <v>118</v>
      </c>
      <c r="G13" s="4">
        <v>58</v>
      </c>
      <c r="H13" s="4">
        <v>15</v>
      </c>
      <c r="I13" s="19">
        <v>1053</v>
      </c>
      <c r="J13" s="12"/>
      <c r="K13" s="12"/>
      <c r="L13" s="12"/>
    </row>
    <row r="14" spans="2:12" ht="12" customHeight="1" x14ac:dyDescent="0.2">
      <c r="B14" s="132" t="s">
        <v>144</v>
      </c>
      <c r="C14" s="18">
        <v>1055</v>
      </c>
      <c r="D14" s="4">
        <v>8449</v>
      </c>
      <c r="E14" s="4">
        <v>3903</v>
      </c>
      <c r="F14" s="4">
        <v>1223</v>
      </c>
      <c r="G14" s="4">
        <v>40</v>
      </c>
      <c r="H14" s="4">
        <v>408</v>
      </c>
      <c r="I14" s="19">
        <v>15078</v>
      </c>
      <c r="J14" s="12"/>
      <c r="K14" s="12"/>
      <c r="L14" s="12"/>
    </row>
    <row r="15" spans="2:12" ht="12" customHeight="1" x14ac:dyDescent="0.2">
      <c r="B15" s="132" t="s">
        <v>22</v>
      </c>
      <c r="C15" s="18">
        <v>1</v>
      </c>
      <c r="D15" s="4">
        <v>0</v>
      </c>
      <c r="E15" s="4">
        <v>0</v>
      </c>
      <c r="F15" s="4">
        <v>0</v>
      </c>
      <c r="G15" s="4">
        <v>0</v>
      </c>
      <c r="H15" s="4">
        <v>0</v>
      </c>
      <c r="I15" s="19">
        <v>1</v>
      </c>
      <c r="J15" s="12"/>
      <c r="K15" s="12"/>
      <c r="L15" s="12"/>
    </row>
    <row r="16" spans="2:12" ht="12" customHeight="1" x14ac:dyDescent="0.2">
      <c r="B16" s="132" t="s">
        <v>23</v>
      </c>
      <c r="C16" s="18">
        <v>1866</v>
      </c>
      <c r="D16" s="4">
        <v>2060</v>
      </c>
      <c r="E16" s="4">
        <v>1293</v>
      </c>
      <c r="F16" s="4">
        <v>1045</v>
      </c>
      <c r="G16" s="4">
        <v>7</v>
      </c>
      <c r="H16" s="4">
        <v>235</v>
      </c>
      <c r="I16" s="19">
        <v>6506</v>
      </c>
      <c r="J16" s="12"/>
      <c r="K16" s="12"/>
      <c r="L16" s="12"/>
    </row>
    <row r="17" spans="2:12" ht="12" customHeight="1" x14ac:dyDescent="0.2">
      <c r="B17" s="132" t="s">
        <v>24</v>
      </c>
      <c r="C17" s="18">
        <v>164</v>
      </c>
      <c r="D17" s="4">
        <v>144</v>
      </c>
      <c r="E17" s="4">
        <v>194</v>
      </c>
      <c r="F17" s="4">
        <v>26</v>
      </c>
      <c r="G17" s="4">
        <v>1</v>
      </c>
      <c r="H17" s="4">
        <v>306</v>
      </c>
      <c r="I17" s="19">
        <v>835</v>
      </c>
      <c r="J17" s="12"/>
      <c r="K17" s="12"/>
      <c r="L17" s="12"/>
    </row>
    <row r="18" spans="2:12" ht="12" customHeight="1" x14ac:dyDescent="0.2">
      <c r="B18" s="132" t="s">
        <v>25</v>
      </c>
      <c r="C18" s="18">
        <v>1138</v>
      </c>
      <c r="D18" s="4">
        <v>458</v>
      </c>
      <c r="E18" s="4">
        <v>1374</v>
      </c>
      <c r="F18" s="4">
        <v>732</v>
      </c>
      <c r="G18" s="4">
        <v>15</v>
      </c>
      <c r="H18" s="4">
        <v>154</v>
      </c>
      <c r="I18" s="19">
        <v>3871</v>
      </c>
      <c r="J18" s="12"/>
      <c r="K18" s="12"/>
      <c r="L18" s="12"/>
    </row>
    <row r="19" spans="2:12" ht="12" customHeight="1" x14ac:dyDescent="0.2">
      <c r="B19" s="132" t="s">
        <v>26</v>
      </c>
      <c r="C19" s="18">
        <v>1907</v>
      </c>
      <c r="D19" s="4">
        <v>6846</v>
      </c>
      <c r="E19" s="4">
        <v>8699</v>
      </c>
      <c r="F19" s="4">
        <v>3347</v>
      </c>
      <c r="G19" s="4">
        <v>55</v>
      </c>
      <c r="H19" s="4">
        <v>427</v>
      </c>
      <c r="I19" s="19">
        <v>21281</v>
      </c>
      <c r="J19" s="12"/>
      <c r="K19" s="12"/>
      <c r="L19" s="12"/>
    </row>
    <row r="20" spans="2:12" ht="12" customHeight="1" x14ac:dyDescent="0.2">
      <c r="B20" s="132" t="s">
        <v>27</v>
      </c>
      <c r="C20" s="18">
        <v>279</v>
      </c>
      <c r="D20" s="4">
        <v>451</v>
      </c>
      <c r="E20" s="4">
        <v>1012</v>
      </c>
      <c r="F20" s="4">
        <v>153</v>
      </c>
      <c r="G20" s="4">
        <v>2</v>
      </c>
      <c r="H20" s="4">
        <v>4</v>
      </c>
      <c r="I20" s="19">
        <v>1901</v>
      </c>
      <c r="J20" s="12"/>
      <c r="K20" s="12"/>
      <c r="L20" s="12"/>
    </row>
    <row r="21" spans="2:12" ht="12" customHeight="1" x14ac:dyDescent="0.2">
      <c r="B21" s="132" t="s">
        <v>207</v>
      </c>
      <c r="C21" s="18">
        <v>61</v>
      </c>
      <c r="D21" s="4">
        <v>56</v>
      </c>
      <c r="E21" s="4">
        <v>7</v>
      </c>
      <c r="F21" s="4">
        <v>9</v>
      </c>
      <c r="G21" s="4">
        <v>0</v>
      </c>
      <c r="H21" s="4">
        <v>1</v>
      </c>
      <c r="I21" s="19">
        <v>134</v>
      </c>
      <c r="J21" s="12"/>
      <c r="K21" s="12"/>
      <c r="L21" s="12"/>
    </row>
    <row r="22" spans="2:12" ht="12" customHeight="1" x14ac:dyDescent="0.2">
      <c r="B22" s="132" t="s">
        <v>28</v>
      </c>
      <c r="C22" s="18">
        <v>1566</v>
      </c>
      <c r="D22" s="4">
        <v>345</v>
      </c>
      <c r="E22" s="4">
        <v>911</v>
      </c>
      <c r="F22" s="4">
        <v>735</v>
      </c>
      <c r="G22" s="4">
        <v>133</v>
      </c>
      <c r="H22" s="4">
        <v>848</v>
      </c>
      <c r="I22" s="19">
        <v>4538</v>
      </c>
      <c r="J22" s="12"/>
      <c r="K22" s="12"/>
      <c r="L22" s="12"/>
    </row>
    <row r="23" spans="2:12" ht="12" customHeight="1" x14ac:dyDescent="0.2">
      <c r="B23" s="132" t="s">
        <v>29</v>
      </c>
      <c r="C23" s="18">
        <v>28</v>
      </c>
      <c r="D23" s="4">
        <v>56</v>
      </c>
      <c r="E23" s="4">
        <v>136</v>
      </c>
      <c r="F23" s="4">
        <v>28</v>
      </c>
      <c r="G23" s="4">
        <v>0</v>
      </c>
      <c r="H23" s="4">
        <v>7</v>
      </c>
      <c r="I23" s="19">
        <v>255</v>
      </c>
      <c r="J23" s="12"/>
      <c r="K23" s="12"/>
      <c r="L23" s="12"/>
    </row>
    <row r="24" spans="2:12" ht="12" customHeight="1" x14ac:dyDescent="0.2">
      <c r="B24" s="132" t="s">
        <v>30</v>
      </c>
      <c r="C24" s="18">
        <v>1</v>
      </c>
      <c r="D24" s="4">
        <v>0</v>
      </c>
      <c r="E24" s="4">
        <v>0</v>
      </c>
      <c r="F24" s="4">
        <v>0</v>
      </c>
      <c r="G24" s="4">
        <v>0</v>
      </c>
      <c r="H24" s="4">
        <v>0</v>
      </c>
      <c r="I24" s="19">
        <v>1</v>
      </c>
      <c r="J24" s="12"/>
      <c r="K24" s="12"/>
      <c r="L24" s="12"/>
    </row>
    <row r="25" spans="2:12" ht="12" customHeight="1" x14ac:dyDescent="0.2">
      <c r="B25" s="132" t="s">
        <v>31</v>
      </c>
      <c r="C25" s="18">
        <v>2</v>
      </c>
      <c r="D25" s="4">
        <v>0</v>
      </c>
      <c r="E25" s="4">
        <v>0</v>
      </c>
      <c r="F25" s="4">
        <v>0</v>
      </c>
      <c r="G25" s="4">
        <v>0</v>
      </c>
      <c r="H25" s="4">
        <v>0</v>
      </c>
      <c r="I25" s="19">
        <v>2</v>
      </c>
      <c r="J25" s="12"/>
      <c r="K25" s="12"/>
      <c r="L25" s="12"/>
    </row>
    <row r="26" spans="2:12" ht="12" customHeight="1" x14ac:dyDescent="0.2">
      <c r="B26" s="132" t="s">
        <v>179</v>
      </c>
      <c r="C26" s="18">
        <v>0</v>
      </c>
      <c r="D26" s="4">
        <v>0</v>
      </c>
      <c r="E26" s="4">
        <v>0</v>
      </c>
      <c r="F26" s="4">
        <v>0</v>
      </c>
      <c r="G26" s="4">
        <v>0</v>
      </c>
      <c r="H26" s="4">
        <v>0</v>
      </c>
      <c r="I26" s="19">
        <v>0</v>
      </c>
      <c r="J26" s="12"/>
      <c r="K26" s="12"/>
      <c r="L26" s="12"/>
    </row>
    <row r="27" spans="2:12" ht="12" customHeight="1" x14ac:dyDescent="0.2">
      <c r="B27" s="132" t="s">
        <v>204</v>
      </c>
      <c r="C27" s="18">
        <v>0</v>
      </c>
      <c r="D27" s="4">
        <v>0</v>
      </c>
      <c r="E27" s="4">
        <v>0</v>
      </c>
      <c r="F27" s="4">
        <v>0</v>
      </c>
      <c r="G27" s="4">
        <v>0</v>
      </c>
      <c r="H27" s="4">
        <v>0</v>
      </c>
      <c r="I27" s="19">
        <v>0</v>
      </c>
      <c r="J27" s="12"/>
      <c r="K27" s="12"/>
      <c r="L27" s="12"/>
    </row>
    <row r="28" spans="2:12" ht="12" customHeight="1" x14ac:dyDescent="0.2">
      <c r="B28" s="132" t="s">
        <v>175</v>
      </c>
      <c r="C28" s="18">
        <v>0</v>
      </c>
      <c r="D28" s="4">
        <v>0</v>
      </c>
      <c r="E28" s="4">
        <v>1</v>
      </c>
      <c r="F28" s="4">
        <v>0</v>
      </c>
      <c r="G28" s="4">
        <v>0</v>
      </c>
      <c r="H28" s="4">
        <v>0</v>
      </c>
      <c r="I28" s="19">
        <v>1</v>
      </c>
      <c r="J28" s="12"/>
      <c r="K28" s="12"/>
      <c r="L28" s="12"/>
    </row>
    <row r="29" spans="2:12" ht="12" customHeight="1" x14ac:dyDescent="0.2">
      <c r="B29" s="132" t="s">
        <v>32</v>
      </c>
      <c r="C29" s="18">
        <v>31</v>
      </c>
      <c r="D29" s="4">
        <v>27</v>
      </c>
      <c r="E29" s="4">
        <v>24</v>
      </c>
      <c r="F29" s="4">
        <v>4</v>
      </c>
      <c r="G29" s="4">
        <v>0</v>
      </c>
      <c r="H29" s="4">
        <v>3</v>
      </c>
      <c r="I29" s="19">
        <v>89</v>
      </c>
      <c r="J29" s="12"/>
      <c r="K29" s="12"/>
      <c r="L29" s="12"/>
    </row>
    <row r="30" spans="2:12" ht="12" customHeight="1" x14ac:dyDescent="0.2">
      <c r="B30" s="132" t="s">
        <v>33</v>
      </c>
      <c r="C30" s="18">
        <v>16</v>
      </c>
      <c r="D30" s="4">
        <v>3</v>
      </c>
      <c r="E30" s="4">
        <v>6</v>
      </c>
      <c r="F30" s="4">
        <v>5</v>
      </c>
      <c r="G30" s="4">
        <v>0</v>
      </c>
      <c r="H30" s="4">
        <v>0</v>
      </c>
      <c r="I30" s="19">
        <v>30</v>
      </c>
      <c r="J30" s="12"/>
      <c r="K30" s="12"/>
      <c r="L30" s="12"/>
    </row>
    <row r="31" spans="2:12" ht="12" customHeight="1" x14ac:dyDescent="0.2">
      <c r="B31" s="132" t="s">
        <v>34</v>
      </c>
      <c r="C31" s="18">
        <v>0</v>
      </c>
      <c r="D31" s="4">
        <v>0</v>
      </c>
      <c r="E31" s="4">
        <v>0</v>
      </c>
      <c r="F31" s="4">
        <v>5</v>
      </c>
      <c r="G31" s="4">
        <v>0</v>
      </c>
      <c r="H31" s="4">
        <v>1</v>
      </c>
      <c r="I31" s="19">
        <v>6</v>
      </c>
      <c r="J31" s="12"/>
      <c r="K31" s="12"/>
      <c r="L31" s="12"/>
    </row>
    <row r="32" spans="2:12" ht="12" customHeight="1" x14ac:dyDescent="0.2">
      <c r="B32" s="132" t="s">
        <v>35</v>
      </c>
      <c r="C32" s="18">
        <v>597</v>
      </c>
      <c r="D32" s="4">
        <v>80</v>
      </c>
      <c r="E32" s="4">
        <v>722</v>
      </c>
      <c r="F32" s="4">
        <v>364</v>
      </c>
      <c r="G32" s="4">
        <v>20</v>
      </c>
      <c r="H32" s="4">
        <v>88</v>
      </c>
      <c r="I32" s="19">
        <v>1871</v>
      </c>
      <c r="J32" s="12"/>
      <c r="K32" s="12"/>
      <c r="L32" s="12"/>
    </row>
    <row r="33" spans="2:12" ht="12" customHeight="1" x14ac:dyDescent="0.2">
      <c r="B33" s="132" t="s">
        <v>182</v>
      </c>
      <c r="C33" s="18">
        <v>4</v>
      </c>
      <c r="D33" s="4">
        <v>0</v>
      </c>
      <c r="E33" s="4">
        <v>11</v>
      </c>
      <c r="F33" s="4">
        <v>8</v>
      </c>
      <c r="G33" s="4">
        <v>0</v>
      </c>
      <c r="H33" s="4">
        <v>0</v>
      </c>
      <c r="I33" s="19">
        <v>23</v>
      </c>
      <c r="J33" s="12"/>
      <c r="K33" s="12"/>
      <c r="L33" s="12"/>
    </row>
    <row r="34" spans="2:12" ht="12" customHeight="1" x14ac:dyDescent="0.2">
      <c r="B34" s="132" t="s">
        <v>145</v>
      </c>
      <c r="C34" s="18">
        <v>1</v>
      </c>
      <c r="D34" s="4">
        <v>1</v>
      </c>
      <c r="E34" s="4">
        <v>2</v>
      </c>
      <c r="F34" s="4">
        <v>1</v>
      </c>
      <c r="G34" s="4">
        <v>0</v>
      </c>
      <c r="H34" s="4">
        <v>0</v>
      </c>
      <c r="I34" s="19">
        <v>5</v>
      </c>
      <c r="J34" s="12"/>
      <c r="K34" s="12"/>
      <c r="L34" s="12"/>
    </row>
    <row r="35" spans="2:12" ht="12" customHeight="1" x14ac:dyDescent="0.2">
      <c r="B35" s="132" t="s">
        <v>36</v>
      </c>
      <c r="C35" s="18">
        <v>0</v>
      </c>
      <c r="D35" s="4">
        <v>0</v>
      </c>
      <c r="E35" s="4">
        <v>0</v>
      </c>
      <c r="F35" s="4">
        <v>0</v>
      </c>
      <c r="G35" s="4">
        <v>0</v>
      </c>
      <c r="H35" s="4">
        <v>0</v>
      </c>
      <c r="I35" s="19">
        <v>0</v>
      </c>
      <c r="J35" s="12"/>
      <c r="K35" s="12"/>
      <c r="L35" s="12"/>
    </row>
    <row r="36" spans="2:12" ht="12" customHeight="1" x14ac:dyDescent="0.2">
      <c r="B36" s="132" t="s">
        <v>37</v>
      </c>
      <c r="C36" s="18">
        <v>39</v>
      </c>
      <c r="D36" s="4">
        <v>52</v>
      </c>
      <c r="E36" s="4">
        <v>176</v>
      </c>
      <c r="F36" s="4">
        <v>100</v>
      </c>
      <c r="G36" s="4">
        <v>4</v>
      </c>
      <c r="H36" s="4">
        <v>13</v>
      </c>
      <c r="I36" s="19">
        <v>384</v>
      </c>
      <c r="J36" s="12"/>
      <c r="K36" s="12"/>
      <c r="L36" s="12"/>
    </row>
    <row r="37" spans="2:12" ht="12" customHeight="1" x14ac:dyDescent="0.2">
      <c r="B37" s="132" t="s">
        <v>205</v>
      </c>
      <c r="C37" s="18">
        <v>0</v>
      </c>
      <c r="D37" s="4">
        <v>0</v>
      </c>
      <c r="E37" s="4">
        <v>0</v>
      </c>
      <c r="F37" s="4">
        <v>0</v>
      </c>
      <c r="G37" s="4">
        <v>0</v>
      </c>
      <c r="H37" s="4">
        <v>0</v>
      </c>
      <c r="I37" s="19">
        <v>0</v>
      </c>
      <c r="J37" s="12"/>
      <c r="K37" s="12"/>
      <c r="L37" s="12"/>
    </row>
    <row r="38" spans="2:12" ht="12" customHeight="1" x14ac:dyDescent="0.2">
      <c r="B38" s="132" t="s">
        <v>146</v>
      </c>
      <c r="C38" s="18">
        <v>1</v>
      </c>
      <c r="D38" s="4">
        <v>0</v>
      </c>
      <c r="E38" s="4">
        <v>0</v>
      </c>
      <c r="F38" s="4">
        <v>5</v>
      </c>
      <c r="G38" s="4">
        <v>0</v>
      </c>
      <c r="H38" s="4">
        <v>0</v>
      </c>
      <c r="I38" s="19">
        <v>6</v>
      </c>
      <c r="J38" s="12"/>
      <c r="K38" s="12"/>
      <c r="L38" s="12"/>
    </row>
    <row r="39" spans="2:12" ht="12" customHeight="1" x14ac:dyDescent="0.2">
      <c r="B39" s="132" t="s">
        <v>38</v>
      </c>
      <c r="C39" s="18">
        <v>0</v>
      </c>
      <c r="D39" s="4">
        <v>1</v>
      </c>
      <c r="E39" s="4">
        <v>2</v>
      </c>
      <c r="F39" s="4">
        <v>0</v>
      </c>
      <c r="G39" s="4">
        <v>0</v>
      </c>
      <c r="H39" s="4">
        <v>0</v>
      </c>
      <c r="I39" s="19">
        <v>3</v>
      </c>
      <c r="J39" s="12"/>
      <c r="K39" s="12"/>
      <c r="L39" s="12"/>
    </row>
    <row r="40" spans="2:12" ht="12" customHeight="1" x14ac:dyDescent="0.2">
      <c r="B40" s="132" t="s">
        <v>39</v>
      </c>
      <c r="C40" s="18">
        <v>37</v>
      </c>
      <c r="D40" s="4">
        <v>23</v>
      </c>
      <c r="E40" s="4">
        <v>0</v>
      </c>
      <c r="F40" s="4">
        <v>0</v>
      </c>
      <c r="G40" s="4">
        <v>0</v>
      </c>
      <c r="H40" s="4">
        <v>18</v>
      </c>
      <c r="I40" s="19">
        <v>78</v>
      </c>
      <c r="J40" s="12"/>
      <c r="K40" s="12"/>
      <c r="L40" s="12"/>
    </row>
    <row r="41" spans="2:12" ht="12" customHeight="1" x14ac:dyDescent="0.2">
      <c r="B41" s="132" t="s">
        <v>208</v>
      </c>
      <c r="C41" s="18">
        <v>0</v>
      </c>
      <c r="D41" s="4">
        <v>0</v>
      </c>
      <c r="E41" s="4">
        <v>0</v>
      </c>
      <c r="F41" s="4">
        <v>0</v>
      </c>
      <c r="G41" s="4">
        <v>0</v>
      </c>
      <c r="H41" s="4">
        <v>0</v>
      </c>
      <c r="I41" s="19">
        <v>0</v>
      </c>
      <c r="J41" s="12"/>
      <c r="K41" s="12"/>
      <c r="L41" s="12"/>
    </row>
    <row r="42" spans="2:12" ht="12" customHeight="1" x14ac:dyDescent="0.2">
      <c r="B42" s="132" t="s">
        <v>40</v>
      </c>
      <c r="C42" s="18">
        <v>2</v>
      </c>
      <c r="D42" s="4">
        <v>0</v>
      </c>
      <c r="E42" s="4">
        <v>1</v>
      </c>
      <c r="F42" s="4">
        <v>0</v>
      </c>
      <c r="G42" s="4">
        <v>0</v>
      </c>
      <c r="H42" s="4">
        <v>0</v>
      </c>
      <c r="I42" s="19">
        <v>3</v>
      </c>
      <c r="J42" s="12"/>
      <c r="K42" s="12"/>
      <c r="L42" s="12"/>
    </row>
    <row r="43" spans="2:12" ht="12" customHeight="1" x14ac:dyDescent="0.2">
      <c r="B43" s="132" t="s">
        <v>41</v>
      </c>
      <c r="C43" s="18">
        <v>103</v>
      </c>
      <c r="D43" s="4">
        <v>89</v>
      </c>
      <c r="E43" s="4">
        <v>59</v>
      </c>
      <c r="F43" s="4">
        <v>38</v>
      </c>
      <c r="G43" s="4">
        <v>0</v>
      </c>
      <c r="H43" s="4">
        <v>8</v>
      </c>
      <c r="I43" s="19">
        <v>297</v>
      </c>
      <c r="J43" s="12"/>
      <c r="K43" s="12"/>
      <c r="L43" s="12"/>
    </row>
    <row r="44" spans="2:12" ht="12" customHeight="1" x14ac:dyDescent="0.2">
      <c r="B44" s="132" t="s">
        <v>42</v>
      </c>
      <c r="C44" s="18">
        <v>3</v>
      </c>
      <c r="D44" s="4">
        <v>2</v>
      </c>
      <c r="E44" s="4">
        <v>6</v>
      </c>
      <c r="F44" s="4">
        <v>22</v>
      </c>
      <c r="G44" s="4">
        <v>0</v>
      </c>
      <c r="H44" s="4">
        <v>5</v>
      </c>
      <c r="I44" s="19">
        <v>38</v>
      </c>
      <c r="J44" s="12"/>
      <c r="K44" s="12"/>
      <c r="L44" s="12"/>
    </row>
    <row r="45" spans="2:12" ht="12" customHeight="1" x14ac:dyDescent="0.2">
      <c r="B45" s="132" t="s">
        <v>43</v>
      </c>
      <c r="C45" s="18">
        <v>340</v>
      </c>
      <c r="D45" s="4">
        <v>262</v>
      </c>
      <c r="E45" s="4">
        <v>1056</v>
      </c>
      <c r="F45" s="4">
        <v>41</v>
      </c>
      <c r="G45" s="4">
        <v>0</v>
      </c>
      <c r="H45" s="4">
        <v>0</v>
      </c>
      <c r="I45" s="19">
        <v>1699</v>
      </c>
      <c r="J45" s="12"/>
      <c r="K45" s="12"/>
      <c r="L45" s="12"/>
    </row>
    <row r="46" spans="2:12" ht="12" customHeight="1" x14ac:dyDescent="0.2">
      <c r="B46" s="132" t="s">
        <v>44</v>
      </c>
      <c r="C46" s="18">
        <v>24</v>
      </c>
      <c r="D46" s="4">
        <v>34</v>
      </c>
      <c r="E46" s="4">
        <v>13</v>
      </c>
      <c r="F46" s="4">
        <v>11</v>
      </c>
      <c r="G46" s="4">
        <v>4</v>
      </c>
      <c r="H46" s="4">
        <v>8</v>
      </c>
      <c r="I46" s="19">
        <v>94</v>
      </c>
      <c r="J46" s="12"/>
      <c r="K46" s="12"/>
      <c r="L46" s="12"/>
    </row>
    <row r="47" spans="2:12" ht="12" customHeight="1" x14ac:dyDescent="0.2">
      <c r="B47" s="133" t="s">
        <v>53</v>
      </c>
      <c r="C47" s="197">
        <v>15987</v>
      </c>
      <c r="D47" s="198">
        <v>33555</v>
      </c>
      <c r="E47" s="198">
        <v>31465</v>
      </c>
      <c r="F47" s="198">
        <v>12576</v>
      </c>
      <c r="G47" s="198">
        <v>407</v>
      </c>
      <c r="H47" s="198">
        <v>2808</v>
      </c>
      <c r="I47" s="199">
        <v>96798</v>
      </c>
      <c r="J47" s="10"/>
      <c r="K47" s="10"/>
      <c r="L47" s="10"/>
    </row>
    <row r="48" spans="2:12" ht="12" customHeight="1" x14ac:dyDescent="0.2">
      <c r="B48" s="132" t="s">
        <v>45</v>
      </c>
      <c r="C48" s="18">
        <v>1081</v>
      </c>
      <c r="D48" s="4">
        <v>1603</v>
      </c>
      <c r="E48" s="4">
        <v>1832</v>
      </c>
      <c r="F48" s="4">
        <v>671</v>
      </c>
      <c r="G48" s="4">
        <v>0</v>
      </c>
      <c r="H48" s="4">
        <v>1</v>
      </c>
      <c r="I48" s="19">
        <v>5188</v>
      </c>
      <c r="J48" s="12"/>
      <c r="K48" s="12"/>
      <c r="L48" s="12"/>
    </row>
    <row r="49" spans="2:12" ht="12" customHeight="1" x14ac:dyDescent="0.2">
      <c r="B49" s="132" t="s">
        <v>46</v>
      </c>
      <c r="C49" s="18">
        <v>418</v>
      </c>
      <c r="D49" s="4">
        <v>216</v>
      </c>
      <c r="E49" s="4">
        <v>638</v>
      </c>
      <c r="F49" s="4">
        <v>466</v>
      </c>
      <c r="G49" s="4">
        <v>3</v>
      </c>
      <c r="H49" s="4">
        <v>161</v>
      </c>
      <c r="I49" s="19">
        <v>1902</v>
      </c>
      <c r="J49" s="12"/>
      <c r="K49" s="12"/>
      <c r="L49" s="12"/>
    </row>
    <row r="50" spans="2:12" ht="12" customHeight="1" x14ac:dyDescent="0.2">
      <c r="B50" s="132" t="s">
        <v>47</v>
      </c>
      <c r="C50" s="18">
        <v>10524</v>
      </c>
      <c r="D50" s="4">
        <v>2461</v>
      </c>
      <c r="E50" s="4">
        <v>14944</v>
      </c>
      <c r="F50" s="4">
        <v>6117</v>
      </c>
      <c r="G50" s="4">
        <v>393</v>
      </c>
      <c r="H50" s="4">
        <v>1601</v>
      </c>
      <c r="I50" s="19">
        <v>36040</v>
      </c>
      <c r="J50" s="12"/>
      <c r="K50" s="12"/>
      <c r="L50" s="12"/>
    </row>
    <row r="51" spans="2:12" ht="12" customHeight="1" x14ac:dyDescent="0.2">
      <c r="B51" s="132" t="s">
        <v>48</v>
      </c>
      <c r="C51" s="18">
        <v>7068</v>
      </c>
      <c r="D51" s="4">
        <v>5392</v>
      </c>
      <c r="E51" s="4">
        <v>12150</v>
      </c>
      <c r="F51" s="4">
        <v>5464</v>
      </c>
      <c r="G51" s="4">
        <v>324</v>
      </c>
      <c r="H51" s="4">
        <v>2228</v>
      </c>
      <c r="I51" s="19">
        <v>32626</v>
      </c>
      <c r="J51" s="12"/>
      <c r="K51" s="12"/>
      <c r="L51" s="12"/>
    </row>
    <row r="52" spans="2:12" ht="12" customHeight="1" x14ac:dyDescent="0.2">
      <c r="B52" s="132" t="s">
        <v>49</v>
      </c>
      <c r="C52" s="18">
        <v>9074</v>
      </c>
      <c r="D52" s="4">
        <v>1333</v>
      </c>
      <c r="E52" s="4">
        <v>7211</v>
      </c>
      <c r="F52" s="4">
        <v>3062</v>
      </c>
      <c r="G52" s="4">
        <v>193</v>
      </c>
      <c r="H52" s="4">
        <v>914</v>
      </c>
      <c r="I52" s="19">
        <v>21787</v>
      </c>
      <c r="J52" s="12"/>
      <c r="K52" s="12"/>
      <c r="L52" s="12"/>
    </row>
    <row r="53" spans="2:12" ht="12" customHeight="1" x14ac:dyDescent="0.2">
      <c r="B53" s="132" t="s">
        <v>50</v>
      </c>
      <c r="C53" s="18">
        <v>1787</v>
      </c>
      <c r="D53" s="4">
        <v>496</v>
      </c>
      <c r="E53" s="4">
        <v>1804</v>
      </c>
      <c r="F53" s="4">
        <v>1271</v>
      </c>
      <c r="G53" s="4">
        <v>42</v>
      </c>
      <c r="H53" s="4">
        <v>464</v>
      </c>
      <c r="I53" s="19">
        <v>5864</v>
      </c>
      <c r="J53" s="12"/>
      <c r="K53" s="12"/>
      <c r="L53" s="12"/>
    </row>
    <row r="54" spans="2:12" ht="12" customHeight="1" x14ac:dyDescent="0.2">
      <c r="B54" s="133" t="s">
        <v>54</v>
      </c>
      <c r="C54" s="197">
        <v>29952</v>
      </c>
      <c r="D54" s="198">
        <v>11501</v>
      </c>
      <c r="E54" s="198">
        <v>38579</v>
      </c>
      <c r="F54" s="198">
        <v>17051</v>
      </c>
      <c r="G54" s="198">
        <v>955</v>
      </c>
      <c r="H54" s="198">
        <v>5369</v>
      </c>
      <c r="I54" s="199">
        <v>103407</v>
      </c>
      <c r="J54" s="10"/>
      <c r="K54" s="10"/>
      <c r="L54" s="10"/>
    </row>
    <row r="55" spans="2:12" ht="12" customHeight="1" x14ac:dyDescent="0.2">
      <c r="B55" s="254" t="s">
        <v>51</v>
      </c>
      <c r="C55" s="262">
        <v>185947</v>
      </c>
      <c r="D55" s="263">
        <v>1774</v>
      </c>
      <c r="E55" s="263">
        <v>7191</v>
      </c>
      <c r="F55" s="263">
        <v>4997</v>
      </c>
      <c r="G55" s="263">
        <v>1</v>
      </c>
      <c r="H55" s="263">
        <v>9</v>
      </c>
      <c r="I55" s="264">
        <v>199919</v>
      </c>
      <c r="J55" s="12"/>
      <c r="K55" s="12"/>
      <c r="L55" s="12"/>
    </row>
    <row r="56" spans="2:12" ht="12" customHeight="1" x14ac:dyDescent="0.2">
      <c r="B56" s="133" t="s">
        <v>73</v>
      </c>
      <c r="C56" s="197">
        <v>185947</v>
      </c>
      <c r="D56" s="198">
        <v>1774</v>
      </c>
      <c r="E56" s="198">
        <v>7191</v>
      </c>
      <c r="F56" s="198">
        <v>4997</v>
      </c>
      <c r="G56" s="198">
        <v>1</v>
      </c>
      <c r="H56" s="198">
        <v>9</v>
      </c>
      <c r="I56" s="199">
        <v>199919</v>
      </c>
      <c r="J56" s="10"/>
      <c r="K56" s="10"/>
      <c r="L56" s="10"/>
    </row>
    <row r="57" spans="2:12" ht="12" customHeight="1" x14ac:dyDescent="0.2">
      <c r="B57" s="134"/>
      <c r="C57" s="220"/>
      <c r="D57" s="221"/>
      <c r="E57" s="221"/>
      <c r="F57" s="221"/>
      <c r="G57" s="221"/>
      <c r="H57" s="221"/>
      <c r="I57" s="222"/>
      <c r="J57" s="10"/>
      <c r="K57" s="10"/>
      <c r="L57" s="10"/>
    </row>
    <row r="58" spans="2:12" ht="12" customHeight="1" thickBot="1" x14ac:dyDescent="0.25">
      <c r="B58" s="135" t="s">
        <v>52</v>
      </c>
      <c r="C58" s="182">
        <v>231886</v>
      </c>
      <c r="D58" s="178">
        <v>46830</v>
      </c>
      <c r="E58" s="178">
        <v>77235</v>
      </c>
      <c r="F58" s="178">
        <v>34624</v>
      </c>
      <c r="G58" s="178">
        <v>1363</v>
      </c>
      <c r="H58" s="178">
        <v>8186</v>
      </c>
      <c r="I58" s="179">
        <v>400124</v>
      </c>
      <c r="J58" s="10"/>
      <c r="K58" s="10"/>
      <c r="L58" s="10"/>
    </row>
    <row r="59" spans="2:12" ht="12" customHeight="1" x14ac:dyDescent="0.2">
      <c r="B59" s="355" t="s">
        <v>190</v>
      </c>
    </row>
    <row r="60" spans="2:12" ht="12" customHeight="1" x14ac:dyDescent="0.2">
      <c r="B60" s="9" t="s">
        <v>209</v>
      </c>
    </row>
  </sheetData>
  <phoneticPr fontId="4"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H45"/>
  <sheetViews>
    <sheetView showGridLines="0" zoomScaleNormal="100" workbookViewId="0"/>
  </sheetViews>
  <sheetFormatPr defaultRowHeight="12.75" x14ac:dyDescent="0.2"/>
  <cols>
    <col min="1" max="1" width="9.140625" customWidth="1"/>
    <col min="2" max="2" width="18.5703125" bestFit="1" customWidth="1"/>
    <col min="3" max="7" width="12.7109375" customWidth="1"/>
    <col min="9" max="11" width="10.28515625" bestFit="1" customWidth="1"/>
    <col min="12" max="12" width="10.42578125" customWidth="1"/>
    <col min="15" max="15" width="12.7109375" bestFit="1" customWidth="1"/>
  </cols>
  <sheetData>
    <row r="2" spans="2:7" x14ac:dyDescent="0.2">
      <c r="B2" s="2" t="s">
        <v>60</v>
      </c>
    </row>
    <row r="3" spans="2:7" ht="18.75" thickBot="1" x14ac:dyDescent="0.3">
      <c r="B3" s="7" t="s">
        <v>354</v>
      </c>
    </row>
    <row r="4" spans="2:7" ht="13.5" thickBot="1" x14ac:dyDescent="0.25">
      <c r="B4" s="96" t="s">
        <v>125</v>
      </c>
      <c r="C4" s="43">
        <v>2009</v>
      </c>
      <c r="D4" s="41">
        <v>2010</v>
      </c>
      <c r="E4" s="41">
        <v>2011</v>
      </c>
      <c r="F4" s="41">
        <v>2012</v>
      </c>
      <c r="G4" s="81">
        <v>2013</v>
      </c>
    </row>
    <row r="5" spans="2:7" x14ac:dyDescent="0.2">
      <c r="B5" s="142" t="s">
        <v>64</v>
      </c>
      <c r="C5" s="129">
        <v>244022</v>
      </c>
      <c r="D5" s="130">
        <v>241011</v>
      </c>
      <c r="E5" s="130">
        <v>238261</v>
      </c>
      <c r="F5" s="130">
        <v>233629</v>
      </c>
      <c r="G5" s="131">
        <v>231886</v>
      </c>
    </row>
    <row r="6" spans="2:7" x14ac:dyDescent="0.2">
      <c r="B6" s="143" t="s">
        <v>65</v>
      </c>
      <c r="C6" s="50">
        <v>36713</v>
      </c>
      <c r="D6" s="49">
        <v>40105</v>
      </c>
      <c r="E6" s="49">
        <v>47035</v>
      </c>
      <c r="F6" s="49">
        <v>48690</v>
      </c>
      <c r="G6" s="51">
        <v>46830</v>
      </c>
    </row>
    <row r="7" spans="2:7" x14ac:dyDescent="0.2">
      <c r="B7" s="143" t="s">
        <v>66</v>
      </c>
      <c r="C7" s="50">
        <v>89052</v>
      </c>
      <c r="D7" s="49">
        <v>89253</v>
      </c>
      <c r="E7" s="49">
        <v>81791</v>
      </c>
      <c r="F7" s="49">
        <v>78630</v>
      </c>
      <c r="G7" s="51">
        <v>77235</v>
      </c>
    </row>
    <row r="8" spans="2:7" x14ac:dyDescent="0.2">
      <c r="B8" s="143" t="s">
        <v>62</v>
      </c>
      <c r="C8" s="50">
        <v>32629</v>
      </c>
      <c r="D8" s="49">
        <v>32760</v>
      </c>
      <c r="E8" s="49">
        <v>33951</v>
      </c>
      <c r="F8" s="49">
        <v>33642</v>
      </c>
      <c r="G8" s="51">
        <v>34624</v>
      </c>
    </row>
    <row r="9" spans="2:7" x14ac:dyDescent="0.2">
      <c r="B9" s="143" t="s">
        <v>14</v>
      </c>
      <c r="C9" s="50">
        <v>1433</v>
      </c>
      <c r="D9" s="49">
        <v>1480</v>
      </c>
      <c r="E9" s="49">
        <v>1445</v>
      </c>
      <c r="F9" s="49">
        <v>1401</v>
      </c>
      <c r="G9" s="51">
        <v>1363</v>
      </c>
    </row>
    <row r="10" spans="2:7" x14ac:dyDescent="0.2">
      <c r="B10" s="143" t="s">
        <v>8</v>
      </c>
      <c r="C10" s="50">
        <v>8040</v>
      </c>
      <c r="D10" s="49">
        <v>8186</v>
      </c>
      <c r="E10" s="49">
        <v>7978</v>
      </c>
      <c r="F10" s="49">
        <v>8269</v>
      </c>
      <c r="G10" s="51">
        <v>8186</v>
      </c>
    </row>
    <row r="11" spans="2:7" ht="13.5" thickBot="1" x14ac:dyDescent="0.25">
      <c r="B11" s="144" t="s">
        <v>13</v>
      </c>
      <c r="C11" s="77">
        <v>411889</v>
      </c>
      <c r="D11" s="78">
        <v>412795</v>
      </c>
      <c r="E11" s="78">
        <v>410461</v>
      </c>
      <c r="F11" s="78">
        <v>404261</v>
      </c>
      <c r="G11" s="138">
        <v>400124</v>
      </c>
    </row>
    <row r="12" spans="2:7" x14ac:dyDescent="0.2">
      <c r="B12" s="411" t="s">
        <v>355</v>
      </c>
    </row>
    <row r="42" spans="2:8" x14ac:dyDescent="0.2">
      <c r="H42" s="17"/>
    </row>
    <row r="43" spans="2:8" x14ac:dyDescent="0.2">
      <c r="H43" s="17"/>
    </row>
    <row r="44" spans="2:8" x14ac:dyDescent="0.2">
      <c r="B44" s="17"/>
      <c r="C44" s="37"/>
      <c r="D44" s="37"/>
      <c r="E44" s="37"/>
      <c r="F44" s="37"/>
      <c r="G44" s="37"/>
      <c r="H44" s="17"/>
    </row>
    <row r="45" spans="2:8" x14ac:dyDescent="0.2">
      <c r="B45" s="17"/>
      <c r="C45" s="17"/>
      <c r="D45" s="17"/>
      <c r="E45" s="17"/>
      <c r="F45" s="17"/>
      <c r="G45" s="17"/>
      <c r="H45" s="17"/>
    </row>
  </sheetData>
  <phoneticPr fontId="4" type="noConversion"/>
  <pageMargins left="0.75" right="0.75" top="1" bottom="1" header="0.5" footer="0.5"/>
  <pageSetup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M60"/>
  <sheetViews>
    <sheetView showGridLines="0" workbookViewId="0"/>
  </sheetViews>
  <sheetFormatPr defaultRowHeight="12" customHeight="1" x14ac:dyDescent="0.2"/>
  <cols>
    <col min="2" max="2" width="40.42578125" customWidth="1"/>
    <col min="4" max="4" width="8.85546875" customWidth="1"/>
    <col min="5" max="5" width="9" customWidth="1"/>
    <col min="6" max="6" width="7.5703125" customWidth="1"/>
    <col min="7" max="7" width="6.42578125" customWidth="1"/>
    <col min="8" max="8" width="8" customWidth="1"/>
    <col min="9" max="9" width="8.85546875" customWidth="1"/>
    <col min="10" max="10" width="8.5703125" customWidth="1"/>
    <col min="11" max="11" width="8.42578125" customWidth="1"/>
    <col min="12" max="12" width="8.5703125" customWidth="1"/>
  </cols>
  <sheetData>
    <row r="1" spans="2:13" ht="12.75" x14ac:dyDescent="0.2"/>
    <row r="2" spans="2:13" ht="12" customHeight="1" x14ac:dyDescent="0.2">
      <c r="B2" s="2" t="s">
        <v>60</v>
      </c>
    </row>
    <row r="3" spans="2:13" ht="18.75" customHeight="1" thickBot="1" x14ac:dyDescent="0.3">
      <c r="B3" s="7" t="s">
        <v>116</v>
      </c>
    </row>
    <row r="4" spans="2:13" ht="40.5" customHeight="1" thickBot="1" x14ac:dyDescent="0.25">
      <c r="B4" s="137" t="s">
        <v>1</v>
      </c>
      <c r="C4" s="238" t="s">
        <v>383</v>
      </c>
      <c r="D4" s="239" t="s">
        <v>129</v>
      </c>
      <c r="E4" s="239" t="s">
        <v>61</v>
      </c>
      <c r="F4" s="239" t="s">
        <v>67</v>
      </c>
      <c r="G4" s="239" t="s">
        <v>63</v>
      </c>
      <c r="H4" s="239" t="s">
        <v>130</v>
      </c>
      <c r="I4" s="239" t="s">
        <v>131</v>
      </c>
      <c r="J4" s="239" t="s">
        <v>132</v>
      </c>
      <c r="K4" s="239" t="s">
        <v>133</v>
      </c>
      <c r="L4" s="239" t="s">
        <v>134</v>
      </c>
      <c r="M4" s="240" t="s">
        <v>5</v>
      </c>
    </row>
    <row r="5" spans="2:13" ht="12" customHeight="1" x14ac:dyDescent="0.2">
      <c r="B5" s="136" t="s">
        <v>16</v>
      </c>
      <c r="C5" s="211">
        <v>0</v>
      </c>
      <c r="D5" s="212">
        <v>0</v>
      </c>
      <c r="E5" s="212">
        <v>0</v>
      </c>
      <c r="F5" s="212">
        <v>0</v>
      </c>
      <c r="G5" s="212">
        <v>0</v>
      </c>
      <c r="H5" s="212">
        <v>0</v>
      </c>
      <c r="I5" s="212">
        <v>0</v>
      </c>
      <c r="J5" s="212">
        <v>0</v>
      </c>
      <c r="K5" s="212">
        <v>0</v>
      </c>
      <c r="L5" s="212">
        <v>0</v>
      </c>
      <c r="M5" s="213">
        <v>0</v>
      </c>
    </row>
    <row r="6" spans="2:13" ht="12" customHeight="1" x14ac:dyDescent="0.2">
      <c r="B6" s="132" t="s">
        <v>17</v>
      </c>
      <c r="C6" s="18">
        <v>0</v>
      </c>
      <c r="D6" s="4">
        <v>0</v>
      </c>
      <c r="E6" s="4">
        <v>0</v>
      </c>
      <c r="F6" s="4">
        <v>0</v>
      </c>
      <c r="G6" s="4">
        <v>0</v>
      </c>
      <c r="H6" s="4">
        <v>0</v>
      </c>
      <c r="I6" s="4">
        <v>0</v>
      </c>
      <c r="J6" s="4">
        <v>0</v>
      </c>
      <c r="K6" s="4">
        <v>0</v>
      </c>
      <c r="L6" s="4">
        <v>0</v>
      </c>
      <c r="M6" s="19">
        <v>0</v>
      </c>
    </row>
    <row r="7" spans="2:13" ht="12" customHeight="1" x14ac:dyDescent="0.2">
      <c r="B7" s="132" t="s">
        <v>142</v>
      </c>
      <c r="C7" s="18">
        <v>0</v>
      </c>
      <c r="D7" s="4">
        <v>0</v>
      </c>
      <c r="E7" s="4">
        <v>0</v>
      </c>
      <c r="F7" s="4">
        <v>0</v>
      </c>
      <c r="G7" s="4">
        <v>0</v>
      </c>
      <c r="H7" s="4">
        <v>0</v>
      </c>
      <c r="I7" s="4">
        <v>0</v>
      </c>
      <c r="J7" s="4">
        <v>0</v>
      </c>
      <c r="K7" s="4">
        <v>0</v>
      </c>
      <c r="L7" s="4">
        <v>0</v>
      </c>
      <c r="M7" s="19">
        <v>0</v>
      </c>
    </row>
    <row r="8" spans="2:13" ht="12" customHeight="1" x14ac:dyDescent="0.2">
      <c r="B8" s="132" t="s">
        <v>143</v>
      </c>
      <c r="C8" s="18">
        <v>0</v>
      </c>
      <c r="D8" s="4">
        <v>0</v>
      </c>
      <c r="E8" s="4">
        <v>0</v>
      </c>
      <c r="F8" s="4">
        <v>0</v>
      </c>
      <c r="G8" s="4">
        <v>0</v>
      </c>
      <c r="H8" s="4">
        <v>0</v>
      </c>
      <c r="I8" s="4">
        <v>0</v>
      </c>
      <c r="J8" s="4">
        <v>0</v>
      </c>
      <c r="K8" s="4">
        <v>0</v>
      </c>
      <c r="L8" s="4">
        <v>0</v>
      </c>
      <c r="M8" s="19">
        <v>0</v>
      </c>
    </row>
    <row r="9" spans="2:13" ht="12" customHeight="1" x14ac:dyDescent="0.2">
      <c r="B9" s="132" t="s">
        <v>18</v>
      </c>
      <c r="C9" s="18">
        <v>0</v>
      </c>
      <c r="D9" s="4">
        <v>2</v>
      </c>
      <c r="E9" s="4">
        <v>10</v>
      </c>
      <c r="F9" s="4">
        <v>91</v>
      </c>
      <c r="G9" s="4">
        <v>0</v>
      </c>
      <c r="H9" s="4">
        <v>0</v>
      </c>
      <c r="I9" s="4">
        <v>606</v>
      </c>
      <c r="J9" s="4">
        <v>0</v>
      </c>
      <c r="K9" s="4">
        <v>5</v>
      </c>
      <c r="L9" s="4">
        <v>0</v>
      </c>
      <c r="M9" s="19">
        <v>714</v>
      </c>
    </row>
    <row r="10" spans="2:13" ht="12" customHeight="1" x14ac:dyDescent="0.2">
      <c r="B10" s="132" t="s">
        <v>19</v>
      </c>
      <c r="C10" s="18">
        <v>0</v>
      </c>
      <c r="D10" s="4">
        <v>0</v>
      </c>
      <c r="E10" s="4">
        <v>2</v>
      </c>
      <c r="F10" s="4">
        <v>27</v>
      </c>
      <c r="G10" s="4">
        <v>3</v>
      </c>
      <c r="H10" s="4">
        <v>0</v>
      </c>
      <c r="I10" s="4">
        <v>94</v>
      </c>
      <c r="J10" s="4">
        <v>0</v>
      </c>
      <c r="K10" s="4">
        <v>0</v>
      </c>
      <c r="L10" s="4">
        <v>0</v>
      </c>
      <c r="M10" s="19">
        <v>126</v>
      </c>
    </row>
    <row r="11" spans="2:13" ht="12" customHeight="1" x14ac:dyDescent="0.2">
      <c r="B11" s="132" t="s">
        <v>174</v>
      </c>
      <c r="C11" s="18">
        <v>0</v>
      </c>
      <c r="D11" s="4">
        <v>0</v>
      </c>
      <c r="E11" s="4">
        <v>2</v>
      </c>
      <c r="F11" s="4">
        <v>4</v>
      </c>
      <c r="G11" s="4">
        <v>1</v>
      </c>
      <c r="H11" s="4">
        <v>0</v>
      </c>
      <c r="I11" s="4">
        <v>0</v>
      </c>
      <c r="J11" s="4">
        <v>0</v>
      </c>
      <c r="K11" s="4">
        <v>0</v>
      </c>
      <c r="L11" s="4">
        <v>0</v>
      </c>
      <c r="M11" s="19">
        <v>7</v>
      </c>
    </row>
    <row r="12" spans="2:13" ht="12" customHeight="1" x14ac:dyDescent="0.2">
      <c r="B12" s="132" t="s">
        <v>20</v>
      </c>
      <c r="C12" s="18">
        <v>0</v>
      </c>
      <c r="D12" s="4">
        <v>1</v>
      </c>
      <c r="E12" s="4">
        <v>5</v>
      </c>
      <c r="F12" s="4">
        <v>14</v>
      </c>
      <c r="G12" s="4">
        <v>20</v>
      </c>
      <c r="H12" s="4">
        <v>0</v>
      </c>
      <c r="I12" s="4">
        <v>369</v>
      </c>
      <c r="J12" s="4">
        <v>21</v>
      </c>
      <c r="K12" s="4">
        <v>9</v>
      </c>
      <c r="L12" s="4">
        <v>29</v>
      </c>
      <c r="M12" s="19">
        <v>468</v>
      </c>
    </row>
    <row r="13" spans="2:13" ht="12" customHeight="1" x14ac:dyDescent="0.2">
      <c r="B13" s="132" t="s">
        <v>21</v>
      </c>
      <c r="C13" s="18">
        <v>0</v>
      </c>
      <c r="D13" s="4">
        <v>12</v>
      </c>
      <c r="E13" s="4">
        <v>331</v>
      </c>
      <c r="F13" s="4">
        <v>128</v>
      </c>
      <c r="G13" s="4">
        <v>17</v>
      </c>
      <c r="H13" s="4">
        <v>0</v>
      </c>
      <c r="I13" s="4">
        <v>143</v>
      </c>
      <c r="J13" s="4">
        <v>16</v>
      </c>
      <c r="K13" s="4">
        <v>60</v>
      </c>
      <c r="L13" s="4">
        <v>2</v>
      </c>
      <c r="M13" s="19">
        <v>709</v>
      </c>
    </row>
    <row r="14" spans="2:13" ht="12" customHeight="1" x14ac:dyDescent="0.2">
      <c r="B14" s="132" t="s">
        <v>144</v>
      </c>
      <c r="C14" s="18">
        <v>0</v>
      </c>
      <c r="D14" s="4">
        <v>30</v>
      </c>
      <c r="E14" s="4">
        <v>202</v>
      </c>
      <c r="F14" s="4">
        <v>5058</v>
      </c>
      <c r="G14" s="4">
        <v>2065</v>
      </c>
      <c r="H14" s="4">
        <v>89</v>
      </c>
      <c r="I14" s="4">
        <v>13503</v>
      </c>
      <c r="J14" s="4">
        <v>2389</v>
      </c>
      <c r="K14" s="4">
        <v>1165</v>
      </c>
      <c r="L14" s="4">
        <v>853</v>
      </c>
      <c r="M14" s="19">
        <v>25354</v>
      </c>
    </row>
    <row r="15" spans="2:13" ht="12" customHeight="1" x14ac:dyDescent="0.2">
      <c r="B15" s="132" t="s">
        <v>22</v>
      </c>
      <c r="C15" s="18">
        <v>0</v>
      </c>
      <c r="D15" s="4">
        <v>6</v>
      </c>
      <c r="E15" s="4">
        <v>117</v>
      </c>
      <c r="F15" s="4">
        <v>61</v>
      </c>
      <c r="G15" s="4">
        <v>0</v>
      </c>
      <c r="H15" s="4">
        <v>0</v>
      </c>
      <c r="I15" s="4">
        <v>23</v>
      </c>
      <c r="J15" s="4">
        <v>0</v>
      </c>
      <c r="K15" s="4">
        <v>9</v>
      </c>
      <c r="L15" s="4">
        <v>0</v>
      </c>
      <c r="M15" s="19">
        <v>216</v>
      </c>
    </row>
    <row r="16" spans="2:13" ht="12" customHeight="1" x14ac:dyDescent="0.2">
      <c r="B16" s="132" t="s">
        <v>23</v>
      </c>
      <c r="C16" s="18">
        <v>26</v>
      </c>
      <c r="D16" s="4">
        <v>827</v>
      </c>
      <c r="E16" s="4">
        <v>5605</v>
      </c>
      <c r="F16" s="4">
        <v>9273</v>
      </c>
      <c r="G16" s="4">
        <v>2035</v>
      </c>
      <c r="H16" s="4">
        <v>0</v>
      </c>
      <c r="I16" s="4">
        <v>11564</v>
      </c>
      <c r="J16" s="4">
        <v>1230</v>
      </c>
      <c r="K16" s="4">
        <v>1995</v>
      </c>
      <c r="L16" s="4">
        <v>1067</v>
      </c>
      <c r="M16" s="19">
        <v>33622</v>
      </c>
    </row>
    <row r="17" spans="2:13" ht="12" customHeight="1" x14ac:dyDescent="0.2">
      <c r="B17" s="132" t="s">
        <v>24</v>
      </c>
      <c r="C17" s="18">
        <v>0</v>
      </c>
      <c r="D17" s="4">
        <v>1</v>
      </c>
      <c r="E17" s="4">
        <v>49</v>
      </c>
      <c r="F17" s="4">
        <v>68</v>
      </c>
      <c r="G17" s="4">
        <v>0</v>
      </c>
      <c r="H17" s="4">
        <v>0</v>
      </c>
      <c r="I17" s="4">
        <v>62</v>
      </c>
      <c r="J17" s="4">
        <v>1</v>
      </c>
      <c r="K17" s="4">
        <v>8</v>
      </c>
      <c r="L17" s="4">
        <v>1</v>
      </c>
      <c r="M17" s="19">
        <v>190</v>
      </c>
    </row>
    <row r="18" spans="2:13" ht="12" customHeight="1" x14ac:dyDescent="0.2">
      <c r="B18" s="132" t="s">
        <v>25</v>
      </c>
      <c r="C18" s="18">
        <v>0</v>
      </c>
      <c r="D18" s="4">
        <v>16</v>
      </c>
      <c r="E18" s="4">
        <v>61</v>
      </c>
      <c r="F18" s="4">
        <v>242</v>
      </c>
      <c r="G18" s="4">
        <v>496</v>
      </c>
      <c r="H18" s="4">
        <v>19</v>
      </c>
      <c r="I18" s="4">
        <v>1043</v>
      </c>
      <c r="J18" s="4">
        <v>1702</v>
      </c>
      <c r="K18" s="4">
        <v>109</v>
      </c>
      <c r="L18" s="4">
        <v>163</v>
      </c>
      <c r="M18" s="19">
        <v>3851</v>
      </c>
    </row>
    <row r="19" spans="2:13" ht="12" customHeight="1" x14ac:dyDescent="0.2">
      <c r="B19" s="132" t="s">
        <v>26</v>
      </c>
      <c r="C19" s="18">
        <v>1</v>
      </c>
      <c r="D19" s="4">
        <v>4</v>
      </c>
      <c r="E19" s="4">
        <v>5</v>
      </c>
      <c r="F19" s="4">
        <v>360</v>
      </c>
      <c r="G19" s="4">
        <v>209</v>
      </c>
      <c r="H19" s="4">
        <v>0</v>
      </c>
      <c r="I19" s="4">
        <v>1181</v>
      </c>
      <c r="J19" s="4">
        <v>55</v>
      </c>
      <c r="K19" s="4">
        <v>18</v>
      </c>
      <c r="L19" s="4">
        <v>2</v>
      </c>
      <c r="M19" s="19">
        <v>1835</v>
      </c>
    </row>
    <row r="20" spans="2:13" ht="12" customHeight="1" x14ac:dyDescent="0.2">
      <c r="B20" s="132" t="s">
        <v>27</v>
      </c>
      <c r="C20" s="18">
        <v>0</v>
      </c>
      <c r="D20" s="4">
        <v>1</v>
      </c>
      <c r="E20" s="4">
        <v>18</v>
      </c>
      <c r="F20" s="4">
        <v>26</v>
      </c>
      <c r="G20" s="4">
        <v>2</v>
      </c>
      <c r="H20" s="4">
        <v>0</v>
      </c>
      <c r="I20" s="4">
        <v>38</v>
      </c>
      <c r="J20" s="4">
        <v>0</v>
      </c>
      <c r="K20" s="4">
        <v>3</v>
      </c>
      <c r="L20" s="4">
        <v>0</v>
      </c>
      <c r="M20" s="19">
        <v>88</v>
      </c>
    </row>
    <row r="21" spans="2:13" ht="12" customHeight="1" x14ac:dyDescent="0.2">
      <c r="B21" s="132" t="s">
        <v>207</v>
      </c>
      <c r="C21" s="18">
        <v>0</v>
      </c>
      <c r="D21" s="4">
        <v>250</v>
      </c>
      <c r="E21" s="4">
        <v>679</v>
      </c>
      <c r="F21" s="4">
        <v>1019</v>
      </c>
      <c r="G21" s="4">
        <v>229</v>
      </c>
      <c r="H21" s="4">
        <v>0</v>
      </c>
      <c r="I21" s="4">
        <v>794</v>
      </c>
      <c r="J21" s="4">
        <v>0</v>
      </c>
      <c r="K21" s="4">
        <v>90</v>
      </c>
      <c r="L21" s="4">
        <v>0</v>
      </c>
      <c r="M21" s="19">
        <v>3061</v>
      </c>
    </row>
    <row r="22" spans="2:13" ht="12" customHeight="1" x14ac:dyDescent="0.2">
      <c r="B22" s="132" t="s">
        <v>28</v>
      </c>
      <c r="C22" s="18">
        <v>0</v>
      </c>
      <c r="D22" s="4">
        <v>3</v>
      </c>
      <c r="E22" s="4">
        <v>65</v>
      </c>
      <c r="F22" s="4">
        <v>189</v>
      </c>
      <c r="G22" s="4">
        <v>76</v>
      </c>
      <c r="H22" s="4">
        <v>0</v>
      </c>
      <c r="I22" s="4">
        <v>230</v>
      </c>
      <c r="J22" s="4">
        <v>13</v>
      </c>
      <c r="K22" s="4">
        <v>28</v>
      </c>
      <c r="L22" s="4">
        <v>5</v>
      </c>
      <c r="M22" s="19">
        <v>609</v>
      </c>
    </row>
    <row r="23" spans="2:13" ht="12" customHeight="1" x14ac:dyDescent="0.2">
      <c r="B23" s="132" t="s">
        <v>29</v>
      </c>
      <c r="C23" s="18">
        <v>0</v>
      </c>
      <c r="D23" s="4">
        <v>4</v>
      </c>
      <c r="E23" s="4">
        <v>46</v>
      </c>
      <c r="F23" s="4">
        <v>53</v>
      </c>
      <c r="G23" s="4">
        <v>1</v>
      </c>
      <c r="H23" s="4">
        <v>0</v>
      </c>
      <c r="I23" s="4">
        <v>93</v>
      </c>
      <c r="J23" s="4">
        <v>1</v>
      </c>
      <c r="K23" s="4">
        <v>5</v>
      </c>
      <c r="L23" s="4">
        <v>0</v>
      </c>
      <c r="M23" s="19">
        <v>203</v>
      </c>
    </row>
    <row r="24" spans="2:13" ht="12" customHeight="1" x14ac:dyDescent="0.2">
      <c r="B24" s="132" t="s">
        <v>30</v>
      </c>
      <c r="C24" s="18">
        <v>0</v>
      </c>
      <c r="D24" s="4">
        <v>0</v>
      </c>
      <c r="E24" s="4">
        <v>0</v>
      </c>
      <c r="F24" s="4">
        <v>0</v>
      </c>
      <c r="G24" s="4">
        <v>0</v>
      </c>
      <c r="H24" s="4">
        <v>0</v>
      </c>
      <c r="I24" s="4">
        <v>0</v>
      </c>
      <c r="J24" s="4">
        <v>0</v>
      </c>
      <c r="K24" s="4">
        <v>0</v>
      </c>
      <c r="L24" s="4">
        <v>0</v>
      </c>
      <c r="M24" s="19">
        <v>0</v>
      </c>
    </row>
    <row r="25" spans="2:13" ht="12" customHeight="1" x14ac:dyDescent="0.2">
      <c r="B25" s="132" t="s">
        <v>31</v>
      </c>
      <c r="C25" s="18">
        <v>0</v>
      </c>
      <c r="D25" s="4">
        <v>0</v>
      </c>
      <c r="E25" s="4">
        <v>0</v>
      </c>
      <c r="F25" s="4">
        <v>0</v>
      </c>
      <c r="G25" s="4">
        <v>0</v>
      </c>
      <c r="H25" s="4">
        <v>0</v>
      </c>
      <c r="I25" s="4">
        <v>0</v>
      </c>
      <c r="J25" s="4">
        <v>0</v>
      </c>
      <c r="K25" s="4">
        <v>0</v>
      </c>
      <c r="L25" s="4">
        <v>0</v>
      </c>
      <c r="M25" s="19">
        <v>0</v>
      </c>
    </row>
    <row r="26" spans="2:13" ht="12" customHeight="1" x14ac:dyDescent="0.2">
      <c r="B26" s="132" t="s">
        <v>179</v>
      </c>
      <c r="C26" s="18">
        <v>0</v>
      </c>
      <c r="D26" s="4">
        <v>0</v>
      </c>
      <c r="E26" s="4">
        <v>0</v>
      </c>
      <c r="F26" s="4">
        <v>0</v>
      </c>
      <c r="G26" s="4">
        <v>0</v>
      </c>
      <c r="H26" s="4">
        <v>0</v>
      </c>
      <c r="I26" s="4">
        <v>0</v>
      </c>
      <c r="J26" s="4">
        <v>0</v>
      </c>
      <c r="K26" s="4">
        <v>0</v>
      </c>
      <c r="L26" s="4">
        <v>0</v>
      </c>
      <c r="M26" s="19">
        <v>0</v>
      </c>
    </row>
    <row r="27" spans="2:13" ht="12" customHeight="1" x14ac:dyDescent="0.2">
      <c r="B27" s="132" t="s">
        <v>204</v>
      </c>
      <c r="C27" s="18">
        <v>0</v>
      </c>
      <c r="D27" s="4">
        <v>0</v>
      </c>
      <c r="E27" s="4">
        <v>0</v>
      </c>
      <c r="F27" s="4">
        <v>0</v>
      </c>
      <c r="G27" s="4">
        <v>0</v>
      </c>
      <c r="H27" s="4">
        <v>0</v>
      </c>
      <c r="I27" s="4">
        <v>0</v>
      </c>
      <c r="J27" s="4">
        <v>0</v>
      </c>
      <c r="K27" s="4">
        <v>0</v>
      </c>
      <c r="L27" s="4">
        <v>0</v>
      </c>
      <c r="M27" s="19">
        <v>0</v>
      </c>
    </row>
    <row r="28" spans="2:13" ht="12" customHeight="1" x14ac:dyDescent="0.2">
      <c r="B28" s="132" t="s">
        <v>175</v>
      </c>
      <c r="C28" s="18">
        <v>0</v>
      </c>
      <c r="D28" s="4">
        <v>0</v>
      </c>
      <c r="E28" s="4">
        <v>0</v>
      </c>
      <c r="F28" s="4">
        <v>0</v>
      </c>
      <c r="G28" s="4">
        <v>0</v>
      </c>
      <c r="H28" s="4">
        <v>0</v>
      </c>
      <c r="I28" s="4">
        <v>0</v>
      </c>
      <c r="J28" s="4">
        <v>0</v>
      </c>
      <c r="K28" s="4">
        <v>0</v>
      </c>
      <c r="L28" s="4">
        <v>0</v>
      </c>
      <c r="M28" s="19">
        <v>0</v>
      </c>
    </row>
    <row r="29" spans="2:13" ht="12" customHeight="1" x14ac:dyDescent="0.2">
      <c r="B29" s="132" t="s">
        <v>32</v>
      </c>
      <c r="C29" s="18">
        <v>0</v>
      </c>
      <c r="D29" s="4">
        <v>0</v>
      </c>
      <c r="E29" s="4">
        <v>1</v>
      </c>
      <c r="F29" s="4">
        <v>1</v>
      </c>
      <c r="G29" s="4">
        <v>0</v>
      </c>
      <c r="H29" s="4">
        <v>0</v>
      </c>
      <c r="I29" s="4">
        <v>10</v>
      </c>
      <c r="J29" s="4">
        <v>1</v>
      </c>
      <c r="K29" s="4">
        <v>0</v>
      </c>
      <c r="L29" s="4">
        <v>0</v>
      </c>
      <c r="M29" s="19">
        <v>13</v>
      </c>
    </row>
    <row r="30" spans="2:13" ht="12" customHeight="1" x14ac:dyDescent="0.2">
      <c r="B30" s="132" t="s">
        <v>33</v>
      </c>
      <c r="C30" s="18">
        <v>0</v>
      </c>
      <c r="D30" s="4">
        <v>0</v>
      </c>
      <c r="E30" s="4">
        <v>0</v>
      </c>
      <c r="F30" s="4">
        <v>0</v>
      </c>
      <c r="G30" s="4">
        <v>0</v>
      </c>
      <c r="H30" s="4">
        <v>0</v>
      </c>
      <c r="I30" s="4">
        <v>0</v>
      </c>
      <c r="J30" s="4">
        <v>0</v>
      </c>
      <c r="K30" s="4">
        <v>0</v>
      </c>
      <c r="L30" s="4">
        <v>0</v>
      </c>
      <c r="M30" s="19">
        <v>0</v>
      </c>
    </row>
    <row r="31" spans="2:13" ht="12" customHeight="1" x14ac:dyDescent="0.2">
      <c r="B31" s="132" t="s">
        <v>34</v>
      </c>
      <c r="C31" s="18">
        <v>0</v>
      </c>
      <c r="D31" s="4">
        <v>0</v>
      </c>
      <c r="E31" s="4">
        <v>0</v>
      </c>
      <c r="F31" s="4">
        <v>0</v>
      </c>
      <c r="G31" s="4">
        <v>0</v>
      </c>
      <c r="H31" s="4">
        <v>0</v>
      </c>
      <c r="I31" s="4">
        <v>0</v>
      </c>
      <c r="J31" s="4">
        <v>0</v>
      </c>
      <c r="K31" s="4">
        <v>0</v>
      </c>
      <c r="L31" s="4">
        <v>0</v>
      </c>
      <c r="M31" s="19">
        <v>0</v>
      </c>
    </row>
    <row r="32" spans="2:13" ht="12" customHeight="1" x14ac:dyDescent="0.2">
      <c r="B32" s="132" t="s">
        <v>35</v>
      </c>
      <c r="C32" s="18">
        <v>0</v>
      </c>
      <c r="D32" s="4">
        <v>1</v>
      </c>
      <c r="E32" s="4">
        <v>32</v>
      </c>
      <c r="F32" s="4">
        <v>38</v>
      </c>
      <c r="G32" s="4">
        <v>4</v>
      </c>
      <c r="H32" s="4">
        <v>0</v>
      </c>
      <c r="I32" s="4">
        <v>28</v>
      </c>
      <c r="J32" s="4">
        <v>2</v>
      </c>
      <c r="K32" s="4">
        <v>3</v>
      </c>
      <c r="L32" s="4">
        <v>0</v>
      </c>
      <c r="M32" s="19">
        <v>108</v>
      </c>
    </row>
    <row r="33" spans="2:13" ht="12" customHeight="1" x14ac:dyDescent="0.2">
      <c r="B33" s="132" t="s">
        <v>182</v>
      </c>
      <c r="C33" s="18">
        <v>0</v>
      </c>
      <c r="D33" s="4">
        <v>0</v>
      </c>
      <c r="E33" s="4">
        <v>0</v>
      </c>
      <c r="F33" s="4">
        <v>1</v>
      </c>
      <c r="G33" s="4">
        <v>0</v>
      </c>
      <c r="H33" s="4">
        <v>0</v>
      </c>
      <c r="I33" s="4">
        <v>0</v>
      </c>
      <c r="J33" s="4">
        <v>0</v>
      </c>
      <c r="K33" s="4">
        <v>0</v>
      </c>
      <c r="L33" s="4">
        <v>0</v>
      </c>
      <c r="M33" s="19">
        <v>1</v>
      </c>
    </row>
    <row r="34" spans="2:13" ht="12" customHeight="1" x14ac:dyDescent="0.2">
      <c r="B34" s="132" t="s">
        <v>145</v>
      </c>
      <c r="C34" s="18">
        <v>0</v>
      </c>
      <c r="D34" s="4">
        <v>0</v>
      </c>
      <c r="E34" s="4">
        <v>0</v>
      </c>
      <c r="F34" s="4">
        <v>0</v>
      </c>
      <c r="G34" s="4">
        <v>0</v>
      </c>
      <c r="H34" s="4">
        <v>0</v>
      </c>
      <c r="I34" s="4">
        <v>1</v>
      </c>
      <c r="J34" s="4">
        <v>0</v>
      </c>
      <c r="K34" s="4">
        <v>0</v>
      </c>
      <c r="L34" s="4">
        <v>0</v>
      </c>
      <c r="M34" s="19">
        <v>1</v>
      </c>
    </row>
    <row r="35" spans="2:13" ht="12" customHeight="1" x14ac:dyDescent="0.2">
      <c r="B35" s="132" t="s">
        <v>36</v>
      </c>
      <c r="C35" s="18">
        <v>0</v>
      </c>
      <c r="D35" s="4">
        <v>0</v>
      </c>
      <c r="E35" s="4">
        <v>0</v>
      </c>
      <c r="F35" s="4">
        <v>0</v>
      </c>
      <c r="G35" s="4">
        <v>0</v>
      </c>
      <c r="H35" s="4">
        <v>0</v>
      </c>
      <c r="I35" s="4">
        <v>1</v>
      </c>
      <c r="J35" s="4">
        <v>0</v>
      </c>
      <c r="K35" s="4">
        <v>0</v>
      </c>
      <c r="L35" s="4">
        <v>0</v>
      </c>
      <c r="M35" s="19">
        <v>1</v>
      </c>
    </row>
    <row r="36" spans="2:13" ht="12" customHeight="1" x14ac:dyDescent="0.2">
      <c r="B36" s="132" t="s">
        <v>37</v>
      </c>
      <c r="C36" s="18">
        <v>0</v>
      </c>
      <c r="D36" s="4">
        <v>0</v>
      </c>
      <c r="E36" s="4">
        <v>0</v>
      </c>
      <c r="F36" s="4">
        <v>0</v>
      </c>
      <c r="G36" s="4">
        <v>0</v>
      </c>
      <c r="H36" s="4">
        <v>0</v>
      </c>
      <c r="I36" s="4">
        <v>0</v>
      </c>
      <c r="J36" s="4">
        <v>0</v>
      </c>
      <c r="K36" s="4">
        <v>0</v>
      </c>
      <c r="L36" s="4">
        <v>0</v>
      </c>
      <c r="M36" s="19">
        <v>0</v>
      </c>
    </row>
    <row r="37" spans="2:13" ht="12" customHeight="1" x14ac:dyDescent="0.2">
      <c r="B37" s="132" t="s">
        <v>205</v>
      </c>
      <c r="C37" s="18">
        <v>0</v>
      </c>
      <c r="D37" s="4">
        <v>0</v>
      </c>
      <c r="E37" s="4">
        <v>0</v>
      </c>
      <c r="F37" s="4">
        <v>0</v>
      </c>
      <c r="G37" s="4">
        <v>0</v>
      </c>
      <c r="H37" s="4">
        <v>0</v>
      </c>
      <c r="I37" s="4">
        <v>0</v>
      </c>
      <c r="J37" s="4">
        <v>0</v>
      </c>
      <c r="K37" s="4">
        <v>0</v>
      </c>
      <c r="L37" s="4">
        <v>0</v>
      </c>
      <c r="M37" s="19">
        <v>0</v>
      </c>
    </row>
    <row r="38" spans="2:13" ht="12" customHeight="1" x14ac:dyDescent="0.2">
      <c r="B38" s="132" t="s">
        <v>146</v>
      </c>
      <c r="C38" s="18">
        <v>0</v>
      </c>
      <c r="D38" s="4">
        <v>0</v>
      </c>
      <c r="E38" s="4">
        <v>0</v>
      </c>
      <c r="F38" s="4">
        <v>0</v>
      </c>
      <c r="G38" s="4">
        <v>1</v>
      </c>
      <c r="H38" s="4">
        <v>0</v>
      </c>
      <c r="I38" s="4">
        <v>0</v>
      </c>
      <c r="J38" s="4">
        <v>0</v>
      </c>
      <c r="K38" s="4">
        <v>0</v>
      </c>
      <c r="L38" s="4">
        <v>0</v>
      </c>
      <c r="M38" s="19">
        <v>1</v>
      </c>
    </row>
    <row r="39" spans="2:13" ht="12" customHeight="1" x14ac:dyDescent="0.2">
      <c r="B39" s="132" t="s">
        <v>38</v>
      </c>
      <c r="C39" s="18">
        <v>0</v>
      </c>
      <c r="D39" s="4">
        <v>1</v>
      </c>
      <c r="E39" s="4">
        <v>0</v>
      </c>
      <c r="F39" s="4">
        <v>1</v>
      </c>
      <c r="G39" s="4">
        <v>0</v>
      </c>
      <c r="H39" s="4">
        <v>0</v>
      </c>
      <c r="I39" s="4">
        <v>4</v>
      </c>
      <c r="J39" s="4">
        <v>0</v>
      </c>
      <c r="K39" s="4">
        <v>0</v>
      </c>
      <c r="L39" s="4">
        <v>0</v>
      </c>
      <c r="M39" s="19">
        <v>6</v>
      </c>
    </row>
    <row r="40" spans="2:13" ht="12" customHeight="1" x14ac:dyDescent="0.2">
      <c r="B40" s="132" t="s">
        <v>39</v>
      </c>
      <c r="C40" s="18">
        <v>0</v>
      </c>
      <c r="D40" s="4">
        <v>0</v>
      </c>
      <c r="E40" s="4">
        <v>0</v>
      </c>
      <c r="F40" s="4">
        <v>0</v>
      </c>
      <c r="G40" s="4">
        <v>0</v>
      </c>
      <c r="H40" s="4">
        <v>0</v>
      </c>
      <c r="I40" s="4">
        <v>0</v>
      </c>
      <c r="J40" s="4">
        <v>0</v>
      </c>
      <c r="K40" s="4">
        <v>0</v>
      </c>
      <c r="L40" s="4">
        <v>0</v>
      </c>
      <c r="M40" s="19">
        <v>0</v>
      </c>
    </row>
    <row r="41" spans="2:13" ht="12" customHeight="1" x14ac:dyDescent="0.2">
      <c r="B41" s="132" t="s">
        <v>208</v>
      </c>
      <c r="C41" s="18">
        <v>0</v>
      </c>
      <c r="D41" s="4">
        <v>0</v>
      </c>
      <c r="E41" s="4">
        <v>0</v>
      </c>
      <c r="F41" s="4">
        <v>0</v>
      </c>
      <c r="G41" s="4">
        <v>0</v>
      </c>
      <c r="H41" s="4">
        <v>0</v>
      </c>
      <c r="I41" s="4">
        <v>0</v>
      </c>
      <c r="J41" s="4">
        <v>0</v>
      </c>
      <c r="K41" s="4">
        <v>0</v>
      </c>
      <c r="L41" s="4">
        <v>0</v>
      </c>
      <c r="M41" s="19">
        <v>0</v>
      </c>
    </row>
    <row r="42" spans="2:13" ht="12" customHeight="1" x14ac:dyDescent="0.2">
      <c r="B42" s="132" t="s">
        <v>40</v>
      </c>
      <c r="C42" s="18">
        <v>0</v>
      </c>
      <c r="D42" s="4">
        <v>0</v>
      </c>
      <c r="E42" s="4">
        <v>0</v>
      </c>
      <c r="F42" s="4">
        <v>0</v>
      </c>
      <c r="G42" s="4">
        <v>0</v>
      </c>
      <c r="H42" s="4">
        <v>0</v>
      </c>
      <c r="I42" s="4">
        <v>0</v>
      </c>
      <c r="J42" s="4">
        <v>0</v>
      </c>
      <c r="K42" s="4">
        <v>0</v>
      </c>
      <c r="L42" s="4">
        <v>0</v>
      </c>
      <c r="M42" s="19">
        <v>0</v>
      </c>
    </row>
    <row r="43" spans="2:13" ht="12" customHeight="1" x14ac:dyDescent="0.2">
      <c r="B43" s="132" t="s">
        <v>41</v>
      </c>
      <c r="C43" s="18">
        <v>0</v>
      </c>
      <c r="D43" s="4">
        <v>0</v>
      </c>
      <c r="E43" s="4">
        <v>0</v>
      </c>
      <c r="F43" s="4">
        <v>1</v>
      </c>
      <c r="G43" s="4">
        <v>0</v>
      </c>
      <c r="H43" s="4">
        <v>0</v>
      </c>
      <c r="I43" s="4">
        <v>1</v>
      </c>
      <c r="J43" s="4">
        <v>0</v>
      </c>
      <c r="K43" s="4">
        <v>0</v>
      </c>
      <c r="L43" s="4">
        <v>0</v>
      </c>
      <c r="M43" s="19">
        <v>2</v>
      </c>
    </row>
    <row r="44" spans="2:13" ht="12" customHeight="1" x14ac:dyDescent="0.2">
      <c r="B44" s="132" t="s">
        <v>42</v>
      </c>
      <c r="C44" s="18">
        <v>0</v>
      </c>
      <c r="D44" s="4">
        <v>0</v>
      </c>
      <c r="E44" s="4">
        <v>0</v>
      </c>
      <c r="F44" s="4">
        <v>8</v>
      </c>
      <c r="G44" s="4">
        <v>1</v>
      </c>
      <c r="H44" s="4">
        <v>0</v>
      </c>
      <c r="I44" s="4">
        <v>0</v>
      </c>
      <c r="J44" s="4">
        <v>0</v>
      </c>
      <c r="K44" s="4">
        <v>1</v>
      </c>
      <c r="L44" s="4">
        <v>0</v>
      </c>
      <c r="M44" s="19">
        <v>10</v>
      </c>
    </row>
    <row r="45" spans="2:13" ht="12" customHeight="1" x14ac:dyDescent="0.2">
      <c r="B45" s="132" t="s">
        <v>43</v>
      </c>
      <c r="C45" s="18">
        <v>0</v>
      </c>
      <c r="D45" s="4">
        <v>0</v>
      </c>
      <c r="E45" s="4">
        <v>0</v>
      </c>
      <c r="F45" s="4">
        <v>10</v>
      </c>
      <c r="G45" s="4">
        <v>0</v>
      </c>
      <c r="H45" s="4">
        <v>0</v>
      </c>
      <c r="I45" s="4">
        <v>45</v>
      </c>
      <c r="J45" s="4">
        <v>0</v>
      </c>
      <c r="K45" s="4">
        <v>0</v>
      </c>
      <c r="L45" s="4">
        <v>0</v>
      </c>
      <c r="M45" s="19">
        <v>55</v>
      </c>
    </row>
    <row r="46" spans="2:13" ht="12" customHeight="1" x14ac:dyDescent="0.2">
      <c r="B46" s="132" t="s">
        <v>44</v>
      </c>
      <c r="C46" s="18">
        <v>0</v>
      </c>
      <c r="D46" s="4">
        <v>0</v>
      </c>
      <c r="E46" s="4">
        <v>0</v>
      </c>
      <c r="F46" s="4">
        <v>0</v>
      </c>
      <c r="G46" s="4">
        <v>0</v>
      </c>
      <c r="H46" s="4">
        <v>0</v>
      </c>
      <c r="I46" s="4">
        <v>0</v>
      </c>
      <c r="J46" s="4">
        <v>2</v>
      </c>
      <c r="K46" s="4">
        <v>0</v>
      </c>
      <c r="L46" s="4">
        <v>0</v>
      </c>
      <c r="M46" s="19">
        <v>2</v>
      </c>
    </row>
    <row r="47" spans="2:13" ht="12" customHeight="1" x14ac:dyDescent="0.2">
      <c r="B47" s="133" t="s">
        <v>53</v>
      </c>
      <c r="C47" s="197">
        <v>27</v>
      </c>
      <c r="D47" s="198">
        <v>1159</v>
      </c>
      <c r="E47" s="198">
        <v>7230</v>
      </c>
      <c r="F47" s="198">
        <v>16673</v>
      </c>
      <c r="G47" s="198">
        <v>5160</v>
      </c>
      <c r="H47" s="198">
        <v>108</v>
      </c>
      <c r="I47" s="198">
        <v>29833</v>
      </c>
      <c r="J47" s="198">
        <v>5433</v>
      </c>
      <c r="K47" s="198">
        <v>3508</v>
      </c>
      <c r="L47" s="198">
        <v>2122</v>
      </c>
      <c r="M47" s="199">
        <v>71253</v>
      </c>
    </row>
    <row r="48" spans="2:13" ht="12" customHeight="1" x14ac:dyDescent="0.2">
      <c r="B48" s="132" t="s">
        <v>45</v>
      </c>
      <c r="C48" s="18">
        <v>0</v>
      </c>
      <c r="D48" s="4">
        <v>0</v>
      </c>
      <c r="E48" s="4">
        <v>0</v>
      </c>
      <c r="F48" s="4">
        <v>0</v>
      </c>
      <c r="G48" s="4">
        <v>0</v>
      </c>
      <c r="H48" s="4">
        <v>0</v>
      </c>
      <c r="I48" s="4">
        <v>0</v>
      </c>
      <c r="J48" s="4">
        <v>0</v>
      </c>
      <c r="K48" s="4">
        <v>0</v>
      </c>
      <c r="L48" s="4">
        <v>0</v>
      </c>
      <c r="M48" s="19">
        <v>0</v>
      </c>
    </row>
    <row r="49" spans="2:13" ht="12" customHeight="1" x14ac:dyDescent="0.2">
      <c r="B49" s="132" t="s">
        <v>46</v>
      </c>
      <c r="C49" s="18">
        <v>0</v>
      </c>
      <c r="D49" s="4">
        <v>0</v>
      </c>
      <c r="E49" s="4">
        <v>1</v>
      </c>
      <c r="F49" s="4">
        <v>56</v>
      </c>
      <c r="G49" s="4">
        <v>76</v>
      </c>
      <c r="H49" s="4">
        <v>0</v>
      </c>
      <c r="I49" s="4">
        <v>88</v>
      </c>
      <c r="J49" s="4">
        <v>64</v>
      </c>
      <c r="K49" s="4">
        <v>1</v>
      </c>
      <c r="L49" s="4">
        <v>0</v>
      </c>
      <c r="M49" s="19">
        <v>286</v>
      </c>
    </row>
    <row r="50" spans="2:13" ht="12" customHeight="1" x14ac:dyDescent="0.2">
      <c r="B50" s="132" t="s">
        <v>47</v>
      </c>
      <c r="C50" s="18">
        <v>0</v>
      </c>
      <c r="D50" s="4">
        <v>0</v>
      </c>
      <c r="E50" s="4">
        <v>69</v>
      </c>
      <c r="F50" s="4">
        <v>241</v>
      </c>
      <c r="G50" s="4">
        <v>4</v>
      </c>
      <c r="H50" s="4">
        <v>0</v>
      </c>
      <c r="I50" s="4">
        <v>115</v>
      </c>
      <c r="J50" s="4">
        <v>4</v>
      </c>
      <c r="K50" s="4">
        <v>8</v>
      </c>
      <c r="L50" s="4">
        <v>15</v>
      </c>
      <c r="M50" s="19">
        <v>456</v>
      </c>
    </row>
    <row r="51" spans="2:13" ht="12" customHeight="1" x14ac:dyDescent="0.2">
      <c r="B51" s="132" t="s">
        <v>48</v>
      </c>
      <c r="C51" s="18">
        <v>3</v>
      </c>
      <c r="D51" s="4">
        <v>37</v>
      </c>
      <c r="E51" s="4">
        <v>162</v>
      </c>
      <c r="F51" s="4">
        <v>945</v>
      </c>
      <c r="G51" s="4">
        <v>29</v>
      </c>
      <c r="H51" s="4">
        <v>0</v>
      </c>
      <c r="I51" s="4">
        <v>476</v>
      </c>
      <c r="J51" s="4">
        <v>18</v>
      </c>
      <c r="K51" s="4">
        <v>73</v>
      </c>
      <c r="L51" s="4">
        <v>36</v>
      </c>
      <c r="M51" s="19">
        <v>1779</v>
      </c>
    </row>
    <row r="52" spans="2:13" ht="12" customHeight="1" x14ac:dyDescent="0.2">
      <c r="B52" s="132" t="s">
        <v>49</v>
      </c>
      <c r="C52" s="18">
        <v>0</v>
      </c>
      <c r="D52" s="4">
        <v>1</v>
      </c>
      <c r="E52" s="4">
        <v>29</v>
      </c>
      <c r="F52" s="4">
        <v>331</v>
      </c>
      <c r="G52" s="4">
        <v>72</v>
      </c>
      <c r="H52" s="4">
        <v>0</v>
      </c>
      <c r="I52" s="4">
        <v>198</v>
      </c>
      <c r="J52" s="4">
        <v>39</v>
      </c>
      <c r="K52" s="4">
        <v>14</v>
      </c>
      <c r="L52" s="4">
        <v>7</v>
      </c>
      <c r="M52" s="19">
        <v>691</v>
      </c>
    </row>
    <row r="53" spans="2:13" ht="12" customHeight="1" x14ac:dyDescent="0.2">
      <c r="B53" s="132" t="s">
        <v>50</v>
      </c>
      <c r="C53" s="18">
        <v>0</v>
      </c>
      <c r="D53" s="4">
        <v>0</v>
      </c>
      <c r="E53" s="4">
        <v>13</v>
      </c>
      <c r="F53" s="4">
        <v>169</v>
      </c>
      <c r="G53" s="4">
        <v>0</v>
      </c>
      <c r="H53" s="4">
        <v>0</v>
      </c>
      <c r="I53" s="4">
        <v>43</v>
      </c>
      <c r="J53" s="4">
        <v>1</v>
      </c>
      <c r="K53" s="4">
        <v>4</v>
      </c>
      <c r="L53" s="4">
        <v>0</v>
      </c>
      <c r="M53" s="19">
        <v>230</v>
      </c>
    </row>
    <row r="54" spans="2:13" ht="12" customHeight="1" x14ac:dyDescent="0.2">
      <c r="B54" s="133" t="s">
        <v>54</v>
      </c>
      <c r="C54" s="197">
        <v>3</v>
      </c>
      <c r="D54" s="198">
        <v>38</v>
      </c>
      <c r="E54" s="198">
        <v>274</v>
      </c>
      <c r="F54" s="198">
        <v>1742</v>
      </c>
      <c r="G54" s="198">
        <v>181</v>
      </c>
      <c r="H54" s="198">
        <v>0</v>
      </c>
      <c r="I54" s="198">
        <v>920</v>
      </c>
      <c r="J54" s="198">
        <v>126</v>
      </c>
      <c r="K54" s="198">
        <v>100</v>
      </c>
      <c r="L54" s="198">
        <v>58</v>
      </c>
      <c r="M54" s="199">
        <v>3442</v>
      </c>
    </row>
    <row r="55" spans="2:13" ht="12" customHeight="1" x14ac:dyDescent="0.2">
      <c r="B55" s="254" t="s">
        <v>51</v>
      </c>
      <c r="C55" s="262">
        <v>0</v>
      </c>
      <c r="D55" s="263">
        <v>0</v>
      </c>
      <c r="E55" s="263">
        <v>216</v>
      </c>
      <c r="F55" s="263">
        <v>680</v>
      </c>
      <c r="G55" s="263">
        <v>135</v>
      </c>
      <c r="H55" s="263">
        <v>0</v>
      </c>
      <c r="I55" s="263">
        <v>767</v>
      </c>
      <c r="J55" s="263">
        <v>0</v>
      </c>
      <c r="K55" s="263">
        <v>227</v>
      </c>
      <c r="L55" s="263">
        <v>0</v>
      </c>
      <c r="M55" s="264">
        <v>2025</v>
      </c>
    </row>
    <row r="56" spans="2:13" ht="12" customHeight="1" x14ac:dyDescent="0.2">
      <c r="B56" s="133" t="s">
        <v>73</v>
      </c>
      <c r="C56" s="197">
        <v>0</v>
      </c>
      <c r="D56" s="198">
        <v>0</v>
      </c>
      <c r="E56" s="198">
        <v>216</v>
      </c>
      <c r="F56" s="198">
        <v>680</v>
      </c>
      <c r="G56" s="198">
        <v>135</v>
      </c>
      <c r="H56" s="198">
        <v>0</v>
      </c>
      <c r="I56" s="198">
        <v>767</v>
      </c>
      <c r="J56" s="198">
        <v>0</v>
      </c>
      <c r="K56" s="198">
        <v>227</v>
      </c>
      <c r="L56" s="198">
        <v>0</v>
      </c>
      <c r="M56" s="199">
        <v>2025</v>
      </c>
    </row>
    <row r="57" spans="2:13" ht="12" customHeight="1" x14ac:dyDescent="0.2">
      <c r="B57" s="134"/>
      <c r="C57" s="220"/>
      <c r="D57" s="221"/>
      <c r="E57" s="221"/>
      <c r="F57" s="221"/>
      <c r="G57" s="221"/>
      <c r="H57" s="221"/>
      <c r="I57" s="221"/>
      <c r="J57" s="221"/>
      <c r="K57" s="221"/>
      <c r="L57" s="221"/>
      <c r="M57" s="222"/>
    </row>
    <row r="58" spans="2:13" ht="12" customHeight="1" thickBot="1" x14ac:dyDescent="0.25">
      <c r="B58" s="135" t="s">
        <v>52</v>
      </c>
      <c r="C58" s="182">
        <v>30</v>
      </c>
      <c r="D58" s="178">
        <v>1197</v>
      </c>
      <c r="E58" s="178">
        <v>7720</v>
      </c>
      <c r="F58" s="178">
        <v>19095</v>
      </c>
      <c r="G58" s="178">
        <v>5476</v>
      </c>
      <c r="H58" s="178">
        <v>108</v>
      </c>
      <c r="I58" s="178">
        <v>31520</v>
      </c>
      <c r="J58" s="178">
        <v>5559</v>
      </c>
      <c r="K58" s="178">
        <v>3835</v>
      </c>
      <c r="L58" s="178">
        <v>2180</v>
      </c>
      <c r="M58" s="179">
        <v>76720</v>
      </c>
    </row>
    <row r="59" spans="2:13" ht="12" customHeight="1" x14ac:dyDescent="0.2">
      <c r="B59" s="9"/>
    </row>
    <row r="60" spans="2:13" ht="12" customHeight="1" x14ac:dyDescent="0.2">
      <c r="B60" s="9" t="s">
        <v>209</v>
      </c>
    </row>
  </sheetData>
  <phoneticPr fontId="4"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2:G15"/>
  <sheetViews>
    <sheetView showGridLines="0" zoomScaleNormal="100" workbookViewId="0"/>
  </sheetViews>
  <sheetFormatPr defaultRowHeight="12.75" x14ac:dyDescent="0.2"/>
  <cols>
    <col min="1" max="1" width="9.140625" customWidth="1"/>
    <col min="2" max="2" width="26.85546875" bestFit="1" customWidth="1"/>
    <col min="3" max="7" width="12.7109375" customWidth="1"/>
    <col min="9" max="10" width="10.28515625" bestFit="1" customWidth="1"/>
    <col min="11" max="11" width="12.140625" customWidth="1"/>
    <col min="12" max="12" width="10.28515625" bestFit="1" customWidth="1"/>
    <col min="14" max="14" width="12.7109375" bestFit="1" customWidth="1"/>
  </cols>
  <sheetData>
    <row r="2" spans="2:7" x14ac:dyDescent="0.2">
      <c r="B2" s="2" t="s">
        <v>60</v>
      </c>
    </row>
    <row r="3" spans="2:7" ht="18.75" thickBot="1" x14ac:dyDescent="0.3">
      <c r="B3" s="7" t="s">
        <v>356</v>
      </c>
    </row>
    <row r="4" spans="2:7" ht="13.5" thickBot="1" x14ac:dyDescent="0.25">
      <c r="B4" s="96" t="s">
        <v>125</v>
      </c>
      <c r="C4" s="43">
        <v>2009</v>
      </c>
      <c r="D4" s="41">
        <v>2010</v>
      </c>
      <c r="E4" s="41">
        <v>2011</v>
      </c>
      <c r="F4" s="41">
        <v>2012</v>
      </c>
      <c r="G4" s="81">
        <v>2013</v>
      </c>
    </row>
    <row r="5" spans="2:7" x14ac:dyDescent="0.2">
      <c r="B5" s="142" t="s">
        <v>384</v>
      </c>
      <c r="C5" s="129">
        <v>0</v>
      </c>
      <c r="D5" s="130">
        <v>9</v>
      </c>
      <c r="E5" s="130">
        <v>49</v>
      </c>
      <c r="F5" s="130">
        <v>42</v>
      </c>
      <c r="G5" s="131">
        <v>30</v>
      </c>
    </row>
    <row r="6" spans="2:7" x14ac:dyDescent="0.2">
      <c r="B6" s="143" t="s">
        <v>68</v>
      </c>
      <c r="C6" s="50">
        <v>268</v>
      </c>
      <c r="D6" s="49">
        <v>399</v>
      </c>
      <c r="E6" s="49">
        <v>216</v>
      </c>
      <c r="F6" s="49">
        <v>1061</v>
      </c>
      <c r="G6" s="51">
        <v>1197</v>
      </c>
    </row>
    <row r="7" spans="2:7" x14ac:dyDescent="0.2">
      <c r="B7" s="143" t="s">
        <v>61</v>
      </c>
      <c r="C7" s="50">
        <v>6082</v>
      </c>
      <c r="D7" s="49">
        <v>6849</v>
      </c>
      <c r="E7" s="49">
        <v>7230</v>
      </c>
      <c r="F7" s="49">
        <v>8240</v>
      </c>
      <c r="G7" s="51">
        <v>7720</v>
      </c>
    </row>
    <row r="8" spans="2:7" x14ac:dyDescent="0.2">
      <c r="B8" s="143" t="s">
        <v>67</v>
      </c>
      <c r="C8" s="50">
        <v>24447</v>
      </c>
      <c r="D8" s="49">
        <v>22846</v>
      </c>
      <c r="E8" s="49">
        <v>19708</v>
      </c>
      <c r="F8" s="49">
        <v>18666</v>
      </c>
      <c r="G8" s="51">
        <v>19095</v>
      </c>
    </row>
    <row r="9" spans="2:7" x14ac:dyDescent="0.2">
      <c r="B9" s="143" t="s">
        <v>63</v>
      </c>
      <c r="C9" s="50">
        <v>9308</v>
      </c>
      <c r="D9" s="49">
        <v>9029</v>
      </c>
      <c r="E9" s="49">
        <v>7786</v>
      </c>
      <c r="F9" s="49">
        <v>7367</v>
      </c>
      <c r="G9" s="51">
        <v>5476</v>
      </c>
    </row>
    <row r="10" spans="2:7" x14ac:dyDescent="0.2">
      <c r="B10" s="143" t="s">
        <v>59</v>
      </c>
      <c r="C10" s="50">
        <v>264</v>
      </c>
      <c r="D10" s="49">
        <v>288</v>
      </c>
      <c r="E10" s="49">
        <v>157</v>
      </c>
      <c r="F10" s="49">
        <v>123</v>
      </c>
      <c r="G10" s="51">
        <v>108</v>
      </c>
    </row>
    <row r="11" spans="2:7" x14ac:dyDescent="0.2">
      <c r="B11" s="143" t="s">
        <v>71</v>
      </c>
      <c r="C11" s="50">
        <v>4690</v>
      </c>
      <c r="D11" s="49">
        <v>4827</v>
      </c>
      <c r="E11" s="49">
        <v>3638</v>
      </c>
      <c r="F11" s="49">
        <v>4327</v>
      </c>
      <c r="G11" s="51">
        <v>3835</v>
      </c>
    </row>
    <row r="12" spans="2:7" x14ac:dyDescent="0.2">
      <c r="B12" s="143" t="s">
        <v>69</v>
      </c>
      <c r="C12" s="50">
        <v>2148</v>
      </c>
      <c r="D12" s="49">
        <v>2240</v>
      </c>
      <c r="E12" s="49">
        <v>2346</v>
      </c>
      <c r="F12" s="49">
        <v>2223</v>
      </c>
      <c r="G12" s="51">
        <v>2180</v>
      </c>
    </row>
    <row r="13" spans="2:7" x14ac:dyDescent="0.2">
      <c r="B13" s="143" t="s">
        <v>70</v>
      </c>
      <c r="C13" s="50">
        <v>29888</v>
      </c>
      <c r="D13" s="49">
        <v>30511</v>
      </c>
      <c r="E13" s="49">
        <v>29470</v>
      </c>
      <c r="F13" s="49">
        <v>33568</v>
      </c>
      <c r="G13" s="51">
        <v>31520</v>
      </c>
    </row>
    <row r="14" spans="2:7" x14ac:dyDescent="0.2">
      <c r="B14" s="143" t="s">
        <v>72</v>
      </c>
      <c r="C14" s="50">
        <v>3141</v>
      </c>
      <c r="D14" s="49">
        <v>6600</v>
      </c>
      <c r="E14" s="49">
        <v>6923</v>
      </c>
      <c r="F14" s="49">
        <v>5142</v>
      </c>
      <c r="G14" s="51">
        <v>5559</v>
      </c>
    </row>
    <row r="15" spans="2:7" ht="13.5" thickBot="1" x14ac:dyDescent="0.25">
      <c r="B15" s="144" t="s">
        <v>13</v>
      </c>
      <c r="C15" s="77">
        <v>80236</v>
      </c>
      <c r="D15" s="78">
        <v>83598</v>
      </c>
      <c r="E15" s="78">
        <v>77523</v>
      </c>
      <c r="F15" s="78">
        <v>80759</v>
      </c>
      <c r="G15" s="138">
        <v>76720</v>
      </c>
    </row>
  </sheetData>
  <phoneticPr fontId="4"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1:L60"/>
  <sheetViews>
    <sheetView showGridLines="0" workbookViewId="0"/>
  </sheetViews>
  <sheetFormatPr defaultRowHeight="12" customHeight="1" x14ac:dyDescent="0.2"/>
  <cols>
    <col min="2" max="2" width="39.28515625" customWidth="1"/>
    <col min="3" max="3" width="6.85546875" customWidth="1"/>
    <col min="4" max="4" width="6.7109375" customWidth="1"/>
    <col min="5" max="5" width="8" customWidth="1"/>
    <col min="6" max="6" width="6.85546875" customWidth="1"/>
    <col min="7" max="9" width="7.28515625" customWidth="1"/>
    <col min="10" max="11" width="12.7109375" customWidth="1"/>
  </cols>
  <sheetData>
    <row r="1" spans="2:12" ht="12.75" x14ac:dyDescent="0.2"/>
    <row r="2" spans="2:12" ht="12" customHeight="1" x14ac:dyDescent="0.2">
      <c r="B2" s="2" t="s">
        <v>60</v>
      </c>
    </row>
    <row r="3" spans="2:12" ht="18.75" customHeight="1" thickBot="1" x14ac:dyDescent="0.3">
      <c r="B3" s="7" t="s">
        <v>117</v>
      </c>
    </row>
    <row r="4" spans="2:12" ht="30" customHeight="1" thickBot="1" x14ac:dyDescent="0.25">
      <c r="B4" s="137" t="s">
        <v>1</v>
      </c>
      <c r="C4" s="267" t="s">
        <v>135</v>
      </c>
      <c r="D4" s="268" t="s">
        <v>136</v>
      </c>
      <c r="E4" s="268" t="s">
        <v>66</v>
      </c>
      <c r="F4" s="268" t="s">
        <v>62</v>
      </c>
      <c r="G4" s="268" t="s">
        <v>88</v>
      </c>
      <c r="H4" s="268" t="s">
        <v>8</v>
      </c>
      <c r="I4" s="269" t="s">
        <v>5</v>
      </c>
      <c r="J4" s="13">
        <v>0</v>
      </c>
      <c r="K4" s="11"/>
      <c r="L4" s="11"/>
    </row>
    <row r="5" spans="2:12" ht="12" customHeight="1" x14ac:dyDescent="0.2">
      <c r="B5" s="136" t="s">
        <v>16</v>
      </c>
      <c r="C5" s="211">
        <v>0</v>
      </c>
      <c r="D5" s="212">
        <v>0</v>
      </c>
      <c r="E5" s="212">
        <v>0</v>
      </c>
      <c r="F5" s="212">
        <v>0</v>
      </c>
      <c r="G5" s="212">
        <v>0</v>
      </c>
      <c r="H5" s="212">
        <v>0</v>
      </c>
      <c r="I5" s="213">
        <v>0</v>
      </c>
      <c r="J5" s="12"/>
      <c r="K5" s="12"/>
      <c r="L5" s="12"/>
    </row>
    <row r="6" spans="2:12" ht="12" customHeight="1" x14ac:dyDescent="0.2">
      <c r="B6" s="132" t="s">
        <v>17</v>
      </c>
      <c r="C6" s="18">
        <v>0</v>
      </c>
      <c r="D6" s="4">
        <v>0</v>
      </c>
      <c r="E6" s="4">
        <v>0</v>
      </c>
      <c r="F6" s="4">
        <v>0</v>
      </c>
      <c r="G6" s="4">
        <v>0</v>
      </c>
      <c r="H6" s="4">
        <v>0</v>
      </c>
      <c r="I6" s="19">
        <v>0</v>
      </c>
      <c r="J6" s="12"/>
      <c r="K6" s="12"/>
      <c r="L6" s="12"/>
    </row>
    <row r="7" spans="2:12" ht="12" customHeight="1" x14ac:dyDescent="0.2">
      <c r="B7" s="132" t="s">
        <v>142</v>
      </c>
      <c r="C7" s="18">
        <v>0</v>
      </c>
      <c r="D7" s="4">
        <v>0</v>
      </c>
      <c r="E7" s="4">
        <v>0</v>
      </c>
      <c r="F7" s="4">
        <v>0</v>
      </c>
      <c r="G7" s="4">
        <v>0</v>
      </c>
      <c r="H7" s="4">
        <v>0</v>
      </c>
      <c r="I7" s="19">
        <v>0</v>
      </c>
      <c r="J7" s="12"/>
      <c r="K7" s="12"/>
      <c r="L7" s="12"/>
    </row>
    <row r="8" spans="2:12" ht="12" customHeight="1" x14ac:dyDescent="0.2">
      <c r="B8" s="132" t="s">
        <v>143</v>
      </c>
      <c r="C8" s="18">
        <v>0</v>
      </c>
      <c r="D8" s="4">
        <v>0</v>
      </c>
      <c r="E8" s="4">
        <v>0</v>
      </c>
      <c r="F8" s="4">
        <v>0</v>
      </c>
      <c r="G8" s="4">
        <v>0</v>
      </c>
      <c r="H8" s="4">
        <v>0</v>
      </c>
      <c r="I8" s="19">
        <v>0</v>
      </c>
      <c r="J8" s="12"/>
      <c r="K8" s="12"/>
      <c r="L8" s="12"/>
    </row>
    <row r="9" spans="2:12" ht="12" customHeight="1" x14ac:dyDescent="0.2">
      <c r="B9" s="132" t="s">
        <v>18</v>
      </c>
      <c r="C9" s="18">
        <v>8</v>
      </c>
      <c r="D9" s="4">
        <v>58</v>
      </c>
      <c r="E9" s="4">
        <v>226</v>
      </c>
      <c r="F9" s="4">
        <v>0</v>
      </c>
      <c r="G9" s="4">
        <v>0</v>
      </c>
      <c r="H9" s="4">
        <v>0</v>
      </c>
      <c r="I9" s="19">
        <v>292</v>
      </c>
      <c r="J9" s="12"/>
      <c r="K9" s="12"/>
      <c r="L9" s="12"/>
    </row>
    <row r="10" spans="2:12" ht="12" customHeight="1" x14ac:dyDescent="0.2">
      <c r="B10" s="132" t="s">
        <v>19</v>
      </c>
      <c r="C10" s="18">
        <v>22</v>
      </c>
      <c r="D10" s="4">
        <v>6</v>
      </c>
      <c r="E10" s="4">
        <v>2</v>
      </c>
      <c r="F10" s="4">
        <v>0</v>
      </c>
      <c r="G10" s="4">
        <v>0</v>
      </c>
      <c r="H10" s="4">
        <v>0</v>
      </c>
      <c r="I10" s="19">
        <v>30</v>
      </c>
      <c r="J10" s="12"/>
      <c r="K10" s="12"/>
      <c r="L10" s="12"/>
    </row>
    <row r="11" spans="2:12" ht="12" customHeight="1" x14ac:dyDescent="0.2">
      <c r="B11" s="132" t="s">
        <v>174</v>
      </c>
      <c r="C11" s="18">
        <v>0</v>
      </c>
      <c r="D11" s="4">
        <v>0</v>
      </c>
      <c r="E11" s="4">
        <v>0</v>
      </c>
      <c r="F11" s="4">
        <v>0</v>
      </c>
      <c r="G11" s="4">
        <v>0</v>
      </c>
      <c r="H11" s="4">
        <v>0</v>
      </c>
      <c r="I11" s="19">
        <v>0</v>
      </c>
      <c r="J11" s="12"/>
      <c r="K11" s="12"/>
      <c r="L11" s="12"/>
    </row>
    <row r="12" spans="2:12" ht="12" customHeight="1" x14ac:dyDescent="0.2">
      <c r="B12" s="132" t="s">
        <v>20</v>
      </c>
      <c r="C12" s="18">
        <v>21</v>
      </c>
      <c r="D12" s="4">
        <v>129</v>
      </c>
      <c r="E12" s="4">
        <v>289</v>
      </c>
      <c r="F12" s="4">
        <v>145</v>
      </c>
      <c r="G12" s="4">
        <v>2</v>
      </c>
      <c r="H12" s="4">
        <v>11</v>
      </c>
      <c r="I12" s="19">
        <v>597</v>
      </c>
      <c r="J12" s="12"/>
      <c r="K12" s="12"/>
      <c r="L12" s="12"/>
    </row>
    <row r="13" spans="2:12" ht="12" customHeight="1" x14ac:dyDescent="0.2">
      <c r="B13" s="132" t="s">
        <v>21</v>
      </c>
      <c r="C13" s="18">
        <v>23</v>
      </c>
      <c r="D13" s="4">
        <v>9</v>
      </c>
      <c r="E13" s="4">
        <v>10</v>
      </c>
      <c r="F13" s="4">
        <v>1</v>
      </c>
      <c r="G13" s="4">
        <v>0</v>
      </c>
      <c r="H13" s="4">
        <v>0</v>
      </c>
      <c r="I13" s="19">
        <v>43</v>
      </c>
      <c r="J13" s="12"/>
      <c r="K13" s="12"/>
      <c r="L13" s="12"/>
    </row>
    <row r="14" spans="2:12" ht="12" customHeight="1" x14ac:dyDescent="0.2">
      <c r="B14" s="132" t="s">
        <v>144</v>
      </c>
      <c r="C14" s="18">
        <v>412</v>
      </c>
      <c r="D14" s="4">
        <v>5673</v>
      </c>
      <c r="E14" s="4">
        <v>952</v>
      </c>
      <c r="F14" s="4">
        <v>116</v>
      </c>
      <c r="G14" s="4">
        <v>23</v>
      </c>
      <c r="H14" s="4">
        <v>260</v>
      </c>
      <c r="I14" s="19">
        <v>7436</v>
      </c>
      <c r="J14" s="12"/>
      <c r="K14" s="12"/>
      <c r="L14" s="12"/>
    </row>
    <row r="15" spans="2:12" ht="12" customHeight="1" x14ac:dyDescent="0.2">
      <c r="B15" s="132" t="s">
        <v>22</v>
      </c>
      <c r="C15" s="18">
        <v>1</v>
      </c>
      <c r="D15" s="4">
        <v>0</v>
      </c>
      <c r="E15" s="4">
        <v>0</v>
      </c>
      <c r="F15" s="4">
        <v>0</v>
      </c>
      <c r="G15" s="4">
        <v>0</v>
      </c>
      <c r="H15" s="4">
        <v>0</v>
      </c>
      <c r="I15" s="19">
        <v>1</v>
      </c>
      <c r="J15" s="12"/>
      <c r="K15" s="12"/>
      <c r="L15" s="12"/>
    </row>
    <row r="16" spans="2:12" ht="12" customHeight="1" x14ac:dyDescent="0.2">
      <c r="B16" s="132" t="s">
        <v>23</v>
      </c>
      <c r="C16" s="18">
        <v>1861</v>
      </c>
      <c r="D16" s="4">
        <v>2058</v>
      </c>
      <c r="E16" s="4">
        <v>1286</v>
      </c>
      <c r="F16" s="4">
        <v>1040</v>
      </c>
      <c r="G16" s="4">
        <v>7</v>
      </c>
      <c r="H16" s="4">
        <v>235</v>
      </c>
      <c r="I16" s="19">
        <v>6487</v>
      </c>
      <c r="J16" s="12"/>
      <c r="K16" s="12"/>
      <c r="L16" s="12"/>
    </row>
    <row r="17" spans="2:12" ht="12" customHeight="1" x14ac:dyDescent="0.2">
      <c r="B17" s="132" t="s">
        <v>24</v>
      </c>
      <c r="C17" s="18">
        <v>5</v>
      </c>
      <c r="D17" s="4">
        <v>0</v>
      </c>
      <c r="E17" s="4">
        <v>1</v>
      </c>
      <c r="F17" s="4">
        <v>0</v>
      </c>
      <c r="G17" s="4">
        <v>0</v>
      </c>
      <c r="H17" s="4">
        <v>2</v>
      </c>
      <c r="I17" s="19">
        <v>8</v>
      </c>
      <c r="J17" s="12"/>
      <c r="K17" s="12"/>
      <c r="L17" s="12"/>
    </row>
    <row r="18" spans="2:12" ht="12" customHeight="1" x14ac:dyDescent="0.2">
      <c r="B18" s="132" t="s">
        <v>25</v>
      </c>
      <c r="C18" s="18">
        <v>81</v>
      </c>
      <c r="D18" s="4">
        <v>58</v>
      </c>
      <c r="E18" s="4">
        <v>216</v>
      </c>
      <c r="F18" s="4">
        <v>89</v>
      </c>
      <c r="G18" s="4">
        <v>1</v>
      </c>
      <c r="H18" s="4">
        <v>6</v>
      </c>
      <c r="I18" s="19">
        <v>451</v>
      </c>
      <c r="J18" s="12"/>
      <c r="K18" s="12"/>
      <c r="L18" s="12"/>
    </row>
    <row r="19" spans="2:12" ht="12" customHeight="1" x14ac:dyDescent="0.2">
      <c r="B19" s="132" t="s">
        <v>26</v>
      </c>
      <c r="C19" s="18">
        <v>38</v>
      </c>
      <c r="D19" s="4">
        <v>543</v>
      </c>
      <c r="E19" s="4">
        <v>217</v>
      </c>
      <c r="F19" s="4">
        <v>6</v>
      </c>
      <c r="G19" s="4">
        <v>6</v>
      </c>
      <c r="H19" s="4">
        <v>0</v>
      </c>
      <c r="I19" s="19">
        <v>810</v>
      </c>
      <c r="J19" s="12"/>
      <c r="K19" s="12"/>
      <c r="L19" s="12"/>
    </row>
    <row r="20" spans="2:12" ht="12" customHeight="1" x14ac:dyDescent="0.2">
      <c r="B20" s="132" t="s">
        <v>27</v>
      </c>
      <c r="C20" s="18">
        <v>0</v>
      </c>
      <c r="D20" s="4">
        <v>0</v>
      </c>
      <c r="E20" s="4">
        <v>0</v>
      </c>
      <c r="F20" s="4">
        <v>0</v>
      </c>
      <c r="G20" s="4">
        <v>0</v>
      </c>
      <c r="H20" s="4">
        <v>0</v>
      </c>
      <c r="I20" s="19">
        <v>0</v>
      </c>
      <c r="J20" s="12"/>
      <c r="K20" s="12"/>
      <c r="L20" s="12"/>
    </row>
    <row r="21" spans="2:12" ht="12" customHeight="1" x14ac:dyDescent="0.2">
      <c r="B21" s="132" t="s">
        <v>207</v>
      </c>
      <c r="C21" s="18">
        <v>13</v>
      </c>
      <c r="D21" s="4">
        <v>14</v>
      </c>
      <c r="E21" s="4">
        <v>0</v>
      </c>
      <c r="F21" s="4">
        <v>0</v>
      </c>
      <c r="G21" s="4">
        <v>0</v>
      </c>
      <c r="H21" s="4">
        <v>0</v>
      </c>
      <c r="I21" s="19">
        <v>27</v>
      </c>
      <c r="J21" s="12"/>
      <c r="K21" s="12"/>
      <c r="L21" s="12"/>
    </row>
    <row r="22" spans="2:12" ht="12" customHeight="1" x14ac:dyDescent="0.2">
      <c r="B22" s="132" t="s">
        <v>28</v>
      </c>
      <c r="C22" s="18">
        <v>8</v>
      </c>
      <c r="D22" s="4">
        <v>6</v>
      </c>
      <c r="E22" s="4">
        <v>5</v>
      </c>
      <c r="F22" s="4">
        <v>3</v>
      </c>
      <c r="G22" s="4">
        <v>0</v>
      </c>
      <c r="H22" s="4">
        <v>2</v>
      </c>
      <c r="I22" s="19">
        <v>24</v>
      </c>
      <c r="J22" s="12"/>
      <c r="K22" s="12"/>
      <c r="L22" s="12"/>
    </row>
    <row r="23" spans="2:12" ht="12" customHeight="1" x14ac:dyDescent="0.2">
      <c r="B23" s="132" t="s">
        <v>29</v>
      </c>
      <c r="C23" s="18">
        <v>6</v>
      </c>
      <c r="D23" s="4">
        <v>10</v>
      </c>
      <c r="E23" s="4">
        <v>9</v>
      </c>
      <c r="F23" s="4">
        <v>1</v>
      </c>
      <c r="G23" s="4">
        <v>0</v>
      </c>
      <c r="H23" s="4">
        <v>0</v>
      </c>
      <c r="I23" s="19">
        <v>26</v>
      </c>
      <c r="J23" s="12"/>
      <c r="K23" s="12"/>
      <c r="L23" s="12"/>
    </row>
    <row r="24" spans="2:12" ht="12" customHeight="1" x14ac:dyDescent="0.2">
      <c r="B24" s="132" t="s">
        <v>30</v>
      </c>
      <c r="C24" s="18">
        <v>0</v>
      </c>
      <c r="D24" s="4">
        <v>0</v>
      </c>
      <c r="E24" s="4">
        <v>0</v>
      </c>
      <c r="F24" s="4">
        <v>0</v>
      </c>
      <c r="G24" s="4">
        <v>0</v>
      </c>
      <c r="H24" s="4">
        <v>0</v>
      </c>
      <c r="I24" s="19">
        <v>0</v>
      </c>
      <c r="J24" s="12"/>
      <c r="K24" s="12"/>
      <c r="L24" s="12"/>
    </row>
    <row r="25" spans="2:12" ht="12" customHeight="1" x14ac:dyDescent="0.2">
      <c r="B25" s="132" t="s">
        <v>31</v>
      </c>
      <c r="C25" s="18">
        <v>0</v>
      </c>
      <c r="D25" s="4">
        <v>0</v>
      </c>
      <c r="E25" s="4">
        <v>0</v>
      </c>
      <c r="F25" s="4">
        <v>0</v>
      </c>
      <c r="G25" s="4">
        <v>0</v>
      </c>
      <c r="H25" s="4">
        <v>0</v>
      </c>
      <c r="I25" s="19">
        <v>0</v>
      </c>
      <c r="J25" s="12"/>
      <c r="K25" s="12"/>
      <c r="L25" s="12"/>
    </row>
    <row r="26" spans="2:12" ht="12" customHeight="1" x14ac:dyDescent="0.2">
      <c r="B26" s="132" t="s">
        <v>179</v>
      </c>
      <c r="C26" s="18">
        <v>0</v>
      </c>
      <c r="D26" s="4">
        <v>0</v>
      </c>
      <c r="E26" s="4">
        <v>0</v>
      </c>
      <c r="F26" s="4">
        <v>0</v>
      </c>
      <c r="G26" s="4">
        <v>0</v>
      </c>
      <c r="H26" s="4">
        <v>0</v>
      </c>
      <c r="I26" s="19">
        <v>0</v>
      </c>
      <c r="J26" s="12"/>
      <c r="K26" s="12"/>
      <c r="L26" s="12"/>
    </row>
    <row r="27" spans="2:12" ht="12" customHeight="1" x14ac:dyDescent="0.2">
      <c r="B27" s="132" t="s">
        <v>204</v>
      </c>
      <c r="C27" s="18">
        <v>0</v>
      </c>
      <c r="D27" s="4">
        <v>0</v>
      </c>
      <c r="E27" s="4">
        <v>0</v>
      </c>
      <c r="F27" s="4">
        <v>0</v>
      </c>
      <c r="G27" s="4">
        <v>0</v>
      </c>
      <c r="H27" s="4">
        <v>0</v>
      </c>
      <c r="I27" s="19">
        <v>0</v>
      </c>
      <c r="J27" s="12"/>
      <c r="K27" s="12"/>
      <c r="L27" s="12"/>
    </row>
    <row r="28" spans="2:12" ht="12" customHeight="1" x14ac:dyDescent="0.2">
      <c r="B28" s="132" t="s">
        <v>175</v>
      </c>
      <c r="C28" s="18">
        <v>0</v>
      </c>
      <c r="D28" s="4">
        <v>0</v>
      </c>
      <c r="E28" s="4">
        <v>0</v>
      </c>
      <c r="F28" s="4">
        <v>0</v>
      </c>
      <c r="G28" s="4">
        <v>0</v>
      </c>
      <c r="H28" s="4">
        <v>0</v>
      </c>
      <c r="I28" s="19">
        <v>0</v>
      </c>
      <c r="J28" s="12"/>
      <c r="K28" s="12"/>
      <c r="L28" s="12"/>
    </row>
    <row r="29" spans="2:12" ht="12" customHeight="1" x14ac:dyDescent="0.2">
      <c r="B29" s="132" t="s">
        <v>32</v>
      </c>
      <c r="C29" s="18">
        <v>0</v>
      </c>
      <c r="D29" s="4">
        <v>0</v>
      </c>
      <c r="E29" s="4">
        <v>0</v>
      </c>
      <c r="F29" s="4">
        <v>0</v>
      </c>
      <c r="G29" s="4">
        <v>0</v>
      </c>
      <c r="H29" s="4">
        <v>0</v>
      </c>
      <c r="I29" s="19">
        <v>0</v>
      </c>
      <c r="J29" s="12"/>
      <c r="K29" s="12"/>
      <c r="L29" s="12"/>
    </row>
    <row r="30" spans="2:12" ht="12" customHeight="1" x14ac:dyDescent="0.2">
      <c r="B30" s="132" t="s">
        <v>33</v>
      </c>
      <c r="C30" s="18">
        <v>0</v>
      </c>
      <c r="D30" s="4">
        <v>0</v>
      </c>
      <c r="E30" s="4">
        <v>0</v>
      </c>
      <c r="F30" s="4">
        <v>0</v>
      </c>
      <c r="G30" s="4">
        <v>0</v>
      </c>
      <c r="H30" s="4">
        <v>0</v>
      </c>
      <c r="I30" s="19">
        <v>0</v>
      </c>
      <c r="J30" s="12"/>
      <c r="K30" s="12"/>
      <c r="L30" s="12"/>
    </row>
    <row r="31" spans="2:12" ht="12" customHeight="1" x14ac:dyDescent="0.2">
      <c r="B31" s="132" t="s">
        <v>34</v>
      </c>
      <c r="C31" s="18">
        <v>0</v>
      </c>
      <c r="D31" s="4">
        <v>0</v>
      </c>
      <c r="E31" s="4">
        <v>0</v>
      </c>
      <c r="F31" s="4">
        <v>0</v>
      </c>
      <c r="G31" s="4">
        <v>0</v>
      </c>
      <c r="H31" s="4">
        <v>0</v>
      </c>
      <c r="I31" s="19">
        <v>0</v>
      </c>
      <c r="J31" s="12"/>
      <c r="K31" s="12"/>
      <c r="L31" s="12"/>
    </row>
    <row r="32" spans="2:12" ht="12" customHeight="1" x14ac:dyDescent="0.2">
      <c r="B32" s="132" t="s">
        <v>35</v>
      </c>
      <c r="C32" s="18">
        <v>3</v>
      </c>
      <c r="D32" s="4">
        <v>2</v>
      </c>
      <c r="E32" s="4">
        <v>2</v>
      </c>
      <c r="F32" s="4">
        <v>2</v>
      </c>
      <c r="G32" s="4">
        <v>0</v>
      </c>
      <c r="H32" s="4">
        <v>0</v>
      </c>
      <c r="I32" s="19">
        <v>9</v>
      </c>
      <c r="J32" s="12"/>
      <c r="K32" s="12"/>
      <c r="L32" s="12"/>
    </row>
    <row r="33" spans="2:12" ht="12" customHeight="1" x14ac:dyDescent="0.2">
      <c r="B33" s="132" t="s">
        <v>182</v>
      </c>
      <c r="C33" s="18">
        <v>0</v>
      </c>
      <c r="D33" s="4">
        <v>0</v>
      </c>
      <c r="E33" s="4">
        <v>0</v>
      </c>
      <c r="F33" s="4">
        <v>0</v>
      </c>
      <c r="G33" s="4">
        <v>0</v>
      </c>
      <c r="H33" s="4">
        <v>0</v>
      </c>
      <c r="I33" s="19">
        <v>0</v>
      </c>
      <c r="J33" s="12"/>
      <c r="K33" s="12"/>
      <c r="L33" s="12"/>
    </row>
    <row r="34" spans="2:12" ht="12" customHeight="1" x14ac:dyDescent="0.2">
      <c r="B34" s="132" t="s">
        <v>145</v>
      </c>
      <c r="C34" s="18">
        <v>0</v>
      </c>
      <c r="D34" s="4">
        <v>0</v>
      </c>
      <c r="E34" s="4">
        <v>0</v>
      </c>
      <c r="F34" s="4">
        <v>0</v>
      </c>
      <c r="G34" s="4">
        <v>0</v>
      </c>
      <c r="H34" s="4">
        <v>0</v>
      </c>
      <c r="I34" s="19">
        <v>0</v>
      </c>
      <c r="J34" s="12"/>
      <c r="K34" s="12"/>
      <c r="L34" s="12"/>
    </row>
    <row r="35" spans="2:12" ht="12" customHeight="1" x14ac:dyDescent="0.2">
      <c r="B35" s="132" t="s">
        <v>36</v>
      </c>
      <c r="C35" s="18">
        <v>0</v>
      </c>
      <c r="D35" s="4">
        <v>0</v>
      </c>
      <c r="E35" s="4">
        <v>0</v>
      </c>
      <c r="F35" s="4">
        <v>0</v>
      </c>
      <c r="G35" s="4">
        <v>0</v>
      </c>
      <c r="H35" s="4">
        <v>0</v>
      </c>
      <c r="I35" s="19">
        <v>0</v>
      </c>
      <c r="J35" s="12"/>
      <c r="K35" s="12"/>
      <c r="L35" s="12"/>
    </row>
    <row r="36" spans="2:12" ht="12" customHeight="1" x14ac:dyDescent="0.2">
      <c r="B36" s="132" t="s">
        <v>37</v>
      </c>
      <c r="C36" s="18">
        <v>0</v>
      </c>
      <c r="D36" s="4">
        <v>0</v>
      </c>
      <c r="E36" s="4">
        <v>0</v>
      </c>
      <c r="F36" s="4">
        <v>0</v>
      </c>
      <c r="G36" s="4">
        <v>0</v>
      </c>
      <c r="H36" s="4">
        <v>0</v>
      </c>
      <c r="I36" s="19">
        <v>0</v>
      </c>
      <c r="J36" s="12"/>
      <c r="K36" s="12"/>
      <c r="L36" s="12"/>
    </row>
    <row r="37" spans="2:12" ht="12" customHeight="1" x14ac:dyDescent="0.2">
      <c r="B37" s="132" t="s">
        <v>205</v>
      </c>
      <c r="C37" s="18">
        <v>0</v>
      </c>
      <c r="D37" s="4">
        <v>0</v>
      </c>
      <c r="E37" s="4">
        <v>0</v>
      </c>
      <c r="F37" s="4">
        <v>0</v>
      </c>
      <c r="G37" s="4">
        <v>0</v>
      </c>
      <c r="H37" s="4">
        <v>0</v>
      </c>
      <c r="I37" s="19">
        <v>0</v>
      </c>
      <c r="J37" s="12"/>
      <c r="K37" s="12"/>
      <c r="L37" s="12"/>
    </row>
    <row r="38" spans="2:12" ht="12" customHeight="1" x14ac:dyDescent="0.2">
      <c r="B38" s="132" t="s">
        <v>146</v>
      </c>
      <c r="C38" s="18">
        <v>0</v>
      </c>
      <c r="D38" s="4">
        <v>0</v>
      </c>
      <c r="E38" s="4">
        <v>0</v>
      </c>
      <c r="F38" s="4">
        <v>0</v>
      </c>
      <c r="G38" s="4">
        <v>0</v>
      </c>
      <c r="H38" s="4">
        <v>0</v>
      </c>
      <c r="I38" s="19">
        <v>0</v>
      </c>
      <c r="J38" s="12"/>
      <c r="K38" s="12"/>
      <c r="L38" s="12"/>
    </row>
    <row r="39" spans="2:12" ht="12" customHeight="1" x14ac:dyDescent="0.2">
      <c r="B39" s="132" t="s">
        <v>38</v>
      </c>
      <c r="C39" s="18">
        <v>0</v>
      </c>
      <c r="D39" s="4">
        <v>0</v>
      </c>
      <c r="E39" s="4">
        <v>0</v>
      </c>
      <c r="F39" s="4">
        <v>0</v>
      </c>
      <c r="G39" s="4">
        <v>0</v>
      </c>
      <c r="H39" s="4">
        <v>0</v>
      </c>
      <c r="I39" s="19">
        <v>0</v>
      </c>
      <c r="J39" s="12"/>
      <c r="K39" s="12"/>
      <c r="L39" s="12"/>
    </row>
    <row r="40" spans="2:12" ht="12" customHeight="1" x14ac:dyDescent="0.2">
      <c r="B40" s="132" t="s">
        <v>39</v>
      </c>
      <c r="C40" s="18">
        <v>0</v>
      </c>
      <c r="D40" s="4">
        <v>0</v>
      </c>
      <c r="E40" s="4">
        <v>0</v>
      </c>
      <c r="F40" s="4">
        <v>0</v>
      </c>
      <c r="G40" s="4">
        <v>0</v>
      </c>
      <c r="H40" s="4">
        <v>0</v>
      </c>
      <c r="I40" s="19">
        <v>0</v>
      </c>
      <c r="J40" s="12"/>
      <c r="K40" s="12"/>
      <c r="L40" s="12"/>
    </row>
    <row r="41" spans="2:12" ht="12" customHeight="1" x14ac:dyDescent="0.2">
      <c r="B41" s="132" t="s">
        <v>208</v>
      </c>
      <c r="C41" s="18">
        <v>0</v>
      </c>
      <c r="D41" s="4">
        <v>0</v>
      </c>
      <c r="E41" s="4">
        <v>0</v>
      </c>
      <c r="F41" s="4">
        <v>0</v>
      </c>
      <c r="G41" s="4">
        <v>0</v>
      </c>
      <c r="H41" s="4">
        <v>0</v>
      </c>
      <c r="I41" s="19">
        <v>0</v>
      </c>
      <c r="J41" s="12"/>
      <c r="K41" s="12"/>
      <c r="L41" s="12"/>
    </row>
    <row r="42" spans="2:12" ht="12" customHeight="1" x14ac:dyDescent="0.2">
      <c r="B42" s="132" t="s">
        <v>40</v>
      </c>
      <c r="C42" s="18">
        <v>0</v>
      </c>
      <c r="D42" s="4">
        <v>0</v>
      </c>
      <c r="E42" s="4">
        <v>0</v>
      </c>
      <c r="F42" s="4">
        <v>0</v>
      </c>
      <c r="G42" s="4">
        <v>0</v>
      </c>
      <c r="H42" s="4">
        <v>0</v>
      </c>
      <c r="I42" s="19">
        <v>0</v>
      </c>
      <c r="J42" s="12"/>
      <c r="K42" s="12"/>
      <c r="L42" s="12"/>
    </row>
    <row r="43" spans="2:12" ht="12" customHeight="1" x14ac:dyDescent="0.2">
      <c r="B43" s="132" t="s">
        <v>41</v>
      </c>
      <c r="C43" s="18">
        <v>0</v>
      </c>
      <c r="D43" s="4">
        <v>0</v>
      </c>
      <c r="E43" s="4">
        <v>0</v>
      </c>
      <c r="F43" s="4">
        <v>0</v>
      </c>
      <c r="G43" s="4">
        <v>0</v>
      </c>
      <c r="H43" s="4">
        <v>0</v>
      </c>
      <c r="I43" s="19">
        <v>0</v>
      </c>
      <c r="J43" s="12"/>
      <c r="K43" s="12"/>
      <c r="L43" s="12"/>
    </row>
    <row r="44" spans="2:12" ht="12" customHeight="1" x14ac:dyDescent="0.2">
      <c r="B44" s="132" t="s">
        <v>42</v>
      </c>
      <c r="C44" s="18">
        <v>0</v>
      </c>
      <c r="D44" s="4">
        <v>0</v>
      </c>
      <c r="E44" s="4">
        <v>0</v>
      </c>
      <c r="F44" s="4">
        <v>0</v>
      </c>
      <c r="G44" s="4">
        <v>0</v>
      </c>
      <c r="H44" s="4">
        <v>0</v>
      </c>
      <c r="I44" s="19">
        <v>0</v>
      </c>
      <c r="J44" s="12"/>
      <c r="K44" s="12"/>
      <c r="L44" s="12"/>
    </row>
    <row r="45" spans="2:12" ht="12" customHeight="1" x14ac:dyDescent="0.2">
      <c r="B45" s="132" t="s">
        <v>43</v>
      </c>
      <c r="C45" s="18">
        <v>10</v>
      </c>
      <c r="D45" s="4">
        <v>0</v>
      </c>
      <c r="E45" s="4">
        <v>0</v>
      </c>
      <c r="F45" s="4">
        <v>0</v>
      </c>
      <c r="G45" s="4">
        <v>0</v>
      </c>
      <c r="H45" s="4">
        <v>0</v>
      </c>
      <c r="I45" s="19">
        <v>10</v>
      </c>
      <c r="J45" s="12"/>
      <c r="K45" s="12"/>
      <c r="L45" s="12"/>
    </row>
    <row r="46" spans="2:12" ht="12" customHeight="1" x14ac:dyDescent="0.2">
      <c r="B46" s="132" t="s">
        <v>44</v>
      </c>
      <c r="C46" s="18">
        <v>0</v>
      </c>
      <c r="D46" s="4">
        <v>0</v>
      </c>
      <c r="E46" s="4">
        <v>0</v>
      </c>
      <c r="F46" s="4">
        <v>0</v>
      </c>
      <c r="G46" s="4">
        <v>0</v>
      </c>
      <c r="H46" s="4">
        <v>0</v>
      </c>
      <c r="I46" s="19">
        <v>0</v>
      </c>
      <c r="J46" s="12"/>
      <c r="K46" s="12"/>
      <c r="L46" s="12"/>
    </row>
    <row r="47" spans="2:12" ht="12" customHeight="1" x14ac:dyDescent="0.2">
      <c r="B47" s="133" t="s">
        <v>53</v>
      </c>
      <c r="C47" s="197">
        <v>2512</v>
      </c>
      <c r="D47" s="198">
        <v>8566</v>
      </c>
      <c r="E47" s="198">
        <v>3215</v>
      </c>
      <c r="F47" s="198">
        <v>1403</v>
      </c>
      <c r="G47" s="198">
        <v>39</v>
      </c>
      <c r="H47" s="198">
        <v>516</v>
      </c>
      <c r="I47" s="199">
        <v>16251</v>
      </c>
      <c r="J47" s="10"/>
      <c r="K47" s="10"/>
      <c r="L47" s="10"/>
    </row>
    <row r="48" spans="2:12" ht="12" customHeight="1" x14ac:dyDescent="0.2">
      <c r="B48" s="132" t="s">
        <v>45</v>
      </c>
      <c r="C48" s="18">
        <v>0</v>
      </c>
      <c r="D48" s="4">
        <v>0</v>
      </c>
      <c r="E48" s="4">
        <v>0</v>
      </c>
      <c r="F48" s="4">
        <v>0</v>
      </c>
      <c r="G48" s="4">
        <v>0</v>
      </c>
      <c r="H48" s="4">
        <v>0</v>
      </c>
      <c r="I48" s="19">
        <v>0</v>
      </c>
      <c r="J48" s="12"/>
      <c r="K48" s="12"/>
      <c r="L48" s="12"/>
    </row>
    <row r="49" spans="2:12" ht="12" customHeight="1" x14ac:dyDescent="0.2">
      <c r="B49" s="132" t="s">
        <v>46</v>
      </c>
      <c r="C49" s="18">
        <v>0</v>
      </c>
      <c r="D49" s="4">
        <v>2</v>
      </c>
      <c r="E49" s="4">
        <v>6</v>
      </c>
      <c r="F49" s="4">
        <v>2</v>
      </c>
      <c r="G49" s="4">
        <v>0</v>
      </c>
      <c r="H49" s="4">
        <v>0</v>
      </c>
      <c r="I49" s="19">
        <v>10</v>
      </c>
      <c r="J49" s="12"/>
      <c r="K49" s="12"/>
      <c r="L49" s="12"/>
    </row>
    <row r="50" spans="2:12" ht="12" customHeight="1" x14ac:dyDescent="0.2">
      <c r="B50" s="132" t="s">
        <v>47</v>
      </c>
      <c r="C50" s="18">
        <v>230</v>
      </c>
      <c r="D50" s="4">
        <v>56</v>
      </c>
      <c r="E50" s="4">
        <v>187</v>
      </c>
      <c r="F50" s="4">
        <v>3</v>
      </c>
      <c r="G50" s="4">
        <v>0</v>
      </c>
      <c r="H50" s="4">
        <v>6</v>
      </c>
      <c r="I50" s="19">
        <v>482</v>
      </c>
      <c r="J50" s="12"/>
      <c r="K50" s="12"/>
      <c r="L50" s="12"/>
    </row>
    <row r="51" spans="2:12" ht="12" customHeight="1" x14ac:dyDescent="0.2">
      <c r="B51" s="132" t="s">
        <v>48</v>
      </c>
      <c r="C51" s="18">
        <v>74</v>
      </c>
      <c r="D51" s="4">
        <v>83</v>
      </c>
      <c r="E51" s="4">
        <v>71</v>
      </c>
      <c r="F51" s="4">
        <v>34</v>
      </c>
      <c r="G51" s="4">
        <v>2</v>
      </c>
      <c r="H51" s="4">
        <v>1</v>
      </c>
      <c r="I51" s="19">
        <v>265</v>
      </c>
      <c r="J51" s="12"/>
      <c r="K51" s="12"/>
      <c r="L51" s="12"/>
    </row>
    <row r="52" spans="2:12" ht="12" customHeight="1" x14ac:dyDescent="0.2">
      <c r="B52" s="132" t="s">
        <v>49</v>
      </c>
      <c r="C52" s="18">
        <v>109</v>
      </c>
      <c r="D52" s="4">
        <v>31</v>
      </c>
      <c r="E52" s="4">
        <v>23</v>
      </c>
      <c r="F52" s="4">
        <v>0</v>
      </c>
      <c r="G52" s="4">
        <v>0</v>
      </c>
      <c r="H52" s="4">
        <v>0</v>
      </c>
      <c r="I52" s="19">
        <v>163</v>
      </c>
      <c r="J52" s="12"/>
      <c r="K52" s="12"/>
      <c r="L52" s="12"/>
    </row>
    <row r="53" spans="2:12" ht="12" customHeight="1" x14ac:dyDescent="0.2">
      <c r="B53" s="132" t="s">
        <v>50</v>
      </c>
      <c r="C53" s="18">
        <v>21</v>
      </c>
      <c r="D53" s="4">
        <v>31</v>
      </c>
      <c r="E53" s="4">
        <v>34</v>
      </c>
      <c r="F53" s="4">
        <v>184</v>
      </c>
      <c r="G53" s="4">
        <v>28</v>
      </c>
      <c r="H53" s="4">
        <v>0</v>
      </c>
      <c r="I53" s="19">
        <v>298</v>
      </c>
      <c r="J53" s="12"/>
      <c r="K53" s="12"/>
      <c r="L53" s="12"/>
    </row>
    <row r="54" spans="2:12" ht="12" customHeight="1" x14ac:dyDescent="0.2">
      <c r="B54" s="133" t="s">
        <v>54</v>
      </c>
      <c r="C54" s="197">
        <v>434</v>
      </c>
      <c r="D54" s="198">
        <v>203</v>
      </c>
      <c r="E54" s="198">
        <v>321</v>
      </c>
      <c r="F54" s="198">
        <v>223</v>
      </c>
      <c r="G54" s="198">
        <v>30</v>
      </c>
      <c r="H54" s="198">
        <v>7</v>
      </c>
      <c r="I54" s="199">
        <v>1218</v>
      </c>
      <c r="J54" s="10"/>
      <c r="K54" s="10"/>
      <c r="L54" s="10"/>
    </row>
    <row r="55" spans="2:12" ht="12" customHeight="1" x14ac:dyDescent="0.2">
      <c r="B55" s="254" t="s">
        <v>51</v>
      </c>
      <c r="C55" s="262">
        <v>132</v>
      </c>
      <c r="D55" s="263">
        <v>36</v>
      </c>
      <c r="E55" s="263">
        <v>24</v>
      </c>
      <c r="F55" s="263">
        <v>3</v>
      </c>
      <c r="G55" s="263">
        <v>0</v>
      </c>
      <c r="H55" s="263">
        <v>0</v>
      </c>
      <c r="I55" s="264">
        <v>195</v>
      </c>
      <c r="J55" s="12"/>
      <c r="K55" s="12"/>
      <c r="L55" s="12"/>
    </row>
    <row r="56" spans="2:12" ht="12" customHeight="1" x14ac:dyDescent="0.2">
      <c r="B56" s="133" t="s">
        <v>73</v>
      </c>
      <c r="C56" s="197">
        <v>132</v>
      </c>
      <c r="D56" s="198">
        <v>36</v>
      </c>
      <c r="E56" s="198">
        <v>24</v>
      </c>
      <c r="F56" s="198">
        <v>3</v>
      </c>
      <c r="G56" s="198">
        <v>0</v>
      </c>
      <c r="H56" s="198">
        <v>0</v>
      </c>
      <c r="I56" s="199">
        <v>195</v>
      </c>
      <c r="J56" s="10"/>
      <c r="K56" s="10"/>
      <c r="L56" s="10"/>
    </row>
    <row r="57" spans="2:12" ht="12" customHeight="1" x14ac:dyDescent="0.2">
      <c r="B57" s="134"/>
      <c r="C57" s="220"/>
      <c r="D57" s="221"/>
      <c r="E57" s="221"/>
      <c r="F57" s="221"/>
      <c r="G57" s="221"/>
      <c r="H57" s="221"/>
      <c r="I57" s="222"/>
      <c r="J57" s="10"/>
      <c r="K57" s="10"/>
      <c r="L57" s="10"/>
    </row>
    <row r="58" spans="2:12" ht="12" customHeight="1" thickBot="1" x14ac:dyDescent="0.25">
      <c r="B58" s="135" t="s">
        <v>52</v>
      </c>
      <c r="C58" s="182">
        <v>3078</v>
      </c>
      <c r="D58" s="178">
        <v>8805</v>
      </c>
      <c r="E58" s="178">
        <v>3560</v>
      </c>
      <c r="F58" s="178">
        <v>1629</v>
      </c>
      <c r="G58" s="178">
        <v>69</v>
      </c>
      <c r="H58" s="178">
        <v>523</v>
      </c>
      <c r="I58" s="179">
        <v>17664</v>
      </c>
      <c r="J58" s="10"/>
      <c r="K58" s="10"/>
      <c r="L58" s="10"/>
    </row>
    <row r="59" spans="2:12" ht="12" customHeight="1" x14ac:dyDescent="0.2">
      <c r="B59" s="14" t="s">
        <v>191</v>
      </c>
    </row>
    <row r="60" spans="2:12" ht="12" customHeight="1" x14ac:dyDescent="0.2">
      <c r="B60" s="9" t="s">
        <v>209</v>
      </c>
    </row>
  </sheetData>
  <phoneticPr fontId="4" type="noConversion"/>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B2:H45"/>
  <sheetViews>
    <sheetView showGridLines="0" zoomScaleNormal="100" workbookViewId="0"/>
  </sheetViews>
  <sheetFormatPr defaultRowHeight="12.75" x14ac:dyDescent="0.2"/>
  <cols>
    <col min="1" max="1" width="9.140625" customWidth="1"/>
    <col min="2" max="2" width="18.5703125" bestFit="1" customWidth="1"/>
    <col min="3" max="7" width="13.42578125" customWidth="1"/>
    <col min="9" max="11" width="10.28515625" bestFit="1" customWidth="1"/>
    <col min="12" max="12" width="10.140625" customWidth="1"/>
    <col min="15" max="15" width="12.7109375" bestFit="1" customWidth="1"/>
  </cols>
  <sheetData>
    <row r="2" spans="2:7" x14ac:dyDescent="0.2">
      <c r="B2" s="2" t="s">
        <v>60</v>
      </c>
    </row>
    <row r="3" spans="2:7" ht="18.75" thickBot="1" x14ac:dyDescent="0.3">
      <c r="B3" s="7" t="s">
        <v>357</v>
      </c>
    </row>
    <row r="4" spans="2:7" ht="13.5" thickBot="1" x14ac:dyDescent="0.25">
      <c r="B4" s="96" t="s">
        <v>125</v>
      </c>
      <c r="C4" s="43">
        <v>2009</v>
      </c>
      <c r="D4" s="41">
        <v>2010</v>
      </c>
      <c r="E4" s="41">
        <v>2011</v>
      </c>
      <c r="F4" s="41">
        <v>2012</v>
      </c>
      <c r="G4" s="81">
        <v>2013</v>
      </c>
    </row>
    <row r="5" spans="2:7" x14ac:dyDescent="0.2">
      <c r="B5" s="142" t="s">
        <v>64</v>
      </c>
      <c r="C5" s="129">
        <v>5062</v>
      </c>
      <c r="D5" s="130">
        <v>3652</v>
      </c>
      <c r="E5" s="130">
        <v>3029</v>
      </c>
      <c r="F5" s="130">
        <v>3428</v>
      </c>
      <c r="G5" s="131">
        <v>3078</v>
      </c>
    </row>
    <row r="6" spans="2:7" x14ac:dyDescent="0.2">
      <c r="B6" s="143" t="s">
        <v>65</v>
      </c>
      <c r="C6" s="50">
        <v>2893</v>
      </c>
      <c r="D6" s="49">
        <v>5019</v>
      </c>
      <c r="E6" s="49">
        <v>8875</v>
      </c>
      <c r="F6" s="49">
        <v>9709</v>
      </c>
      <c r="G6" s="51">
        <v>8805</v>
      </c>
    </row>
    <row r="7" spans="2:7" x14ac:dyDescent="0.2">
      <c r="B7" s="143" t="s">
        <v>66</v>
      </c>
      <c r="C7" s="50">
        <v>9090</v>
      </c>
      <c r="D7" s="49">
        <v>9997</v>
      </c>
      <c r="E7" s="49">
        <v>4317</v>
      </c>
      <c r="F7" s="49">
        <v>3361</v>
      </c>
      <c r="G7" s="51">
        <v>3560</v>
      </c>
    </row>
    <row r="8" spans="2:7" x14ac:dyDescent="0.2">
      <c r="B8" s="143" t="s">
        <v>62</v>
      </c>
      <c r="C8" s="50">
        <v>1422</v>
      </c>
      <c r="D8" s="49">
        <v>1411</v>
      </c>
      <c r="E8" s="49">
        <v>1548</v>
      </c>
      <c r="F8" s="49">
        <v>1497</v>
      </c>
      <c r="G8" s="51">
        <v>1629</v>
      </c>
    </row>
    <row r="9" spans="2:7" x14ac:dyDescent="0.2">
      <c r="B9" s="143" t="s">
        <v>14</v>
      </c>
      <c r="C9" s="50">
        <v>68</v>
      </c>
      <c r="D9" s="49">
        <v>51</v>
      </c>
      <c r="E9" s="49">
        <v>58</v>
      </c>
      <c r="F9" s="49">
        <v>56</v>
      </c>
      <c r="G9" s="51">
        <v>69</v>
      </c>
    </row>
    <row r="10" spans="2:7" x14ac:dyDescent="0.2">
      <c r="B10" s="143" t="s">
        <v>8</v>
      </c>
      <c r="C10" s="50">
        <v>516</v>
      </c>
      <c r="D10" s="49">
        <v>593</v>
      </c>
      <c r="E10" s="49">
        <v>502</v>
      </c>
      <c r="F10" s="49">
        <v>641</v>
      </c>
      <c r="G10" s="51">
        <v>523</v>
      </c>
    </row>
    <row r="11" spans="2:7" ht="13.5" thickBot="1" x14ac:dyDescent="0.25">
      <c r="B11" s="144" t="s">
        <v>13</v>
      </c>
      <c r="C11" s="77">
        <v>19051</v>
      </c>
      <c r="D11" s="78">
        <v>20723</v>
      </c>
      <c r="E11" s="78">
        <v>18329</v>
      </c>
      <c r="F11" s="78">
        <v>18692</v>
      </c>
      <c r="G11" s="138">
        <v>17664</v>
      </c>
    </row>
    <row r="12" spans="2:7" x14ac:dyDescent="0.2">
      <c r="B12" s="457" t="s">
        <v>358</v>
      </c>
    </row>
    <row r="42" spans="2:8" x14ac:dyDescent="0.2">
      <c r="H42" s="17"/>
    </row>
    <row r="43" spans="2:8" x14ac:dyDescent="0.2">
      <c r="H43" s="17"/>
    </row>
    <row r="44" spans="2:8" x14ac:dyDescent="0.2">
      <c r="B44" s="17"/>
      <c r="C44" s="37"/>
      <c r="D44" s="37"/>
      <c r="E44" s="37"/>
      <c r="F44" s="37"/>
      <c r="G44" s="37"/>
      <c r="H44" s="17"/>
    </row>
    <row r="45" spans="2:8" x14ac:dyDescent="0.2">
      <c r="B45" s="17"/>
      <c r="C45" s="17"/>
      <c r="D45" s="17"/>
      <c r="E45" s="17"/>
      <c r="F45" s="17"/>
      <c r="G45" s="17"/>
      <c r="H45" s="17"/>
    </row>
  </sheetData>
  <phoneticPr fontId="4" type="noConversion"/>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41"/>
  <sheetViews>
    <sheetView showGridLines="0" zoomScaleNormal="100" workbookViewId="0"/>
  </sheetViews>
  <sheetFormatPr defaultRowHeight="12.75" x14ac:dyDescent="0.2"/>
  <cols>
    <col min="1" max="1" width="9.140625" customWidth="1"/>
    <col min="2" max="2" width="52.85546875" style="445" customWidth="1"/>
    <col min="3" max="3" width="8.7109375" style="415" customWidth="1"/>
    <col min="4" max="4" width="14.85546875" style="418" customWidth="1"/>
    <col min="5" max="5" width="8.7109375" style="415" customWidth="1"/>
    <col min="6" max="6" width="14.85546875" style="418" customWidth="1"/>
    <col min="7" max="7" width="8.7109375" style="415" customWidth="1"/>
    <col min="8" max="8" width="14.85546875" style="418" customWidth="1"/>
    <col min="9" max="9" width="8.7109375" style="415" customWidth="1"/>
    <col min="10" max="10" width="14.85546875" style="418" customWidth="1"/>
    <col min="11" max="11" width="8.7109375" style="415" customWidth="1"/>
    <col min="12" max="12" width="14.85546875" style="418" customWidth="1"/>
    <col min="13" max="13" width="8.7109375" style="415" customWidth="1"/>
    <col min="14" max="14" width="14.85546875" style="418" customWidth="1"/>
    <col min="15" max="15" width="8.7109375" style="415" customWidth="1"/>
    <col min="16" max="16" width="14.85546875" style="418" customWidth="1"/>
    <col min="17" max="17" width="9.85546875" style="415" customWidth="1"/>
    <col min="18" max="18" width="16.7109375" style="418" customWidth="1"/>
  </cols>
  <sheetData>
    <row r="1" spans="1:18" x14ac:dyDescent="0.2">
      <c r="A1" s="416"/>
      <c r="B1" s="417"/>
    </row>
    <row r="2" spans="1:18" ht="12.75" customHeight="1" x14ac:dyDescent="0.2">
      <c r="A2" s="416"/>
      <c r="B2" s="419" t="s">
        <v>178</v>
      </c>
    </row>
    <row r="3" spans="1:18" ht="18" x14ac:dyDescent="0.25">
      <c r="A3" s="416"/>
      <c r="B3" s="241" t="s">
        <v>172</v>
      </c>
    </row>
    <row r="4" spans="1:18" ht="13.5" customHeight="1" thickBot="1" x14ac:dyDescent="0.25">
      <c r="A4" s="416"/>
      <c r="B4" s="2" t="s">
        <v>328</v>
      </c>
    </row>
    <row r="5" spans="1:18" ht="12.75" customHeight="1" x14ac:dyDescent="0.2">
      <c r="B5" s="420"/>
      <c r="C5" s="482" t="s">
        <v>329</v>
      </c>
      <c r="D5" s="483"/>
      <c r="E5" s="482" t="s">
        <v>330</v>
      </c>
      <c r="F5" s="483"/>
      <c r="G5" s="482" t="s">
        <v>331</v>
      </c>
      <c r="H5" s="483"/>
      <c r="I5" s="482" t="s">
        <v>332</v>
      </c>
      <c r="J5" s="483"/>
      <c r="K5" s="482" t="s">
        <v>333</v>
      </c>
      <c r="L5" s="483"/>
      <c r="M5" s="482" t="s">
        <v>334</v>
      </c>
      <c r="N5" s="483"/>
      <c r="O5" s="482" t="s">
        <v>10</v>
      </c>
      <c r="P5" s="483"/>
      <c r="Q5" s="482" t="s">
        <v>335</v>
      </c>
      <c r="R5" s="484"/>
    </row>
    <row r="6" spans="1:18" ht="12.75" customHeight="1" x14ac:dyDescent="0.2">
      <c r="B6" s="421" t="s">
        <v>1</v>
      </c>
      <c r="C6" s="422" t="s">
        <v>336</v>
      </c>
      <c r="D6" s="423" t="s">
        <v>337</v>
      </c>
      <c r="E6" s="422" t="s">
        <v>336</v>
      </c>
      <c r="F6" s="423" t="s">
        <v>337</v>
      </c>
      <c r="G6" s="422" t="s">
        <v>336</v>
      </c>
      <c r="H6" s="423" t="s">
        <v>337</v>
      </c>
      <c r="I6" s="422" t="s">
        <v>336</v>
      </c>
      <c r="J6" s="423" t="s">
        <v>337</v>
      </c>
      <c r="K6" s="422" t="s">
        <v>336</v>
      </c>
      <c r="L6" s="423" t="s">
        <v>337</v>
      </c>
      <c r="M6" s="422" t="s">
        <v>336</v>
      </c>
      <c r="N6" s="423" t="s">
        <v>337</v>
      </c>
      <c r="O6" s="422" t="s">
        <v>336</v>
      </c>
      <c r="P6" s="423" t="s">
        <v>337</v>
      </c>
      <c r="Q6" s="422" t="s">
        <v>336</v>
      </c>
      <c r="R6" s="424" t="s">
        <v>337</v>
      </c>
    </row>
    <row r="7" spans="1:18" ht="12.75" customHeight="1" x14ac:dyDescent="0.2">
      <c r="B7" s="425" t="s">
        <v>338</v>
      </c>
      <c r="C7" s="426">
        <v>0</v>
      </c>
      <c r="D7" s="427">
        <v>0</v>
      </c>
      <c r="E7" s="426">
        <v>1</v>
      </c>
      <c r="F7" s="427">
        <v>21600</v>
      </c>
      <c r="G7" s="426">
        <v>1</v>
      </c>
      <c r="H7" s="427">
        <v>24840</v>
      </c>
      <c r="I7" s="426">
        <v>0</v>
      </c>
      <c r="J7" s="427">
        <v>0</v>
      </c>
      <c r="K7" s="426">
        <v>0</v>
      </c>
      <c r="L7" s="427">
        <v>0</v>
      </c>
      <c r="M7" s="426">
        <v>0</v>
      </c>
      <c r="N7" s="427">
        <v>0</v>
      </c>
      <c r="O7" s="426">
        <v>0</v>
      </c>
      <c r="P7" s="427">
        <v>0</v>
      </c>
      <c r="Q7" s="426">
        <f>+C7+E7+G7+I7+K7+M7+O7</f>
        <v>2</v>
      </c>
      <c r="R7" s="428">
        <f>D7+F7+H7+J7+L7+N7+P7</f>
        <v>46440</v>
      </c>
    </row>
    <row r="8" spans="1:18" ht="12.75" customHeight="1" x14ac:dyDescent="0.2">
      <c r="B8" s="425" t="s">
        <v>18</v>
      </c>
      <c r="C8" s="426">
        <v>48</v>
      </c>
      <c r="D8" s="427">
        <v>1022120</v>
      </c>
      <c r="E8" s="426">
        <v>130</v>
      </c>
      <c r="F8" s="427">
        <v>2605867</v>
      </c>
      <c r="G8" s="426">
        <v>1568</v>
      </c>
      <c r="H8" s="427">
        <v>39972537</v>
      </c>
      <c r="I8" s="426">
        <v>67</v>
      </c>
      <c r="J8" s="427">
        <v>6295343</v>
      </c>
      <c r="K8" s="426">
        <v>0</v>
      </c>
      <c r="L8" s="427">
        <v>0</v>
      </c>
      <c r="M8" s="426">
        <v>9</v>
      </c>
      <c r="N8" s="427">
        <v>813661.6</v>
      </c>
      <c r="O8" s="426">
        <v>16</v>
      </c>
      <c r="P8" s="427">
        <v>492692</v>
      </c>
      <c r="Q8" s="426">
        <f t="shared" ref="Q8:Q37" si="0">+C8+E8+G8+I8+K8+M8+O8</f>
        <v>1838</v>
      </c>
      <c r="R8" s="428">
        <f t="shared" ref="R8:R37" si="1">D8+F8+H8+J8+L8+N8+P8</f>
        <v>51202220.600000001</v>
      </c>
    </row>
    <row r="9" spans="1:18" ht="12.75" customHeight="1" x14ac:dyDescent="0.2">
      <c r="B9" s="425" t="s">
        <v>19</v>
      </c>
      <c r="C9" s="426">
        <v>0</v>
      </c>
      <c r="D9" s="427">
        <v>0</v>
      </c>
      <c r="E9" s="426">
        <v>7</v>
      </c>
      <c r="F9" s="427">
        <v>255241</v>
      </c>
      <c r="G9" s="426">
        <v>2</v>
      </c>
      <c r="H9" s="427">
        <v>68753</v>
      </c>
      <c r="I9" s="426">
        <v>1</v>
      </c>
      <c r="J9" s="427">
        <v>158679</v>
      </c>
      <c r="K9" s="426">
        <v>0</v>
      </c>
      <c r="L9" s="427">
        <v>0</v>
      </c>
      <c r="M9" s="426">
        <v>0</v>
      </c>
      <c r="N9" s="427">
        <v>0</v>
      </c>
      <c r="O9" s="426">
        <v>0</v>
      </c>
      <c r="P9" s="427">
        <v>0</v>
      </c>
      <c r="Q9" s="426">
        <f t="shared" si="0"/>
        <v>10</v>
      </c>
      <c r="R9" s="428">
        <f t="shared" si="1"/>
        <v>482673</v>
      </c>
    </row>
    <row r="10" spans="1:18" ht="12.75" customHeight="1" x14ac:dyDescent="0.2">
      <c r="B10" s="425" t="s">
        <v>20</v>
      </c>
      <c r="C10" s="426">
        <v>0</v>
      </c>
      <c r="D10" s="427">
        <v>0</v>
      </c>
      <c r="E10" s="426">
        <v>26</v>
      </c>
      <c r="F10" s="427">
        <v>559981</v>
      </c>
      <c r="G10" s="426">
        <v>21</v>
      </c>
      <c r="H10" s="427">
        <v>870311</v>
      </c>
      <c r="I10" s="426">
        <v>9</v>
      </c>
      <c r="J10" s="427">
        <v>1350745.84</v>
      </c>
      <c r="K10" s="426">
        <v>1</v>
      </c>
      <c r="L10" s="427">
        <v>162393</v>
      </c>
      <c r="M10" s="426">
        <v>0</v>
      </c>
      <c r="N10" s="427">
        <v>0</v>
      </c>
      <c r="O10" s="426">
        <v>2</v>
      </c>
      <c r="P10" s="427">
        <v>150978</v>
      </c>
      <c r="Q10" s="426">
        <f t="shared" si="0"/>
        <v>59</v>
      </c>
      <c r="R10" s="428">
        <f t="shared" si="1"/>
        <v>3094408.84</v>
      </c>
    </row>
    <row r="11" spans="1:18" ht="12.75" customHeight="1" x14ac:dyDescent="0.2">
      <c r="B11" s="425" t="s">
        <v>21</v>
      </c>
      <c r="C11" s="426">
        <v>3</v>
      </c>
      <c r="D11" s="427">
        <v>45876</v>
      </c>
      <c r="E11" s="426">
        <v>10</v>
      </c>
      <c r="F11" s="427">
        <v>229867</v>
      </c>
      <c r="G11" s="426">
        <v>6</v>
      </c>
      <c r="H11" s="427">
        <v>179880</v>
      </c>
      <c r="I11" s="426">
        <v>0</v>
      </c>
      <c r="J11" s="427">
        <v>0</v>
      </c>
      <c r="K11" s="426">
        <v>0</v>
      </c>
      <c r="L11" s="427">
        <v>0</v>
      </c>
      <c r="M11" s="426">
        <v>1</v>
      </c>
      <c r="N11" s="427">
        <v>58053</v>
      </c>
      <c r="O11" s="426">
        <v>7</v>
      </c>
      <c r="P11" s="427">
        <v>178971</v>
      </c>
      <c r="Q11" s="426">
        <f t="shared" si="0"/>
        <v>27</v>
      </c>
      <c r="R11" s="428">
        <f t="shared" si="1"/>
        <v>692647</v>
      </c>
    </row>
    <row r="12" spans="1:18" ht="12.75" customHeight="1" x14ac:dyDescent="0.2">
      <c r="B12" s="425" t="s">
        <v>144</v>
      </c>
      <c r="C12" s="426">
        <v>364</v>
      </c>
      <c r="D12" s="427">
        <v>7245061</v>
      </c>
      <c r="E12" s="426">
        <v>184</v>
      </c>
      <c r="F12" s="427">
        <v>4331645</v>
      </c>
      <c r="G12" s="426">
        <v>728</v>
      </c>
      <c r="H12" s="427">
        <v>20397909</v>
      </c>
      <c r="I12" s="426">
        <v>2</v>
      </c>
      <c r="J12" s="427">
        <v>183143</v>
      </c>
      <c r="K12" s="426">
        <v>0</v>
      </c>
      <c r="L12" s="427">
        <v>0</v>
      </c>
      <c r="M12" s="426">
        <v>0</v>
      </c>
      <c r="N12" s="427">
        <v>-1040</v>
      </c>
      <c r="O12" s="426">
        <v>10</v>
      </c>
      <c r="P12" s="427">
        <v>262354</v>
      </c>
      <c r="Q12" s="426">
        <f t="shared" si="0"/>
        <v>1288</v>
      </c>
      <c r="R12" s="428">
        <f t="shared" si="1"/>
        <v>32419072</v>
      </c>
    </row>
    <row r="13" spans="1:18" ht="12.75" customHeight="1" x14ac:dyDescent="0.2">
      <c r="B13" s="425" t="s">
        <v>22</v>
      </c>
      <c r="C13" s="426">
        <v>0</v>
      </c>
      <c r="D13" s="427">
        <v>0</v>
      </c>
      <c r="E13" s="426">
        <v>1</v>
      </c>
      <c r="F13" s="427">
        <v>39754</v>
      </c>
      <c r="G13" s="426">
        <v>0</v>
      </c>
      <c r="H13" s="427">
        <v>0</v>
      </c>
      <c r="I13" s="426">
        <v>0</v>
      </c>
      <c r="J13" s="427">
        <v>0</v>
      </c>
      <c r="K13" s="426">
        <v>0</v>
      </c>
      <c r="L13" s="427">
        <v>0</v>
      </c>
      <c r="M13" s="426">
        <v>0</v>
      </c>
      <c r="N13" s="427">
        <v>0</v>
      </c>
      <c r="O13" s="426">
        <v>0</v>
      </c>
      <c r="P13" s="427">
        <v>0</v>
      </c>
      <c r="Q13" s="426">
        <f t="shared" si="0"/>
        <v>1</v>
      </c>
      <c r="R13" s="428">
        <f t="shared" si="1"/>
        <v>39754</v>
      </c>
    </row>
    <row r="14" spans="1:18" ht="12.75" customHeight="1" x14ac:dyDescent="0.2">
      <c r="B14" s="425" t="s">
        <v>23</v>
      </c>
      <c r="C14" s="426">
        <v>996</v>
      </c>
      <c r="D14" s="427">
        <v>21199932</v>
      </c>
      <c r="E14" s="426">
        <v>637</v>
      </c>
      <c r="F14" s="427">
        <v>14764307</v>
      </c>
      <c r="G14" s="426">
        <v>1718</v>
      </c>
      <c r="H14" s="427">
        <v>45562499.000100002</v>
      </c>
      <c r="I14" s="426">
        <v>37</v>
      </c>
      <c r="J14" s="427">
        <v>4668157.01</v>
      </c>
      <c r="K14" s="426">
        <v>0</v>
      </c>
      <c r="L14" s="427">
        <v>0</v>
      </c>
      <c r="M14" s="426">
        <v>1</v>
      </c>
      <c r="N14" s="427">
        <v>67992</v>
      </c>
      <c r="O14" s="426">
        <v>221</v>
      </c>
      <c r="P14" s="427">
        <v>6519672.4800000004</v>
      </c>
      <c r="Q14" s="426">
        <f t="shared" si="0"/>
        <v>3610</v>
      </c>
      <c r="R14" s="428">
        <f t="shared" si="1"/>
        <v>92782559.490100011</v>
      </c>
    </row>
    <row r="15" spans="1:18" ht="12.75" customHeight="1" x14ac:dyDescent="0.2">
      <c r="B15" s="425" t="s">
        <v>25</v>
      </c>
      <c r="C15" s="426">
        <v>20</v>
      </c>
      <c r="D15" s="427">
        <v>432882</v>
      </c>
      <c r="E15" s="426">
        <v>121</v>
      </c>
      <c r="F15" s="427">
        <v>3083531</v>
      </c>
      <c r="G15" s="426">
        <v>193</v>
      </c>
      <c r="H15" s="427">
        <v>6112864</v>
      </c>
      <c r="I15" s="426">
        <v>7</v>
      </c>
      <c r="J15" s="427">
        <v>516131</v>
      </c>
      <c r="K15" s="426">
        <v>0</v>
      </c>
      <c r="L15" s="427">
        <v>0</v>
      </c>
      <c r="M15" s="426">
        <v>1</v>
      </c>
      <c r="N15" s="427">
        <v>67838</v>
      </c>
      <c r="O15" s="426">
        <v>34</v>
      </c>
      <c r="P15" s="427">
        <v>1816226</v>
      </c>
      <c r="Q15" s="426">
        <f t="shared" si="0"/>
        <v>376</v>
      </c>
      <c r="R15" s="428">
        <f t="shared" si="1"/>
        <v>12029472</v>
      </c>
    </row>
    <row r="16" spans="1:18" ht="12.75" customHeight="1" x14ac:dyDescent="0.2">
      <c r="B16" s="425" t="s">
        <v>26</v>
      </c>
      <c r="C16" s="426">
        <v>42</v>
      </c>
      <c r="D16" s="427">
        <v>874791</v>
      </c>
      <c r="E16" s="426">
        <v>87</v>
      </c>
      <c r="F16" s="427">
        <v>2144889</v>
      </c>
      <c r="G16" s="426">
        <v>742</v>
      </c>
      <c r="H16" s="427">
        <v>21886129</v>
      </c>
      <c r="I16" s="426">
        <v>24</v>
      </c>
      <c r="J16" s="427">
        <v>2923238</v>
      </c>
      <c r="K16" s="426">
        <v>0</v>
      </c>
      <c r="L16" s="427">
        <v>0</v>
      </c>
      <c r="M16" s="426">
        <v>4</v>
      </c>
      <c r="N16" s="427">
        <v>356057</v>
      </c>
      <c r="O16" s="426">
        <v>48</v>
      </c>
      <c r="P16" s="427">
        <v>2415699</v>
      </c>
      <c r="Q16" s="426">
        <f t="shared" si="0"/>
        <v>947</v>
      </c>
      <c r="R16" s="428">
        <f t="shared" si="1"/>
        <v>30600803</v>
      </c>
    </row>
    <row r="17" spans="2:18" ht="12.75" customHeight="1" x14ac:dyDescent="0.2">
      <c r="B17" s="425" t="s">
        <v>27</v>
      </c>
      <c r="C17" s="426">
        <v>0</v>
      </c>
      <c r="D17" s="427">
        <v>0</v>
      </c>
      <c r="E17" s="426">
        <v>12</v>
      </c>
      <c r="F17" s="427">
        <v>521646</v>
      </c>
      <c r="G17" s="426">
        <v>2</v>
      </c>
      <c r="H17" s="427">
        <v>69430</v>
      </c>
      <c r="I17" s="426">
        <v>1</v>
      </c>
      <c r="J17" s="427">
        <v>134708</v>
      </c>
      <c r="K17" s="426">
        <v>0</v>
      </c>
      <c r="L17" s="427">
        <v>0</v>
      </c>
      <c r="M17" s="426">
        <v>0</v>
      </c>
      <c r="N17" s="427">
        <v>0</v>
      </c>
      <c r="O17" s="426">
        <v>0</v>
      </c>
      <c r="P17" s="427">
        <v>0</v>
      </c>
      <c r="Q17" s="426">
        <f>+C17+E17+G17+I17+K17+M17+O17</f>
        <v>15</v>
      </c>
      <c r="R17" s="428">
        <f>D17+F17+H17+J17+L17+N17+P17</f>
        <v>725784</v>
      </c>
    </row>
    <row r="18" spans="2:18" ht="12.75" customHeight="1" x14ac:dyDescent="0.2">
      <c r="B18" s="425" t="s">
        <v>207</v>
      </c>
      <c r="C18" s="426">
        <v>5</v>
      </c>
      <c r="D18" s="427">
        <v>105778</v>
      </c>
      <c r="E18" s="426">
        <v>0</v>
      </c>
      <c r="F18" s="427">
        <v>0</v>
      </c>
      <c r="G18" s="426">
        <v>5</v>
      </c>
      <c r="H18" s="427">
        <v>157393</v>
      </c>
      <c r="I18" s="426">
        <v>0</v>
      </c>
      <c r="J18" s="427">
        <v>0</v>
      </c>
      <c r="K18" s="426">
        <v>0</v>
      </c>
      <c r="L18" s="427">
        <v>0</v>
      </c>
      <c r="M18" s="426">
        <v>0</v>
      </c>
      <c r="N18" s="427">
        <v>0</v>
      </c>
      <c r="O18" s="426">
        <v>0</v>
      </c>
      <c r="P18" s="427">
        <v>0</v>
      </c>
      <c r="Q18" s="426">
        <f t="shared" si="0"/>
        <v>10</v>
      </c>
      <c r="R18" s="428">
        <f t="shared" si="1"/>
        <v>263171</v>
      </c>
    </row>
    <row r="19" spans="2:18" ht="12.75" customHeight="1" x14ac:dyDescent="0.2">
      <c r="B19" s="425" t="s">
        <v>28</v>
      </c>
      <c r="C19" s="426">
        <v>6</v>
      </c>
      <c r="D19" s="427">
        <v>122745</v>
      </c>
      <c r="E19" s="426">
        <v>42</v>
      </c>
      <c r="F19" s="427">
        <v>1191204.9998000001</v>
      </c>
      <c r="G19" s="426">
        <v>32</v>
      </c>
      <c r="H19" s="427">
        <v>782168</v>
      </c>
      <c r="I19" s="426">
        <v>6</v>
      </c>
      <c r="J19" s="427">
        <v>764002</v>
      </c>
      <c r="K19" s="426">
        <v>5</v>
      </c>
      <c r="L19" s="427">
        <v>663476</v>
      </c>
      <c r="M19" s="426">
        <v>81</v>
      </c>
      <c r="N19" s="427">
        <v>6696847.8399999999</v>
      </c>
      <c r="O19" s="426">
        <v>36</v>
      </c>
      <c r="P19" s="427">
        <v>1539138.76</v>
      </c>
      <c r="Q19" s="426">
        <f t="shared" si="0"/>
        <v>208</v>
      </c>
      <c r="R19" s="428">
        <f t="shared" si="1"/>
        <v>11759582.5998</v>
      </c>
    </row>
    <row r="20" spans="2:18" ht="12.75" customHeight="1" x14ac:dyDescent="0.2">
      <c r="B20" s="425" t="s">
        <v>339</v>
      </c>
      <c r="C20" s="426">
        <v>23</v>
      </c>
      <c r="D20" s="427">
        <v>393154</v>
      </c>
      <c r="E20" s="426">
        <v>9</v>
      </c>
      <c r="F20" s="427">
        <v>228598</v>
      </c>
      <c r="G20" s="426">
        <v>8</v>
      </c>
      <c r="H20" s="427">
        <v>205659</v>
      </c>
      <c r="I20" s="426">
        <v>0</v>
      </c>
      <c r="J20" s="427">
        <v>0</v>
      </c>
      <c r="K20" s="426">
        <v>0</v>
      </c>
      <c r="L20" s="427">
        <v>0</v>
      </c>
      <c r="M20" s="426">
        <v>0</v>
      </c>
      <c r="N20" s="427">
        <v>0</v>
      </c>
      <c r="O20" s="426">
        <v>247</v>
      </c>
      <c r="P20" s="427">
        <v>6110482</v>
      </c>
      <c r="Q20" s="426">
        <f t="shared" si="0"/>
        <v>287</v>
      </c>
      <c r="R20" s="428">
        <f t="shared" si="1"/>
        <v>6937893</v>
      </c>
    </row>
    <row r="21" spans="2:18" ht="12.75" customHeight="1" x14ac:dyDescent="0.2">
      <c r="B21" s="425" t="s">
        <v>29</v>
      </c>
      <c r="C21" s="426">
        <v>2</v>
      </c>
      <c r="D21" s="427">
        <v>48040</v>
      </c>
      <c r="E21" s="426">
        <v>1</v>
      </c>
      <c r="F21" s="427">
        <v>22312</v>
      </c>
      <c r="G21" s="426">
        <v>0</v>
      </c>
      <c r="H21" s="427">
        <v>0</v>
      </c>
      <c r="I21" s="426">
        <v>0</v>
      </c>
      <c r="J21" s="427">
        <v>0</v>
      </c>
      <c r="K21" s="426">
        <v>0</v>
      </c>
      <c r="L21" s="427">
        <v>0</v>
      </c>
      <c r="M21" s="426">
        <v>0</v>
      </c>
      <c r="N21" s="427">
        <v>0</v>
      </c>
      <c r="O21" s="426">
        <v>0</v>
      </c>
      <c r="P21" s="427">
        <v>0</v>
      </c>
      <c r="Q21" s="426">
        <f t="shared" si="0"/>
        <v>3</v>
      </c>
      <c r="R21" s="428">
        <f t="shared" si="1"/>
        <v>70352</v>
      </c>
    </row>
    <row r="22" spans="2:18" ht="12.75" customHeight="1" x14ac:dyDescent="0.2">
      <c r="B22" s="425" t="s">
        <v>31</v>
      </c>
      <c r="C22" s="429">
        <v>0</v>
      </c>
      <c r="D22" s="430">
        <v>0</v>
      </c>
      <c r="E22" s="429">
        <v>0</v>
      </c>
      <c r="F22" s="430">
        <v>0</v>
      </c>
      <c r="G22" s="429">
        <v>0</v>
      </c>
      <c r="H22" s="430">
        <v>0</v>
      </c>
      <c r="I22" s="429">
        <v>0</v>
      </c>
      <c r="J22" s="430">
        <v>0</v>
      </c>
      <c r="K22" s="429">
        <v>0</v>
      </c>
      <c r="L22" s="430">
        <v>0</v>
      </c>
      <c r="M22" s="429">
        <v>0</v>
      </c>
      <c r="N22" s="430">
        <v>0</v>
      </c>
      <c r="O22" s="429">
        <v>0</v>
      </c>
      <c r="P22" s="430">
        <v>0</v>
      </c>
      <c r="Q22" s="426">
        <f t="shared" si="0"/>
        <v>0</v>
      </c>
      <c r="R22" s="428">
        <f t="shared" si="1"/>
        <v>0</v>
      </c>
    </row>
    <row r="23" spans="2:18" ht="12.75" customHeight="1" x14ac:dyDescent="0.2">
      <c r="B23" s="425" t="s">
        <v>32</v>
      </c>
      <c r="C23" s="426">
        <v>10486</v>
      </c>
      <c r="D23" s="427">
        <v>177489575.44999999</v>
      </c>
      <c r="E23" s="426">
        <v>10294</v>
      </c>
      <c r="F23" s="427">
        <v>225212832.9404</v>
      </c>
      <c r="G23" s="426">
        <v>7812</v>
      </c>
      <c r="H23" s="427">
        <v>202739077.03</v>
      </c>
      <c r="I23" s="426">
        <v>308</v>
      </c>
      <c r="J23" s="427">
        <v>23299968</v>
      </c>
      <c r="K23" s="426">
        <v>115</v>
      </c>
      <c r="L23" s="427">
        <v>15679614</v>
      </c>
      <c r="M23" s="426">
        <v>372</v>
      </c>
      <c r="N23" s="427">
        <v>39404519.130000003</v>
      </c>
      <c r="O23" s="426">
        <v>663</v>
      </c>
      <c r="P23" s="427">
        <v>16964764.039999999</v>
      </c>
      <c r="Q23" s="426">
        <f t="shared" si="0"/>
        <v>30050</v>
      </c>
      <c r="R23" s="428">
        <f t="shared" si="1"/>
        <v>700790350.59039998</v>
      </c>
    </row>
    <row r="24" spans="2:18" ht="12.75" customHeight="1" x14ac:dyDescent="0.2">
      <c r="B24" s="425" t="s">
        <v>340</v>
      </c>
      <c r="C24" s="426">
        <v>0</v>
      </c>
      <c r="D24" s="427">
        <v>0</v>
      </c>
      <c r="E24" s="426">
        <v>1</v>
      </c>
      <c r="F24" s="427">
        <v>24150</v>
      </c>
      <c r="G24" s="426">
        <v>0</v>
      </c>
      <c r="H24" s="427">
        <v>0</v>
      </c>
      <c r="I24" s="426">
        <v>0</v>
      </c>
      <c r="J24" s="427">
        <v>0</v>
      </c>
      <c r="K24" s="426">
        <v>0</v>
      </c>
      <c r="L24" s="427">
        <v>0</v>
      </c>
      <c r="M24" s="426">
        <v>0</v>
      </c>
      <c r="N24" s="427">
        <v>0</v>
      </c>
      <c r="O24" s="426">
        <v>0</v>
      </c>
      <c r="P24" s="427">
        <v>0</v>
      </c>
      <c r="Q24" s="426">
        <f t="shared" si="0"/>
        <v>1</v>
      </c>
      <c r="R24" s="428">
        <f t="shared" si="1"/>
        <v>24150</v>
      </c>
    </row>
    <row r="25" spans="2:18" ht="12.75" customHeight="1" x14ac:dyDescent="0.2">
      <c r="B25" s="425" t="s">
        <v>35</v>
      </c>
      <c r="C25" s="426">
        <v>0</v>
      </c>
      <c r="D25" s="427">
        <v>0</v>
      </c>
      <c r="E25" s="426">
        <v>1</v>
      </c>
      <c r="F25" s="427">
        <v>34984</v>
      </c>
      <c r="G25" s="426">
        <v>2</v>
      </c>
      <c r="H25" s="427">
        <v>59431</v>
      </c>
      <c r="I25" s="426">
        <v>0</v>
      </c>
      <c r="J25" s="427">
        <v>0</v>
      </c>
      <c r="K25" s="426">
        <v>0</v>
      </c>
      <c r="L25" s="427">
        <v>0</v>
      </c>
      <c r="M25" s="426">
        <v>0</v>
      </c>
      <c r="N25" s="427">
        <v>0</v>
      </c>
      <c r="O25" s="426">
        <v>0</v>
      </c>
      <c r="P25" s="427">
        <v>0</v>
      </c>
      <c r="Q25" s="426">
        <f t="shared" si="0"/>
        <v>3</v>
      </c>
      <c r="R25" s="428">
        <f t="shared" si="1"/>
        <v>94415</v>
      </c>
    </row>
    <row r="26" spans="2:18" ht="12.75" customHeight="1" x14ac:dyDescent="0.2">
      <c r="B26" s="425" t="s">
        <v>41</v>
      </c>
      <c r="C26" s="426">
        <v>0</v>
      </c>
      <c r="D26" s="427">
        <v>0</v>
      </c>
      <c r="E26" s="426">
        <v>1</v>
      </c>
      <c r="F26" s="427">
        <v>24791</v>
      </c>
      <c r="G26" s="426">
        <v>1</v>
      </c>
      <c r="H26" s="427">
        <v>25725</v>
      </c>
      <c r="I26" s="426">
        <v>1</v>
      </c>
      <c r="J26" s="427">
        <v>70254</v>
      </c>
      <c r="K26" s="426">
        <v>0</v>
      </c>
      <c r="L26" s="427">
        <v>0</v>
      </c>
      <c r="M26" s="426">
        <v>0</v>
      </c>
      <c r="N26" s="427">
        <v>0</v>
      </c>
      <c r="O26" s="426">
        <v>0</v>
      </c>
      <c r="P26" s="427">
        <v>0</v>
      </c>
      <c r="Q26" s="426">
        <f t="shared" si="0"/>
        <v>3</v>
      </c>
      <c r="R26" s="428">
        <f t="shared" si="1"/>
        <v>120770</v>
      </c>
    </row>
    <row r="27" spans="2:18" ht="12.75" customHeight="1" x14ac:dyDescent="0.2">
      <c r="B27" s="425" t="s">
        <v>341</v>
      </c>
      <c r="C27" s="426">
        <v>0</v>
      </c>
      <c r="D27" s="427">
        <v>0</v>
      </c>
      <c r="E27" s="426">
        <v>5</v>
      </c>
      <c r="F27" s="427">
        <v>202844</v>
      </c>
      <c r="G27" s="426">
        <v>13</v>
      </c>
      <c r="H27" s="427">
        <v>371056</v>
      </c>
      <c r="I27" s="426">
        <v>0</v>
      </c>
      <c r="J27" s="427">
        <v>0</v>
      </c>
      <c r="K27" s="426">
        <v>0</v>
      </c>
      <c r="L27" s="427">
        <v>0</v>
      </c>
      <c r="M27" s="426">
        <v>2</v>
      </c>
      <c r="N27" s="427">
        <v>172615</v>
      </c>
      <c r="O27" s="426">
        <v>14</v>
      </c>
      <c r="P27" s="427">
        <v>359562</v>
      </c>
      <c r="Q27" s="426">
        <f t="shared" si="0"/>
        <v>34</v>
      </c>
      <c r="R27" s="428">
        <f t="shared" si="1"/>
        <v>1106077</v>
      </c>
    </row>
    <row r="28" spans="2:18" ht="12.75" customHeight="1" x14ac:dyDescent="0.2">
      <c r="B28" s="425" t="s">
        <v>43</v>
      </c>
      <c r="C28" s="426">
        <v>70</v>
      </c>
      <c r="D28" s="427">
        <v>1244600</v>
      </c>
      <c r="E28" s="426">
        <v>106</v>
      </c>
      <c r="F28" s="427">
        <v>2192292</v>
      </c>
      <c r="G28" s="426">
        <v>248</v>
      </c>
      <c r="H28" s="427">
        <v>6293743</v>
      </c>
      <c r="I28" s="426">
        <v>0</v>
      </c>
      <c r="J28" s="427">
        <v>0</v>
      </c>
      <c r="K28" s="426">
        <v>0</v>
      </c>
      <c r="L28" s="427">
        <v>0</v>
      </c>
      <c r="M28" s="426">
        <v>0</v>
      </c>
      <c r="N28" s="427">
        <v>0</v>
      </c>
      <c r="O28" s="426">
        <v>2</v>
      </c>
      <c r="P28" s="427">
        <v>50452</v>
      </c>
      <c r="Q28" s="426">
        <f t="shared" si="0"/>
        <v>426</v>
      </c>
      <c r="R28" s="428">
        <f t="shared" si="1"/>
        <v>9781087</v>
      </c>
    </row>
    <row r="29" spans="2:18" ht="12.75" customHeight="1" x14ac:dyDescent="0.2">
      <c r="B29" s="425" t="s">
        <v>44</v>
      </c>
      <c r="C29" s="426">
        <v>2</v>
      </c>
      <c r="D29" s="427">
        <v>61994</v>
      </c>
      <c r="E29" s="426">
        <v>3</v>
      </c>
      <c r="F29" s="427">
        <v>70830</v>
      </c>
      <c r="G29" s="426">
        <v>2</v>
      </c>
      <c r="H29" s="427">
        <v>61581</v>
      </c>
      <c r="I29" s="426">
        <v>0</v>
      </c>
      <c r="J29" s="427">
        <v>0</v>
      </c>
      <c r="K29" s="426">
        <v>0</v>
      </c>
      <c r="L29" s="427">
        <v>0</v>
      </c>
      <c r="M29" s="426">
        <v>0</v>
      </c>
      <c r="N29" s="427">
        <v>0</v>
      </c>
      <c r="O29" s="426">
        <v>0</v>
      </c>
      <c r="P29" s="427">
        <v>0</v>
      </c>
      <c r="Q29" s="426">
        <f t="shared" si="0"/>
        <v>7</v>
      </c>
      <c r="R29" s="428">
        <f t="shared" si="1"/>
        <v>194405</v>
      </c>
    </row>
    <row r="30" spans="2:18" ht="12.75" customHeight="1" x14ac:dyDescent="0.2">
      <c r="B30" s="431" t="s">
        <v>53</v>
      </c>
      <c r="C30" s="432">
        <f>SUM(C7:C29)</f>
        <v>12067</v>
      </c>
      <c r="D30" s="433">
        <f t="shared" ref="D30:P30" si="2">SUM(D7:D29)</f>
        <v>210286548.44999999</v>
      </c>
      <c r="E30" s="432">
        <f t="shared" si="2"/>
        <v>11679</v>
      </c>
      <c r="F30" s="433">
        <f t="shared" si="2"/>
        <v>257763166.9402</v>
      </c>
      <c r="G30" s="432">
        <f t="shared" si="2"/>
        <v>13104</v>
      </c>
      <c r="H30" s="433">
        <f t="shared" si="2"/>
        <v>345840985.03009999</v>
      </c>
      <c r="I30" s="432">
        <f t="shared" si="2"/>
        <v>463</v>
      </c>
      <c r="J30" s="433">
        <f t="shared" si="2"/>
        <v>40364368.850000001</v>
      </c>
      <c r="K30" s="432">
        <f t="shared" si="2"/>
        <v>121</v>
      </c>
      <c r="L30" s="433">
        <f t="shared" si="2"/>
        <v>16505483</v>
      </c>
      <c r="M30" s="432">
        <f t="shared" si="2"/>
        <v>471</v>
      </c>
      <c r="N30" s="433">
        <f t="shared" si="2"/>
        <v>47636543.57</v>
      </c>
      <c r="O30" s="432">
        <f t="shared" si="2"/>
        <v>1300</v>
      </c>
      <c r="P30" s="433">
        <f t="shared" si="2"/>
        <v>36860991.280000001</v>
      </c>
      <c r="Q30" s="434">
        <f t="shared" si="0"/>
        <v>39205</v>
      </c>
      <c r="R30" s="435">
        <f t="shared" si="1"/>
        <v>955258087.12030005</v>
      </c>
    </row>
    <row r="31" spans="2:18" ht="12.75" customHeight="1" x14ac:dyDescent="0.2">
      <c r="B31" s="425" t="s">
        <v>46</v>
      </c>
      <c r="C31" s="426">
        <v>17</v>
      </c>
      <c r="D31" s="427">
        <v>345258</v>
      </c>
      <c r="E31" s="426">
        <v>71</v>
      </c>
      <c r="F31" s="427">
        <v>2039511</v>
      </c>
      <c r="G31" s="426">
        <v>34</v>
      </c>
      <c r="H31" s="427">
        <v>1124576</v>
      </c>
      <c r="I31" s="426">
        <v>3</v>
      </c>
      <c r="J31" s="427">
        <v>274210</v>
      </c>
      <c r="K31" s="426">
        <v>0</v>
      </c>
      <c r="L31" s="427">
        <v>0</v>
      </c>
      <c r="M31" s="426">
        <v>6</v>
      </c>
      <c r="N31" s="427">
        <v>915890</v>
      </c>
      <c r="O31" s="426">
        <v>15</v>
      </c>
      <c r="P31" s="427">
        <v>520469</v>
      </c>
      <c r="Q31" s="426">
        <f t="shared" si="0"/>
        <v>146</v>
      </c>
      <c r="R31" s="428">
        <f t="shared" si="1"/>
        <v>5219914</v>
      </c>
    </row>
    <row r="32" spans="2:18" ht="12.75" customHeight="1" x14ac:dyDescent="0.2">
      <c r="B32" s="425" t="s">
        <v>47</v>
      </c>
      <c r="C32" s="426">
        <v>19</v>
      </c>
      <c r="D32" s="427">
        <v>461290.00020000001</v>
      </c>
      <c r="E32" s="426">
        <v>84</v>
      </c>
      <c r="F32" s="427">
        <v>1963552.0001999999</v>
      </c>
      <c r="G32" s="426">
        <v>126</v>
      </c>
      <c r="H32" s="427">
        <v>4092463.0005000001</v>
      </c>
      <c r="I32" s="426">
        <v>18</v>
      </c>
      <c r="J32" s="427">
        <v>2145248.9999000002</v>
      </c>
      <c r="K32" s="426">
        <v>0</v>
      </c>
      <c r="L32" s="427">
        <v>0</v>
      </c>
      <c r="M32" s="426">
        <v>11</v>
      </c>
      <c r="N32" s="427">
        <v>1083741</v>
      </c>
      <c r="O32" s="426">
        <v>119</v>
      </c>
      <c r="P32" s="427">
        <v>25466665.77</v>
      </c>
      <c r="Q32" s="426">
        <f t="shared" si="0"/>
        <v>377</v>
      </c>
      <c r="R32" s="428">
        <f t="shared" si="1"/>
        <v>35212960.770800002</v>
      </c>
    </row>
    <row r="33" spans="2:18" ht="12.75" customHeight="1" x14ac:dyDescent="0.2">
      <c r="B33" s="425" t="s">
        <v>48</v>
      </c>
      <c r="C33" s="426">
        <v>31</v>
      </c>
      <c r="D33" s="427">
        <v>565119</v>
      </c>
      <c r="E33" s="426">
        <v>73</v>
      </c>
      <c r="F33" s="427">
        <v>1881339.9598999999</v>
      </c>
      <c r="G33" s="426">
        <v>271</v>
      </c>
      <c r="H33" s="427">
        <v>7952220.0004000003</v>
      </c>
      <c r="I33" s="426">
        <v>39</v>
      </c>
      <c r="J33" s="427">
        <v>4336392</v>
      </c>
      <c r="K33" s="426">
        <v>9</v>
      </c>
      <c r="L33" s="427">
        <v>1177436</v>
      </c>
      <c r="M33" s="426">
        <v>3</v>
      </c>
      <c r="N33" s="427">
        <v>283840</v>
      </c>
      <c r="O33" s="426">
        <v>169</v>
      </c>
      <c r="P33" s="427">
        <v>4337410.9996999996</v>
      </c>
      <c r="Q33" s="426">
        <f t="shared" si="0"/>
        <v>595</v>
      </c>
      <c r="R33" s="428">
        <f t="shared" si="1"/>
        <v>20533757.960000001</v>
      </c>
    </row>
    <row r="34" spans="2:18" ht="12.75" customHeight="1" x14ac:dyDescent="0.2">
      <c r="B34" s="425" t="s">
        <v>342</v>
      </c>
      <c r="C34" s="426">
        <v>2</v>
      </c>
      <c r="D34" s="427">
        <v>31065</v>
      </c>
      <c r="E34" s="426">
        <v>437</v>
      </c>
      <c r="F34" s="427">
        <v>11298289.020300001</v>
      </c>
      <c r="G34" s="426">
        <v>198</v>
      </c>
      <c r="H34" s="427">
        <v>6096161.0098999999</v>
      </c>
      <c r="I34" s="426">
        <v>103</v>
      </c>
      <c r="J34" s="427">
        <v>8453316.9796999991</v>
      </c>
      <c r="K34" s="426">
        <v>0</v>
      </c>
      <c r="L34" s="427">
        <v>0</v>
      </c>
      <c r="M34" s="426">
        <v>13</v>
      </c>
      <c r="N34" s="427">
        <v>1423910.28</v>
      </c>
      <c r="O34" s="426">
        <v>293</v>
      </c>
      <c r="P34" s="427">
        <v>18908077.789999999</v>
      </c>
      <c r="Q34" s="426">
        <f t="shared" si="0"/>
        <v>1046</v>
      </c>
      <c r="R34" s="428">
        <f t="shared" si="1"/>
        <v>46210820.079899997</v>
      </c>
    </row>
    <row r="35" spans="2:18" ht="12.75" customHeight="1" x14ac:dyDescent="0.2">
      <c r="B35" s="436" t="s">
        <v>54</v>
      </c>
      <c r="C35" s="432">
        <f>SUM(C31:C34)</f>
        <v>69</v>
      </c>
      <c r="D35" s="433">
        <f t="shared" ref="D35:P35" si="3">SUM(D31:D34)</f>
        <v>1402732.0002000001</v>
      </c>
      <c r="E35" s="432">
        <f t="shared" si="3"/>
        <v>665</v>
      </c>
      <c r="F35" s="433">
        <f t="shared" si="3"/>
        <v>17182691.9804</v>
      </c>
      <c r="G35" s="432">
        <f t="shared" si="3"/>
        <v>629</v>
      </c>
      <c r="H35" s="433">
        <f t="shared" si="3"/>
        <v>19265420.0108</v>
      </c>
      <c r="I35" s="432">
        <f t="shared" si="3"/>
        <v>163</v>
      </c>
      <c r="J35" s="433">
        <f t="shared" si="3"/>
        <v>15209167.979599999</v>
      </c>
      <c r="K35" s="432">
        <f t="shared" si="3"/>
        <v>9</v>
      </c>
      <c r="L35" s="433">
        <f t="shared" si="3"/>
        <v>1177436</v>
      </c>
      <c r="M35" s="432">
        <f t="shared" si="3"/>
        <v>33</v>
      </c>
      <c r="N35" s="433">
        <f t="shared" si="3"/>
        <v>3707381.2800000003</v>
      </c>
      <c r="O35" s="432">
        <f t="shared" si="3"/>
        <v>596</v>
      </c>
      <c r="P35" s="433">
        <f t="shared" si="3"/>
        <v>49232623.559699997</v>
      </c>
      <c r="Q35" s="434">
        <f t="shared" si="0"/>
        <v>2164</v>
      </c>
      <c r="R35" s="435">
        <f t="shared" si="1"/>
        <v>107177452.8107</v>
      </c>
    </row>
    <row r="36" spans="2:18" ht="12.75" customHeight="1" x14ac:dyDescent="0.2">
      <c r="B36" s="425" t="s">
        <v>343</v>
      </c>
      <c r="C36" s="426">
        <v>41</v>
      </c>
      <c r="D36" s="427">
        <v>971362</v>
      </c>
      <c r="E36" s="426">
        <v>82</v>
      </c>
      <c r="F36" s="427">
        <v>1984096</v>
      </c>
      <c r="G36" s="426">
        <v>122</v>
      </c>
      <c r="H36" s="427">
        <v>3547663.9991000001</v>
      </c>
      <c r="I36" s="426">
        <v>0</v>
      </c>
      <c r="J36" s="427">
        <v>0</v>
      </c>
      <c r="K36" s="426">
        <v>0</v>
      </c>
      <c r="L36" s="427">
        <v>0</v>
      </c>
      <c r="M36" s="426">
        <v>0</v>
      </c>
      <c r="N36" s="427">
        <v>0</v>
      </c>
      <c r="O36" s="426">
        <v>24</v>
      </c>
      <c r="P36" s="427">
        <v>555280</v>
      </c>
      <c r="Q36" s="426">
        <f t="shared" si="0"/>
        <v>269</v>
      </c>
      <c r="R36" s="428">
        <f t="shared" si="1"/>
        <v>7058401.9990999997</v>
      </c>
    </row>
    <row r="37" spans="2:18" ht="12.75" customHeight="1" x14ac:dyDescent="0.2">
      <c r="B37" s="436" t="s">
        <v>344</v>
      </c>
      <c r="C37" s="432">
        <f>C36</f>
        <v>41</v>
      </c>
      <c r="D37" s="433">
        <f t="shared" ref="D37:P37" si="4">D36</f>
        <v>971362</v>
      </c>
      <c r="E37" s="432">
        <f t="shared" si="4"/>
        <v>82</v>
      </c>
      <c r="F37" s="433">
        <f t="shared" si="4"/>
        <v>1984096</v>
      </c>
      <c r="G37" s="432">
        <f t="shared" si="4"/>
        <v>122</v>
      </c>
      <c r="H37" s="433">
        <f t="shared" si="4"/>
        <v>3547663.9991000001</v>
      </c>
      <c r="I37" s="432">
        <f t="shared" si="4"/>
        <v>0</v>
      </c>
      <c r="J37" s="433">
        <f t="shared" si="4"/>
        <v>0</v>
      </c>
      <c r="K37" s="432">
        <f t="shared" si="4"/>
        <v>0</v>
      </c>
      <c r="L37" s="433">
        <f t="shared" si="4"/>
        <v>0</v>
      </c>
      <c r="M37" s="432">
        <f t="shared" si="4"/>
        <v>0</v>
      </c>
      <c r="N37" s="433">
        <f t="shared" si="4"/>
        <v>0</v>
      </c>
      <c r="O37" s="432">
        <f t="shared" si="4"/>
        <v>24</v>
      </c>
      <c r="P37" s="433">
        <f t="shared" si="4"/>
        <v>555280</v>
      </c>
      <c r="Q37" s="434">
        <f t="shared" si="0"/>
        <v>269</v>
      </c>
      <c r="R37" s="435">
        <f t="shared" si="1"/>
        <v>7058401.9990999997</v>
      </c>
    </row>
    <row r="38" spans="2:18" ht="12.75" customHeight="1" x14ac:dyDescent="0.2">
      <c r="B38" s="425"/>
      <c r="C38" s="437"/>
      <c r="D38" s="438"/>
      <c r="E38" s="437"/>
      <c r="F38" s="438"/>
      <c r="G38" s="437"/>
      <c r="H38" s="438"/>
      <c r="I38" s="437"/>
      <c r="J38" s="438"/>
      <c r="K38" s="437"/>
      <c r="L38" s="438"/>
      <c r="M38" s="437"/>
      <c r="N38" s="438"/>
      <c r="O38" s="437"/>
      <c r="P38" s="438"/>
      <c r="Q38" s="437"/>
      <c r="R38" s="439"/>
    </row>
    <row r="39" spans="2:18" ht="12.75" customHeight="1" thickBot="1" x14ac:dyDescent="0.25">
      <c r="B39" s="440" t="s">
        <v>52</v>
      </c>
      <c r="C39" s="441">
        <f>C30+C35+C37</f>
        <v>12177</v>
      </c>
      <c r="D39" s="442">
        <f t="shared" ref="D39:P39" si="5">D30+D35+D37</f>
        <v>212660642.45019999</v>
      </c>
      <c r="E39" s="441">
        <f t="shared" si="5"/>
        <v>12426</v>
      </c>
      <c r="F39" s="442">
        <f t="shared" si="5"/>
        <v>276929954.9206</v>
      </c>
      <c r="G39" s="441">
        <f t="shared" si="5"/>
        <v>13855</v>
      </c>
      <c r="H39" s="442">
        <f t="shared" si="5"/>
        <v>368654069.04000002</v>
      </c>
      <c r="I39" s="441">
        <f t="shared" si="5"/>
        <v>626</v>
      </c>
      <c r="J39" s="442">
        <f t="shared" si="5"/>
        <v>55573536.829599999</v>
      </c>
      <c r="K39" s="441">
        <f t="shared" si="5"/>
        <v>130</v>
      </c>
      <c r="L39" s="442">
        <f t="shared" si="5"/>
        <v>17682919</v>
      </c>
      <c r="M39" s="441">
        <f t="shared" si="5"/>
        <v>504</v>
      </c>
      <c r="N39" s="442">
        <f t="shared" si="5"/>
        <v>51343924.850000001</v>
      </c>
      <c r="O39" s="441">
        <f t="shared" si="5"/>
        <v>1920</v>
      </c>
      <c r="P39" s="442">
        <f t="shared" si="5"/>
        <v>86648894.839699998</v>
      </c>
      <c r="Q39" s="443">
        <f t="shared" ref="Q39" si="6">+C39+E39+G39+I39+K39+M39+O39</f>
        <v>41638</v>
      </c>
      <c r="R39" s="444">
        <f t="shared" ref="R39" si="7">D39+F39+H39+J39+L39+N39+P39</f>
        <v>1069493941.9301</v>
      </c>
    </row>
    <row r="41" spans="2:18" s="417" customFormat="1" ht="72.75" customHeight="1" x14ac:dyDescent="0.2">
      <c r="B41" s="485" t="s">
        <v>345</v>
      </c>
      <c r="C41" s="485"/>
      <c r="D41" s="485"/>
      <c r="E41" s="485"/>
      <c r="F41" s="485"/>
      <c r="G41" s="485"/>
      <c r="H41" s="485"/>
      <c r="I41" s="485"/>
      <c r="J41" s="485"/>
      <c r="K41" s="485"/>
    </row>
  </sheetData>
  <mergeCells count="9">
    <mergeCell ref="M5:N5"/>
    <mergeCell ref="O5:P5"/>
    <mergeCell ref="Q5:R5"/>
    <mergeCell ref="B41:K41"/>
    <mergeCell ref="C5:D5"/>
    <mergeCell ref="E5:F5"/>
    <mergeCell ref="G5:H5"/>
    <mergeCell ref="I5:J5"/>
    <mergeCell ref="K5:L5"/>
  </mergeCells>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T80"/>
  <sheetViews>
    <sheetView showGridLines="0" workbookViewId="0"/>
  </sheetViews>
  <sheetFormatPr defaultRowHeight="12.75" x14ac:dyDescent="0.2"/>
  <cols>
    <col min="2" max="2" width="42.7109375" customWidth="1"/>
    <col min="3" max="3" width="9.28515625" bestFit="1" customWidth="1"/>
    <col min="4" max="6" width="9.28515625" customWidth="1"/>
    <col min="7" max="7" width="13.42578125" customWidth="1"/>
    <col min="8" max="8" width="11.140625" customWidth="1"/>
    <col min="9" max="9" width="12.42578125" customWidth="1"/>
    <col min="10" max="10" width="12.5703125" customWidth="1"/>
    <col min="11" max="11" width="13.28515625" customWidth="1"/>
    <col min="12" max="12" width="10.85546875" customWidth="1"/>
    <col min="13" max="14" width="12.85546875" customWidth="1"/>
    <col min="15" max="15" width="13.28515625" customWidth="1"/>
    <col min="16" max="16" width="10.140625" customWidth="1"/>
    <col min="17" max="17" width="13.85546875" customWidth="1"/>
    <col min="18" max="18" width="12.5703125" customWidth="1"/>
    <col min="19" max="19" width="10.5703125" customWidth="1"/>
    <col min="20" max="20" width="14.7109375" customWidth="1"/>
    <col min="21" max="21" width="14.85546875" customWidth="1"/>
    <col min="38" max="38" width="13.28515625" customWidth="1"/>
  </cols>
  <sheetData>
    <row r="2" spans="1:15" x14ac:dyDescent="0.2">
      <c r="A2" s="2"/>
      <c r="B2" s="2" t="s">
        <v>0</v>
      </c>
    </row>
    <row r="3" spans="1:15" ht="18.75" thickBot="1" x14ac:dyDescent="0.3">
      <c r="A3" s="1"/>
      <c r="B3" s="7" t="s">
        <v>401</v>
      </c>
    </row>
    <row r="4" spans="1:15" ht="18" x14ac:dyDescent="0.25">
      <c r="A4" s="1"/>
      <c r="B4" s="467" t="s">
        <v>1</v>
      </c>
      <c r="C4" s="469" t="s">
        <v>96</v>
      </c>
      <c r="D4" s="470"/>
      <c r="E4" s="470"/>
      <c r="F4" s="471"/>
      <c r="G4" s="464" t="s">
        <v>97</v>
      </c>
      <c r="H4" s="465"/>
      <c r="I4" s="465"/>
      <c r="J4" s="465"/>
      <c r="K4" s="464" t="s">
        <v>140</v>
      </c>
      <c r="L4" s="465"/>
      <c r="M4" s="465"/>
      <c r="N4" s="466"/>
      <c r="O4" s="210"/>
    </row>
    <row r="5" spans="1:15" ht="40.5" customHeight="1" thickBot="1" x14ac:dyDescent="0.3">
      <c r="A5" s="1"/>
      <c r="B5" s="468"/>
      <c r="C5" s="116" t="s">
        <v>57</v>
      </c>
      <c r="D5" s="117" t="s">
        <v>390</v>
      </c>
      <c r="E5" s="117" t="s">
        <v>391</v>
      </c>
      <c r="F5" s="118" t="s">
        <v>141</v>
      </c>
      <c r="G5" s="116" t="s">
        <v>57</v>
      </c>
      <c r="H5" s="117" t="s">
        <v>390</v>
      </c>
      <c r="I5" s="117" t="s">
        <v>391</v>
      </c>
      <c r="J5" s="118" t="s">
        <v>90</v>
      </c>
      <c r="K5" s="116" t="s">
        <v>57</v>
      </c>
      <c r="L5" s="117" t="s">
        <v>390</v>
      </c>
      <c r="M5" s="117" t="s">
        <v>391</v>
      </c>
      <c r="N5" s="118" t="s">
        <v>91</v>
      </c>
    </row>
    <row r="6" spans="1:15" x14ac:dyDescent="0.2">
      <c r="B6" s="112" t="s">
        <v>16</v>
      </c>
      <c r="C6" s="113">
        <v>43</v>
      </c>
      <c r="D6" s="114">
        <v>0</v>
      </c>
      <c r="E6" s="114">
        <v>0</v>
      </c>
      <c r="F6" s="145">
        <v>43</v>
      </c>
      <c r="G6" s="211">
        <v>44520.999816894531</v>
      </c>
      <c r="H6" s="212">
        <v>0</v>
      </c>
      <c r="I6" s="212">
        <v>0</v>
      </c>
      <c r="J6" s="228">
        <v>44520.999816894531</v>
      </c>
      <c r="K6" s="211">
        <v>199539.00000000998</v>
      </c>
      <c r="L6" s="212">
        <v>0</v>
      </c>
      <c r="M6" s="212">
        <v>0</v>
      </c>
      <c r="N6" s="213">
        <v>199539.00000000998</v>
      </c>
    </row>
    <row r="7" spans="1:15" x14ac:dyDescent="0.2">
      <c r="B7" s="112" t="s">
        <v>17</v>
      </c>
      <c r="C7" s="18">
        <v>146</v>
      </c>
      <c r="D7" s="4">
        <v>8</v>
      </c>
      <c r="E7" s="4">
        <v>6</v>
      </c>
      <c r="F7" s="28">
        <v>160</v>
      </c>
      <c r="G7" s="18">
        <v>534622.00421142578</v>
      </c>
      <c r="H7" s="4">
        <v>39818.999816894531</v>
      </c>
      <c r="I7" s="4">
        <v>20799.000427246094</v>
      </c>
      <c r="J7" s="28">
        <v>595240.00445556641</v>
      </c>
      <c r="K7" s="18">
        <v>898708.000000195</v>
      </c>
      <c r="L7" s="4">
        <v>29743.99999995</v>
      </c>
      <c r="M7" s="4">
        <v>32710</v>
      </c>
      <c r="N7" s="19">
        <v>961162.00000014505</v>
      </c>
    </row>
    <row r="8" spans="1:15" x14ac:dyDescent="0.2">
      <c r="B8" s="112" t="s">
        <v>142</v>
      </c>
      <c r="C8" s="18">
        <v>2</v>
      </c>
      <c r="D8" s="4">
        <v>1</v>
      </c>
      <c r="E8" s="4">
        <v>93</v>
      </c>
      <c r="F8" s="28">
        <v>96</v>
      </c>
      <c r="G8" s="18">
        <v>9913</v>
      </c>
      <c r="H8" s="4">
        <v>14193</v>
      </c>
      <c r="I8" s="4">
        <v>339963.998046875</v>
      </c>
      <c r="J8" s="28">
        <v>364069.998046875</v>
      </c>
      <c r="K8" s="18">
        <v>10881</v>
      </c>
      <c r="L8" s="4">
        <v>10215</v>
      </c>
      <c r="M8" s="4">
        <v>606135.00000057998</v>
      </c>
      <c r="N8" s="19">
        <v>627231.00000057998</v>
      </c>
    </row>
    <row r="9" spans="1:15" x14ac:dyDescent="0.2">
      <c r="B9" s="112" t="s">
        <v>143</v>
      </c>
      <c r="C9" s="18">
        <v>0</v>
      </c>
      <c r="D9" s="4">
        <v>0</v>
      </c>
      <c r="E9" s="4">
        <v>76</v>
      </c>
      <c r="F9" s="28">
        <v>76</v>
      </c>
      <c r="G9" s="18">
        <v>0</v>
      </c>
      <c r="H9" s="4">
        <v>0</v>
      </c>
      <c r="I9" s="4">
        <v>295070.00094604492</v>
      </c>
      <c r="J9" s="28">
        <v>295070.00094604492</v>
      </c>
      <c r="K9" s="18">
        <v>0</v>
      </c>
      <c r="L9" s="4">
        <v>0</v>
      </c>
      <c r="M9" s="4">
        <v>224299.00000028999</v>
      </c>
      <c r="N9" s="19">
        <v>224299.00000028999</v>
      </c>
    </row>
    <row r="10" spans="1:15" x14ac:dyDescent="0.2">
      <c r="B10" s="112" t="s">
        <v>18</v>
      </c>
      <c r="C10" s="18">
        <v>33874</v>
      </c>
      <c r="D10" s="4">
        <v>23</v>
      </c>
      <c r="E10" s="4">
        <v>6496</v>
      </c>
      <c r="F10" s="28">
        <v>40393</v>
      </c>
      <c r="G10" s="18">
        <v>197259479.54936218</v>
      </c>
      <c r="H10" s="4">
        <v>167004.99890136719</v>
      </c>
      <c r="I10" s="4">
        <v>34986423.12890625</v>
      </c>
      <c r="J10" s="28">
        <v>232412907.6771698</v>
      </c>
      <c r="K10" s="18">
        <v>236348637.99988228</v>
      </c>
      <c r="L10" s="4">
        <v>193043.0000001</v>
      </c>
      <c r="M10" s="4">
        <v>84780400.000058547</v>
      </c>
      <c r="N10" s="19">
        <v>321322080.99994093</v>
      </c>
    </row>
    <row r="11" spans="1:15" x14ac:dyDescent="0.2">
      <c r="B11" s="112" t="s">
        <v>19</v>
      </c>
      <c r="C11" s="18">
        <v>601</v>
      </c>
      <c r="D11" s="4">
        <v>16</v>
      </c>
      <c r="E11" s="4">
        <v>1332</v>
      </c>
      <c r="F11" s="28">
        <v>1949</v>
      </c>
      <c r="G11" s="18">
        <v>4187160.9585266113</v>
      </c>
      <c r="H11" s="4">
        <v>96623.001007080078</v>
      </c>
      <c r="I11" s="4">
        <v>10527975.124900818</v>
      </c>
      <c r="J11" s="28">
        <v>14811759.084434509</v>
      </c>
      <c r="K11" s="18">
        <v>3392651.9999987488</v>
      </c>
      <c r="L11" s="4">
        <v>56483.000000019994</v>
      </c>
      <c r="M11" s="4">
        <v>19536021.00000985</v>
      </c>
      <c r="N11" s="19">
        <v>22985156.00000862</v>
      </c>
    </row>
    <row r="12" spans="1:15" x14ac:dyDescent="0.2">
      <c r="B12" s="112" t="s">
        <v>174</v>
      </c>
      <c r="C12" s="18">
        <v>0</v>
      </c>
      <c r="D12" s="4">
        <v>2</v>
      </c>
      <c r="E12" s="4">
        <v>94</v>
      </c>
      <c r="F12" s="28">
        <v>96</v>
      </c>
      <c r="G12" s="18">
        <v>0</v>
      </c>
      <c r="H12" s="4">
        <v>30385</v>
      </c>
      <c r="I12" s="4">
        <v>484170</v>
      </c>
      <c r="J12" s="28">
        <v>514555</v>
      </c>
      <c r="K12" s="18">
        <v>0</v>
      </c>
      <c r="L12" s="4">
        <v>36618</v>
      </c>
      <c r="M12" s="4">
        <v>1156963</v>
      </c>
      <c r="N12" s="19">
        <v>1193581</v>
      </c>
    </row>
    <row r="13" spans="1:15" x14ac:dyDescent="0.2">
      <c r="B13" s="112" t="s">
        <v>20</v>
      </c>
      <c r="C13" s="18">
        <v>3657</v>
      </c>
      <c r="D13" s="4">
        <v>210</v>
      </c>
      <c r="E13" s="4">
        <v>10327</v>
      </c>
      <c r="F13" s="28">
        <v>14194</v>
      </c>
      <c r="G13" s="18">
        <v>52712658.029296875</v>
      </c>
      <c r="H13" s="4">
        <v>5064208.0041503906</v>
      </c>
      <c r="I13" s="4">
        <v>73601030.46875</v>
      </c>
      <c r="J13" s="28">
        <v>131377896.50219727</v>
      </c>
      <c r="K13" s="18">
        <v>18244750.99999601</v>
      </c>
      <c r="L13" s="4">
        <v>1431916.0000008799</v>
      </c>
      <c r="M13" s="4">
        <v>70400130.000016138</v>
      </c>
      <c r="N13" s="19">
        <v>90076797.000013024</v>
      </c>
    </row>
    <row r="14" spans="1:15" x14ac:dyDescent="0.2">
      <c r="B14" s="112" t="s">
        <v>21</v>
      </c>
      <c r="C14" s="18">
        <v>846</v>
      </c>
      <c r="D14" s="4">
        <v>2</v>
      </c>
      <c r="E14" s="4">
        <v>3830</v>
      </c>
      <c r="F14" s="28">
        <v>4678</v>
      </c>
      <c r="G14" s="18">
        <v>5147716.0495910645</v>
      </c>
      <c r="H14" s="4">
        <v>14666</v>
      </c>
      <c r="I14" s="4">
        <v>21855385.1328125</v>
      </c>
      <c r="J14" s="28">
        <v>27017767.182403564</v>
      </c>
      <c r="K14" s="18">
        <v>3666227.9999993788</v>
      </c>
      <c r="L14" s="4">
        <v>10611</v>
      </c>
      <c r="M14" s="4">
        <v>45399327.000000127</v>
      </c>
      <c r="N14" s="19">
        <v>49076165.999999508</v>
      </c>
    </row>
    <row r="15" spans="1:15" x14ac:dyDescent="0.2">
      <c r="B15" s="112" t="s">
        <v>144</v>
      </c>
      <c r="C15" s="18">
        <v>47000</v>
      </c>
      <c r="D15" s="4">
        <v>30</v>
      </c>
      <c r="E15" s="4">
        <v>7100</v>
      </c>
      <c r="F15" s="28">
        <v>54130</v>
      </c>
      <c r="G15" s="18">
        <v>456625509.7487793</v>
      </c>
      <c r="H15" s="4">
        <v>47461.999938964844</v>
      </c>
      <c r="I15" s="4">
        <v>41959622.734375</v>
      </c>
      <c r="J15" s="28">
        <v>498632594.48309326</v>
      </c>
      <c r="K15" s="18">
        <v>590798608.99954033</v>
      </c>
      <c r="L15" s="4">
        <v>363485.9999998</v>
      </c>
      <c r="M15" s="4">
        <v>63255575.000061527</v>
      </c>
      <c r="N15" s="19">
        <v>654417669.9996016</v>
      </c>
    </row>
    <row r="16" spans="1:15" x14ac:dyDescent="0.2">
      <c r="B16" s="112" t="s">
        <v>22</v>
      </c>
      <c r="C16" s="18">
        <v>0</v>
      </c>
      <c r="D16" s="4">
        <v>4</v>
      </c>
      <c r="E16" s="4">
        <v>378</v>
      </c>
      <c r="F16" s="28">
        <v>382</v>
      </c>
      <c r="G16" s="18">
        <v>0</v>
      </c>
      <c r="H16" s="4">
        <v>59755</v>
      </c>
      <c r="I16" s="4">
        <v>1759009.9912109375</v>
      </c>
      <c r="J16" s="28">
        <v>1818764.9912109375</v>
      </c>
      <c r="K16" s="18">
        <v>0</v>
      </c>
      <c r="L16" s="4">
        <v>28466</v>
      </c>
      <c r="M16" s="4">
        <v>4270778.9999942994</v>
      </c>
      <c r="N16" s="19">
        <v>4299244.9999942994</v>
      </c>
    </row>
    <row r="17" spans="2:14" x14ac:dyDescent="0.2">
      <c r="B17" s="112" t="s">
        <v>23</v>
      </c>
      <c r="C17" s="18">
        <v>39735</v>
      </c>
      <c r="D17" s="4">
        <v>111</v>
      </c>
      <c r="E17" s="4">
        <v>1211</v>
      </c>
      <c r="F17" s="28">
        <v>41057</v>
      </c>
      <c r="G17" s="18">
        <v>207267927.13818359</v>
      </c>
      <c r="H17" s="4">
        <v>876556</v>
      </c>
      <c r="I17" s="4">
        <v>6249935.0859375</v>
      </c>
      <c r="J17" s="28">
        <v>214394418.22412109</v>
      </c>
      <c r="K17" s="18">
        <v>412287644.00008208</v>
      </c>
      <c r="L17" s="4">
        <v>1601081.999999</v>
      </c>
      <c r="M17" s="4">
        <v>12208811.000002306</v>
      </c>
      <c r="N17" s="19">
        <v>426097537.00008339</v>
      </c>
    </row>
    <row r="18" spans="2:14" x14ac:dyDescent="0.2">
      <c r="B18" s="112" t="s">
        <v>24</v>
      </c>
      <c r="C18" s="18">
        <v>73</v>
      </c>
      <c r="D18" s="4">
        <v>15</v>
      </c>
      <c r="E18" s="4">
        <v>4003</v>
      </c>
      <c r="F18" s="28">
        <v>4091</v>
      </c>
      <c r="G18" s="18">
        <v>56560</v>
      </c>
      <c r="H18" s="4">
        <v>26545</v>
      </c>
      <c r="I18" s="4">
        <v>25601881.870117187</v>
      </c>
      <c r="J18" s="28">
        <v>25684986.870117187</v>
      </c>
      <c r="K18" s="18">
        <v>143000</v>
      </c>
      <c r="L18" s="4">
        <v>18000</v>
      </c>
      <c r="M18" s="4">
        <v>45004648.999986298</v>
      </c>
      <c r="N18" s="19">
        <v>45165648.999986298</v>
      </c>
    </row>
    <row r="19" spans="2:14" x14ac:dyDescent="0.2">
      <c r="B19" s="112" t="s">
        <v>25</v>
      </c>
      <c r="C19" s="18">
        <v>11781</v>
      </c>
      <c r="D19" s="4">
        <v>199</v>
      </c>
      <c r="E19" s="4">
        <v>1051</v>
      </c>
      <c r="F19" s="28">
        <v>13031</v>
      </c>
      <c r="G19" s="18">
        <v>116428728.33178711</v>
      </c>
      <c r="H19" s="4">
        <v>1055750.0078125</v>
      </c>
      <c r="I19" s="4">
        <v>6101049.03125</v>
      </c>
      <c r="J19" s="28">
        <v>123585527.37084961</v>
      </c>
      <c r="K19" s="18">
        <v>70461276.999993712</v>
      </c>
      <c r="L19" s="4">
        <v>1253000.0000004498</v>
      </c>
      <c r="M19" s="4">
        <v>7967404.9999918584</v>
      </c>
      <c r="N19" s="19">
        <v>79681681.999986023</v>
      </c>
    </row>
    <row r="20" spans="2:14" x14ac:dyDescent="0.2">
      <c r="B20" s="112" t="s">
        <v>26</v>
      </c>
      <c r="C20" s="18">
        <v>23255</v>
      </c>
      <c r="D20" s="4">
        <v>9</v>
      </c>
      <c r="E20" s="4">
        <v>9041</v>
      </c>
      <c r="F20" s="28">
        <v>32305</v>
      </c>
      <c r="G20" s="18">
        <v>116658813.19142962</v>
      </c>
      <c r="H20" s="4">
        <v>60160.000244140625</v>
      </c>
      <c r="I20" s="4">
        <v>58164707</v>
      </c>
      <c r="J20" s="28">
        <v>174883680.19167376</v>
      </c>
      <c r="K20" s="18">
        <v>123284333.00006276</v>
      </c>
      <c r="L20" s="4">
        <v>43474</v>
      </c>
      <c r="M20" s="4">
        <v>67473386.000025392</v>
      </c>
      <c r="N20" s="19">
        <v>190801193.00008816</v>
      </c>
    </row>
    <row r="21" spans="2:14" x14ac:dyDescent="0.2">
      <c r="B21" s="112" t="s">
        <v>27</v>
      </c>
      <c r="C21" s="18">
        <v>393</v>
      </c>
      <c r="D21" s="4">
        <v>2</v>
      </c>
      <c r="E21" s="4">
        <v>5751</v>
      </c>
      <c r="F21" s="28">
        <v>6146</v>
      </c>
      <c r="G21" s="18">
        <v>836004.00079345703</v>
      </c>
      <c r="H21" s="4">
        <v>4787</v>
      </c>
      <c r="I21" s="4">
        <v>31129462.999023437</v>
      </c>
      <c r="J21" s="28">
        <v>31970253.999816895</v>
      </c>
      <c r="K21" s="18">
        <v>3077464.0000023404</v>
      </c>
      <c r="L21" s="4">
        <v>15587</v>
      </c>
      <c r="M21" s="4">
        <v>54790588.999992661</v>
      </c>
      <c r="N21" s="19">
        <v>57883639.999995001</v>
      </c>
    </row>
    <row r="22" spans="2:14" x14ac:dyDescent="0.2">
      <c r="B22" s="112" t="s">
        <v>207</v>
      </c>
      <c r="C22" s="18">
        <v>2994</v>
      </c>
      <c r="D22" s="4">
        <v>1</v>
      </c>
      <c r="E22" s="4">
        <v>528</v>
      </c>
      <c r="F22" s="28">
        <v>3523</v>
      </c>
      <c r="G22" s="18">
        <v>8103894.1016235352</v>
      </c>
      <c r="H22" s="4">
        <v>1200</v>
      </c>
      <c r="I22" s="4">
        <v>2946608.9688720703</v>
      </c>
      <c r="J22" s="28">
        <v>11051703.070495605</v>
      </c>
      <c r="K22" s="18">
        <v>30566545.000012971</v>
      </c>
      <c r="L22" s="4">
        <v>3745</v>
      </c>
      <c r="M22" s="4">
        <v>4654162.000000461</v>
      </c>
      <c r="N22" s="19">
        <v>35224452.000013433</v>
      </c>
    </row>
    <row r="23" spans="2:14" x14ac:dyDescent="0.2">
      <c r="B23" s="112" t="s">
        <v>28</v>
      </c>
      <c r="C23" s="18">
        <v>4487</v>
      </c>
      <c r="D23" s="4">
        <v>62</v>
      </c>
      <c r="E23" s="4">
        <v>13547</v>
      </c>
      <c r="F23" s="28">
        <v>18096</v>
      </c>
      <c r="G23" s="18">
        <v>35698918.223220825</v>
      </c>
      <c r="H23" s="4">
        <v>1898396.0036315918</v>
      </c>
      <c r="I23" s="4">
        <v>80541447.2421875</v>
      </c>
      <c r="J23" s="28">
        <v>118138761.46903992</v>
      </c>
      <c r="K23" s="18">
        <v>45961080.000012808</v>
      </c>
      <c r="L23" s="4">
        <v>1659783.9999998899</v>
      </c>
      <c r="M23" s="4">
        <v>129117802.00004853</v>
      </c>
      <c r="N23" s="19">
        <v>176738666.00006121</v>
      </c>
    </row>
    <row r="24" spans="2:14" x14ac:dyDescent="0.2">
      <c r="B24" s="112" t="s">
        <v>29</v>
      </c>
      <c r="C24" s="18">
        <v>131</v>
      </c>
      <c r="D24" s="4">
        <v>21</v>
      </c>
      <c r="E24" s="4">
        <v>887</v>
      </c>
      <c r="F24" s="28">
        <v>1039</v>
      </c>
      <c r="G24" s="18">
        <v>1142936.0067749023</v>
      </c>
      <c r="H24" s="4">
        <v>305412.9990234375</v>
      </c>
      <c r="I24" s="4">
        <v>5162484.904296875</v>
      </c>
      <c r="J24" s="28">
        <v>6610833.9100952148</v>
      </c>
      <c r="K24" s="18">
        <v>615163.0000005099</v>
      </c>
      <c r="L24" s="4">
        <v>286015</v>
      </c>
      <c r="M24" s="4">
        <v>9804753.9999980107</v>
      </c>
      <c r="N24" s="19">
        <v>10705931.999998521</v>
      </c>
    </row>
    <row r="25" spans="2:14" x14ac:dyDescent="0.2">
      <c r="B25" s="112" t="s">
        <v>30</v>
      </c>
      <c r="C25" s="18">
        <v>0</v>
      </c>
      <c r="D25" s="4">
        <v>1</v>
      </c>
      <c r="E25" s="4">
        <v>80</v>
      </c>
      <c r="F25" s="28">
        <v>81</v>
      </c>
      <c r="G25" s="18">
        <v>0</v>
      </c>
      <c r="H25" s="4">
        <v>7559</v>
      </c>
      <c r="I25" s="4">
        <v>346174</v>
      </c>
      <c r="J25" s="28">
        <v>353733</v>
      </c>
      <c r="K25" s="18">
        <v>0</v>
      </c>
      <c r="L25" s="4">
        <v>8324</v>
      </c>
      <c r="M25" s="4">
        <v>689924.00000011991</v>
      </c>
      <c r="N25" s="19">
        <v>698248.00000011991</v>
      </c>
    </row>
    <row r="26" spans="2:14" x14ac:dyDescent="0.2">
      <c r="B26" s="112" t="s">
        <v>31</v>
      </c>
      <c r="C26" s="18">
        <v>85</v>
      </c>
      <c r="D26" s="4">
        <v>10</v>
      </c>
      <c r="E26" s="4">
        <v>2</v>
      </c>
      <c r="F26" s="28">
        <v>97</v>
      </c>
      <c r="G26" s="18">
        <v>397054.99614143372</v>
      </c>
      <c r="H26" s="4">
        <v>118629</v>
      </c>
      <c r="I26" s="4">
        <v>12491</v>
      </c>
      <c r="J26" s="28">
        <v>528174.99614143372</v>
      </c>
      <c r="K26" s="18">
        <v>409646.99999962002</v>
      </c>
      <c r="L26" s="4">
        <v>68774</v>
      </c>
      <c r="M26" s="4">
        <v>7436</v>
      </c>
      <c r="N26" s="19">
        <v>485856.99999962002</v>
      </c>
    </row>
    <row r="27" spans="2:14" x14ac:dyDescent="0.2">
      <c r="B27" s="112" t="s">
        <v>179</v>
      </c>
      <c r="C27" s="18">
        <v>0</v>
      </c>
      <c r="D27" s="4">
        <v>1</v>
      </c>
      <c r="E27" s="4">
        <v>5</v>
      </c>
      <c r="F27" s="28">
        <v>6</v>
      </c>
      <c r="G27" s="18">
        <v>0</v>
      </c>
      <c r="H27" s="4">
        <v>11120</v>
      </c>
      <c r="I27" s="4">
        <v>16364</v>
      </c>
      <c r="J27" s="28">
        <v>27484</v>
      </c>
      <c r="K27" s="18">
        <v>0</v>
      </c>
      <c r="L27" s="4">
        <v>8600</v>
      </c>
      <c r="M27" s="4">
        <v>0</v>
      </c>
      <c r="N27" s="19">
        <v>8600</v>
      </c>
    </row>
    <row r="28" spans="2:14" x14ac:dyDescent="0.2">
      <c r="B28" s="112" t="s">
        <v>204</v>
      </c>
      <c r="C28" s="18">
        <v>0</v>
      </c>
      <c r="D28" s="4">
        <v>0</v>
      </c>
      <c r="E28" s="4">
        <v>8</v>
      </c>
      <c r="F28" s="28">
        <v>8</v>
      </c>
      <c r="G28" s="18">
        <v>0</v>
      </c>
      <c r="H28" s="4">
        <v>0</v>
      </c>
      <c r="I28" s="4">
        <v>28637</v>
      </c>
      <c r="J28" s="28">
        <v>28637</v>
      </c>
      <c r="K28" s="18">
        <v>0</v>
      </c>
      <c r="L28" s="4">
        <v>0</v>
      </c>
      <c r="M28" s="4">
        <v>59072</v>
      </c>
      <c r="N28" s="19">
        <v>59072</v>
      </c>
    </row>
    <row r="29" spans="2:14" x14ac:dyDescent="0.2">
      <c r="B29" s="112" t="s">
        <v>175</v>
      </c>
      <c r="C29" s="18">
        <v>0</v>
      </c>
      <c r="D29" s="4">
        <v>3</v>
      </c>
      <c r="E29" s="4">
        <v>0</v>
      </c>
      <c r="F29" s="28">
        <v>3</v>
      </c>
      <c r="G29" s="18">
        <v>0</v>
      </c>
      <c r="H29" s="4">
        <v>20011</v>
      </c>
      <c r="I29" s="4">
        <v>0</v>
      </c>
      <c r="J29" s="28">
        <v>20011</v>
      </c>
      <c r="K29" s="18">
        <v>0</v>
      </c>
      <c r="L29" s="4">
        <v>8626</v>
      </c>
      <c r="M29" s="4">
        <v>0</v>
      </c>
      <c r="N29" s="19">
        <v>8626</v>
      </c>
    </row>
    <row r="30" spans="2:14" x14ac:dyDescent="0.2">
      <c r="B30" s="112" t="s">
        <v>32</v>
      </c>
      <c r="C30" s="18">
        <v>0</v>
      </c>
      <c r="D30" s="4">
        <v>0</v>
      </c>
      <c r="E30" s="4">
        <v>1040</v>
      </c>
      <c r="F30" s="28">
        <v>1040</v>
      </c>
      <c r="G30" s="18">
        <v>0</v>
      </c>
      <c r="H30" s="4">
        <v>0</v>
      </c>
      <c r="I30" s="4">
        <v>4394786.9921875</v>
      </c>
      <c r="J30" s="28">
        <v>4394786.9921875</v>
      </c>
      <c r="K30" s="18">
        <v>0</v>
      </c>
      <c r="L30" s="4">
        <v>0</v>
      </c>
      <c r="M30" s="4">
        <v>7687447.9999972219</v>
      </c>
      <c r="N30" s="19">
        <v>7687447.9999972219</v>
      </c>
    </row>
    <row r="31" spans="2:14" x14ac:dyDescent="0.2">
      <c r="B31" s="112" t="s">
        <v>33</v>
      </c>
      <c r="C31" s="18">
        <v>38</v>
      </c>
      <c r="D31" s="4">
        <v>3</v>
      </c>
      <c r="E31" s="4">
        <v>1</v>
      </c>
      <c r="F31" s="28">
        <v>42</v>
      </c>
      <c r="G31" s="18">
        <v>121795.99951171875</v>
      </c>
      <c r="H31" s="4">
        <v>24815</v>
      </c>
      <c r="I31" s="4">
        <v>3254</v>
      </c>
      <c r="J31" s="28">
        <v>149864.99951171875</v>
      </c>
      <c r="K31" s="18">
        <v>81346.999999980995</v>
      </c>
      <c r="L31" s="4">
        <v>20000</v>
      </c>
      <c r="M31" s="4">
        <v>10000</v>
      </c>
      <c r="N31" s="19">
        <v>111346.999999981</v>
      </c>
    </row>
    <row r="32" spans="2:14" x14ac:dyDescent="0.2">
      <c r="B32" s="112" t="s">
        <v>34</v>
      </c>
      <c r="C32" s="18">
        <v>0</v>
      </c>
      <c r="D32" s="4">
        <v>0</v>
      </c>
      <c r="E32" s="4">
        <v>13</v>
      </c>
      <c r="F32" s="28">
        <v>13</v>
      </c>
      <c r="G32" s="18">
        <v>0</v>
      </c>
      <c r="H32" s="4">
        <v>0</v>
      </c>
      <c r="I32" s="4">
        <v>117646</v>
      </c>
      <c r="J32" s="28">
        <v>117646</v>
      </c>
      <c r="K32" s="18">
        <v>0</v>
      </c>
      <c r="L32" s="4">
        <v>0</v>
      </c>
      <c r="M32" s="4">
        <v>133900</v>
      </c>
      <c r="N32" s="19">
        <v>133900</v>
      </c>
    </row>
    <row r="33" spans="2:14" x14ac:dyDescent="0.2">
      <c r="B33" s="112" t="s">
        <v>35</v>
      </c>
      <c r="C33" s="18">
        <v>1153</v>
      </c>
      <c r="D33" s="4">
        <v>1</v>
      </c>
      <c r="E33" s="4">
        <v>2225</v>
      </c>
      <c r="F33" s="28">
        <v>3379</v>
      </c>
      <c r="G33" s="18">
        <v>6287163.9975585937</v>
      </c>
      <c r="H33" s="4">
        <v>11435</v>
      </c>
      <c r="I33" s="4">
        <v>11144501.0625</v>
      </c>
      <c r="J33" s="28">
        <v>17443100.060058594</v>
      </c>
      <c r="K33" s="18">
        <v>4124242.0000005993</v>
      </c>
      <c r="L33" s="4">
        <v>1842</v>
      </c>
      <c r="M33" s="4">
        <v>10546936.999994161</v>
      </c>
      <c r="N33" s="19">
        <v>14673020.99999476</v>
      </c>
    </row>
    <row r="34" spans="2:14" x14ac:dyDescent="0.2">
      <c r="B34" s="112" t="s">
        <v>182</v>
      </c>
      <c r="C34" s="18">
        <v>1</v>
      </c>
      <c r="D34" s="4">
        <v>0</v>
      </c>
      <c r="E34" s="4">
        <v>62</v>
      </c>
      <c r="F34" s="28">
        <v>63</v>
      </c>
      <c r="G34" s="18">
        <v>2748</v>
      </c>
      <c r="H34" s="4">
        <v>0</v>
      </c>
      <c r="I34" s="4">
        <v>347570</v>
      </c>
      <c r="J34" s="28">
        <v>350318</v>
      </c>
      <c r="K34" s="18">
        <v>413</v>
      </c>
      <c r="L34" s="4">
        <v>0</v>
      </c>
      <c r="M34" s="4">
        <v>380119</v>
      </c>
      <c r="N34" s="19">
        <v>380532</v>
      </c>
    </row>
    <row r="35" spans="2:14" x14ac:dyDescent="0.2">
      <c r="B35" s="112" t="s">
        <v>145</v>
      </c>
      <c r="C35" s="18">
        <v>2</v>
      </c>
      <c r="D35" s="4">
        <v>0</v>
      </c>
      <c r="E35" s="4">
        <v>8</v>
      </c>
      <c r="F35" s="28">
        <v>10</v>
      </c>
      <c r="G35" s="18">
        <v>10412</v>
      </c>
      <c r="H35" s="4">
        <v>0</v>
      </c>
      <c r="I35" s="4">
        <v>43010</v>
      </c>
      <c r="J35" s="28">
        <v>53422</v>
      </c>
      <c r="K35" s="18">
        <v>4983</v>
      </c>
      <c r="L35" s="4">
        <v>0</v>
      </c>
      <c r="M35" s="4">
        <v>36614</v>
      </c>
      <c r="N35" s="19">
        <v>41597</v>
      </c>
    </row>
    <row r="36" spans="2:14" x14ac:dyDescent="0.2">
      <c r="B36" s="112" t="s">
        <v>36</v>
      </c>
      <c r="C36" s="18">
        <v>0</v>
      </c>
      <c r="D36" s="4">
        <v>0</v>
      </c>
      <c r="E36" s="4">
        <v>36</v>
      </c>
      <c r="F36" s="28">
        <v>36</v>
      </c>
      <c r="G36" s="18">
        <v>0</v>
      </c>
      <c r="H36" s="4">
        <v>0</v>
      </c>
      <c r="I36" s="4">
        <v>130973</v>
      </c>
      <c r="J36" s="28">
        <v>130973</v>
      </c>
      <c r="K36" s="18">
        <v>0</v>
      </c>
      <c r="L36" s="4">
        <v>0</v>
      </c>
      <c r="M36" s="4">
        <v>317629.9999998</v>
      </c>
      <c r="N36" s="19">
        <v>317629.9999998</v>
      </c>
    </row>
    <row r="37" spans="2:14" x14ac:dyDescent="0.2">
      <c r="B37" s="112" t="s">
        <v>37</v>
      </c>
      <c r="C37" s="18">
        <v>467</v>
      </c>
      <c r="D37" s="4">
        <v>3</v>
      </c>
      <c r="E37" s="4">
        <v>95</v>
      </c>
      <c r="F37" s="28">
        <v>565</v>
      </c>
      <c r="G37" s="18">
        <v>3237258.0199451447</v>
      </c>
      <c r="H37" s="4">
        <v>15264</v>
      </c>
      <c r="I37" s="4">
        <v>531905.00027656555</v>
      </c>
      <c r="J37" s="28">
        <v>3784427.0202217102</v>
      </c>
      <c r="K37" s="18">
        <v>3342979.0000012103</v>
      </c>
      <c r="L37" s="4">
        <v>14499</v>
      </c>
      <c r="M37" s="4">
        <v>1040437.9999995</v>
      </c>
      <c r="N37" s="19">
        <v>4397916.0000007106</v>
      </c>
    </row>
    <row r="38" spans="2:14" x14ac:dyDescent="0.2">
      <c r="B38" s="112" t="s">
        <v>205</v>
      </c>
      <c r="C38" s="18">
        <v>0</v>
      </c>
      <c r="D38" s="4">
        <v>0</v>
      </c>
      <c r="E38" s="4">
        <v>5</v>
      </c>
      <c r="F38" s="28">
        <v>5</v>
      </c>
      <c r="G38" s="18">
        <v>0</v>
      </c>
      <c r="H38" s="4">
        <v>0</v>
      </c>
      <c r="I38" s="4">
        <v>27927</v>
      </c>
      <c r="J38" s="28">
        <v>27927</v>
      </c>
      <c r="K38" s="18">
        <v>0</v>
      </c>
      <c r="L38" s="4">
        <v>0</v>
      </c>
      <c r="M38" s="4">
        <v>33427.999999959997</v>
      </c>
      <c r="N38" s="19">
        <v>33427.999999959997</v>
      </c>
    </row>
    <row r="39" spans="2:14" x14ac:dyDescent="0.2">
      <c r="B39" s="112" t="s">
        <v>146</v>
      </c>
      <c r="C39" s="18">
        <v>1</v>
      </c>
      <c r="D39" s="4">
        <v>8</v>
      </c>
      <c r="E39" s="4">
        <v>25</v>
      </c>
      <c r="F39" s="28">
        <v>34</v>
      </c>
      <c r="G39" s="18">
        <v>4911</v>
      </c>
      <c r="H39" s="4">
        <v>27396.999755859375</v>
      </c>
      <c r="I39" s="4">
        <v>103840.00049591064</v>
      </c>
      <c r="J39" s="28">
        <v>136148.00025177002</v>
      </c>
      <c r="K39" s="18">
        <v>6760</v>
      </c>
      <c r="L39" s="4">
        <v>18520</v>
      </c>
      <c r="M39" s="4">
        <v>141573.00000001001</v>
      </c>
      <c r="N39" s="19">
        <v>166853.00000001001</v>
      </c>
    </row>
    <row r="40" spans="2:14" x14ac:dyDescent="0.2">
      <c r="B40" s="112" t="s">
        <v>38</v>
      </c>
      <c r="C40" s="18">
        <v>1</v>
      </c>
      <c r="D40" s="4">
        <v>1</v>
      </c>
      <c r="E40" s="4">
        <v>1519</v>
      </c>
      <c r="F40" s="28">
        <v>1521</v>
      </c>
      <c r="G40" s="18">
        <v>5690</v>
      </c>
      <c r="H40" s="4">
        <v>7274</v>
      </c>
      <c r="I40" s="4">
        <v>6558645.98828125</v>
      </c>
      <c r="J40" s="28">
        <v>6571609.98828125</v>
      </c>
      <c r="K40" s="18">
        <v>5102</v>
      </c>
      <c r="L40" s="4">
        <v>1272</v>
      </c>
      <c r="M40" s="4">
        <v>17431673.000016298</v>
      </c>
      <c r="N40" s="19">
        <v>17438047.000016298</v>
      </c>
    </row>
    <row r="41" spans="2:14" x14ac:dyDescent="0.2">
      <c r="B41" s="112" t="s">
        <v>39</v>
      </c>
      <c r="C41" s="18">
        <v>612</v>
      </c>
      <c r="D41" s="4">
        <v>2</v>
      </c>
      <c r="E41" s="4">
        <v>17</v>
      </c>
      <c r="F41" s="28">
        <v>631</v>
      </c>
      <c r="G41" s="18">
        <v>6450490.98828125</v>
      </c>
      <c r="H41" s="4">
        <v>13901.000061035156</v>
      </c>
      <c r="I41" s="4">
        <v>58142</v>
      </c>
      <c r="J41" s="28">
        <v>6522533.9883422852</v>
      </c>
      <c r="K41" s="18">
        <v>7471580.0000030007</v>
      </c>
      <c r="L41" s="4">
        <v>2353</v>
      </c>
      <c r="M41" s="4">
        <v>113312.00000001999</v>
      </c>
      <c r="N41" s="19">
        <v>7587245.0000030203</v>
      </c>
    </row>
    <row r="42" spans="2:14" x14ac:dyDescent="0.2">
      <c r="B42" s="112" t="s">
        <v>208</v>
      </c>
      <c r="C42" s="18">
        <v>0</v>
      </c>
      <c r="D42" s="4">
        <v>0</v>
      </c>
      <c r="E42" s="4">
        <v>2</v>
      </c>
      <c r="F42" s="28">
        <v>2</v>
      </c>
      <c r="G42" s="18">
        <v>0</v>
      </c>
      <c r="H42" s="4">
        <v>0</v>
      </c>
      <c r="I42" s="4">
        <v>4912</v>
      </c>
      <c r="J42" s="28">
        <v>4912</v>
      </c>
      <c r="K42" s="18">
        <v>0</v>
      </c>
      <c r="L42" s="4">
        <v>0</v>
      </c>
      <c r="M42" s="4">
        <v>1798</v>
      </c>
      <c r="N42" s="19">
        <v>1798</v>
      </c>
    </row>
    <row r="43" spans="2:14" x14ac:dyDescent="0.2">
      <c r="B43" s="112" t="s">
        <v>40</v>
      </c>
      <c r="C43" s="18">
        <v>0</v>
      </c>
      <c r="D43" s="4">
        <v>0</v>
      </c>
      <c r="E43" s="4">
        <v>155</v>
      </c>
      <c r="F43" s="28">
        <v>155</v>
      </c>
      <c r="G43" s="18">
        <v>0</v>
      </c>
      <c r="H43" s="4">
        <v>0</v>
      </c>
      <c r="I43" s="4">
        <v>722980.001953125</v>
      </c>
      <c r="J43" s="28">
        <v>722980.001953125</v>
      </c>
      <c r="K43" s="18">
        <v>0</v>
      </c>
      <c r="L43" s="4">
        <v>0</v>
      </c>
      <c r="M43" s="4">
        <v>1582198.9999988198</v>
      </c>
      <c r="N43" s="19">
        <v>1582198.9999988198</v>
      </c>
    </row>
    <row r="44" spans="2:14" x14ac:dyDescent="0.2">
      <c r="B44" s="112" t="s">
        <v>41</v>
      </c>
      <c r="C44" s="18">
        <v>519</v>
      </c>
      <c r="D44" s="4">
        <v>1</v>
      </c>
      <c r="E44" s="4">
        <v>13</v>
      </c>
      <c r="F44" s="28">
        <v>533</v>
      </c>
      <c r="G44" s="18">
        <v>3454517.9752197266</v>
      </c>
      <c r="H44" s="4">
        <v>24272</v>
      </c>
      <c r="I44" s="4">
        <v>125434.00048828125</v>
      </c>
      <c r="J44" s="28">
        <v>3604223.9757080078</v>
      </c>
      <c r="K44" s="18">
        <v>1949141.9999998163</v>
      </c>
      <c r="L44" s="4">
        <v>21864</v>
      </c>
      <c r="M44" s="4">
        <v>88096.999999989988</v>
      </c>
      <c r="N44" s="19">
        <v>2059102.9999998063</v>
      </c>
    </row>
    <row r="45" spans="2:14" x14ac:dyDescent="0.2">
      <c r="B45" s="112" t="s">
        <v>42</v>
      </c>
      <c r="C45" s="18">
        <v>5</v>
      </c>
      <c r="D45" s="4">
        <v>1</v>
      </c>
      <c r="E45" s="4">
        <v>467</v>
      </c>
      <c r="F45" s="28">
        <v>473</v>
      </c>
      <c r="G45" s="18">
        <v>24056.999988555908</v>
      </c>
      <c r="H45" s="4">
        <v>25214</v>
      </c>
      <c r="I45" s="4">
        <v>2747481.0102539063</v>
      </c>
      <c r="J45" s="28">
        <v>2796752.0102424622</v>
      </c>
      <c r="K45" s="18">
        <v>52120</v>
      </c>
      <c r="L45" s="4">
        <v>41240</v>
      </c>
      <c r="M45" s="4">
        <v>5654262.0000004191</v>
      </c>
      <c r="N45" s="19">
        <v>5747622.0000004191</v>
      </c>
    </row>
    <row r="46" spans="2:14" x14ac:dyDescent="0.2">
      <c r="B46" s="112" t="s">
        <v>43</v>
      </c>
      <c r="C46" s="18">
        <v>2764</v>
      </c>
      <c r="D46" s="4">
        <v>0</v>
      </c>
      <c r="E46" s="4">
        <v>0</v>
      </c>
      <c r="F46" s="28">
        <v>2764</v>
      </c>
      <c r="G46" s="18">
        <v>24189461.235839844</v>
      </c>
      <c r="H46" s="4">
        <v>0</v>
      </c>
      <c r="I46" s="4">
        <v>0</v>
      </c>
      <c r="J46" s="28">
        <v>24189461.235839844</v>
      </c>
      <c r="K46" s="18">
        <v>38400620.000009112</v>
      </c>
      <c r="L46" s="4">
        <v>0</v>
      </c>
      <c r="M46" s="4">
        <v>0</v>
      </c>
      <c r="N46" s="19">
        <v>38400620.000009112</v>
      </c>
    </row>
    <row r="47" spans="2:14" x14ac:dyDescent="0.2">
      <c r="B47" s="112" t="s">
        <v>44</v>
      </c>
      <c r="C47" s="18">
        <v>605</v>
      </c>
      <c r="D47" s="4">
        <v>2</v>
      </c>
      <c r="E47" s="4">
        <v>4</v>
      </c>
      <c r="F47" s="28">
        <v>611</v>
      </c>
      <c r="G47" s="18">
        <v>14481375.596191406</v>
      </c>
      <c r="H47" s="4">
        <v>1060800</v>
      </c>
      <c r="I47" s="4">
        <v>2723</v>
      </c>
      <c r="J47" s="28">
        <v>15544898.596191406</v>
      </c>
      <c r="K47" s="18">
        <v>1839247.0000008198</v>
      </c>
      <c r="L47" s="4">
        <v>0</v>
      </c>
      <c r="M47" s="4">
        <v>2895</v>
      </c>
      <c r="N47" s="19">
        <v>1842142.0000008198</v>
      </c>
    </row>
    <row r="48" spans="2:14" x14ac:dyDescent="0.2">
      <c r="B48" s="26" t="s">
        <v>53</v>
      </c>
      <c r="C48" s="20">
        <v>175271</v>
      </c>
      <c r="D48" s="5">
        <v>753</v>
      </c>
      <c r="E48" s="5">
        <v>71533</v>
      </c>
      <c r="F48" s="29">
        <v>247557</v>
      </c>
      <c r="G48" s="20">
        <v>1261382298.1420751</v>
      </c>
      <c r="H48" s="5">
        <v>11130614.014343262</v>
      </c>
      <c r="I48" s="5">
        <v>429196423.73849678</v>
      </c>
      <c r="J48" s="29">
        <v>1701709335.8949151</v>
      </c>
      <c r="K48" s="20">
        <v>1597644693.9995983</v>
      </c>
      <c r="L48" s="5">
        <v>7257183.0000000894</v>
      </c>
      <c r="M48" s="5">
        <v>666642652.00019324</v>
      </c>
      <c r="N48" s="21">
        <v>2271544528.9997916</v>
      </c>
    </row>
    <row r="49" spans="2:20" x14ac:dyDescent="0.2">
      <c r="B49" s="25" t="s">
        <v>45</v>
      </c>
      <c r="C49" s="18">
        <v>770</v>
      </c>
      <c r="D49" s="4">
        <v>0</v>
      </c>
      <c r="E49" s="4">
        <v>6999</v>
      </c>
      <c r="F49" s="28">
        <v>7769</v>
      </c>
      <c r="G49" s="18">
        <v>3637222.9858627319</v>
      </c>
      <c r="H49" s="4">
        <v>0</v>
      </c>
      <c r="I49" s="4">
        <v>40626768.5</v>
      </c>
      <c r="J49" s="28">
        <v>44263991.485862732</v>
      </c>
      <c r="K49" s="18">
        <v>1518864</v>
      </c>
      <c r="L49" s="4">
        <v>0</v>
      </c>
      <c r="M49" s="4">
        <v>65894143.000011079</v>
      </c>
      <c r="N49" s="19">
        <v>67413007.000011086</v>
      </c>
    </row>
    <row r="50" spans="2:20" x14ac:dyDescent="0.2">
      <c r="B50" s="25" t="s">
        <v>46</v>
      </c>
      <c r="C50" s="18">
        <v>1641</v>
      </c>
      <c r="D50" s="4">
        <v>138</v>
      </c>
      <c r="E50" s="4">
        <v>4395</v>
      </c>
      <c r="F50" s="28">
        <v>6174</v>
      </c>
      <c r="G50" s="18">
        <v>4034537.0015869141</v>
      </c>
      <c r="H50" s="4">
        <v>1737625.0042095184</v>
      </c>
      <c r="I50" s="4">
        <v>20844093.127441406</v>
      </c>
      <c r="J50" s="28">
        <v>26616255.133237839</v>
      </c>
      <c r="K50" s="18">
        <v>8410726.0000021607</v>
      </c>
      <c r="L50" s="4">
        <v>1606762.9999997301</v>
      </c>
      <c r="M50" s="4">
        <v>34295074.999976851</v>
      </c>
      <c r="N50" s="19">
        <v>44312563.999978743</v>
      </c>
    </row>
    <row r="51" spans="2:20" x14ac:dyDescent="0.2">
      <c r="B51" s="25" t="s">
        <v>47</v>
      </c>
      <c r="C51" s="18">
        <v>28689</v>
      </c>
      <c r="D51" s="4">
        <v>1463</v>
      </c>
      <c r="E51" s="4">
        <v>17398</v>
      </c>
      <c r="F51" s="28">
        <v>47550</v>
      </c>
      <c r="G51" s="18">
        <v>267580710.5390625</v>
      </c>
      <c r="H51" s="4">
        <v>18959704.645080566</v>
      </c>
      <c r="I51" s="4">
        <v>88094009.994140625</v>
      </c>
      <c r="J51" s="28">
        <v>374634425.17828369</v>
      </c>
      <c r="K51" s="18">
        <v>137088546.00011551</v>
      </c>
      <c r="L51" s="4">
        <v>28772545.000005253</v>
      </c>
      <c r="M51" s="4">
        <v>105650846.99993053</v>
      </c>
      <c r="N51" s="19">
        <v>271511938.00005126</v>
      </c>
    </row>
    <row r="52" spans="2:20" x14ac:dyDescent="0.2">
      <c r="B52" s="25" t="s">
        <v>48</v>
      </c>
      <c r="C52" s="18">
        <v>10539</v>
      </c>
      <c r="D52" s="4">
        <v>301</v>
      </c>
      <c r="E52" s="4">
        <v>54888</v>
      </c>
      <c r="F52" s="28">
        <v>65728</v>
      </c>
      <c r="G52" s="18">
        <v>72219871.887817383</v>
      </c>
      <c r="H52" s="4">
        <v>5535653.0207519531</v>
      </c>
      <c r="I52" s="4">
        <v>327265473.25537109</v>
      </c>
      <c r="J52" s="28">
        <v>405020998.16394043</v>
      </c>
      <c r="K52" s="18">
        <v>55242114.999988116</v>
      </c>
      <c r="L52" s="4">
        <v>2210877.9999994296</v>
      </c>
      <c r="M52" s="4">
        <v>505389041.99968266</v>
      </c>
      <c r="N52" s="19">
        <v>562842034.99967027</v>
      </c>
    </row>
    <row r="53" spans="2:20" x14ac:dyDescent="0.2">
      <c r="B53" s="25" t="s">
        <v>49</v>
      </c>
      <c r="C53" s="18">
        <v>18141</v>
      </c>
      <c r="D53" s="4">
        <v>1049</v>
      </c>
      <c r="E53" s="4">
        <v>20168</v>
      </c>
      <c r="F53" s="28">
        <v>39358</v>
      </c>
      <c r="G53" s="18">
        <v>96308285.333557129</v>
      </c>
      <c r="H53" s="4">
        <v>9403949.0308609009</v>
      </c>
      <c r="I53" s="4">
        <v>102159353.0546875</v>
      </c>
      <c r="J53" s="28">
        <v>207871587.41910553</v>
      </c>
      <c r="K53" s="18">
        <v>80501318.999983206</v>
      </c>
      <c r="L53" s="4">
        <v>15047483.999998931</v>
      </c>
      <c r="M53" s="4">
        <v>142877497.99998975</v>
      </c>
      <c r="N53" s="19">
        <v>238426300.99997187</v>
      </c>
    </row>
    <row r="54" spans="2:20" x14ac:dyDescent="0.2">
      <c r="B54" s="25" t="s">
        <v>50</v>
      </c>
      <c r="C54" s="18">
        <v>4496</v>
      </c>
      <c r="D54" s="4">
        <v>76</v>
      </c>
      <c r="E54" s="4">
        <v>8233</v>
      </c>
      <c r="F54" s="28">
        <v>12805</v>
      </c>
      <c r="G54" s="18">
        <v>19035961.080566406</v>
      </c>
      <c r="H54" s="4">
        <v>658172.00242614746</v>
      </c>
      <c r="I54" s="4">
        <v>45143027.125976562</v>
      </c>
      <c r="J54" s="28">
        <v>64837160.208969116</v>
      </c>
      <c r="K54" s="18">
        <v>16846724.000003509</v>
      </c>
      <c r="L54" s="4">
        <v>278258.99999998003</v>
      </c>
      <c r="M54" s="4">
        <v>97670393.000034526</v>
      </c>
      <c r="N54" s="19">
        <v>114795376.00003801</v>
      </c>
    </row>
    <row r="55" spans="2:20" x14ac:dyDescent="0.2">
      <c r="B55" s="26" t="s">
        <v>54</v>
      </c>
      <c r="C55" s="20">
        <v>64276</v>
      </c>
      <c r="D55" s="5">
        <v>3027</v>
      </c>
      <c r="E55" s="5">
        <v>112081</v>
      </c>
      <c r="F55" s="29">
        <v>179384</v>
      </c>
      <c r="G55" s="20">
        <v>462816588.82845306</v>
      </c>
      <c r="H55" s="5">
        <v>36295103.703329086</v>
      </c>
      <c r="I55" s="5">
        <v>624132725.05761719</v>
      </c>
      <c r="J55" s="29">
        <v>1123244417.5893993</v>
      </c>
      <c r="K55" s="20">
        <v>299608294.00009251</v>
      </c>
      <c r="L55" s="5">
        <v>47915929.000003323</v>
      </c>
      <c r="M55" s="5">
        <v>951776997.99962544</v>
      </c>
      <c r="N55" s="21">
        <v>1299301220.9997213</v>
      </c>
    </row>
    <row r="56" spans="2:20" x14ac:dyDescent="0.2">
      <c r="B56" s="254" t="s">
        <v>51</v>
      </c>
      <c r="C56" s="262">
        <v>207753</v>
      </c>
      <c r="D56" s="263">
        <v>679</v>
      </c>
      <c r="E56" s="263">
        <v>375</v>
      </c>
      <c r="F56" s="263">
        <v>208807</v>
      </c>
      <c r="G56" s="18">
        <v>1600996017.5457153</v>
      </c>
      <c r="H56" s="4">
        <v>15939030</v>
      </c>
      <c r="I56" s="4">
        <v>1924736.03125</v>
      </c>
      <c r="J56" s="28">
        <v>1618859783.5769653</v>
      </c>
      <c r="K56" s="18">
        <v>1236714828.0010076</v>
      </c>
      <c r="L56" s="4">
        <v>7789288</v>
      </c>
      <c r="M56" s="4">
        <v>4179047.9999985001</v>
      </c>
      <c r="N56" s="19">
        <v>1248683164.0010061</v>
      </c>
    </row>
    <row r="57" spans="2:20" x14ac:dyDescent="0.2">
      <c r="B57" s="26" t="s">
        <v>55</v>
      </c>
      <c r="C57" s="20">
        <v>207753</v>
      </c>
      <c r="D57" s="5">
        <v>679</v>
      </c>
      <c r="E57" s="5">
        <v>375</v>
      </c>
      <c r="F57" s="29">
        <v>208807</v>
      </c>
      <c r="G57" s="20">
        <v>1600996017.5457153</v>
      </c>
      <c r="H57" s="5">
        <v>15939030</v>
      </c>
      <c r="I57" s="5">
        <v>1924736.03125</v>
      </c>
      <c r="J57" s="29">
        <v>1618859783.5769653</v>
      </c>
      <c r="K57" s="20">
        <v>1236714828.0010076</v>
      </c>
      <c r="L57" s="5">
        <v>7789288</v>
      </c>
      <c r="M57" s="5">
        <v>4179047.9999985001</v>
      </c>
      <c r="N57" s="21">
        <v>1248683164.0010061</v>
      </c>
    </row>
    <row r="58" spans="2:20" s="17" customFormat="1" x14ac:dyDescent="0.2">
      <c r="B58" s="32"/>
      <c r="C58" s="18"/>
      <c r="D58" s="4"/>
      <c r="E58" s="4"/>
      <c r="F58" s="28"/>
      <c r="G58" s="92"/>
      <c r="H58" s="39"/>
      <c r="I58" s="39"/>
      <c r="J58" s="209"/>
      <c r="K58" s="92"/>
      <c r="L58" s="39"/>
      <c r="M58" s="39"/>
      <c r="N58" s="40"/>
    </row>
    <row r="59" spans="2:20" ht="13.5" thickBot="1" x14ac:dyDescent="0.25">
      <c r="B59" s="27" t="s">
        <v>52</v>
      </c>
      <c r="C59" s="22">
        <v>447300</v>
      </c>
      <c r="D59" s="23">
        <v>4459</v>
      </c>
      <c r="E59" s="23">
        <v>183989</v>
      </c>
      <c r="F59" s="30">
        <v>635748</v>
      </c>
      <c r="G59" s="22">
        <v>3325194904.5162435</v>
      </c>
      <c r="H59" s="23">
        <v>63364747.717672348</v>
      </c>
      <c r="I59" s="23">
        <v>1055253884.827364</v>
      </c>
      <c r="J59" s="30">
        <v>4443813537.0612793</v>
      </c>
      <c r="K59" s="22">
        <v>3133967816.0006981</v>
      </c>
      <c r="L59" s="23">
        <v>62962400.000003405</v>
      </c>
      <c r="M59" s="23">
        <v>1622598697.9998174</v>
      </c>
      <c r="N59" s="24">
        <v>4819528914.0005188</v>
      </c>
    </row>
    <row r="60" spans="2:20" x14ac:dyDescent="0.2">
      <c r="B60" s="355"/>
      <c r="M60" s="13"/>
      <c r="N60" s="13"/>
      <c r="O60" s="13"/>
    </row>
    <row r="61" spans="2:20" x14ac:dyDescent="0.2">
      <c r="O61" s="8"/>
      <c r="P61" s="8"/>
      <c r="Q61" s="8"/>
      <c r="R61" s="8"/>
      <c r="S61" s="8"/>
      <c r="T61" s="8"/>
    </row>
    <row r="62" spans="2:20" x14ac:dyDescent="0.2">
      <c r="O62" s="8"/>
      <c r="P62" s="8"/>
      <c r="Q62" s="8"/>
      <c r="R62" s="8"/>
      <c r="S62" s="8"/>
      <c r="T62" s="8"/>
    </row>
    <row r="63" spans="2:20" x14ac:dyDescent="0.2">
      <c r="O63" s="8"/>
      <c r="P63" s="8"/>
      <c r="Q63" s="8"/>
      <c r="R63" s="8"/>
      <c r="S63" s="8"/>
      <c r="T63" s="8"/>
    </row>
    <row r="64" spans="2:20" x14ac:dyDescent="0.2">
      <c r="O64" s="8"/>
      <c r="P64" s="8"/>
      <c r="Q64" s="8"/>
      <c r="R64" s="8"/>
      <c r="S64" s="8"/>
      <c r="T64" s="8"/>
    </row>
    <row r="65" spans="15:20" x14ac:dyDescent="0.2">
      <c r="O65" s="8"/>
      <c r="P65" s="8"/>
      <c r="Q65" s="8"/>
      <c r="R65" s="8"/>
      <c r="S65" s="8"/>
      <c r="T65" s="8"/>
    </row>
    <row r="66" spans="15:20" x14ac:dyDescent="0.2">
      <c r="O66" s="8"/>
      <c r="P66" s="8"/>
      <c r="Q66" s="8"/>
      <c r="R66" s="8"/>
      <c r="S66" s="8"/>
      <c r="T66" s="8"/>
    </row>
    <row r="67" spans="15:20" x14ac:dyDescent="0.2">
      <c r="O67" s="8"/>
      <c r="P67" s="8"/>
      <c r="Q67" s="8"/>
      <c r="R67" s="8"/>
      <c r="S67" s="8"/>
      <c r="T67" s="8"/>
    </row>
    <row r="68" spans="15:20" x14ac:dyDescent="0.2">
      <c r="O68" s="8"/>
      <c r="P68" s="8"/>
      <c r="Q68" s="8"/>
      <c r="R68" s="8"/>
      <c r="S68" s="8"/>
      <c r="T68" s="8"/>
    </row>
    <row r="69" spans="15:20" x14ac:dyDescent="0.2">
      <c r="O69" s="8"/>
      <c r="P69" s="8"/>
      <c r="Q69" s="8"/>
      <c r="R69" s="8"/>
      <c r="S69" s="8"/>
      <c r="T69" s="8"/>
    </row>
    <row r="70" spans="15:20" x14ac:dyDescent="0.2">
      <c r="O70" s="8"/>
      <c r="P70" s="8"/>
      <c r="Q70" s="8"/>
      <c r="R70" s="8"/>
      <c r="S70" s="8"/>
      <c r="T70" s="8"/>
    </row>
    <row r="71" spans="15:20" x14ac:dyDescent="0.2">
      <c r="O71" s="8"/>
      <c r="P71" s="8"/>
      <c r="Q71" s="8"/>
      <c r="R71" s="8"/>
      <c r="S71" s="8"/>
      <c r="T71" s="8"/>
    </row>
    <row r="72" spans="15:20" x14ac:dyDescent="0.2">
      <c r="O72" s="8"/>
      <c r="P72" s="8"/>
      <c r="Q72" s="8"/>
      <c r="R72" s="8"/>
      <c r="S72" s="8"/>
      <c r="T72" s="8"/>
    </row>
    <row r="73" spans="15:20" x14ac:dyDescent="0.2">
      <c r="O73" s="8"/>
      <c r="P73" s="8"/>
      <c r="Q73" s="8"/>
      <c r="R73" s="8"/>
      <c r="S73" s="8"/>
      <c r="T73" s="8"/>
    </row>
    <row r="74" spans="15:20" x14ac:dyDescent="0.2">
      <c r="O74" s="8"/>
      <c r="P74" s="8"/>
      <c r="Q74" s="8"/>
      <c r="R74" s="8"/>
      <c r="S74" s="8"/>
      <c r="T74" s="8"/>
    </row>
    <row r="75" spans="15:20" x14ac:dyDescent="0.2">
      <c r="O75" s="8"/>
      <c r="P75" s="8"/>
      <c r="Q75" s="8"/>
      <c r="R75" s="8"/>
      <c r="S75" s="8"/>
      <c r="T75" s="8"/>
    </row>
    <row r="76" spans="15:20" x14ac:dyDescent="0.2">
      <c r="O76" s="8"/>
      <c r="P76" s="8"/>
      <c r="Q76" s="8"/>
      <c r="R76" s="8"/>
      <c r="S76" s="8"/>
      <c r="T76" s="8"/>
    </row>
    <row r="77" spans="15:20" x14ac:dyDescent="0.2">
      <c r="O77" s="8"/>
      <c r="P77" s="8"/>
      <c r="Q77" s="8"/>
      <c r="R77" s="8"/>
      <c r="S77" s="8"/>
      <c r="T77" s="8"/>
    </row>
    <row r="78" spans="15:20" x14ac:dyDescent="0.2">
      <c r="O78" s="8"/>
      <c r="P78" s="8"/>
      <c r="Q78" s="8"/>
      <c r="R78" s="8"/>
      <c r="S78" s="8"/>
      <c r="T78" s="8"/>
    </row>
    <row r="79" spans="15:20" x14ac:dyDescent="0.2">
      <c r="O79" s="8"/>
      <c r="P79" s="8"/>
      <c r="Q79" s="8"/>
      <c r="R79" s="8"/>
      <c r="S79" s="8"/>
      <c r="T79" s="8"/>
    </row>
    <row r="80" spans="15:20" x14ac:dyDescent="0.2">
      <c r="O80" s="8"/>
      <c r="P80" s="8"/>
      <c r="Q80" s="8"/>
      <c r="R80" s="8"/>
      <c r="S80" s="8"/>
      <c r="T80" s="8"/>
    </row>
  </sheetData>
  <mergeCells count="4">
    <mergeCell ref="K4:N4"/>
    <mergeCell ref="B4:B5"/>
    <mergeCell ref="C4:F4"/>
    <mergeCell ref="G4:J4"/>
  </mergeCells>
  <phoneticPr fontId="4" type="noConversion"/>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W60"/>
  <sheetViews>
    <sheetView workbookViewId="0"/>
  </sheetViews>
  <sheetFormatPr defaultColWidth="9.140625" defaultRowHeight="12.75" x14ac:dyDescent="0.2"/>
  <cols>
    <col min="1" max="1" width="9.140625" style="244" customWidth="1"/>
    <col min="2" max="2" width="41.85546875" style="244" customWidth="1"/>
    <col min="3" max="3" width="9.42578125" style="244" customWidth="1"/>
    <col min="4" max="4" width="9.140625" style="244" customWidth="1"/>
    <col min="5" max="5" width="7.28515625" style="244" customWidth="1"/>
    <col min="6" max="6" width="8.28515625" style="244" customWidth="1"/>
    <col min="7" max="7" width="8.42578125" style="244" customWidth="1"/>
    <col min="8" max="8" width="8" style="244" customWidth="1"/>
    <col min="9" max="11" width="8.28515625" style="244" customWidth="1"/>
    <col min="12" max="12" width="7.28515625" style="244" customWidth="1"/>
    <col min="13" max="13" width="8.28515625" style="244" customWidth="1"/>
    <col min="14" max="14" width="8.7109375" style="244" customWidth="1"/>
    <col min="15" max="15" width="10.85546875" style="244" customWidth="1"/>
    <col min="16" max="16384" width="9.140625" style="244"/>
  </cols>
  <sheetData>
    <row r="2" spans="1:23" x14ac:dyDescent="0.2">
      <c r="A2" s="242"/>
      <c r="B2" s="243" t="s">
        <v>178</v>
      </c>
    </row>
    <row r="3" spans="1:23" ht="18.75" thickBot="1" x14ac:dyDescent="0.3">
      <c r="A3" s="242"/>
      <c r="B3" s="248" t="s">
        <v>192</v>
      </c>
      <c r="C3" s="249"/>
      <c r="D3" s="249"/>
      <c r="E3" s="249"/>
      <c r="F3" s="249"/>
      <c r="G3" s="249"/>
      <c r="H3" s="249"/>
      <c r="I3" s="249"/>
      <c r="J3" s="249"/>
      <c r="K3" s="249"/>
      <c r="L3" s="249"/>
      <c r="M3" s="249"/>
      <c r="N3" s="249"/>
    </row>
    <row r="4" spans="1:23" ht="13.5" thickBot="1" x14ac:dyDescent="0.25">
      <c r="A4" s="245"/>
      <c r="B4" s="474" t="s">
        <v>1</v>
      </c>
      <c r="C4" s="476" t="s">
        <v>2</v>
      </c>
      <c r="D4" s="477"/>
      <c r="E4" s="477"/>
      <c r="F4" s="477"/>
      <c r="G4" s="478"/>
      <c r="H4" s="476" t="s">
        <v>3</v>
      </c>
      <c r="I4" s="477"/>
      <c r="J4" s="477"/>
      <c r="K4" s="478"/>
      <c r="L4" s="476" t="s">
        <v>4</v>
      </c>
      <c r="M4" s="477"/>
      <c r="N4" s="478"/>
      <c r="O4" s="472" t="s">
        <v>104</v>
      </c>
    </row>
    <row r="5" spans="1:23" ht="42.75" customHeight="1" thickBot="1" x14ac:dyDescent="0.25">
      <c r="A5" s="245"/>
      <c r="B5" s="475"/>
      <c r="C5" s="356" t="s">
        <v>382</v>
      </c>
      <c r="D5" s="357" t="s">
        <v>329</v>
      </c>
      <c r="E5" s="357" t="s">
        <v>118</v>
      </c>
      <c r="F5" s="357" t="s">
        <v>15</v>
      </c>
      <c r="G5" s="358" t="s">
        <v>120</v>
      </c>
      <c r="H5" s="356" t="s">
        <v>121</v>
      </c>
      <c r="I5" s="357" t="s">
        <v>122</v>
      </c>
      <c r="J5" s="357" t="s">
        <v>123</v>
      </c>
      <c r="K5" s="358" t="s">
        <v>124</v>
      </c>
      <c r="L5" s="356" t="s">
        <v>88</v>
      </c>
      <c r="M5" s="357" t="s">
        <v>8</v>
      </c>
      <c r="N5" s="358" t="s">
        <v>119</v>
      </c>
      <c r="O5" s="486"/>
    </row>
    <row r="6" spans="1:23" x14ac:dyDescent="0.2">
      <c r="A6" s="245"/>
      <c r="B6" s="253" t="s">
        <v>16</v>
      </c>
      <c r="C6" s="369" t="s">
        <v>209</v>
      </c>
      <c r="D6" s="370">
        <v>0.3888888888888889</v>
      </c>
      <c r="E6" s="370">
        <v>0.41666666666666669</v>
      </c>
      <c r="F6" s="370" t="s">
        <v>209</v>
      </c>
      <c r="G6" s="370">
        <v>0.39080459770114939</v>
      </c>
      <c r="H6" s="370">
        <v>0.50925925925925919</v>
      </c>
      <c r="I6" s="370">
        <v>0.53333333333333333</v>
      </c>
      <c r="J6" s="370" t="s">
        <v>209</v>
      </c>
      <c r="K6" s="370">
        <v>0.5178571428571429</v>
      </c>
      <c r="L6" s="370" t="s">
        <v>209</v>
      </c>
      <c r="M6" s="370" t="s">
        <v>209</v>
      </c>
      <c r="N6" s="370" t="s">
        <v>209</v>
      </c>
      <c r="O6" s="371">
        <v>0.43217054263565896</v>
      </c>
      <c r="P6" s="242"/>
      <c r="Q6" s="458"/>
      <c r="R6" s="458"/>
      <c r="S6" s="458"/>
      <c r="T6" s="458"/>
      <c r="U6" s="458"/>
      <c r="V6" s="458"/>
      <c r="W6" s="458"/>
    </row>
    <row r="7" spans="1:23" x14ac:dyDescent="0.2">
      <c r="A7" s="245"/>
      <c r="B7" s="132" t="s">
        <v>17</v>
      </c>
      <c r="C7" s="291" t="s">
        <v>209</v>
      </c>
      <c r="D7" s="236">
        <v>12.083333333333334</v>
      </c>
      <c r="E7" s="236">
        <v>7.6871527777777784</v>
      </c>
      <c r="F7" s="236">
        <v>7.5339130434782611</v>
      </c>
      <c r="G7" s="236">
        <v>7.6421892655367225</v>
      </c>
      <c r="H7" s="236">
        <v>9.8564743589743582</v>
      </c>
      <c r="I7" s="236">
        <v>13.386136363636362</v>
      </c>
      <c r="J7" s="236">
        <v>17.272916666666664</v>
      </c>
      <c r="K7" s="236">
        <v>12.529240506329115</v>
      </c>
      <c r="L7" s="236" t="s">
        <v>209</v>
      </c>
      <c r="M7" s="236">
        <v>8.8121875000000003</v>
      </c>
      <c r="N7" s="236">
        <v>8.8121875000000003</v>
      </c>
      <c r="O7" s="292">
        <v>10.350662100456622</v>
      </c>
      <c r="P7" s="242"/>
      <c r="Q7" s="458"/>
      <c r="R7" s="458"/>
      <c r="S7" s="458"/>
      <c r="T7" s="458"/>
      <c r="U7" s="458"/>
      <c r="V7" s="458"/>
      <c r="W7" s="458"/>
    </row>
    <row r="8" spans="1:23" ht="12" customHeight="1" x14ac:dyDescent="0.2">
      <c r="A8" s="245"/>
      <c r="B8" s="132" t="s">
        <v>142</v>
      </c>
      <c r="C8" s="291" t="s">
        <v>209</v>
      </c>
      <c r="D8" s="236" t="s">
        <v>209</v>
      </c>
      <c r="E8" s="236" t="s">
        <v>209</v>
      </c>
      <c r="F8" s="236" t="s">
        <v>209</v>
      </c>
      <c r="G8" s="236" t="s">
        <v>209</v>
      </c>
      <c r="H8" s="236">
        <v>0.25</v>
      </c>
      <c r="I8" s="236">
        <v>0.83333333333333337</v>
      </c>
      <c r="J8" s="236" t="s">
        <v>209</v>
      </c>
      <c r="K8" s="236">
        <v>0.54166666666666663</v>
      </c>
      <c r="L8" s="236" t="s">
        <v>209</v>
      </c>
      <c r="M8" s="236" t="s">
        <v>209</v>
      </c>
      <c r="N8" s="236" t="s">
        <v>209</v>
      </c>
      <c r="O8" s="292">
        <v>0.54166666666666663</v>
      </c>
      <c r="P8" s="242"/>
      <c r="Q8" s="458"/>
      <c r="R8" s="458"/>
      <c r="S8" s="458"/>
      <c r="T8" s="458"/>
      <c r="U8" s="458"/>
      <c r="V8" s="458"/>
      <c r="W8" s="458"/>
    </row>
    <row r="9" spans="1:23" ht="12" customHeight="1" x14ac:dyDescent="0.2">
      <c r="A9" s="245"/>
      <c r="B9" s="132" t="s">
        <v>143</v>
      </c>
      <c r="C9" s="291" t="s">
        <v>209</v>
      </c>
      <c r="D9" s="236" t="s">
        <v>209</v>
      </c>
      <c r="E9" s="236" t="s">
        <v>209</v>
      </c>
      <c r="F9" s="236" t="s">
        <v>209</v>
      </c>
      <c r="G9" s="236" t="s">
        <v>209</v>
      </c>
      <c r="H9" s="236" t="s">
        <v>209</v>
      </c>
      <c r="I9" s="236" t="s">
        <v>209</v>
      </c>
      <c r="J9" s="236" t="s">
        <v>209</v>
      </c>
      <c r="K9" s="236" t="s">
        <v>209</v>
      </c>
      <c r="L9" s="236" t="s">
        <v>209</v>
      </c>
      <c r="M9" s="236" t="s">
        <v>209</v>
      </c>
      <c r="N9" s="236" t="s">
        <v>209</v>
      </c>
      <c r="O9" s="292" t="s">
        <v>209</v>
      </c>
      <c r="P9" s="242"/>
      <c r="Q9" s="458"/>
      <c r="R9" s="458"/>
      <c r="S9" s="458"/>
      <c r="T9" s="458"/>
      <c r="U9" s="458"/>
      <c r="V9" s="458"/>
      <c r="W9" s="458"/>
    </row>
    <row r="10" spans="1:23" x14ac:dyDescent="0.2">
      <c r="A10" s="245"/>
      <c r="B10" s="132" t="s">
        <v>18</v>
      </c>
      <c r="C10" s="291">
        <v>2.5</v>
      </c>
      <c r="D10" s="236">
        <v>4.9625158353127476</v>
      </c>
      <c r="E10" s="236">
        <v>6.9921186440677969</v>
      </c>
      <c r="F10" s="236">
        <v>4.8886712398373975</v>
      </c>
      <c r="G10" s="236">
        <v>5.1163262642740612</v>
      </c>
      <c r="H10" s="236">
        <v>5.7223413813660358</v>
      </c>
      <c r="I10" s="236">
        <v>5.4680014176988516</v>
      </c>
      <c r="J10" s="236">
        <v>7.5012311946902654</v>
      </c>
      <c r="K10" s="236">
        <v>5.8164210369527822</v>
      </c>
      <c r="L10" s="236" t="s">
        <v>209</v>
      </c>
      <c r="M10" s="236">
        <v>6.669354838709677</v>
      </c>
      <c r="N10" s="236">
        <v>6.669354838709677</v>
      </c>
      <c r="O10" s="292">
        <v>5.6279434571254257</v>
      </c>
      <c r="P10" s="242"/>
      <c r="Q10" s="458"/>
      <c r="R10" s="458"/>
      <c r="S10" s="458"/>
      <c r="T10" s="458"/>
      <c r="U10" s="458"/>
      <c r="V10" s="458"/>
      <c r="W10" s="458"/>
    </row>
    <row r="11" spans="1:23" x14ac:dyDescent="0.2">
      <c r="A11" s="245"/>
      <c r="B11" s="132" t="s">
        <v>19</v>
      </c>
      <c r="C11" s="291" t="s">
        <v>209</v>
      </c>
      <c r="D11" s="236">
        <v>1.5916865079365081</v>
      </c>
      <c r="E11" s="236">
        <v>0.74507352941176475</v>
      </c>
      <c r="F11" s="236">
        <v>0.64433930942895079</v>
      </c>
      <c r="G11" s="236">
        <v>0.94310016220600168</v>
      </c>
      <c r="H11" s="236">
        <v>0.58416000000000001</v>
      </c>
      <c r="I11" s="236">
        <v>7.3719727891156461</v>
      </c>
      <c r="J11" s="236">
        <v>21.926562499999999</v>
      </c>
      <c r="K11" s="236">
        <v>4.1319561403508773</v>
      </c>
      <c r="L11" s="236" t="s">
        <v>209</v>
      </c>
      <c r="M11" s="236" t="s">
        <v>209</v>
      </c>
      <c r="N11" s="236" t="s">
        <v>209</v>
      </c>
      <c r="O11" s="292">
        <v>1.9512243483083749</v>
      </c>
      <c r="P11" s="242"/>
      <c r="Q11" s="458"/>
      <c r="R11" s="458"/>
      <c r="S11" s="458"/>
      <c r="T11" s="458"/>
      <c r="U11" s="458"/>
      <c r="V11" s="458"/>
      <c r="W11" s="458"/>
    </row>
    <row r="12" spans="1:23" x14ac:dyDescent="0.2">
      <c r="A12" s="245"/>
      <c r="B12" s="132" t="s">
        <v>174</v>
      </c>
      <c r="C12" s="291" t="s">
        <v>209</v>
      </c>
      <c r="D12" s="236" t="s">
        <v>209</v>
      </c>
      <c r="E12" s="236" t="s">
        <v>209</v>
      </c>
      <c r="F12" s="236" t="s">
        <v>209</v>
      </c>
      <c r="G12" s="236" t="s">
        <v>209</v>
      </c>
      <c r="H12" s="236" t="s">
        <v>209</v>
      </c>
      <c r="I12" s="236" t="s">
        <v>209</v>
      </c>
      <c r="J12" s="236" t="s">
        <v>209</v>
      </c>
      <c r="K12" s="236" t="s">
        <v>209</v>
      </c>
      <c r="L12" s="236" t="s">
        <v>209</v>
      </c>
      <c r="M12" s="236" t="s">
        <v>209</v>
      </c>
      <c r="N12" s="236" t="s">
        <v>209</v>
      </c>
      <c r="O12" s="292" t="s">
        <v>209</v>
      </c>
      <c r="P12" s="242"/>
      <c r="Q12" s="458"/>
      <c r="R12" s="458"/>
      <c r="S12" s="458"/>
      <c r="T12" s="458"/>
      <c r="U12" s="458"/>
      <c r="V12" s="458"/>
      <c r="W12" s="458"/>
    </row>
    <row r="13" spans="1:23" x14ac:dyDescent="0.2">
      <c r="A13" s="245"/>
      <c r="B13" s="132" t="s">
        <v>20</v>
      </c>
      <c r="C13" s="291">
        <v>4.7649999999999997</v>
      </c>
      <c r="D13" s="236">
        <v>6.0655134680134681</v>
      </c>
      <c r="E13" s="236">
        <v>10.840727459016394</v>
      </c>
      <c r="F13" s="236">
        <v>6.1481089743589736</v>
      </c>
      <c r="G13" s="236">
        <v>7.8934132420091325</v>
      </c>
      <c r="H13" s="236">
        <v>8.345228735632185</v>
      </c>
      <c r="I13" s="236">
        <v>8.7142434912505333</v>
      </c>
      <c r="J13" s="236">
        <v>12.791441626684943</v>
      </c>
      <c r="K13" s="236">
        <v>10.630296233839235</v>
      </c>
      <c r="L13" s="236">
        <v>5.9003703703703705</v>
      </c>
      <c r="M13" s="236">
        <v>17.228680555555556</v>
      </c>
      <c r="N13" s="236">
        <v>13.45257716049383</v>
      </c>
      <c r="O13" s="292">
        <v>10.276581897730381</v>
      </c>
      <c r="P13" s="242"/>
      <c r="Q13" s="458"/>
      <c r="R13" s="458"/>
      <c r="S13" s="458"/>
      <c r="T13" s="458"/>
      <c r="U13" s="458"/>
      <c r="V13" s="458"/>
      <c r="W13" s="458"/>
    </row>
    <row r="14" spans="1:23" x14ac:dyDescent="0.2">
      <c r="A14" s="245"/>
      <c r="B14" s="132" t="s">
        <v>21</v>
      </c>
      <c r="C14" s="291" t="s">
        <v>209</v>
      </c>
      <c r="D14" s="236">
        <v>5.8385698924731182</v>
      </c>
      <c r="E14" s="236">
        <v>7.7441990291262153</v>
      </c>
      <c r="F14" s="236">
        <v>5.6687233333333324</v>
      </c>
      <c r="G14" s="236">
        <v>6.1413615485564295</v>
      </c>
      <c r="H14" s="236">
        <v>6.2178370098039215</v>
      </c>
      <c r="I14" s="236">
        <v>9.6375634057971009</v>
      </c>
      <c r="J14" s="236">
        <v>7.3208953900709233</v>
      </c>
      <c r="K14" s="236">
        <v>7.516912525879917</v>
      </c>
      <c r="L14" s="236">
        <v>10.972222222222221</v>
      </c>
      <c r="M14" s="236">
        <v>6.7496666666666671</v>
      </c>
      <c r="N14" s="236">
        <v>8.3331250000000008</v>
      </c>
      <c r="O14" s="292">
        <v>6.706368203309693</v>
      </c>
      <c r="P14" s="242"/>
      <c r="Q14" s="458"/>
      <c r="R14" s="458"/>
      <c r="S14" s="458"/>
      <c r="T14" s="458"/>
      <c r="U14" s="458"/>
      <c r="V14" s="458"/>
      <c r="W14" s="458"/>
    </row>
    <row r="15" spans="1:23" x14ac:dyDescent="0.2">
      <c r="A15" s="245"/>
      <c r="B15" s="132" t="s">
        <v>144</v>
      </c>
      <c r="C15" s="291">
        <v>5.4499999999999993</v>
      </c>
      <c r="D15" s="236">
        <v>4.9689022235556886</v>
      </c>
      <c r="E15" s="236">
        <v>5.2218382978723401</v>
      </c>
      <c r="F15" s="236">
        <v>4.2442663065920092</v>
      </c>
      <c r="G15" s="236">
        <v>4.5621878829202736</v>
      </c>
      <c r="H15" s="236">
        <v>3.6888929413084948</v>
      </c>
      <c r="I15" s="236">
        <v>5.338781424581005</v>
      </c>
      <c r="J15" s="236">
        <v>7.2459400502197111</v>
      </c>
      <c r="K15" s="236">
        <v>4.3512645737581463</v>
      </c>
      <c r="L15" s="236">
        <v>7.489010416666666</v>
      </c>
      <c r="M15" s="236">
        <v>9.2366917293233097</v>
      </c>
      <c r="N15" s="236">
        <v>9.1069334880123751</v>
      </c>
      <c r="O15" s="292">
        <v>4.5462551773049631</v>
      </c>
      <c r="P15" s="242"/>
      <c r="Q15" s="458"/>
      <c r="R15" s="458"/>
      <c r="S15" s="458"/>
      <c r="T15" s="458"/>
      <c r="U15" s="458"/>
      <c r="V15" s="458"/>
      <c r="W15" s="458"/>
    </row>
    <row r="16" spans="1:23" ht="12" customHeight="1" x14ac:dyDescent="0.2">
      <c r="A16" s="245"/>
      <c r="B16" s="132" t="s">
        <v>22</v>
      </c>
      <c r="C16" s="291" t="s">
        <v>209</v>
      </c>
      <c r="D16" s="236" t="s">
        <v>209</v>
      </c>
      <c r="E16" s="236" t="s">
        <v>209</v>
      </c>
      <c r="F16" s="236" t="s">
        <v>209</v>
      </c>
      <c r="G16" s="236" t="s">
        <v>209</v>
      </c>
      <c r="H16" s="236" t="s">
        <v>209</v>
      </c>
      <c r="I16" s="236" t="s">
        <v>209</v>
      </c>
      <c r="J16" s="236" t="s">
        <v>209</v>
      </c>
      <c r="K16" s="236" t="s">
        <v>209</v>
      </c>
      <c r="L16" s="236" t="s">
        <v>209</v>
      </c>
      <c r="M16" s="236" t="s">
        <v>209</v>
      </c>
      <c r="N16" s="236" t="s">
        <v>209</v>
      </c>
      <c r="O16" s="292" t="s">
        <v>209</v>
      </c>
      <c r="P16" s="242"/>
      <c r="Q16" s="458"/>
      <c r="R16" s="458"/>
      <c r="S16" s="458"/>
      <c r="T16" s="458"/>
      <c r="U16" s="458"/>
      <c r="V16" s="458"/>
      <c r="W16" s="458"/>
    </row>
    <row r="17" spans="1:23" x14ac:dyDescent="0.2">
      <c r="A17" s="245"/>
      <c r="B17" s="132" t="s">
        <v>23</v>
      </c>
      <c r="C17" s="291">
        <v>1.8853125000000002</v>
      </c>
      <c r="D17" s="236">
        <v>4.8176738122279001</v>
      </c>
      <c r="E17" s="236">
        <v>5.9388378883438451</v>
      </c>
      <c r="F17" s="236">
        <v>4.6973973425222537</v>
      </c>
      <c r="G17" s="236">
        <v>4.8648752693020683</v>
      </c>
      <c r="H17" s="236">
        <v>5.7112027820316493</v>
      </c>
      <c r="I17" s="236">
        <v>8.5151408359293885</v>
      </c>
      <c r="J17" s="236">
        <v>8.4925048123195364</v>
      </c>
      <c r="K17" s="236">
        <v>6.7511049244245056</v>
      </c>
      <c r="L17" s="236">
        <v>13.847222222222221</v>
      </c>
      <c r="M17" s="236">
        <v>10.516782511210762</v>
      </c>
      <c r="N17" s="236">
        <v>10.604042940320232</v>
      </c>
      <c r="O17" s="292">
        <v>5.1942128476154519</v>
      </c>
      <c r="P17" s="242"/>
      <c r="Q17" s="458"/>
      <c r="R17" s="458"/>
      <c r="S17" s="458"/>
      <c r="T17" s="458"/>
      <c r="U17" s="458"/>
      <c r="V17" s="458"/>
      <c r="W17" s="458"/>
    </row>
    <row r="18" spans="1:23" x14ac:dyDescent="0.2">
      <c r="A18" s="245"/>
      <c r="B18" s="132" t="s">
        <v>24</v>
      </c>
      <c r="C18" s="291">
        <v>0.5</v>
      </c>
      <c r="D18" s="236">
        <v>0.75</v>
      </c>
      <c r="E18" s="236">
        <v>0.33333333333333331</v>
      </c>
      <c r="F18" s="236" t="s">
        <v>209</v>
      </c>
      <c r="G18" s="236">
        <v>0.51307189542483667</v>
      </c>
      <c r="H18" s="236">
        <v>0.5625</v>
      </c>
      <c r="I18" s="236" t="s">
        <v>209</v>
      </c>
      <c r="J18" s="236">
        <v>0.83333333333333337</v>
      </c>
      <c r="K18" s="236">
        <v>0.58712121212121215</v>
      </c>
      <c r="L18" s="236" t="s">
        <v>209</v>
      </c>
      <c r="M18" s="236" t="s">
        <v>209</v>
      </c>
      <c r="N18" s="236" t="s">
        <v>209</v>
      </c>
      <c r="O18" s="292">
        <v>0.53538812785388135</v>
      </c>
      <c r="P18" s="242"/>
      <c r="Q18" s="458"/>
      <c r="R18" s="458"/>
      <c r="S18" s="458"/>
      <c r="T18" s="458"/>
      <c r="U18" s="458"/>
      <c r="V18" s="458"/>
      <c r="W18" s="458"/>
    </row>
    <row r="19" spans="1:23" x14ac:dyDescent="0.2">
      <c r="A19" s="245"/>
      <c r="B19" s="132" t="s">
        <v>25</v>
      </c>
      <c r="C19" s="291" t="s">
        <v>209</v>
      </c>
      <c r="D19" s="236">
        <v>5.9501022893326834</v>
      </c>
      <c r="E19" s="236">
        <v>5.3088095238095239</v>
      </c>
      <c r="F19" s="236">
        <v>5.2708572755860486</v>
      </c>
      <c r="G19" s="236">
        <v>5.4499320949432395</v>
      </c>
      <c r="H19" s="236">
        <v>6.6676726033421287</v>
      </c>
      <c r="I19" s="236">
        <v>7.7733078491335368</v>
      </c>
      <c r="J19" s="236">
        <v>6.8468431911966983</v>
      </c>
      <c r="K19" s="236">
        <v>7.1116117525579652</v>
      </c>
      <c r="L19" s="236">
        <v>9.0666666666666664</v>
      </c>
      <c r="M19" s="236">
        <v>6.1488095238095246</v>
      </c>
      <c r="N19" s="236">
        <v>6.4311827956989243</v>
      </c>
      <c r="O19" s="292">
        <v>5.9637015816427583</v>
      </c>
      <c r="P19" s="242"/>
      <c r="Q19" s="458"/>
      <c r="R19" s="458"/>
      <c r="S19" s="458"/>
      <c r="T19" s="458"/>
      <c r="U19" s="458"/>
      <c r="V19" s="458"/>
      <c r="W19" s="458"/>
    </row>
    <row r="20" spans="1:23" x14ac:dyDescent="0.2">
      <c r="A20" s="245"/>
      <c r="B20" s="132" t="s">
        <v>26</v>
      </c>
      <c r="C20" s="291">
        <v>4.1315820312499998</v>
      </c>
      <c r="D20" s="236">
        <v>4.0908796041781192</v>
      </c>
      <c r="E20" s="236">
        <v>7.9742699642431489</v>
      </c>
      <c r="F20" s="236">
        <v>5.6421645601256785</v>
      </c>
      <c r="G20" s="236">
        <v>5.5001595340309457</v>
      </c>
      <c r="H20" s="236">
        <v>6.2556650302114809</v>
      </c>
      <c r="I20" s="236">
        <v>8.9347807846506306</v>
      </c>
      <c r="J20" s="236">
        <v>12.886307692307694</v>
      </c>
      <c r="K20" s="236">
        <v>8.5692543831343446</v>
      </c>
      <c r="L20" s="236">
        <v>9.3717829457364346</v>
      </c>
      <c r="M20" s="236">
        <v>7.7531115335868188</v>
      </c>
      <c r="N20" s="236">
        <v>7.9805718954248368</v>
      </c>
      <c r="O20" s="292">
        <v>7.5777613774815462</v>
      </c>
      <c r="P20" s="242"/>
      <c r="Q20" s="458"/>
      <c r="R20" s="458"/>
      <c r="S20" s="458"/>
      <c r="T20" s="458"/>
      <c r="U20" s="458"/>
      <c r="V20" s="458"/>
      <c r="W20" s="458"/>
    </row>
    <row r="21" spans="1:23" x14ac:dyDescent="0.2">
      <c r="A21" s="245"/>
      <c r="B21" s="132" t="s">
        <v>27</v>
      </c>
      <c r="C21" s="291" t="s">
        <v>209</v>
      </c>
      <c r="D21" s="236">
        <v>1.7890494791666667</v>
      </c>
      <c r="E21" s="236">
        <v>14.6</v>
      </c>
      <c r="F21" s="236">
        <v>5.8463552188552192</v>
      </c>
      <c r="G21" s="236">
        <v>4.5612400793650787</v>
      </c>
      <c r="H21" s="236">
        <v>10.209954337899545</v>
      </c>
      <c r="I21" s="236">
        <v>11.182562189054726</v>
      </c>
      <c r="J21" s="236">
        <v>14.14626984126984</v>
      </c>
      <c r="K21" s="236">
        <v>11.976986607142855</v>
      </c>
      <c r="L21" s="236" t="s">
        <v>209</v>
      </c>
      <c r="M21" s="236">
        <v>0.58333333333333337</v>
      </c>
      <c r="N21" s="236">
        <v>0.58333333333333337</v>
      </c>
      <c r="O21" s="292">
        <v>8.7779050042408802</v>
      </c>
      <c r="P21" s="242"/>
      <c r="Q21" s="458"/>
      <c r="R21" s="458"/>
      <c r="S21" s="458"/>
      <c r="T21" s="458"/>
      <c r="U21" s="458"/>
      <c r="V21" s="458"/>
      <c r="W21" s="458"/>
    </row>
    <row r="22" spans="1:23" x14ac:dyDescent="0.2">
      <c r="A22" s="245"/>
      <c r="B22" s="132" t="s">
        <v>207</v>
      </c>
      <c r="C22" s="291" t="s">
        <v>209</v>
      </c>
      <c r="D22" s="236">
        <v>5.1210835312747429</v>
      </c>
      <c r="E22" s="236">
        <v>7.9115116279069762</v>
      </c>
      <c r="F22" s="236">
        <v>5.2856802501078048</v>
      </c>
      <c r="G22" s="236">
        <v>5.2449735717498873</v>
      </c>
      <c r="H22" s="236">
        <v>7.4904629629629627</v>
      </c>
      <c r="I22" s="236" t="s">
        <v>209</v>
      </c>
      <c r="J22" s="236">
        <v>22.333333333333332</v>
      </c>
      <c r="K22" s="236">
        <v>8.9747499999999985</v>
      </c>
      <c r="L22" s="236" t="s">
        <v>209</v>
      </c>
      <c r="M22" s="236" t="s">
        <v>209</v>
      </c>
      <c r="N22" s="236" t="s">
        <v>209</v>
      </c>
      <c r="O22" s="292">
        <v>5.2823460810509912</v>
      </c>
      <c r="P22" s="242"/>
      <c r="Q22" s="458"/>
      <c r="R22" s="458"/>
      <c r="S22" s="458"/>
      <c r="T22" s="458"/>
      <c r="U22" s="458"/>
      <c r="V22" s="458"/>
      <c r="W22" s="458"/>
    </row>
    <row r="23" spans="1:23" x14ac:dyDescent="0.2">
      <c r="A23" s="245"/>
      <c r="B23" s="132" t="s">
        <v>28</v>
      </c>
      <c r="C23" s="291">
        <v>3.9049999999999998</v>
      </c>
      <c r="D23" s="236">
        <v>4.8224401709401699</v>
      </c>
      <c r="E23" s="236">
        <v>6.4674008179959097</v>
      </c>
      <c r="F23" s="236">
        <v>4.0746842301943191</v>
      </c>
      <c r="G23" s="236">
        <v>5.7115024164054331</v>
      </c>
      <c r="H23" s="236">
        <v>6.6297961119013751</v>
      </c>
      <c r="I23" s="236">
        <v>6.4769030303030304</v>
      </c>
      <c r="J23" s="236">
        <v>6.8640136054421772</v>
      </c>
      <c r="K23" s="236">
        <v>6.65878248801413</v>
      </c>
      <c r="L23" s="236">
        <v>8.4321794871794875</v>
      </c>
      <c r="M23" s="236">
        <v>4.0800014172335599</v>
      </c>
      <c r="N23" s="236">
        <v>4.2642956026058636</v>
      </c>
      <c r="O23" s="292">
        <v>5.7923519797934766</v>
      </c>
      <c r="P23" s="242"/>
    </row>
    <row r="24" spans="1:23" x14ac:dyDescent="0.2">
      <c r="A24" s="245"/>
      <c r="B24" s="132" t="s">
        <v>29</v>
      </c>
      <c r="C24" s="291" t="s">
        <v>209</v>
      </c>
      <c r="D24" s="236">
        <v>4.166666666666667</v>
      </c>
      <c r="E24" s="236">
        <v>16.5</v>
      </c>
      <c r="F24" s="236">
        <v>5.4763888888888888</v>
      </c>
      <c r="G24" s="236">
        <v>6.4638888888888895</v>
      </c>
      <c r="H24" s="236">
        <v>10</v>
      </c>
      <c r="I24" s="236">
        <v>9.5083582089552241</v>
      </c>
      <c r="J24" s="236">
        <v>7.7798484848484852</v>
      </c>
      <c r="K24" s="236">
        <v>9.235669781931465</v>
      </c>
      <c r="L24" s="236" t="s">
        <v>209</v>
      </c>
      <c r="M24" s="236">
        <v>12.444166666666668</v>
      </c>
      <c r="N24" s="236">
        <v>12.444166666666668</v>
      </c>
      <c r="O24" s="292">
        <v>8.8648155216284987</v>
      </c>
      <c r="P24" s="242"/>
    </row>
    <row r="25" spans="1:23" x14ac:dyDescent="0.2">
      <c r="A25" s="245"/>
      <c r="B25" s="132" t="s">
        <v>30</v>
      </c>
      <c r="C25" s="291" t="s">
        <v>209</v>
      </c>
      <c r="D25" s="236" t="s">
        <v>209</v>
      </c>
      <c r="E25" s="236" t="s">
        <v>209</v>
      </c>
      <c r="F25" s="236" t="s">
        <v>209</v>
      </c>
      <c r="G25" s="236" t="s">
        <v>209</v>
      </c>
      <c r="H25" s="236" t="s">
        <v>209</v>
      </c>
      <c r="I25" s="236" t="s">
        <v>209</v>
      </c>
      <c r="J25" s="236" t="s">
        <v>209</v>
      </c>
      <c r="K25" s="236" t="s">
        <v>209</v>
      </c>
      <c r="L25" s="236" t="s">
        <v>209</v>
      </c>
      <c r="M25" s="236" t="s">
        <v>209</v>
      </c>
      <c r="N25" s="236" t="s">
        <v>209</v>
      </c>
      <c r="O25" s="292" t="s">
        <v>209</v>
      </c>
      <c r="P25" s="242"/>
    </row>
    <row r="26" spans="1:23" x14ac:dyDescent="0.2">
      <c r="A26" s="245"/>
      <c r="B26" s="132" t="s">
        <v>31</v>
      </c>
      <c r="C26" s="291" t="s">
        <v>209</v>
      </c>
      <c r="D26" s="236" t="s">
        <v>209</v>
      </c>
      <c r="E26" s="236">
        <v>19.208333333333332</v>
      </c>
      <c r="F26" s="236">
        <v>6.4089024390243905</v>
      </c>
      <c r="G26" s="236">
        <v>6.7136507936507934</v>
      </c>
      <c r="H26" s="236">
        <v>25.666666666666668</v>
      </c>
      <c r="I26" s="236" t="s">
        <v>209</v>
      </c>
      <c r="J26" s="236" t="s">
        <v>209</v>
      </c>
      <c r="K26" s="236">
        <v>25.666666666666668</v>
      </c>
      <c r="L26" s="236" t="s">
        <v>209</v>
      </c>
      <c r="M26" s="236" t="s">
        <v>209</v>
      </c>
      <c r="N26" s="236" t="s">
        <v>209</v>
      </c>
      <c r="O26" s="292">
        <v>6.9366274509803922</v>
      </c>
      <c r="P26" s="242"/>
    </row>
    <row r="27" spans="1:23" x14ac:dyDescent="0.2">
      <c r="A27" s="245"/>
      <c r="B27" s="132" t="s">
        <v>179</v>
      </c>
      <c r="C27" s="291" t="s">
        <v>209</v>
      </c>
      <c r="D27" s="236" t="s">
        <v>209</v>
      </c>
      <c r="E27" s="236" t="s">
        <v>209</v>
      </c>
      <c r="F27" s="236" t="s">
        <v>209</v>
      </c>
      <c r="G27" s="236" t="s">
        <v>209</v>
      </c>
      <c r="H27" s="236" t="s">
        <v>209</v>
      </c>
      <c r="I27" s="236" t="s">
        <v>209</v>
      </c>
      <c r="J27" s="236" t="s">
        <v>209</v>
      </c>
      <c r="K27" s="236" t="s">
        <v>209</v>
      </c>
      <c r="L27" s="236" t="s">
        <v>209</v>
      </c>
      <c r="M27" s="236" t="s">
        <v>209</v>
      </c>
      <c r="N27" s="236" t="s">
        <v>209</v>
      </c>
      <c r="O27" s="292" t="s">
        <v>209</v>
      </c>
      <c r="P27" s="242"/>
    </row>
    <row r="28" spans="1:23" x14ac:dyDescent="0.2">
      <c r="A28" s="245"/>
      <c r="B28" s="132" t="s">
        <v>204</v>
      </c>
      <c r="C28" s="291" t="s">
        <v>209</v>
      </c>
      <c r="D28" s="236" t="s">
        <v>209</v>
      </c>
      <c r="E28" s="236" t="s">
        <v>209</v>
      </c>
      <c r="F28" s="236" t="s">
        <v>209</v>
      </c>
      <c r="G28" s="236" t="s">
        <v>209</v>
      </c>
      <c r="H28" s="236" t="s">
        <v>209</v>
      </c>
      <c r="I28" s="236" t="s">
        <v>209</v>
      </c>
      <c r="J28" s="236" t="s">
        <v>209</v>
      </c>
      <c r="K28" s="236" t="s">
        <v>209</v>
      </c>
      <c r="L28" s="236" t="s">
        <v>209</v>
      </c>
      <c r="M28" s="236" t="s">
        <v>209</v>
      </c>
      <c r="N28" s="236" t="s">
        <v>209</v>
      </c>
      <c r="O28" s="292" t="s">
        <v>209</v>
      </c>
      <c r="P28" s="242"/>
    </row>
    <row r="29" spans="1:23" x14ac:dyDescent="0.2">
      <c r="A29" s="245"/>
      <c r="B29" s="132" t="s">
        <v>175</v>
      </c>
      <c r="C29" s="291" t="s">
        <v>209</v>
      </c>
      <c r="D29" s="236" t="s">
        <v>209</v>
      </c>
      <c r="E29" s="236" t="s">
        <v>209</v>
      </c>
      <c r="F29" s="236" t="s">
        <v>209</v>
      </c>
      <c r="G29" s="236" t="s">
        <v>209</v>
      </c>
      <c r="H29" s="236" t="s">
        <v>209</v>
      </c>
      <c r="I29" s="236" t="s">
        <v>209</v>
      </c>
      <c r="J29" s="236" t="s">
        <v>209</v>
      </c>
      <c r="K29" s="236" t="s">
        <v>209</v>
      </c>
      <c r="L29" s="236" t="s">
        <v>209</v>
      </c>
      <c r="M29" s="236" t="s">
        <v>209</v>
      </c>
      <c r="N29" s="236" t="s">
        <v>209</v>
      </c>
      <c r="O29" s="292" t="s">
        <v>209</v>
      </c>
      <c r="P29" s="242"/>
    </row>
    <row r="30" spans="1:23" x14ac:dyDescent="0.2">
      <c r="A30" s="245"/>
      <c r="B30" s="132" t="s">
        <v>32</v>
      </c>
      <c r="C30" s="291" t="s">
        <v>209</v>
      </c>
      <c r="D30" s="236" t="s">
        <v>209</v>
      </c>
      <c r="E30" s="236" t="s">
        <v>209</v>
      </c>
      <c r="F30" s="236" t="s">
        <v>209</v>
      </c>
      <c r="G30" s="236" t="s">
        <v>209</v>
      </c>
      <c r="H30" s="236" t="s">
        <v>209</v>
      </c>
      <c r="I30" s="236" t="s">
        <v>209</v>
      </c>
      <c r="J30" s="236" t="s">
        <v>209</v>
      </c>
      <c r="K30" s="236" t="s">
        <v>209</v>
      </c>
      <c r="L30" s="236" t="s">
        <v>209</v>
      </c>
      <c r="M30" s="236" t="s">
        <v>209</v>
      </c>
      <c r="N30" s="236" t="s">
        <v>209</v>
      </c>
      <c r="O30" s="292" t="s">
        <v>209</v>
      </c>
      <c r="P30" s="242"/>
    </row>
    <row r="31" spans="1:23" x14ac:dyDescent="0.2">
      <c r="A31" s="245"/>
      <c r="B31" s="132" t="s">
        <v>33</v>
      </c>
      <c r="C31" s="291" t="s">
        <v>209</v>
      </c>
      <c r="D31" s="236">
        <v>2.5833333333333335</v>
      </c>
      <c r="E31" s="236">
        <v>2.3333333333333335</v>
      </c>
      <c r="F31" s="236">
        <v>2.5</v>
      </c>
      <c r="G31" s="236">
        <v>2.5416666666666665</v>
      </c>
      <c r="H31" s="236">
        <v>2.7496491228070172</v>
      </c>
      <c r="I31" s="236">
        <v>3.3194444444444446</v>
      </c>
      <c r="J31" s="236">
        <v>2.85</v>
      </c>
      <c r="K31" s="236">
        <v>2.8803333333333332</v>
      </c>
      <c r="L31" s="236" t="s">
        <v>209</v>
      </c>
      <c r="M31" s="236" t="s">
        <v>209</v>
      </c>
      <c r="N31" s="236" t="s">
        <v>209</v>
      </c>
      <c r="O31" s="292">
        <v>2.8090350877192982</v>
      </c>
      <c r="P31" s="242"/>
    </row>
    <row r="32" spans="1:23" ht="12" customHeight="1" x14ac:dyDescent="0.2">
      <c r="A32" s="245"/>
      <c r="B32" s="132" t="s">
        <v>34</v>
      </c>
      <c r="C32" s="291" t="s">
        <v>209</v>
      </c>
      <c r="D32" s="236" t="s">
        <v>209</v>
      </c>
      <c r="E32" s="236" t="s">
        <v>209</v>
      </c>
      <c r="F32" s="236" t="s">
        <v>209</v>
      </c>
      <c r="G32" s="236" t="s">
        <v>209</v>
      </c>
      <c r="H32" s="236" t="s">
        <v>209</v>
      </c>
      <c r="I32" s="236" t="s">
        <v>209</v>
      </c>
      <c r="J32" s="236" t="s">
        <v>209</v>
      </c>
      <c r="K32" s="236" t="s">
        <v>209</v>
      </c>
      <c r="L32" s="236" t="s">
        <v>209</v>
      </c>
      <c r="M32" s="236" t="s">
        <v>209</v>
      </c>
      <c r="N32" s="236" t="s">
        <v>209</v>
      </c>
      <c r="O32" s="292" t="s">
        <v>209</v>
      </c>
      <c r="P32" s="242"/>
    </row>
    <row r="33" spans="1:16" ht="12" customHeight="1" x14ac:dyDescent="0.2">
      <c r="A33" s="246"/>
      <c r="B33" s="132" t="s">
        <v>35</v>
      </c>
      <c r="C33" s="291">
        <v>15.652499999999998</v>
      </c>
      <c r="D33" s="236">
        <v>4.1897887323943666</v>
      </c>
      <c r="E33" s="236">
        <v>10.323458333333333</v>
      </c>
      <c r="F33" s="236">
        <v>5.5360378787878792</v>
      </c>
      <c r="G33" s="236">
        <v>10.982217602217601</v>
      </c>
      <c r="H33" s="236">
        <v>16.122554347826085</v>
      </c>
      <c r="I33" s="236">
        <v>16.884141156462587</v>
      </c>
      <c r="J33" s="236">
        <v>14.531014357053683</v>
      </c>
      <c r="K33" s="236">
        <v>15.663868552412646</v>
      </c>
      <c r="L33" s="236">
        <v>8.0133333333333336</v>
      </c>
      <c r="M33" s="236">
        <v>8.4649999999999999</v>
      </c>
      <c r="N33" s="236">
        <v>8.4268309859154922</v>
      </c>
      <c r="O33" s="292">
        <v>13.265166233015321</v>
      </c>
      <c r="P33" s="242"/>
    </row>
    <row r="34" spans="1:16" x14ac:dyDescent="0.2">
      <c r="A34" s="246"/>
      <c r="B34" s="132" t="s">
        <v>182</v>
      </c>
      <c r="C34" s="291">
        <v>8.8333333333333339</v>
      </c>
      <c r="D34" s="236" t="s">
        <v>209</v>
      </c>
      <c r="E34" s="236" t="s">
        <v>209</v>
      </c>
      <c r="F34" s="236" t="s">
        <v>209</v>
      </c>
      <c r="G34" s="236">
        <v>8.8333333333333339</v>
      </c>
      <c r="H34" s="236" t="s">
        <v>209</v>
      </c>
      <c r="I34" s="236" t="s">
        <v>209</v>
      </c>
      <c r="J34" s="236" t="s">
        <v>209</v>
      </c>
      <c r="K34" s="236" t="s">
        <v>209</v>
      </c>
      <c r="L34" s="236" t="s">
        <v>209</v>
      </c>
      <c r="M34" s="236" t="s">
        <v>209</v>
      </c>
      <c r="N34" s="236" t="s">
        <v>209</v>
      </c>
      <c r="O34" s="292">
        <v>8.8333333333333339</v>
      </c>
      <c r="P34" s="242"/>
    </row>
    <row r="35" spans="1:16" x14ac:dyDescent="0.2">
      <c r="A35" s="246"/>
      <c r="B35" s="132" t="s">
        <v>145</v>
      </c>
      <c r="C35" s="291" t="s">
        <v>209</v>
      </c>
      <c r="D35" s="236" t="s">
        <v>209</v>
      </c>
      <c r="E35" s="236" t="s">
        <v>209</v>
      </c>
      <c r="F35" s="236" t="s">
        <v>209</v>
      </c>
      <c r="G35" s="236" t="s">
        <v>209</v>
      </c>
      <c r="H35" s="236">
        <v>1.6666666666666667</v>
      </c>
      <c r="I35" s="236">
        <v>13</v>
      </c>
      <c r="J35" s="236" t="s">
        <v>209</v>
      </c>
      <c r="K35" s="236">
        <v>7.333333333333333</v>
      </c>
      <c r="L35" s="236" t="s">
        <v>209</v>
      </c>
      <c r="M35" s="236" t="s">
        <v>209</v>
      </c>
      <c r="N35" s="236" t="s">
        <v>209</v>
      </c>
      <c r="O35" s="292">
        <v>7.333333333333333</v>
      </c>
      <c r="P35" s="242"/>
    </row>
    <row r="36" spans="1:16" x14ac:dyDescent="0.2">
      <c r="A36" s="246"/>
      <c r="B36" s="132" t="s">
        <v>36</v>
      </c>
      <c r="C36" s="291" t="s">
        <v>209</v>
      </c>
      <c r="D36" s="236" t="s">
        <v>209</v>
      </c>
      <c r="E36" s="236" t="s">
        <v>209</v>
      </c>
      <c r="F36" s="236" t="s">
        <v>209</v>
      </c>
      <c r="G36" s="236" t="s">
        <v>209</v>
      </c>
      <c r="H36" s="236" t="s">
        <v>209</v>
      </c>
      <c r="I36" s="236" t="s">
        <v>209</v>
      </c>
      <c r="J36" s="236" t="s">
        <v>209</v>
      </c>
      <c r="K36" s="236" t="s">
        <v>209</v>
      </c>
      <c r="L36" s="236" t="s">
        <v>209</v>
      </c>
      <c r="M36" s="236" t="s">
        <v>209</v>
      </c>
      <c r="N36" s="236" t="s">
        <v>209</v>
      </c>
      <c r="O36" s="292" t="s">
        <v>209</v>
      </c>
      <c r="P36" s="242"/>
    </row>
    <row r="37" spans="1:16" x14ac:dyDescent="0.2">
      <c r="A37" s="246"/>
      <c r="B37" s="132" t="s">
        <v>37</v>
      </c>
      <c r="C37" s="291" t="s">
        <v>209</v>
      </c>
      <c r="D37" s="236">
        <v>13.813492063492063</v>
      </c>
      <c r="E37" s="236">
        <v>6.0504901960784316</v>
      </c>
      <c r="F37" s="236">
        <v>13.31920138888889</v>
      </c>
      <c r="G37" s="236">
        <v>10.3165</v>
      </c>
      <c r="H37" s="236">
        <v>15.2345670995671</v>
      </c>
      <c r="I37" s="236">
        <v>12.154524572649573</v>
      </c>
      <c r="J37" s="236">
        <v>18.421512027491406</v>
      </c>
      <c r="K37" s="236">
        <v>14.715315656565657</v>
      </c>
      <c r="L37" s="236">
        <v>6.020833333333333</v>
      </c>
      <c r="M37" s="236">
        <v>11.935641025641026</v>
      </c>
      <c r="N37" s="236">
        <v>10.543921568627452</v>
      </c>
      <c r="O37" s="292">
        <v>13.433149536045683</v>
      </c>
      <c r="P37" s="242"/>
    </row>
    <row r="38" spans="1:16" x14ac:dyDescent="0.2">
      <c r="A38" s="246"/>
      <c r="B38" s="132" t="s">
        <v>205</v>
      </c>
      <c r="C38" s="291" t="s">
        <v>209</v>
      </c>
      <c r="D38" s="236" t="s">
        <v>209</v>
      </c>
      <c r="E38" s="236" t="s">
        <v>209</v>
      </c>
      <c r="F38" s="236" t="s">
        <v>209</v>
      </c>
      <c r="G38" s="236" t="s">
        <v>209</v>
      </c>
      <c r="H38" s="236" t="s">
        <v>209</v>
      </c>
      <c r="I38" s="236" t="s">
        <v>209</v>
      </c>
      <c r="J38" s="236" t="s">
        <v>209</v>
      </c>
      <c r="K38" s="236" t="s">
        <v>209</v>
      </c>
      <c r="L38" s="236" t="s">
        <v>209</v>
      </c>
      <c r="M38" s="236" t="s">
        <v>209</v>
      </c>
      <c r="N38" s="236" t="s">
        <v>209</v>
      </c>
      <c r="O38" s="292" t="s">
        <v>209</v>
      </c>
      <c r="P38" s="242"/>
    </row>
    <row r="39" spans="1:16" x14ac:dyDescent="0.2">
      <c r="A39" s="246"/>
      <c r="B39" s="132" t="s">
        <v>146</v>
      </c>
      <c r="C39" s="291" t="s">
        <v>209</v>
      </c>
      <c r="D39" s="236" t="s">
        <v>209</v>
      </c>
      <c r="E39" s="236" t="s">
        <v>209</v>
      </c>
      <c r="F39" s="236">
        <v>11</v>
      </c>
      <c r="G39" s="236">
        <v>11</v>
      </c>
      <c r="H39" s="236" t="s">
        <v>209</v>
      </c>
      <c r="I39" s="236" t="s">
        <v>209</v>
      </c>
      <c r="J39" s="236" t="s">
        <v>209</v>
      </c>
      <c r="K39" s="236" t="s">
        <v>209</v>
      </c>
      <c r="L39" s="236" t="s">
        <v>209</v>
      </c>
      <c r="M39" s="236" t="s">
        <v>209</v>
      </c>
      <c r="N39" s="236" t="s">
        <v>209</v>
      </c>
      <c r="O39" s="292">
        <v>11</v>
      </c>
      <c r="P39" s="242"/>
    </row>
    <row r="40" spans="1:16" x14ac:dyDescent="0.2">
      <c r="A40" s="246"/>
      <c r="B40" s="132" t="s">
        <v>38</v>
      </c>
      <c r="C40" s="291" t="s">
        <v>209</v>
      </c>
      <c r="D40" s="236" t="s">
        <v>209</v>
      </c>
      <c r="E40" s="236">
        <v>0.41666666666666669</v>
      </c>
      <c r="F40" s="236" t="s">
        <v>209</v>
      </c>
      <c r="G40" s="236">
        <v>0.41666666666666669</v>
      </c>
      <c r="H40" s="236" t="s">
        <v>209</v>
      </c>
      <c r="I40" s="236" t="s">
        <v>209</v>
      </c>
      <c r="J40" s="236" t="s">
        <v>209</v>
      </c>
      <c r="K40" s="236" t="s">
        <v>209</v>
      </c>
      <c r="L40" s="236" t="s">
        <v>209</v>
      </c>
      <c r="M40" s="236" t="s">
        <v>209</v>
      </c>
      <c r="N40" s="236" t="s">
        <v>209</v>
      </c>
      <c r="O40" s="292">
        <v>0.41666666666666669</v>
      </c>
      <c r="P40" s="242"/>
    </row>
    <row r="41" spans="1:16" x14ac:dyDescent="0.2">
      <c r="A41" s="246"/>
      <c r="B41" s="132" t="s">
        <v>39</v>
      </c>
      <c r="C41" s="291" t="s">
        <v>209</v>
      </c>
      <c r="D41" s="236">
        <v>2.4661428571428572</v>
      </c>
      <c r="E41" s="236">
        <v>4.1927192982456143</v>
      </c>
      <c r="F41" s="236">
        <v>3.5265441176470591</v>
      </c>
      <c r="G41" s="236">
        <v>3.5281507490636703</v>
      </c>
      <c r="H41" s="236">
        <v>3.7370000000000001</v>
      </c>
      <c r="I41" s="236" t="s">
        <v>209</v>
      </c>
      <c r="J41" s="236" t="s">
        <v>209</v>
      </c>
      <c r="K41" s="236">
        <v>3.7370000000000001</v>
      </c>
      <c r="L41" s="236" t="s">
        <v>209</v>
      </c>
      <c r="M41" s="236">
        <v>5.6383333333333345</v>
      </c>
      <c r="N41" s="236">
        <v>5.6383333333333345</v>
      </c>
      <c r="O41" s="292">
        <v>3.610690359477124</v>
      </c>
      <c r="P41" s="242"/>
    </row>
    <row r="42" spans="1:16" ht="12.75" customHeight="1" x14ac:dyDescent="0.2">
      <c r="A42" s="246"/>
      <c r="B42" s="132" t="s">
        <v>208</v>
      </c>
      <c r="C42" s="291" t="s">
        <v>209</v>
      </c>
      <c r="D42" s="236" t="s">
        <v>209</v>
      </c>
      <c r="E42" s="236" t="s">
        <v>209</v>
      </c>
      <c r="F42" s="236" t="s">
        <v>209</v>
      </c>
      <c r="G42" s="236" t="s">
        <v>209</v>
      </c>
      <c r="H42" s="236" t="s">
        <v>209</v>
      </c>
      <c r="I42" s="236" t="s">
        <v>209</v>
      </c>
      <c r="J42" s="236" t="s">
        <v>209</v>
      </c>
      <c r="K42" s="236" t="s">
        <v>209</v>
      </c>
      <c r="L42" s="236" t="s">
        <v>209</v>
      </c>
      <c r="M42" s="236" t="s">
        <v>209</v>
      </c>
      <c r="N42" s="236" t="s">
        <v>209</v>
      </c>
      <c r="O42" s="292" t="s">
        <v>209</v>
      </c>
      <c r="P42" s="242"/>
    </row>
    <row r="43" spans="1:16" x14ac:dyDescent="0.2">
      <c r="A43" s="246"/>
      <c r="B43" s="132" t="s">
        <v>40</v>
      </c>
      <c r="C43" s="291" t="s">
        <v>209</v>
      </c>
      <c r="D43" s="236" t="s">
        <v>209</v>
      </c>
      <c r="E43" s="236" t="s">
        <v>209</v>
      </c>
      <c r="F43" s="236" t="s">
        <v>209</v>
      </c>
      <c r="G43" s="236" t="s">
        <v>209</v>
      </c>
      <c r="H43" s="236" t="s">
        <v>209</v>
      </c>
      <c r="I43" s="236" t="s">
        <v>209</v>
      </c>
      <c r="J43" s="236" t="s">
        <v>209</v>
      </c>
      <c r="K43" s="236" t="s">
        <v>209</v>
      </c>
      <c r="L43" s="236" t="s">
        <v>209</v>
      </c>
      <c r="M43" s="236" t="s">
        <v>209</v>
      </c>
      <c r="N43" s="236" t="s">
        <v>209</v>
      </c>
      <c r="O43" s="292" t="s">
        <v>209</v>
      </c>
      <c r="P43" s="242"/>
    </row>
    <row r="44" spans="1:16" x14ac:dyDescent="0.2">
      <c r="A44" s="246"/>
      <c r="B44" s="132" t="s">
        <v>41</v>
      </c>
      <c r="C44" s="291">
        <v>7.7304569892473118</v>
      </c>
      <c r="D44" s="236">
        <v>5.1538461538461542</v>
      </c>
      <c r="E44" s="236">
        <v>7.5336458333333338</v>
      </c>
      <c r="F44" s="236">
        <v>8.1615049751243784</v>
      </c>
      <c r="G44" s="236">
        <v>7.6082359307359297</v>
      </c>
      <c r="H44" s="236">
        <v>7.7313201754385963</v>
      </c>
      <c r="I44" s="236">
        <v>9.7721428571428568</v>
      </c>
      <c r="J44" s="236">
        <v>11.064932432432434</v>
      </c>
      <c r="K44" s="236">
        <v>8.5710011778563029</v>
      </c>
      <c r="L44" s="236" t="s">
        <v>209</v>
      </c>
      <c r="M44" s="236">
        <v>4.8</v>
      </c>
      <c r="N44" s="236">
        <v>4.8</v>
      </c>
      <c r="O44" s="292">
        <v>8.1061576750160569</v>
      </c>
      <c r="P44" s="242"/>
    </row>
    <row r="45" spans="1:16" x14ac:dyDescent="0.2">
      <c r="A45" s="246"/>
      <c r="B45" s="132" t="s">
        <v>42</v>
      </c>
      <c r="C45" s="291" t="s">
        <v>209</v>
      </c>
      <c r="D45" s="236">
        <v>3.3333333333333335</v>
      </c>
      <c r="E45" s="236">
        <v>3.0833333333333335</v>
      </c>
      <c r="F45" s="236" t="s">
        <v>209</v>
      </c>
      <c r="G45" s="236">
        <v>3.2083333333333335</v>
      </c>
      <c r="H45" s="236" t="s">
        <v>209</v>
      </c>
      <c r="I45" s="236" t="s">
        <v>209</v>
      </c>
      <c r="J45" s="236">
        <v>15</v>
      </c>
      <c r="K45" s="236">
        <v>15</v>
      </c>
      <c r="L45" s="236" t="s">
        <v>209</v>
      </c>
      <c r="M45" s="236" t="s">
        <v>209</v>
      </c>
      <c r="N45" s="236" t="s">
        <v>209</v>
      </c>
      <c r="O45" s="292">
        <v>5.5666666666666664</v>
      </c>
      <c r="P45" s="242"/>
    </row>
    <row r="46" spans="1:16" x14ac:dyDescent="0.2">
      <c r="A46" s="246"/>
      <c r="B46" s="132" t="s">
        <v>43</v>
      </c>
      <c r="C46" s="291" t="s">
        <v>209</v>
      </c>
      <c r="D46" s="236">
        <v>3.4015151515151518</v>
      </c>
      <c r="E46" s="236">
        <v>4.6247619047619049</v>
      </c>
      <c r="F46" s="236">
        <v>4.1139528377298165</v>
      </c>
      <c r="G46" s="236">
        <v>3.8814726134585289</v>
      </c>
      <c r="H46" s="236">
        <v>4.8653322259136216</v>
      </c>
      <c r="I46" s="236">
        <v>4.9112215909090908</v>
      </c>
      <c r="J46" s="236">
        <v>11.583333333333334</v>
      </c>
      <c r="K46" s="236">
        <v>5.0559721404747888</v>
      </c>
      <c r="L46" s="236" t="s">
        <v>209</v>
      </c>
      <c r="M46" s="236" t="s">
        <v>209</v>
      </c>
      <c r="N46" s="236" t="s">
        <v>209</v>
      </c>
      <c r="O46" s="292">
        <v>4.6034243849493484</v>
      </c>
      <c r="P46" s="242"/>
    </row>
    <row r="47" spans="1:16" x14ac:dyDescent="0.2">
      <c r="A47" s="246"/>
      <c r="B47" s="132" t="s">
        <v>44</v>
      </c>
      <c r="C47" s="291" t="s">
        <v>209</v>
      </c>
      <c r="D47" s="236">
        <v>4.5976630434782608</v>
      </c>
      <c r="E47" s="236">
        <v>4.8056693989071038</v>
      </c>
      <c r="F47" s="236">
        <v>5.0319773662551439</v>
      </c>
      <c r="G47" s="236">
        <v>4.9659944661458333</v>
      </c>
      <c r="H47" s="236">
        <v>7.4020402298850589</v>
      </c>
      <c r="I47" s="236">
        <v>8.2149999999999999</v>
      </c>
      <c r="J47" s="236">
        <v>9.0909090909090917</v>
      </c>
      <c r="K47" s="236">
        <v>7.7518312757201651</v>
      </c>
      <c r="L47" s="236">
        <v>6.9995833333333337</v>
      </c>
      <c r="M47" s="236">
        <v>5.916666666666667</v>
      </c>
      <c r="N47" s="236">
        <v>6.2776388888888883</v>
      </c>
      <c r="O47" s="292">
        <v>5.3649903581267218</v>
      </c>
      <c r="P47" s="242"/>
    </row>
    <row r="48" spans="1:16" x14ac:dyDescent="0.2">
      <c r="A48" s="246"/>
      <c r="B48" s="133" t="s">
        <v>53</v>
      </c>
      <c r="C48" s="293">
        <v>8.153257016248153</v>
      </c>
      <c r="D48" s="368">
        <v>4.8805326124363786</v>
      </c>
      <c r="E48" s="368">
        <v>6.0764559544346781</v>
      </c>
      <c r="F48" s="368">
        <v>4.6848020805531192</v>
      </c>
      <c r="G48" s="368">
        <v>4.9442556556654589</v>
      </c>
      <c r="H48" s="368">
        <v>5.5002042395042432</v>
      </c>
      <c r="I48" s="368">
        <v>7.0907452327201108</v>
      </c>
      <c r="J48" s="368">
        <v>10.174981364903379</v>
      </c>
      <c r="K48" s="368">
        <v>6.6656233504441786</v>
      </c>
      <c r="L48" s="368">
        <v>8.1986704119850184</v>
      </c>
      <c r="M48" s="368">
        <v>7.4748198438054674</v>
      </c>
      <c r="N48" s="368">
        <v>7.5374878404669259</v>
      </c>
      <c r="O48" s="372">
        <v>5.67301018613081</v>
      </c>
      <c r="P48" s="242"/>
    </row>
    <row r="49" spans="1:16" x14ac:dyDescent="0.2">
      <c r="A49" s="246"/>
      <c r="B49" s="254" t="s">
        <v>45</v>
      </c>
      <c r="C49" s="291">
        <v>0.79999999999999993</v>
      </c>
      <c r="D49" s="236" t="s">
        <v>209</v>
      </c>
      <c r="E49" s="236">
        <v>12.5</v>
      </c>
      <c r="F49" s="236">
        <v>14.688115942028986</v>
      </c>
      <c r="G49" s="236">
        <v>10.595047619047619</v>
      </c>
      <c r="H49" s="236">
        <v>17.183460884353742</v>
      </c>
      <c r="I49" s="236">
        <v>11.753908045977012</v>
      </c>
      <c r="J49" s="236">
        <v>15.777676510522744</v>
      </c>
      <c r="K49" s="236">
        <v>15.170483651226156</v>
      </c>
      <c r="L49" s="236" t="s">
        <v>209</v>
      </c>
      <c r="M49" s="236">
        <v>24</v>
      </c>
      <c r="N49" s="236">
        <v>24</v>
      </c>
      <c r="O49" s="292">
        <v>14.973976190476192</v>
      </c>
      <c r="P49" s="242"/>
    </row>
    <row r="50" spans="1:16" x14ac:dyDescent="0.2">
      <c r="A50" s="246"/>
      <c r="B50" s="254" t="s">
        <v>46</v>
      </c>
      <c r="C50" s="291">
        <v>6.4383333333333335</v>
      </c>
      <c r="D50" s="236">
        <v>2.8464408099688474</v>
      </c>
      <c r="E50" s="236">
        <v>2.0631520467836255</v>
      </c>
      <c r="F50" s="236">
        <v>1.6636322463768118</v>
      </c>
      <c r="G50" s="236">
        <v>2.466059984368894</v>
      </c>
      <c r="H50" s="236">
        <v>2.9168233618233614</v>
      </c>
      <c r="I50" s="236">
        <v>4.5355742821473157</v>
      </c>
      <c r="J50" s="236">
        <v>5.3292031872509966</v>
      </c>
      <c r="K50" s="236">
        <v>4.2967619680851064</v>
      </c>
      <c r="L50" s="236" t="s">
        <v>209</v>
      </c>
      <c r="M50" s="236">
        <v>0.54854166666666659</v>
      </c>
      <c r="N50" s="236">
        <v>0.54854166666666659</v>
      </c>
      <c r="O50" s="292">
        <v>3.2629260613447078</v>
      </c>
      <c r="P50" s="242"/>
    </row>
    <row r="51" spans="1:16" x14ac:dyDescent="0.2">
      <c r="A51" s="246"/>
      <c r="B51" s="254" t="s">
        <v>47</v>
      </c>
      <c r="C51" s="291" t="s">
        <v>209</v>
      </c>
      <c r="D51" s="236">
        <v>3.2493484224965705</v>
      </c>
      <c r="E51" s="236">
        <v>5.7850935653315823</v>
      </c>
      <c r="F51" s="236">
        <v>5.4954292929292938</v>
      </c>
      <c r="G51" s="236">
        <v>4.9191699746388791</v>
      </c>
      <c r="H51" s="236">
        <v>6.3904188621611295</v>
      </c>
      <c r="I51" s="236">
        <v>6.1841231229707789</v>
      </c>
      <c r="J51" s="236">
        <v>7.7826154582436002</v>
      </c>
      <c r="K51" s="236">
        <v>6.6273618470072018</v>
      </c>
      <c r="L51" s="236">
        <v>5.9454153605015669</v>
      </c>
      <c r="M51" s="236">
        <v>6.0538218390804595</v>
      </c>
      <c r="N51" s="236">
        <v>6.0308896993810786</v>
      </c>
      <c r="O51" s="292">
        <v>6.4160145003311371</v>
      </c>
      <c r="P51" s="242"/>
    </row>
    <row r="52" spans="1:16" x14ac:dyDescent="0.2">
      <c r="A52" s="246"/>
      <c r="B52" s="254" t="s">
        <v>48</v>
      </c>
      <c r="C52" s="291">
        <v>8.1749086757990863</v>
      </c>
      <c r="D52" s="236">
        <v>4.4907714660667422</v>
      </c>
      <c r="E52" s="236">
        <v>7.0541431019708654</v>
      </c>
      <c r="F52" s="236">
        <v>7.8051834460305534</v>
      </c>
      <c r="G52" s="236">
        <v>6.7260013788348845</v>
      </c>
      <c r="H52" s="236">
        <v>11.31863145789101</v>
      </c>
      <c r="I52" s="236">
        <v>15.38320577374958</v>
      </c>
      <c r="J52" s="236">
        <v>12.728379753274831</v>
      </c>
      <c r="K52" s="236">
        <v>12.901733149468585</v>
      </c>
      <c r="L52" s="236">
        <v>13.374953703703703</v>
      </c>
      <c r="M52" s="236">
        <v>12.108136094674556</v>
      </c>
      <c r="N52" s="236">
        <v>12.330601626016261</v>
      </c>
      <c r="O52" s="292">
        <v>11.19067139513553</v>
      </c>
      <c r="P52" s="242"/>
    </row>
    <row r="53" spans="1:16" x14ac:dyDescent="0.2">
      <c r="A53" s="246"/>
      <c r="B53" s="254" t="s">
        <v>49</v>
      </c>
      <c r="C53" s="291">
        <v>4.5008390022675746</v>
      </c>
      <c r="D53" s="236">
        <v>7.7199977106227111</v>
      </c>
      <c r="E53" s="236">
        <v>8.4357341415625751</v>
      </c>
      <c r="F53" s="236">
        <v>4.9704415422885573</v>
      </c>
      <c r="G53" s="236">
        <v>6.2933432848736581</v>
      </c>
      <c r="H53" s="236">
        <v>8.743754858548586</v>
      </c>
      <c r="I53" s="236">
        <v>7.5699345304900865</v>
      </c>
      <c r="J53" s="236">
        <v>10.416606634106634</v>
      </c>
      <c r="K53" s="236">
        <v>8.6619858259662461</v>
      </c>
      <c r="L53" s="236">
        <v>8.7685937499999991</v>
      </c>
      <c r="M53" s="236">
        <v>10.522113417569196</v>
      </c>
      <c r="N53" s="236">
        <v>10.38229789590255</v>
      </c>
      <c r="O53" s="292">
        <v>8.2161237895742598</v>
      </c>
      <c r="P53" s="242"/>
    </row>
    <row r="54" spans="1:16" x14ac:dyDescent="0.2">
      <c r="A54" s="246"/>
      <c r="B54" s="254" t="s">
        <v>50</v>
      </c>
      <c r="C54" s="291">
        <v>8.7802557544757036</v>
      </c>
      <c r="D54" s="236">
        <v>5.4596122448979587</v>
      </c>
      <c r="E54" s="236">
        <v>8.880789817232376</v>
      </c>
      <c r="F54" s="236">
        <v>4.1687814465408808</v>
      </c>
      <c r="G54" s="236">
        <v>7.946568821459981</v>
      </c>
      <c r="H54" s="236">
        <v>9.3607732532265242</v>
      </c>
      <c r="I54" s="236">
        <v>8.3141961279461274</v>
      </c>
      <c r="J54" s="236">
        <v>9.0592905592469553</v>
      </c>
      <c r="K54" s="236">
        <v>8.9265749848208866</v>
      </c>
      <c r="L54" s="236" t="s">
        <v>209</v>
      </c>
      <c r="M54" s="236">
        <v>10.049989361702128</v>
      </c>
      <c r="N54" s="236">
        <v>10.049989361702128</v>
      </c>
      <c r="O54" s="292">
        <v>8.6548474569988141</v>
      </c>
      <c r="P54" s="242"/>
    </row>
    <row r="55" spans="1:16" x14ac:dyDescent="0.2">
      <c r="A55" s="246"/>
      <c r="B55" s="133" t="s">
        <v>54</v>
      </c>
      <c r="C55" s="293">
        <v>6.3258433333333324</v>
      </c>
      <c r="D55" s="368">
        <v>4.5024896520501878</v>
      </c>
      <c r="E55" s="368">
        <v>6.860292712824414</v>
      </c>
      <c r="F55" s="368">
        <v>5.9109034810126593</v>
      </c>
      <c r="G55" s="368">
        <v>6.005428024083197</v>
      </c>
      <c r="H55" s="368">
        <v>8.0564333058589188</v>
      </c>
      <c r="I55" s="368">
        <v>7.6981875797573478</v>
      </c>
      <c r="J55" s="368">
        <v>9.7103266248544511</v>
      </c>
      <c r="K55" s="368">
        <v>8.3505774370989787</v>
      </c>
      <c r="L55" s="368">
        <v>6.9453556658395366</v>
      </c>
      <c r="M55" s="368">
        <v>8.0032119963369972</v>
      </c>
      <c r="N55" s="368">
        <v>7.8384203066615123</v>
      </c>
      <c r="O55" s="372">
        <v>7.8855691860103319</v>
      </c>
      <c r="P55" s="242"/>
    </row>
    <row r="56" spans="1:16" x14ac:dyDescent="0.2">
      <c r="A56" s="247"/>
      <c r="B56" s="254" t="s">
        <v>51</v>
      </c>
      <c r="C56" s="291">
        <v>5</v>
      </c>
      <c r="D56" s="236">
        <v>4.8990444492419885</v>
      </c>
      <c r="E56" s="236">
        <v>9.9213361845515831</v>
      </c>
      <c r="F56" s="236">
        <v>7.3258930300096807</v>
      </c>
      <c r="G56" s="236">
        <v>5.5633469375940727</v>
      </c>
      <c r="H56" s="236">
        <v>19.703337254181054</v>
      </c>
      <c r="I56" s="236">
        <v>11.475706127416563</v>
      </c>
      <c r="J56" s="236">
        <v>8.8257599629286378</v>
      </c>
      <c r="K56" s="236">
        <v>19.173292982738097</v>
      </c>
      <c r="L56" s="236" t="s">
        <v>209</v>
      </c>
      <c r="M56" s="236">
        <v>16.107142857142858</v>
      </c>
      <c r="N56" s="236">
        <v>16.107142857142858</v>
      </c>
      <c r="O56" s="292">
        <v>18.607377847732643</v>
      </c>
      <c r="P56" s="242"/>
    </row>
    <row r="57" spans="1:16" x14ac:dyDescent="0.2">
      <c r="A57" s="246"/>
      <c r="B57" s="133" t="s">
        <v>55</v>
      </c>
      <c r="C57" s="293">
        <v>5</v>
      </c>
      <c r="D57" s="368">
        <v>4.8990444492419885</v>
      </c>
      <c r="E57" s="368">
        <v>9.9213361845515831</v>
      </c>
      <c r="F57" s="368">
        <v>7.3258930300096807</v>
      </c>
      <c r="G57" s="368">
        <v>5.5633469375940727</v>
      </c>
      <c r="H57" s="368">
        <v>19.703337254181054</v>
      </c>
      <c r="I57" s="368">
        <v>11.475706127416563</v>
      </c>
      <c r="J57" s="368">
        <v>8.8257599629286378</v>
      </c>
      <c r="K57" s="368">
        <v>19.173292982738097</v>
      </c>
      <c r="L57" s="368" t="s">
        <v>209</v>
      </c>
      <c r="M57" s="368">
        <v>16.107142857142858</v>
      </c>
      <c r="N57" s="368">
        <v>16.107142857142858</v>
      </c>
      <c r="O57" s="372">
        <v>18.607377847732643</v>
      </c>
      <c r="P57" s="242"/>
    </row>
    <row r="58" spans="1:16" x14ac:dyDescent="0.2">
      <c r="A58" s="246"/>
      <c r="B58" s="134"/>
      <c r="C58" s="220"/>
      <c r="D58" s="221"/>
      <c r="E58" s="221"/>
      <c r="F58" s="221"/>
      <c r="G58" s="221"/>
      <c r="H58" s="221"/>
      <c r="I58" s="221"/>
      <c r="J58" s="221"/>
      <c r="K58" s="221"/>
      <c r="L58" s="221"/>
      <c r="M58" s="221"/>
      <c r="N58" s="221"/>
      <c r="O58" s="222"/>
      <c r="P58" s="242"/>
    </row>
    <row r="59" spans="1:16" ht="13.5" thickBot="1" x14ac:dyDescent="0.25">
      <c r="A59" s="247"/>
      <c r="B59" s="135" t="s">
        <v>52</v>
      </c>
      <c r="C59" s="294">
        <v>6.708264367816092</v>
      </c>
      <c r="D59" s="373">
        <v>4.8622814098551723</v>
      </c>
      <c r="E59" s="373">
        <v>6.4083926049684754</v>
      </c>
      <c r="F59" s="373">
        <v>4.8013612518462283</v>
      </c>
      <c r="G59" s="373">
        <v>5.092898108904742</v>
      </c>
      <c r="H59" s="373">
        <v>16.504885112560306</v>
      </c>
      <c r="I59" s="373">
        <v>8.0118551344967468</v>
      </c>
      <c r="J59" s="373">
        <v>9.751245902135123</v>
      </c>
      <c r="K59" s="373">
        <v>14.715747941707873</v>
      </c>
      <c r="L59" s="373">
        <v>7.3293316121629379</v>
      </c>
      <c r="M59" s="373">
        <v>7.7732800851970181</v>
      </c>
      <c r="N59" s="373">
        <v>7.7178103942652347</v>
      </c>
      <c r="O59" s="374">
        <v>11.998447537074297</v>
      </c>
      <c r="P59" s="242"/>
    </row>
    <row r="60" spans="1:16" x14ac:dyDescent="0.2">
      <c r="B60" s="355" t="s">
        <v>193</v>
      </c>
      <c r="C60" s="250"/>
      <c r="D60" s="250"/>
      <c r="E60" s="250"/>
      <c r="F60" s="250"/>
      <c r="G60" s="250"/>
      <c r="H60" s="250"/>
      <c r="I60" s="250"/>
      <c r="J60" s="250"/>
      <c r="K60" s="250"/>
      <c r="L60" s="250"/>
      <c r="M60" s="250"/>
      <c r="N60" s="250"/>
      <c r="O60" s="250"/>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O60"/>
  <sheetViews>
    <sheetView showGridLines="0" workbookViewId="0"/>
  </sheetViews>
  <sheetFormatPr defaultRowHeight="12.75" x14ac:dyDescent="0.2"/>
  <cols>
    <col min="2" max="2" width="42.85546875" customWidth="1"/>
    <col min="3" max="3" width="11.140625" customWidth="1"/>
    <col min="4" max="4" width="11.85546875" customWidth="1"/>
    <col min="5" max="5" width="11.42578125" customWidth="1"/>
    <col min="6" max="6" width="11" customWidth="1"/>
    <col min="7" max="7" width="12.5703125" customWidth="1"/>
    <col min="8" max="8" width="12.7109375" customWidth="1"/>
    <col min="9" max="10" width="12.140625" customWidth="1"/>
    <col min="11" max="11" width="12.7109375" customWidth="1"/>
    <col min="12" max="12" width="11.140625" customWidth="1"/>
    <col min="13" max="13" width="11" customWidth="1"/>
    <col min="14" max="14" width="12" customWidth="1"/>
    <col min="15" max="15" width="13.5703125" customWidth="1"/>
    <col min="16" max="16" width="12.7109375" bestFit="1" customWidth="1"/>
  </cols>
  <sheetData>
    <row r="2" spans="1:15" x14ac:dyDescent="0.2">
      <c r="A2" s="2"/>
      <c r="B2" s="2" t="s">
        <v>100</v>
      </c>
    </row>
    <row r="3" spans="1:15" ht="18.75" thickBot="1" x14ac:dyDescent="0.3">
      <c r="A3" s="1"/>
      <c r="B3" s="7" t="s">
        <v>379</v>
      </c>
    </row>
    <row r="4" spans="1:15" ht="13.5" thickBot="1" x14ac:dyDescent="0.25">
      <c r="B4" s="474" t="s">
        <v>1</v>
      </c>
      <c r="C4" s="476" t="s">
        <v>2</v>
      </c>
      <c r="D4" s="477"/>
      <c r="E4" s="477"/>
      <c r="F4" s="477"/>
      <c r="G4" s="478"/>
      <c r="H4" s="476" t="s">
        <v>3</v>
      </c>
      <c r="I4" s="477"/>
      <c r="J4" s="477"/>
      <c r="K4" s="478"/>
      <c r="L4" s="476" t="s">
        <v>4</v>
      </c>
      <c r="M4" s="477"/>
      <c r="N4" s="478"/>
      <c r="O4" s="472" t="s">
        <v>104</v>
      </c>
    </row>
    <row r="5" spans="1:15" ht="26.25" thickBot="1" x14ac:dyDescent="0.25">
      <c r="B5" s="475"/>
      <c r="C5" s="356" t="s">
        <v>382</v>
      </c>
      <c r="D5" s="357" t="s">
        <v>329</v>
      </c>
      <c r="E5" s="357" t="s">
        <v>118</v>
      </c>
      <c r="F5" s="357" t="s">
        <v>15</v>
      </c>
      <c r="G5" s="358" t="s">
        <v>120</v>
      </c>
      <c r="H5" s="356" t="s">
        <v>121</v>
      </c>
      <c r="I5" s="357" t="s">
        <v>122</v>
      </c>
      <c r="J5" s="357" t="s">
        <v>123</v>
      </c>
      <c r="K5" s="358" t="s">
        <v>124</v>
      </c>
      <c r="L5" s="356" t="s">
        <v>88</v>
      </c>
      <c r="M5" s="357" t="s">
        <v>8</v>
      </c>
      <c r="N5" s="358" t="s">
        <v>119</v>
      </c>
      <c r="O5" s="473"/>
    </row>
    <row r="6" spans="1:15" x14ac:dyDescent="0.2">
      <c r="B6" s="112" t="s">
        <v>16</v>
      </c>
      <c r="C6" s="255">
        <v>0</v>
      </c>
      <c r="D6" s="256">
        <v>23808.44</v>
      </c>
      <c r="E6" s="256">
        <v>2498.66</v>
      </c>
      <c r="F6" s="256">
        <v>0</v>
      </c>
      <c r="G6" s="359">
        <v>26307.11</v>
      </c>
      <c r="H6" s="255">
        <v>11243.98</v>
      </c>
      <c r="I6" s="256">
        <v>6969.9</v>
      </c>
      <c r="J6" s="256">
        <v>0</v>
      </c>
      <c r="K6" s="359">
        <v>18213.88</v>
      </c>
      <c r="L6" s="255">
        <v>0</v>
      </c>
      <c r="M6" s="256">
        <v>0</v>
      </c>
      <c r="N6" s="257">
        <v>0</v>
      </c>
      <c r="O6" s="258">
        <v>44520.99</v>
      </c>
    </row>
    <row r="7" spans="1:15" x14ac:dyDescent="0.2">
      <c r="B7" s="25" t="s">
        <v>17</v>
      </c>
      <c r="C7" s="193">
        <v>0</v>
      </c>
      <c r="D7" s="194">
        <v>5969.04</v>
      </c>
      <c r="E7" s="194">
        <v>45837.13</v>
      </c>
      <c r="F7" s="194">
        <v>232038.2</v>
      </c>
      <c r="G7" s="360">
        <v>283844.38</v>
      </c>
      <c r="H7" s="193">
        <v>161502.18</v>
      </c>
      <c r="I7" s="194">
        <v>66759.320000000007</v>
      </c>
      <c r="J7" s="194">
        <v>18858.46</v>
      </c>
      <c r="K7" s="360">
        <v>247119.97</v>
      </c>
      <c r="L7" s="193">
        <v>0</v>
      </c>
      <c r="M7" s="194">
        <v>64275.64</v>
      </c>
      <c r="N7" s="195">
        <v>64275.64</v>
      </c>
      <c r="O7" s="196">
        <v>595240</v>
      </c>
    </row>
    <row r="8" spans="1:15" x14ac:dyDescent="0.2">
      <c r="B8" s="25" t="s">
        <v>142</v>
      </c>
      <c r="C8" s="193">
        <v>0</v>
      </c>
      <c r="D8" s="194">
        <v>236771</v>
      </c>
      <c r="E8" s="194">
        <v>69914.710000000006</v>
      </c>
      <c r="F8" s="194">
        <v>36715.160000000003</v>
      </c>
      <c r="G8" s="360">
        <v>343400.88</v>
      </c>
      <c r="H8" s="193">
        <v>14659.18</v>
      </c>
      <c r="I8" s="194">
        <v>6009.92</v>
      </c>
      <c r="J8" s="194">
        <v>0</v>
      </c>
      <c r="K8" s="360">
        <v>20669.11</v>
      </c>
      <c r="L8" s="193">
        <v>0</v>
      </c>
      <c r="M8" s="194">
        <v>0</v>
      </c>
      <c r="N8" s="195">
        <v>0</v>
      </c>
      <c r="O8" s="196">
        <v>364069.99</v>
      </c>
    </row>
    <row r="9" spans="1:15" x14ac:dyDescent="0.2">
      <c r="B9" s="25" t="s">
        <v>143</v>
      </c>
      <c r="C9" s="193">
        <v>0</v>
      </c>
      <c r="D9" s="194">
        <v>222412</v>
      </c>
      <c r="E9" s="194">
        <v>27237</v>
      </c>
      <c r="F9" s="194">
        <v>41291.81</v>
      </c>
      <c r="G9" s="360">
        <v>290940.81</v>
      </c>
      <c r="H9" s="193">
        <v>4129.18</v>
      </c>
      <c r="I9" s="194">
        <v>0</v>
      </c>
      <c r="J9" s="194">
        <v>0</v>
      </c>
      <c r="K9" s="360">
        <v>4129.18</v>
      </c>
      <c r="L9" s="193">
        <v>0</v>
      </c>
      <c r="M9" s="194">
        <v>0</v>
      </c>
      <c r="N9" s="195">
        <v>0</v>
      </c>
      <c r="O9" s="196">
        <v>295070</v>
      </c>
    </row>
    <row r="10" spans="1:15" x14ac:dyDescent="0.2">
      <c r="B10" s="25" t="s">
        <v>18</v>
      </c>
      <c r="C10" s="193">
        <v>38848.43</v>
      </c>
      <c r="D10" s="194">
        <v>22350076.010000002</v>
      </c>
      <c r="E10" s="194">
        <v>5857998.9199999999</v>
      </c>
      <c r="F10" s="194">
        <v>38889923.880000003</v>
      </c>
      <c r="G10" s="360">
        <v>67136847.25</v>
      </c>
      <c r="H10" s="193">
        <v>84536147.75</v>
      </c>
      <c r="I10" s="194">
        <v>53289071.130000003</v>
      </c>
      <c r="J10" s="194">
        <v>26376496</v>
      </c>
      <c r="K10" s="360">
        <v>164201714.88</v>
      </c>
      <c r="L10" s="193">
        <v>0</v>
      </c>
      <c r="M10" s="194">
        <v>1074345.53</v>
      </c>
      <c r="N10" s="195">
        <v>1074345.53</v>
      </c>
      <c r="O10" s="196">
        <v>232412907.66999999</v>
      </c>
    </row>
    <row r="11" spans="1:15" x14ac:dyDescent="0.2">
      <c r="B11" s="25" t="s">
        <v>19</v>
      </c>
      <c r="C11" s="193">
        <v>0</v>
      </c>
      <c r="D11" s="194">
        <v>4882790.55</v>
      </c>
      <c r="E11" s="194">
        <v>1512022.49</v>
      </c>
      <c r="F11" s="194">
        <v>3843461.9</v>
      </c>
      <c r="G11" s="360">
        <v>10238274.949999999</v>
      </c>
      <c r="H11" s="193">
        <v>2091880.63</v>
      </c>
      <c r="I11" s="194">
        <v>2087080.07</v>
      </c>
      <c r="J11" s="194">
        <v>329791.42</v>
      </c>
      <c r="K11" s="360">
        <v>4508752.12</v>
      </c>
      <c r="L11" s="193">
        <v>28655</v>
      </c>
      <c r="M11" s="194">
        <v>36077</v>
      </c>
      <c r="N11" s="195">
        <v>64732</v>
      </c>
      <c r="O11" s="196">
        <v>14811759.08</v>
      </c>
    </row>
    <row r="12" spans="1:15" x14ac:dyDescent="0.2">
      <c r="B12" s="25" t="s">
        <v>174</v>
      </c>
      <c r="C12" s="193">
        <v>0</v>
      </c>
      <c r="D12" s="194">
        <v>317711</v>
      </c>
      <c r="E12" s="194">
        <v>60691.5</v>
      </c>
      <c r="F12" s="194">
        <v>129667.5</v>
      </c>
      <c r="G12" s="360">
        <v>508070</v>
      </c>
      <c r="H12" s="193">
        <v>0</v>
      </c>
      <c r="I12" s="194">
        <v>0</v>
      </c>
      <c r="J12" s="194">
        <v>0</v>
      </c>
      <c r="K12" s="360">
        <v>0</v>
      </c>
      <c r="L12" s="193">
        <v>6485</v>
      </c>
      <c r="M12" s="194">
        <v>0</v>
      </c>
      <c r="N12" s="195">
        <v>6485</v>
      </c>
      <c r="O12" s="196">
        <v>514555</v>
      </c>
    </row>
    <row r="13" spans="1:15" x14ac:dyDescent="0.2">
      <c r="B13" s="25" t="s">
        <v>20</v>
      </c>
      <c r="C13" s="193">
        <v>223111.64</v>
      </c>
      <c r="D13" s="194">
        <v>3498806.47</v>
      </c>
      <c r="E13" s="194">
        <v>9917952.9199999999</v>
      </c>
      <c r="F13" s="194">
        <v>13867386.99</v>
      </c>
      <c r="G13" s="360">
        <v>27507258.030000001</v>
      </c>
      <c r="H13" s="193">
        <v>19038809.649999999</v>
      </c>
      <c r="I13" s="194">
        <v>34480191.649999999</v>
      </c>
      <c r="J13" s="194">
        <v>41430225.68</v>
      </c>
      <c r="K13" s="360">
        <v>94949227</v>
      </c>
      <c r="L13" s="193">
        <v>1311325.52</v>
      </c>
      <c r="M13" s="194">
        <v>7610085.9299999997</v>
      </c>
      <c r="N13" s="195">
        <v>8921411.4600000009</v>
      </c>
      <c r="O13" s="196">
        <v>131377896.5</v>
      </c>
    </row>
    <row r="14" spans="1:15" x14ac:dyDescent="0.2">
      <c r="B14" s="25" t="s">
        <v>21</v>
      </c>
      <c r="C14" s="193">
        <v>0</v>
      </c>
      <c r="D14" s="194">
        <v>7980096.3499999996</v>
      </c>
      <c r="E14" s="194">
        <v>4305228.2</v>
      </c>
      <c r="F14" s="194">
        <v>6567622.7800000003</v>
      </c>
      <c r="G14" s="360">
        <v>18852947.34</v>
      </c>
      <c r="H14" s="193">
        <v>3645139.17</v>
      </c>
      <c r="I14" s="194">
        <v>1783201.82</v>
      </c>
      <c r="J14" s="194">
        <v>1520355.25</v>
      </c>
      <c r="K14" s="360">
        <v>6948696.2400000002</v>
      </c>
      <c r="L14" s="193">
        <v>1110061.97</v>
      </c>
      <c r="M14" s="194">
        <v>106061.61</v>
      </c>
      <c r="N14" s="195">
        <v>1216123.58</v>
      </c>
      <c r="O14" s="196">
        <v>27017767.18</v>
      </c>
    </row>
    <row r="15" spans="1:15" x14ac:dyDescent="0.2">
      <c r="B15" s="25" t="s">
        <v>144</v>
      </c>
      <c r="C15" s="193">
        <v>139265</v>
      </c>
      <c r="D15" s="194">
        <v>74462444.700000003</v>
      </c>
      <c r="E15" s="194">
        <v>37490686.640000001</v>
      </c>
      <c r="F15" s="194">
        <v>225006402.74000001</v>
      </c>
      <c r="G15" s="360">
        <v>337098799.10000002</v>
      </c>
      <c r="H15" s="193">
        <v>96961167.379999995</v>
      </c>
      <c r="I15" s="194">
        <v>37713716.140000001</v>
      </c>
      <c r="J15" s="194">
        <v>22023269.010000002</v>
      </c>
      <c r="K15" s="360">
        <v>156698152.53999999</v>
      </c>
      <c r="L15" s="193">
        <v>672082.8</v>
      </c>
      <c r="M15" s="194">
        <v>4163560.03</v>
      </c>
      <c r="N15" s="195">
        <v>4835642.83</v>
      </c>
      <c r="O15" s="196">
        <v>498632594.48000002</v>
      </c>
    </row>
    <row r="16" spans="1:15" x14ac:dyDescent="0.2">
      <c r="B16" s="25" t="s">
        <v>22</v>
      </c>
      <c r="C16" s="193">
        <v>0</v>
      </c>
      <c r="D16" s="194">
        <v>1380157</v>
      </c>
      <c r="E16" s="194">
        <v>156512.51</v>
      </c>
      <c r="F16" s="194">
        <v>277352.67</v>
      </c>
      <c r="G16" s="360">
        <v>1814022.18</v>
      </c>
      <c r="H16" s="193">
        <v>4742.8</v>
      </c>
      <c r="I16" s="194">
        <v>0</v>
      </c>
      <c r="J16" s="194">
        <v>0</v>
      </c>
      <c r="K16" s="360">
        <v>4742.8</v>
      </c>
      <c r="L16" s="193">
        <v>0</v>
      </c>
      <c r="M16" s="194">
        <v>0</v>
      </c>
      <c r="N16" s="195">
        <v>0</v>
      </c>
      <c r="O16" s="196">
        <v>1818764.99</v>
      </c>
    </row>
    <row r="17" spans="2:15" x14ac:dyDescent="0.2">
      <c r="B17" s="25" t="s">
        <v>23</v>
      </c>
      <c r="C17" s="193">
        <v>6341.33</v>
      </c>
      <c r="D17" s="194">
        <v>65599183.009999998</v>
      </c>
      <c r="E17" s="194">
        <v>16648182.029999999</v>
      </c>
      <c r="F17" s="194">
        <v>71677696.670000002</v>
      </c>
      <c r="G17" s="360">
        <v>153931403.06</v>
      </c>
      <c r="H17" s="193">
        <v>18840957.789999999</v>
      </c>
      <c r="I17" s="194">
        <v>9658629.6099999994</v>
      </c>
      <c r="J17" s="194">
        <v>25945387.5</v>
      </c>
      <c r="K17" s="360">
        <v>54444974.909999996</v>
      </c>
      <c r="L17" s="193">
        <v>50632.49</v>
      </c>
      <c r="M17" s="194">
        <v>5967407.75</v>
      </c>
      <c r="N17" s="195">
        <v>6018040.2400000002</v>
      </c>
      <c r="O17" s="196">
        <v>214394418.22</v>
      </c>
    </row>
    <row r="18" spans="2:15" x14ac:dyDescent="0.2">
      <c r="B18" s="25" t="s">
        <v>24</v>
      </c>
      <c r="C18" s="193">
        <v>22004.880000000001</v>
      </c>
      <c r="D18" s="194">
        <v>4707876.3899999997</v>
      </c>
      <c r="E18" s="194">
        <v>6471398.6799999997</v>
      </c>
      <c r="F18" s="194">
        <v>5655392.2699999996</v>
      </c>
      <c r="G18" s="360">
        <v>16856672.239999998</v>
      </c>
      <c r="H18" s="193">
        <v>1625388.25</v>
      </c>
      <c r="I18" s="194">
        <v>1395061.17</v>
      </c>
      <c r="J18" s="194">
        <v>192606.2</v>
      </c>
      <c r="K18" s="360">
        <v>3213055.62</v>
      </c>
      <c r="L18" s="193">
        <v>1955</v>
      </c>
      <c r="M18" s="194">
        <v>5613304</v>
      </c>
      <c r="N18" s="195">
        <v>5615259</v>
      </c>
      <c r="O18" s="196">
        <v>25684986.870000001</v>
      </c>
    </row>
    <row r="19" spans="2:15" x14ac:dyDescent="0.2">
      <c r="B19" s="25" t="s">
        <v>25</v>
      </c>
      <c r="C19" s="193">
        <v>0</v>
      </c>
      <c r="D19" s="194">
        <v>17888843.91</v>
      </c>
      <c r="E19" s="194">
        <v>12766160.359999999</v>
      </c>
      <c r="F19" s="194">
        <v>50926345.380000003</v>
      </c>
      <c r="G19" s="360">
        <v>81581349.659999996</v>
      </c>
      <c r="H19" s="193">
        <v>10819525.16</v>
      </c>
      <c r="I19" s="194">
        <v>16253133.5</v>
      </c>
      <c r="J19" s="194">
        <v>12771572.960000001</v>
      </c>
      <c r="K19" s="360">
        <v>39844231.630000003</v>
      </c>
      <c r="L19" s="193">
        <v>161897.73000000001</v>
      </c>
      <c r="M19" s="194">
        <v>1998048.34</v>
      </c>
      <c r="N19" s="195">
        <v>2159946.08</v>
      </c>
      <c r="O19" s="196">
        <v>123585527.37</v>
      </c>
    </row>
    <row r="20" spans="2:15" x14ac:dyDescent="0.2">
      <c r="B20" s="25" t="s">
        <v>26</v>
      </c>
      <c r="C20" s="193">
        <v>180227.79</v>
      </c>
      <c r="D20" s="194">
        <v>14024333.890000001</v>
      </c>
      <c r="E20" s="194">
        <v>5495765.4000000004</v>
      </c>
      <c r="F20" s="194">
        <v>34420489.810000002</v>
      </c>
      <c r="G20" s="360">
        <v>54120816.909999996</v>
      </c>
      <c r="H20" s="193">
        <v>41159557.149999999</v>
      </c>
      <c r="I20" s="194">
        <v>46076456.490000002</v>
      </c>
      <c r="J20" s="194">
        <v>21337822.210000001</v>
      </c>
      <c r="K20" s="360">
        <v>108573835.86</v>
      </c>
      <c r="L20" s="193">
        <v>838402.16</v>
      </c>
      <c r="M20" s="194">
        <v>11350625.25</v>
      </c>
      <c r="N20" s="195">
        <v>12189027.41</v>
      </c>
      <c r="O20" s="196">
        <v>174883680.19</v>
      </c>
    </row>
    <row r="21" spans="2:15" x14ac:dyDescent="0.2">
      <c r="B21" s="25" t="s">
        <v>27</v>
      </c>
      <c r="C21" s="193">
        <v>0</v>
      </c>
      <c r="D21" s="194">
        <v>5456025.0999999996</v>
      </c>
      <c r="E21" s="194">
        <v>3432142.82</v>
      </c>
      <c r="F21" s="194">
        <v>11514764.98</v>
      </c>
      <c r="G21" s="360">
        <v>20402932.899999999</v>
      </c>
      <c r="H21" s="193">
        <v>3751765.47</v>
      </c>
      <c r="I21" s="194">
        <v>6710753.0800000001</v>
      </c>
      <c r="J21" s="194">
        <v>1041226.78</v>
      </c>
      <c r="K21" s="360">
        <v>11503745.35</v>
      </c>
      <c r="L21" s="193">
        <v>17476</v>
      </c>
      <c r="M21" s="194">
        <v>46099.74</v>
      </c>
      <c r="N21" s="195">
        <v>63575.74</v>
      </c>
      <c r="O21" s="196">
        <v>31970253.989999998</v>
      </c>
    </row>
    <row r="22" spans="2:15" x14ac:dyDescent="0.2">
      <c r="B22" s="25" t="s">
        <v>207</v>
      </c>
      <c r="C22" s="193">
        <v>0</v>
      </c>
      <c r="D22" s="194">
        <v>6913015.0599999996</v>
      </c>
      <c r="E22" s="194">
        <v>558405.35</v>
      </c>
      <c r="F22" s="194">
        <v>2769877.97</v>
      </c>
      <c r="G22" s="360">
        <v>10241298.390000001</v>
      </c>
      <c r="H22" s="193">
        <v>676789.08</v>
      </c>
      <c r="I22" s="194">
        <v>33345.839999999997</v>
      </c>
      <c r="J22" s="194">
        <v>81872.75</v>
      </c>
      <c r="K22" s="360">
        <v>792007.67</v>
      </c>
      <c r="L22" s="193">
        <v>0</v>
      </c>
      <c r="M22" s="194">
        <v>18397</v>
      </c>
      <c r="N22" s="195">
        <v>18397</v>
      </c>
      <c r="O22" s="196">
        <v>11051703.07</v>
      </c>
    </row>
    <row r="23" spans="2:15" x14ac:dyDescent="0.2">
      <c r="B23" s="25" t="s">
        <v>28</v>
      </c>
      <c r="C23" s="193">
        <v>307594.18</v>
      </c>
      <c r="D23" s="194">
        <v>43945913</v>
      </c>
      <c r="E23" s="194">
        <v>22680037.440000001</v>
      </c>
      <c r="F23" s="194">
        <v>8961542.9100000001</v>
      </c>
      <c r="G23" s="360">
        <v>75895087.549999997</v>
      </c>
      <c r="H23" s="193">
        <v>9340109.6699999999</v>
      </c>
      <c r="I23" s="194">
        <v>5222674.58</v>
      </c>
      <c r="J23" s="194">
        <v>9349525.6199999992</v>
      </c>
      <c r="K23" s="360">
        <v>23912309.879999999</v>
      </c>
      <c r="L23" s="193">
        <v>1899188.98</v>
      </c>
      <c r="M23" s="194">
        <v>16432175.039999999</v>
      </c>
      <c r="N23" s="195">
        <v>18331364.02</v>
      </c>
      <c r="O23" s="196">
        <v>118138761.45999999</v>
      </c>
    </row>
    <row r="24" spans="2:15" x14ac:dyDescent="0.2">
      <c r="B24" s="25" t="s">
        <v>29</v>
      </c>
      <c r="C24" s="193">
        <v>0</v>
      </c>
      <c r="D24" s="194">
        <v>1294578.46</v>
      </c>
      <c r="E24" s="194">
        <v>527473.64</v>
      </c>
      <c r="F24" s="194">
        <v>2708419.73</v>
      </c>
      <c r="G24" s="360">
        <v>4530471.84</v>
      </c>
      <c r="H24" s="193">
        <v>521101.97</v>
      </c>
      <c r="I24" s="194">
        <v>1162751.1200000001</v>
      </c>
      <c r="J24" s="194">
        <v>246495.81</v>
      </c>
      <c r="K24" s="360">
        <v>1930348.9</v>
      </c>
      <c r="L24" s="193">
        <v>0</v>
      </c>
      <c r="M24" s="194">
        <v>150013.15</v>
      </c>
      <c r="N24" s="195">
        <v>150013.15</v>
      </c>
      <c r="O24" s="196">
        <v>6610833.9100000001</v>
      </c>
    </row>
    <row r="25" spans="2:15" x14ac:dyDescent="0.2">
      <c r="B25" s="25" t="s">
        <v>30</v>
      </c>
      <c r="C25" s="193">
        <v>0</v>
      </c>
      <c r="D25" s="194">
        <v>299818</v>
      </c>
      <c r="E25" s="194">
        <v>22508.75</v>
      </c>
      <c r="F25" s="194">
        <v>26904.5</v>
      </c>
      <c r="G25" s="360">
        <v>349231.25</v>
      </c>
      <c r="H25" s="193">
        <v>4501.75</v>
      </c>
      <c r="I25" s="194">
        <v>0</v>
      </c>
      <c r="J25" s="194">
        <v>0</v>
      </c>
      <c r="K25" s="360">
        <v>4501.75</v>
      </c>
      <c r="L25" s="193">
        <v>0</v>
      </c>
      <c r="M25" s="194">
        <v>0</v>
      </c>
      <c r="N25" s="195">
        <v>0</v>
      </c>
      <c r="O25" s="196">
        <v>353733</v>
      </c>
    </row>
    <row r="26" spans="2:15" x14ac:dyDescent="0.2">
      <c r="B26" s="25" t="s">
        <v>31</v>
      </c>
      <c r="C26" s="193">
        <v>0</v>
      </c>
      <c r="D26" s="194">
        <v>0</v>
      </c>
      <c r="E26" s="194">
        <v>6611.73</v>
      </c>
      <c r="F26" s="194">
        <v>515134.64</v>
      </c>
      <c r="G26" s="360">
        <v>521746.37</v>
      </c>
      <c r="H26" s="193">
        <v>6428.61</v>
      </c>
      <c r="I26" s="194">
        <v>0</v>
      </c>
      <c r="J26" s="194">
        <v>0</v>
      </c>
      <c r="K26" s="360">
        <v>6428.61</v>
      </c>
      <c r="L26" s="193">
        <v>0</v>
      </c>
      <c r="M26" s="194">
        <v>0</v>
      </c>
      <c r="N26" s="195">
        <v>0</v>
      </c>
      <c r="O26" s="196">
        <v>528174.99</v>
      </c>
    </row>
    <row r="27" spans="2:15" x14ac:dyDescent="0.2">
      <c r="B27" s="25" t="s">
        <v>179</v>
      </c>
      <c r="C27" s="193">
        <v>0</v>
      </c>
      <c r="D27" s="194">
        <v>27484</v>
      </c>
      <c r="E27" s="194">
        <v>0</v>
      </c>
      <c r="F27" s="194">
        <v>0</v>
      </c>
      <c r="G27" s="360">
        <v>27484</v>
      </c>
      <c r="H27" s="193">
        <v>0</v>
      </c>
      <c r="I27" s="194">
        <v>0</v>
      </c>
      <c r="J27" s="194">
        <v>0</v>
      </c>
      <c r="K27" s="360">
        <v>0</v>
      </c>
      <c r="L27" s="193">
        <v>0</v>
      </c>
      <c r="M27" s="194">
        <v>0</v>
      </c>
      <c r="N27" s="195">
        <v>0</v>
      </c>
      <c r="O27" s="196">
        <v>27484</v>
      </c>
    </row>
    <row r="28" spans="2:15" x14ac:dyDescent="0.2">
      <c r="B28" s="25" t="s">
        <v>204</v>
      </c>
      <c r="C28" s="193">
        <v>0</v>
      </c>
      <c r="D28" s="194">
        <v>28637</v>
      </c>
      <c r="E28" s="194">
        <v>0</v>
      </c>
      <c r="F28" s="194">
        <v>0</v>
      </c>
      <c r="G28" s="360">
        <v>28637</v>
      </c>
      <c r="H28" s="193">
        <v>0</v>
      </c>
      <c r="I28" s="194">
        <v>0</v>
      </c>
      <c r="J28" s="194">
        <v>0</v>
      </c>
      <c r="K28" s="360">
        <v>0</v>
      </c>
      <c r="L28" s="193">
        <v>0</v>
      </c>
      <c r="M28" s="194">
        <v>0</v>
      </c>
      <c r="N28" s="195">
        <v>0</v>
      </c>
      <c r="O28" s="196">
        <v>28637</v>
      </c>
    </row>
    <row r="29" spans="2:15" x14ac:dyDescent="0.2">
      <c r="B29" s="25" t="s">
        <v>175</v>
      </c>
      <c r="C29" s="193">
        <v>0</v>
      </c>
      <c r="D29" s="194">
        <v>0</v>
      </c>
      <c r="E29" s="194">
        <v>14352.85</v>
      </c>
      <c r="F29" s="194">
        <v>0</v>
      </c>
      <c r="G29" s="360">
        <v>14352.85</v>
      </c>
      <c r="H29" s="193">
        <v>0</v>
      </c>
      <c r="I29" s="194">
        <v>5658.14</v>
      </c>
      <c r="J29" s="194">
        <v>0</v>
      </c>
      <c r="K29" s="360">
        <v>5658.14</v>
      </c>
      <c r="L29" s="193">
        <v>0</v>
      </c>
      <c r="M29" s="194">
        <v>0</v>
      </c>
      <c r="N29" s="195">
        <v>0</v>
      </c>
      <c r="O29" s="196">
        <v>20011</v>
      </c>
    </row>
    <row r="30" spans="2:15" x14ac:dyDescent="0.2">
      <c r="B30" s="25" t="s">
        <v>32</v>
      </c>
      <c r="C30" s="193">
        <v>0</v>
      </c>
      <c r="D30" s="194">
        <v>2159615</v>
      </c>
      <c r="E30" s="194">
        <v>682906.37</v>
      </c>
      <c r="F30" s="194">
        <v>1063532.25</v>
      </c>
      <c r="G30" s="360">
        <v>3906053.62</v>
      </c>
      <c r="H30" s="193">
        <v>287287.18</v>
      </c>
      <c r="I30" s="194">
        <v>121506.17</v>
      </c>
      <c r="J30" s="194">
        <v>32740</v>
      </c>
      <c r="K30" s="360">
        <v>441533.36</v>
      </c>
      <c r="L30" s="193">
        <v>0</v>
      </c>
      <c r="M30" s="194">
        <v>47200</v>
      </c>
      <c r="N30" s="195">
        <v>47200</v>
      </c>
      <c r="O30" s="196">
        <v>4394786.99</v>
      </c>
    </row>
    <row r="31" spans="2:15" x14ac:dyDescent="0.2">
      <c r="B31" s="25" t="s">
        <v>33</v>
      </c>
      <c r="C31" s="193">
        <v>0</v>
      </c>
      <c r="D31" s="194">
        <v>10722.46</v>
      </c>
      <c r="E31" s="194">
        <v>6451.3</v>
      </c>
      <c r="F31" s="194">
        <v>14858.81</v>
      </c>
      <c r="G31" s="360">
        <v>32032.58</v>
      </c>
      <c r="H31" s="193">
        <v>8591.6</v>
      </c>
      <c r="I31" s="194">
        <v>27593.99</v>
      </c>
      <c r="J31" s="194">
        <v>81646.81</v>
      </c>
      <c r="K31" s="360">
        <v>117832.41</v>
      </c>
      <c r="L31" s="193">
        <v>0</v>
      </c>
      <c r="M31" s="194">
        <v>0</v>
      </c>
      <c r="N31" s="195">
        <v>0</v>
      </c>
      <c r="O31" s="196">
        <v>149864.99</v>
      </c>
    </row>
    <row r="32" spans="2:15" x14ac:dyDescent="0.2">
      <c r="B32" s="25" t="s">
        <v>34</v>
      </c>
      <c r="C32" s="193">
        <v>0</v>
      </c>
      <c r="D32" s="194">
        <v>19082</v>
      </c>
      <c r="E32" s="194">
        <v>23197</v>
      </c>
      <c r="F32" s="194">
        <v>0</v>
      </c>
      <c r="G32" s="360">
        <v>42279</v>
      </c>
      <c r="H32" s="193">
        <v>0</v>
      </c>
      <c r="I32" s="194">
        <v>0</v>
      </c>
      <c r="J32" s="194">
        <v>65964</v>
      </c>
      <c r="K32" s="360">
        <v>65964</v>
      </c>
      <c r="L32" s="193">
        <v>0</v>
      </c>
      <c r="M32" s="194">
        <v>9403</v>
      </c>
      <c r="N32" s="195">
        <v>9403</v>
      </c>
      <c r="O32" s="196">
        <v>117646</v>
      </c>
    </row>
    <row r="33" spans="2:15" x14ac:dyDescent="0.2">
      <c r="B33" s="25" t="s">
        <v>35</v>
      </c>
      <c r="C33" s="193">
        <v>427287.91</v>
      </c>
      <c r="D33" s="194">
        <v>1873542.4</v>
      </c>
      <c r="E33" s="194">
        <v>2247568.2999999998</v>
      </c>
      <c r="F33" s="194">
        <v>1330822.67</v>
      </c>
      <c r="G33" s="360">
        <v>5879221.2999999998</v>
      </c>
      <c r="H33" s="193">
        <v>2818628.58</v>
      </c>
      <c r="I33" s="194">
        <v>3688904.71</v>
      </c>
      <c r="J33" s="194">
        <v>3205744.15</v>
      </c>
      <c r="K33" s="360">
        <v>9713277.4399999995</v>
      </c>
      <c r="L33" s="193">
        <v>197953.4</v>
      </c>
      <c r="M33" s="194">
        <v>1652647.9</v>
      </c>
      <c r="N33" s="195">
        <v>1850601.3</v>
      </c>
      <c r="O33" s="196">
        <v>17443100.059999999</v>
      </c>
    </row>
    <row r="34" spans="2:15" x14ac:dyDescent="0.2">
      <c r="B34" s="25" t="s">
        <v>182</v>
      </c>
      <c r="C34" s="193">
        <v>2748</v>
      </c>
      <c r="D34" s="194">
        <v>28823</v>
      </c>
      <c r="E34" s="194">
        <v>138964.62</v>
      </c>
      <c r="F34" s="194">
        <v>13959.62</v>
      </c>
      <c r="G34" s="360">
        <v>184495.25</v>
      </c>
      <c r="H34" s="193">
        <v>17147.25</v>
      </c>
      <c r="I34" s="194">
        <v>60516.5</v>
      </c>
      <c r="J34" s="194">
        <v>88159</v>
      </c>
      <c r="K34" s="360">
        <v>165822.75</v>
      </c>
      <c r="L34" s="193">
        <v>0</v>
      </c>
      <c r="M34" s="194">
        <v>0</v>
      </c>
      <c r="N34" s="195">
        <v>0</v>
      </c>
      <c r="O34" s="196">
        <v>350318</v>
      </c>
    </row>
    <row r="35" spans="2:15" x14ac:dyDescent="0.2">
      <c r="B35" s="25" t="s">
        <v>145</v>
      </c>
      <c r="C35" s="193">
        <v>0</v>
      </c>
      <c r="D35" s="194">
        <v>0</v>
      </c>
      <c r="E35" s="194">
        <v>14842</v>
      </c>
      <c r="F35" s="194">
        <v>5620</v>
      </c>
      <c r="G35" s="360">
        <v>20462</v>
      </c>
      <c r="H35" s="193">
        <v>15085.2</v>
      </c>
      <c r="I35" s="194">
        <v>11040.79</v>
      </c>
      <c r="J35" s="194">
        <v>6834</v>
      </c>
      <c r="K35" s="360">
        <v>32960</v>
      </c>
      <c r="L35" s="193">
        <v>0</v>
      </c>
      <c r="M35" s="194">
        <v>0</v>
      </c>
      <c r="N35" s="195">
        <v>0</v>
      </c>
      <c r="O35" s="196">
        <v>53422</v>
      </c>
    </row>
    <row r="36" spans="2:15" x14ac:dyDescent="0.2">
      <c r="B36" s="25" t="s">
        <v>36</v>
      </c>
      <c r="C36" s="193">
        <v>0</v>
      </c>
      <c r="D36" s="194">
        <v>114879</v>
      </c>
      <c r="E36" s="194">
        <v>0</v>
      </c>
      <c r="F36" s="194">
        <v>16094</v>
      </c>
      <c r="G36" s="360">
        <v>130973</v>
      </c>
      <c r="H36" s="193">
        <v>0</v>
      </c>
      <c r="I36" s="194">
        <v>0</v>
      </c>
      <c r="J36" s="194">
        <v>0</v>
      </c>
      <c r="K36" s="360">
        <v>0</v>
      </c>
      <c r="L36" s="193">
        <v>0</v>
      </c>
      <c r="M36" s="194">
        <v>0</v>
      </c>
      <c r="N36" s="195">
        <v>0</v>
      </c>
      <c r="O36" s="196">
        <v>130973</v>
      </c>
    </row>
    <row r="37" spans="2:15" x14ac:dyDescent="0.2">
      <c r="B37" s="25" t="s">
        <v>37</v>
      </c>
      <c r="C37" s="193">
        <v>0</v>
      </c>
      <c r="D37" s="194">
        <v>129222.99</v>
      </c>
      <c r="E37" s="194">
        <v>511676.36</v>
      </c>
      <c r="F37" s="194">
        <v>353233.54</v>
      </c>
      <c r="G37" s="360">
        <v>994132.9</v>
      </c>
      <c r="H37" s="193">
        <v>377025.92</v>
      </c>
      <c r="I37" s="194">
        <v>1169055.33</v>
      </c>
      <c r="J37" s="194">
        <v>888904.46</v>
      </c>
      <c r="K37" s="360">
        <v>2434985.7200000002</v>
      </c>
      <c r="L37" s="193">
        <v>84051.29</v>
      </c>
      <c r="M37" s="194">
        <v>271257.08</v>
      </c>
      <c r="N37" s="195">
        <v>355308.38</v>
      </c>
      <c r="O37" s="196">
        <v>3784427.02</v>
      </c>
    </row>
    <row r="38" spans="2:15" x14ac:dyDescent="0.2">
      <c r="B38" s="25" t="s">
        <v>205</v>
      </c>
      <c r="C38" s="193">
        <v>0</v>
      </c>
      <c r="D38" s="194">
        <v>0</v>
      </c>
      <c r="E38" s="194">
        <v>10405</v>
      </c>
      <c r="F38" s="194">
        <v>17522</v>
      </c>
      <c r="G38" s="360">
        <v>27927</v>
      </c>
      <c r="H38" s="193">
        <v>0</v>
      </c>
      <c r="I38" s="194">
        <v>0</v>
      </c>
      <c r="J38" s="194">
        <v>0</v>
      </c>
      <c r="K38" s="360">
        <v>0</v>
      </c>
      <c r="L38" s="193">
        <v>0</v>
      </c>
      <c r="M38" s="194">
        <v>0</v>
      </c>
      <c r="N38" s="195">
        <v>0</v>
      </c>
      <c r="O38" s="196">
        <v>27927</v>
      </c>
    </row>
    <row r="39" spans="2:15" x14ac:dyDescent="0.2">
      <c r="B39" s="25" t="s">
        <v>146</v>
      </c>
      <c r="C39" s="193">
        <v>0</v>
      </c>
      <c r="D39" s="194">
        <v>46783.39</v>
      </c>
      <c r="E39" s="194">
        <v>23831.1</v>
      </c>
      <c r="F39" s="194">
        <v>26513.599999999999</v>
      </c>
      <c r="G39" s="360">
        <v>97128.1</v>
      </c>
      <c r="H39" s="193">
        <v>2647.9</v>
      </c>
      <c r="I39" s="194">
        <v>0</v>
      </c>
      <c r="J39" s="194">
        <v>36372</v>
      </c>
      <c r="K39" s="360">
        <v>39019.9</v>
      </c>
      <c r="L39" s="193">
        <v>0</v>
      </c>
      <c r="M39" s="194">
        <v>0</v>
      </c>
      <c r="N39" s="195">
        <v>0</v>
      </c>
      <c r="O39" s="196">
        <v>136148</v>
      </c>
    </row>
    <row r="40" spans="2:15" x14ac:dyDescent="0.2">
      <c r="B40" s="25" t="s">
        <v>38</v>
      </c>
      <c r="C40" s="193">
        <v>0</v>
      </c>
      <c r="D40" s="194">
        <v>5666097</v>
      </c>
      <c r="E40" s="194">
        <v>64425.3</v>
      </c>
      <c r="F40" s="194">
        <v>825965.68</v>
      </c>
      <c r="G40" s="360">
        <v>6556487.9800000004</v>
      </c>
      <c r="H40" s="193">
        <v>7135</v>
      </c>
      <c r="I40" s="194">
        <v>7987</v>
      </c>
      <c r="J40" s="194">
        <v>0</v>
      </c>
      <c r="K40" s="360">
        <v>15122</v>
      </c>
      <c r="L40" s="193">
        <v>0</v>
      </c>
      <c r="M40" s="194">
        <v>0</v>
      </c>
      <c r="N40" s="195">
        <v>0</v>
      </c>
      <c r="O40" s="196">
        <v>6571609.9800000004</v>
      </c>
    </row>
    <row r="41" spans="2:15" x14ac:dyDescent="0.2">
      <c r="B41" s="25" t="s">
        <v>39</v>
      </c>
      <c r="C41" s="193">
        <v>0</v>
      </c>
      <c r="D41" s="194">
        <v>263178.95</v>
      </c>
      <c r="E41" s="194">
        <v>487388.31</v>
      </c>
      <c r="F41" s="194">
        <v>4981770.5599999996</v>
      </c>
      <c r="G41" s="360">
        <v>5732337.8300000001</v>
      </c>
      <c r="H41" s="193">
        <v>563441.81000000006</v>
      </c>
      <c r="I41" s="194">
        <v>0</v>
      </c>
      <c r="J41" s="194">
        <v>0</v>
      </c>
      <c r="K41" s="360">
        <v>563441.81000000006</v>
      </c>
      <c r="L41" s="193">
        <v>0</v>
      </c>
      <c r="M41" s="194">
        <v>226754.34</v>
      </c>
      <c r="N41" s="195">
        <v>226754.34</v>
      </c>
      <c r="O41" s="196">
        <v>6522533.9800000004</v>
      </c>
    </row>
    <row r="42" spans="2:15" x14ac:dyDescent="0.2">
      <c r="B42" s="25" t="s">
        <v>208</v>
      </c>
      <c r="C42" s="193">
        <v>0</v>
      </c>
      <c r="D42" s="194">
        <v>2244</v>
      </c>
      <c r="E42" s="194">
        <v>2668</v>
      </c>
      <c r="F42" s="194">
        <v>0</v>
      </c>
      <c r="G42" s="360">
        <v>4912</v>
      </c>
      <c r="H42" s="193">
        <v>0</v>
      </c>
      <c r="I42" s="194">
        <v>0</v>
      </c>
      <c r="J42" s="194">
        <v>0</v>
      </c>
      <c r="K42" s="360">
        <v>0</v>
      </c>
      <c r="L42" s="193">
        <v>0</v>
      </c>
      <c r="M42" s="194">
        <v>0</v>
      </c>
      <c r="N42" s="195">
        <v>0</v>
      </c>
      <c r="O42" s="196">
        <v>4912</v>
      </c>
    </row>
    <row r="43" spans="2:15" x14ac:dyDescent="0.2">
      <c r="B43" s="25" t="s">
        <v>40</v>
      </c>
      <c r="C43" s="193">
        <v>0</v>
      </c>
      <c r="D43" s="194">
        <v>410313</v>
      </c>
      <c r="E43" s="194">
        <v>151803.53</v>
      </c>
      <c r="F43" s="194">
        <v>145669.75</v>
      </c>
      <c r="G43" s="360">
        <v>707786.28</v>
      </c>
      <c r="H43" s="193">
        <v>9487.7199999999993</v>
      </c>
      <c r="I43" s="194">
        <v>5706</v>
      </c>
      <c r="J43" s="194">
        <v>0</v>
      </c>
      <c r="K43" s="360">
        <v>15193.72</v>
      </c>
      <c r="L43" s="193">
        <v>0</v>
      </c>
      <c r="M43" s="194">
        <v>0</v>
      </c>
      <c r="N43" s="195">
        <v>0</v>
      </c>
      <c r="O43" s="196">
        <v>722980</v>
      </c>
    </row>
    <row r="44" spans="2:15" x14ac:dyDescent="0.2">
      <c r="B44" s="25" t="s">
        <v>41</v>
      </c>
      <c r="C44" s="193">
        <v>120429.79</v>
      </c>
      <c r="D44" s="194">
        <v>91181.03</v>
      </c>
      <c r="E44" s="194">
        <v>663479.37</v>
      </c>
      <c r="F44" s="194">
        <v>570942.31000000006</v>
      </c>
      <c r="G44" s="360">
        <v>1446032.51</v>
      </c>
      <c r="H44" s="193">
        <v>978719.84</v>
      </c>
      <c r="I44" s="194">
        <v>404366.79</v>
      </c>
      <c r="J44" s="194">
        <v>555214.66</v>
      </c>
      <c r="K44" s="360">
        <v>1938301.3</v>
      </c>
      <c r="L44" s="193">
        <v>0</v>
      </c>
      <c r="M44" s="194">
        <v>219890.14</v>
      </c>
      <c r="N44" s="195">
        <v>219890.14</v>
      </c>
      <c r="O44" s="196">
        <v>3604223.97</v>
      </c>
    </row>
    <row r="45" spans="2:15" x14ac:dyDescent="0.2">
      <c r="B45" s="25" t="s">
        <v>42</v>
      </c>
      <c r="C45" s="193">
        <v>0</v>
      </c>
      <c r="D45" s="194">
        <v>1615816.1</v>
      </c>
      <c r="E45" s="194">
        <v>370957</v>
      </c>
      <c r="F45" s="194">
        <v>416868.93</v>
      </c>
      <c r="G45" s="360">
        <v>2403642.0499999998</v>
      </c>
      <c r="H45" s="193">
        <v>29588.400000000001</v>
      </c>
      <c r="I45" s="194">
        <v>37464.99</v>
      </c>
      <c r="J45" s="194">
        <v>255917.54</v>
      </c>
      <c r="K45" s="360">
        <v>322970.95</v>
      </c>
      <c r="L45" s="193">
        <v>0</v>
      </c>
      <c r="M45" s="194">
        <v>70139</v>
      </c>
      <c r="N45" s="195">
        <v>70139</v>
      </c>
      <c r="O45" s="196">
        <v>2796752.01</v>
      </c>
    </row>
    <row r="46" spans="2:15" x14ac:dyDescent="0.2">
      <c r="B46" s="25" t="s">
        <v>43</v>
      </c>
      <c r="C46" s="193">
        <v>0</v>
      </c>
      <c r="D46" s="194">
        <v>3200115.25</v>
      </c>
      <c r="E46" s="194">
        <v>1739436.39</v>
      </c>
      <c r="F46" s="194">
        <v>5856402.2599999998</v>
      </c>
      <c r="G46" s="360">
        <v>10795953.91</v>
      </c>
      <c r="H46" s="193">
        <v>7099164.4400000004</v>
      </c>
      <c r="I46" s="194">
        <v>5241130.25</v>
      </c>
      <c r="J46" s="194">
        <v>1053212.6200000001</v>
      </c>
      <c r="K46" s="360">
        <v>13393507.32</v>
      </c>
      <c r="L46" s="193">
        <v>0</v>
      </c>
      <c r="M46" s="194">
        <v>0</v>
      </c>
      <c r="N46" s="195">
        <v>0</v>
      </c>
      <c r="O46" s="196">
        <v>24189461.23</v>
      </c>
    </row>
    <row r="47" spans="2:15" x14ac:dyDescent="0.2">
      <c r="B47" s="25" t="s">
        <v>44</v>
      </c>
      <c r="C47" s="193">
        <v>0</v>
      </c>
      <c r="D47" s="194">
        <v>914617.09</v>
      </c>
      <c r="E47" s="194">
        <v>1373519.58</v>
      </c>
      <c r="F47" s="194">
        <v>11674600.32</v>
      </c>
      <c r="G47" s="360">
        <v>13962736.99</v>
      </c>
      <c r="H47" s="193">
        <v>1226890.68</v>
      </c>
      <c r="I47" s="194">
        <v>170438.56</v>
      </c>
      <c r="J47" s="194">
        <v>53831.21</v>
      </c>
      <c r="K47" s="360">
        <v>1451160.46</v>
      </c>
      <c r="L47" s="193">
        <v>0</v>
      </c>
      <c r="M47" s="194">
        <v>131001.13</v>
      </c>
      <c r="N47" s="195">
        <v>131001.13</v>
      </c>
      <c r="O47" s="196">
        <v>15544898.59</v>
      </c>
    </row>
    <row r="48" spans="2:15" x14ac:dyDescent="0.2">
      <c r="B48" s="26" t="s">
        <v>53</v>
      </c>
      <c r="C48" s="197">
        <v>1467859</v>
      </c>
      <c r="D48" s="198">
        <v>292092983.17000002</v>
      </c>
      <c r="E48" s="198">
        <v>136583139.40000001</v>
      </c>
      <c r="F48" s="198">
        <v>505382808.93000001</v>
      </c>
      <c r="G48" s="259">
        <v>935526790.51999998</v>
      </c>
      <c r="H48" s="197">
        <v>306656388.42000002</v>
      </c>
      <c r="I48" s="198">
        <v>226897174.71000001</v>
      </c>
      <c r="J48" s="198">
        <v>168990046.18000001</v>
      </c>
      <c r="K48" s="259">
        <v>702543609.33000004</v>
      </c>
      <c r="L48" s="197">
        <v>6380167.3799999999</v>
      </c>
      <c r="M48" s="198">
        <v>57258768.659999996</v>
      </c>
      <c r="N48" s="199">
        <v>63638936.039999999</v>
      </c>
      <c r="O48" s="200">
        <v>1701709335.8900001</v>
      </c>
    </row>
    <row r="49" spans="2:15" x14ac:dyDescent="0.2">
      <c r="B49" s="25" t="s">
        <v>45</v>
      </c>
      <c r="C49" s="193">
        <v>16008.88</v>
      </c>
      <c r="D49" s="194">
        <v>2852888</v>
      </c>
      <c r="E49" s="194">
        <v>2216858.0699999998</v>
      </c>
      <c r="F49" s="194">
        <v>7817882.4199999999</v>
      </c>
      <c r="G49" s="360">
        <v>12903637.380000001</v>
      </c>
      <c r="H49" s="193">
        <v>14244703.1</v>
      </c>
      <c r="I49" s="194">
        <v>12337876.98</v>
      </c>
      <c r="J49" s="194">
        <v>4776606.09</v>
      </c>
      <c r="K49" s="360">
        <v>31359186.190000001</v>
      </c>
      <c r="L49" s="193">
        <v>0</v>
      </c>
      <c r="M49" s="194">
        <v>1167.9100000000001</v>
      </c>
      <c r="N49" s="195">
        <v>1167.9100000000001</v>
      </c>
      <c r="O49" s="196">
        <v>44263991.479999997</v>
      </c>
    </row>
    <row r="50" spans="2:15" x14ac:dyDescent="0.2">
      <c r="B50" s="25" t="s">
        <v>46</v>
      </c>
      <c r="C50" s="193">
        <v>184623.55</v>
      </c>
      <c r="D50" s="194">
        <v>7067028.0800000001</v>
      </c>
      <c r="E50" s="194">
        <v>3348327.91</v>
      </c>
      <c r="F50" s="194">
        <v>5120942.01</v>
      </c>
      <c r="G50" s="360">
        <v>15720921.57</v>
      </c>
      <c r="H50" s="193">
        <v>2143665.52</v>
      </c>
      <c r="I50" s="194">
        <v>2252821.7999999998</v>
      </c>
      <c r="J50" s="194">
        <v>3880778.53</v>
      </c>
      <c r="K50" s="360">
        <v>8277265.8600000003</v>
      </c>
      <c r="L50" s="193">
        <v>46069</v>
      </c>
      <c r="M50" s="194">
        <v>2571998.69</v>
      </c>
      <c r="N50" s="195">
        <v>2618067.69</v>
      </c>
      <c r="O50" s="196">
        <v>26616255.129999999</v>
      </c>
    </row>
    <row r="51" spans="2:15" x14ac:dyDescent="0.2">
      <c r="B51" s="25" t="s">
        <v>47</v>
      </c>
      <c r="C51" s="193">
        <v>0</v>
      </c>
      <c r="D51" s="194">
        <v>24388027.289999999</v>
      </c>
      <c r="E51" s="194">
        <v>27237124.609999999</v>
      </c>
      <c r="F51" s="194">
        <v>13433274.220000001</v>
      </c>
      <c r="G51" s="360">
        <v>65058426.140000001</v>
      </c>
      <c r="H51" s="193">
        <v>66933623.140000001</v>
      </c>
      <c r="I51" s="194">
        <v>125090319.81</v>
      </c>
      <c r="J51" s="194">
        <v>88447338.540000007</v>
      </c>
      <c r="K51" s="360">
        <v>280471281.5</v>
      </c>
      <c r="L51" s="193">
        <v>4158949.2</v>
      </c>
      <c r="M51" s="194">
        <v>24945768.329999998</v>
      </c>
      <c r="N51" s="195">
        <v>29104717.530000001</v>
      </c>
      <c r="O51" s="196">
        <v>374634425.17000002</v>
      </c>
    </row>
    <row r="52" spans="2:15" x14ac:dyDescent="0.2">
      <c r="B52" s="25" t="s">
        <v>48</v>
      </c>
      <c r="C52" s="193">
        <v>3395481.21</v>
      </c>
      <c r="D52" s="194">
        <v>63893793.450000003</v>
      </c>
      <c r="E52" s="194">
        <v>68599061.280000001</v>
      </c>
      <c r="F52" s="194">
        <v>23570770.07</v>
      </c>
      <c r="G52" s="360">
        <v>159459106.03999999</v>
      </c>
      <c r="H52" s="193">
        <v>63817395.850000001</v>
      </c>
      <c r="I52" s="194">
        <v>71570018.450000003</v>
      </c>
      <c r="J52" s="194">
        <v>64870034.030000001</v>
      </c>
      <c r="K52" s="360">
        <v>200257448.34999999</v>
      </c>
      <c r="L52" s="193">
        <v>6481584.0199999996</v>
      </c>
      <c r="M52" s="194">
        <v>38822859.740000002</v>
      </c>
      <c r="N52" s="195">
        <v>45304443.759999998</v>
      </c>
      <c r="O52" s="196">
        <v>405020998.16000003</v>
      </c>
    </row>
    <row r="53" spans="2:15" x14ac:dyDescent="0.2">
      <c r="B53" s="25" t="s">
        <v>49</v>
      </c>
      <c r="C53" s="193">
        <v>6424933.4800000004</v>
      </c>
      <c r="D53" s="194">
        <v>30253840.329999998</v>
      </c>
      <c r="E53" s="194">
        <v>29574756.98</v>
      </c>
      <c r="F53" s="194">
        <v>13070518.73</v>
      </c>
      <c r="G53" s="360">
        <v>79324049.540000007</v>
      </c>
      <c r="H53" s="193">
        <v>37493994.130000003</v>
      </c>
      <c r="I53" s="194">
        <v>45449451.890000001</v>
      </c>
      <c r="J53" s="194">
        <v>31034992.68</v>
      </c>
      <c r="K53" s="360">
        <v>113978438.70999999</v>
      </c>
      <c r="L53" s="193">
        <v>3081928.44</v>
      </c>
      <c r="M53" s="194">
        <v>11487170.710000001</v>
      </c>
      <c r="N53" s="195">
        <v>14569099.16</v>
      </c>
      <c r="O53" s="196">
        <v>207871587.41</v>
      </c>
    </row>
    <row r="54" spans="2:15" x14ac:dyDescent="0.2">
      <c r="B54" s="25" t="s">
        <v>50</v>
      </c>
      <c r="C54" s="193">
        <v>1497048.93</v>
      </c>
      <c r="D54" s="194">
        <v>14111715.91</v>
      </c>
      <c r="E54" s="194">
        <v>10937168.58</v>
      </c>
      <c r="F54" s="194">
        <v>2495769.2400000002</v>
      </c>
      <c r="G54" s="360">
        <v>29041702.68</v>
      </c>
      <c r="H54" s="193">
        <v>8883118.8599999994</v>
      </c>
      <c r="I54" s="194">
        <v>10052770.060000001</v>
      </c>
      <c r="J54" s="194">
        <v>8825823.9700000007</v>
      </c>
      <c r="K54" s="360">
        <v>27761712.899999999</v>
      </c>
      <c r="L54" s="193">
        <v>715535</v>
      </c>
      <c r="M54" s="194">
        <v>7318209.6200000001</v>
      </c>
      <c r="N54" s="195">
        <v>8033744.6200000001</v>
      </c>
      <c r="O54" s="196">
        <v>64837160.200000003</v>
      </c>
    </row>
    <row r="55" spans="2:15" x14ac:dyDescent="0.2">
      <c r="B55" s="133" t="s">
        <v>54</v>
      </c>
      <c r="C55" s="197">
        <v>11518096.08</v>
      </c>
      <c r="D55" s="198">
        <v>142567293.09</v>
      </c>
      <c r="E55" s="198">
        <v>141913297.46000001</v>
      </c>
      <c r="F55" s="198">
        <v>65509156.719999999</v>
      </c>
      <c r="G55" s="259">
        <v>361507843.36000001</v>
      </c>
      <c r="H55" s="197">
        <v>193516500.62</v>
      </c>
      <c r="I55" s="198">
        <v>266753259.02000001</v>
      </c>
      <c r="J55" s="198">
        <v>201835573.87</v>
      </c>
      <c r="K55" s="259">
        <v>662105333.51999998</v>
      </c>
      <c r="L55" s="197">
        <v>14484065.67</v>
      </c>
      <c r="M55" s="198">
        <v>85147175.019999996</v>
      </c>
      <c r="N55" s="199">
        <v>99631240.700000003</v>
      </c>
      <c r="O55" s="200">
        <v>1123244417.5799999</v>
      </c>
    </row>
    <row r="56" spans="2:15" x14ac:dyDescent="0.2">
      <c r="B56" s="254" t="s">
        <v>51</v>
      </c>
      <c r="C56" s="262">
        <v>13220</v>
      </c>
      <c r="D56" s="263">
        <v>36497577</v>
      </c>
      <c r="E56" s="263">
        <v>4876202.8899999997</v>
      </c>
      <c r="F56" s="263">
        <v>7421889.6699999999</v>
      </c>
      <c r="G56" s="265">
        <v>48808889.57</v>
      </c>
      <c r="H56" s="262">
        <v>1312627083.03</v>
      </c>
      <c r="I56" s="263">
        <v>73612737.819999993</v>
      </c>
      <c r="J56" s="263">
        <v>183741400.91</v>
      </c>
      <c r="K56" s="265">
        <v>1569981221.76</v>
      </c>
      <c r="L56" s="262">
        <v>7132</v>
      </c>
      <c r="M56" s="263">
        <v>62540.23</v>
      </c>
      <c r="N56" s="264">
        <v>69672.23</v>
      </c>
      <c r="O56" s="266">
        <v>1618859783.5699999</v>
      </c>
    </row>
    <row r="57" spans="2:15" x14ac:dyDescent="0.2">
      <c r="B57" s="133" t="s">
        <v>55</v>
      </c>
      <c r="C57" s="197">
        <v>13220</v>
      </c>
      <c r="D57" s="198">
        <v>36497577</v>
      </c>
      <c r="E57" s="198">
        <v>4876202.8899999997</v>
      </c>
      <c r="F57" s="198">
        <v>7421889.6699999999</v>
      </c>
      <c r="G57" s="259">
        <v>48808889.57</v>
      </c>
      <c r="H57" s="197">
        <v>1312627083.03</v>
      </c>
      <c r="I57" s="198">
        <v>73612737.819999993</v>
      </c>
      <c r="J57" s="198">
        <v>183741400.91</v>
      </c>
      <c r="K57" s="259">
        <v>1569981221.76</v>
      </c>
      <c r="L57" s="197">
        <v>7132</v>
      </c>
      <c r="M57" s="198">
        <v>62540.23</v>
      </c>
      <c r="N57" s="199">
        <v>69672.23</v>
      </c>
      <c r="O57" s="200">
        <v>1618859783.5699999</v>
      </c>
    </row>
    <row r="58" spans="2:15" x14ac:dyDescent="0.2">
      <c r="B58" s="230"/>
      <c r="C58" s="220">
        <v>0</v>
      </c>
      <c r="D58" s="221">
        <v>0</v>
      </c>
      <c r="E58" s="221">
        <v>0</v>
      </c>
      <c r="F58" s="221">
        <v>0</v>
      </c>
      <c r="G58" s="237">
        <v>0</v>
      </c>
      <c r="H58" s="220">
        <v>0</v>
      </c>
      <c r="I58" s="221">
        <v>0</v>
      </c>
      <c r="J58" s="221">
        <v>0</v>
      </c>
      <c r="K58" s="237">
        <v>0</v>
      </c>
      <c r="L58" s="220">
        <v>0</v>
      </c>
      <c r="M58" s="221">
        <v>0</v>
      </c>
      <c r="N58" s="222">
        <v>0</v>
      </c>
      <c r="O58" s="219">
        <v>0</v>
      </c>
    </row>
    <row r="59" spans="2:15" ht="13.5" thickBot="1" x14ac:dyDescent="0.25">
      <c r="B59" s="135" t="s">
        <v>52</v>
      </c>
      <c r="C59" s="182">
        <v>12999175.09</v>
      </c>
      <c r="D59" s="178">
        <v>471157853.26999998</v>
      </c>
      <c r="E59" s="178">
        <v>283372639.75999999</v>
      </c>
      <c r="F59" s="178">
        <v>578313855.32000005</v>
      </c>
      <c r="G59" s="261">
        <v>1345843523.46</v>
      </c>
      <c r="H59" s="182">
        <v>1812799972.0799999</v>
      </c>
      <c r="I59" s="178">
        <v>567263171.55999994</v>
      </c>
      <c r="J59" s="178">
        <v>554567020.97000003</v>
      </c>
      <c r="K59" s="261">
        <v>2934630164.6199999</v>
      </c>
      <c r="L59" s="182">
        <v>20871365.050000001</v>
      </c>
      <c r="M59" s="178">
        <v>142468483.91999999</v>
      </c>
      <c r="N59" s="179">
        <v>163339848.97</v>
      </c>
      <c r="O59" s="201">
        <v>4443813537.0600004</v>
      </c>
    </row>
    <row r="60" spans="2:15" x14ac:dyDescent="0.2">
      <c r="B60" s="355" t="s">
        <v>185</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2:G8"/>
  <sheetViews>
    <sheetView showGridLines="0" zoomScaleNormal="100" workbookViewId="0"/>
  </sheetViews>
  <sheetFormatPr defaultRowHeight="12.75" x14ac:dyDescent="0.2"/>
  <cols>
    <col min="1" max="1" width="9.140625" customWidth="1"/>
    <col min="2" max="2" width="20.42578125" customWidth="1"/>
    <col min="3" max="7" width="21.28515625" customWidth="1"/>
    <col min="10" max="10" width="9.140625" customWidth="1"/>
    <col min="11" max="11" width="11.140625" customWidth="1"/>
    <col min="14" max="14" width="12.7109375" bestFit="1" customWidth="1"/>
  </cols>
  <sheetData>
    <row r="2" spans="2:7" x14ac:dyDescent="0.2">
      <c r="B2" s="2" t="s">
        <v>100</v>
      </c>
    </row>
    <row r="3" spans="2:7" ht="18.75" thickBot="1" x14ac:dyDescent="0.3">
      <c r="B3" s="7" t="s">
        <v>359</v>
      </c>
    </row>
    <row r="4" spans="2:7" ht="13.5" thickBot="1" x14ac:dyDescent="0.25">
      <c r="B4" s="70" t="s">
        <v>125</v>
      </c>
      <c r="C4" s="72">
        <v>2009</v>
      </c>
      <c r="D4" s="148">
        <v>2010</v>
      </c>
      <c r="E4" s="148">
        <v>2011</v>
      </c>
      <c r="F4" s="148">
        <v>2012</v>
      </c>
      <c r="G4" s="149">
        <v>2013</v>
      </c>
    </row>
    <row r="5" spans="2:7" x14ac:dyDescent="0.2">
      <c r="B5" s="101" t="s">
        <v>11</v>
      </c>
      <c r="C5" s="151">
        <v>1229151249.24</v>
      </c>
      <c r="D5" s="152">
        <v>1518218069.51</v>
      </c>
      <c r="E5" s="152">
        <v>1489003478.4000001</v>
      </c>
      <c r="F5" s="152">
        <v>1396864418.5</v>
      </c>
      <c r="G5" s="153">
        <v>1345843523.46</v>
      </c>
    </row>
    <row r="6" spans="2:7" x14ac:dyDescent="0.2">
      <c r="B6" s="101" t="s">
        <v>12</v>
      </c>
      <c r="C6" s="154">
        <v>2379688708.8899999</v>
      </c>
      <c r="D6" s="147">
        <v>2901799791.4699998</v>
      </c>
      <c r="E6" s="147">
        <v>2788393970.3899999</v>
      </c>
      <c r="F6" s="147">
        <v>2791305130.6700001</v>
      </c>
      <c r="G6" s="155">
        <v>2934630164.6199999</v>
      </c>
    </row>
    <row r="7" spans="2:7" x14ac:dyDescent="0.2">
      <c r="B7" s="102" t="s">
        <v>10</v>
      </c>
      <c r="C7" s="154">
        <v>152116744.18000001</v>
      </c>
      <c r="D7" s="147">
        <v>173256522.87</v>
      </c>
      <c r="E7" s="147">
        <v>163977575.11000001</v>
      </c>
      <c r="F7" s="147">
        <v>165229139.74000001</v>
      </c>
      <c r="G7" s="155">
        <v>163339848.97</v>
      </c>
    </row>
    <row r="8" spans="2:7" ht="13.5" thickBot="1" x14ac:dyDescent="0.25">
      <c r="B8" s="107" t="s">
        <v>13</v>
      </c>
      <c r="C8" s="156">
        <v>3760956702.3200002</v>
      </c>
      <c r="D8" s="157">
        <v>4593274383.8599997</v>
      </c>
      <c r="E8" s="157">
        <v>4441375023.8999996</v>
      </c>
      <c r="F8" s="157">
        <v>4353398688.9200001</v>
      </c>
      <c r="G8" s="158">
        <v>4443813537.0600004</v>
      </c>
    </row>
  </sheetData>
  <phoneticPr fontId="4" type="noConversion"/>
  <pageMargins left="0.75" right="0.75" top="1" bottom="1" header="0.5" footer="0.5"/>
  <pageSetup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B2:P133"/>
  <sheetViews>
    <sheetView showGridLines="0" zoomScaleNormal="100" workbookViewId="0"/>
  </sheetViews>
  <sheetFormatPr defaultRowHeight="12.75" x14ac:dyDescent="0.2"/>
  <cols>
    <col min="2" max="2" width="40" customWidth="1"/>
    <col min="3" max="3" width="12.5703125" customWidth="1"/>
    <col min="4" max="4" width="11" customWidth="1"/>
    <col min="5" max="5" width="11.140625" customWidth="1"/>
    <col min="6" max="7" width="10.85546875" customWidth="1"/>
    <col min="8" max="8" width="12.42578125" customWidth="1"/>
    <col min="9" max="9" width="12.7109375" customWidth="1"/>
    <col min="10" max="10" width="12.5703125" customWidth="1"/>
    <col min="11" max="11" width="11" customWidth="1"/>
    <col min="12" max="12" width="11.28515625" customWidth="1"/>
    <col min="13" max="13" width="12.5703125" customWidth="1"/>
    <col min="14" max="14" width="12.42578125" customWidth="1"/>
    <col min="15" max="15" width="12.5703125" customWidth="1"/>
    <col min="16" max="16" width="10" customWidth="1"/>
    <col min="32" max="32" width="12.85546875" bestFit="1" customWidth="1"/>
    <col min="33" max="33" width="41.85546875" bestFit="1" customWidth="1"/>
  </cols>
  <sheetData>
    <row r="2" spans="2:14" x14ac:dyDescent="0.2">
      <c r="B2" s="2" t="s">
        <v>98</v>
      </c>
    </row>
    <row r="3" spans="2:14" ht="18.75" thickBot="1" x14ac:dyDescent="0.3">
      <c r="B3" s="7" t="s">
        <v>195</v>
      </c>
    </row>
    <row r="4" spans="2:14" x14ac:dyDescent="0.2">
      <c r="B4" s="487" t="s">
        <v>1</v>
      </c>
      <c r="C4" s="469" t="s">
        <v>2</v>
      </c>
      <c r="D4" s="470"/>
      <c r="E4" s="470"/>
      <c r="F4" s="470"/>
      <c r="G4" s="470"/>
      <c r="H4" s="471"/>
      <c r="I4" s="469" t="s">
        <v>3</v>
      </c>
      <c r="J4" s="470"/>
      <c r="K4" s="470"/>
      <c r="L4" s="470"/>
      <c r="M4" s="470"/>
      <c r="N4" s="471"/>
    </row>
    <row r="5" spans="2:14" ht="39.75" customHeight="1" thickBot="1" x14ac:dyDescent="0.25">
      <c r="B5" s="488"/>
      <c r="C5" s="224" t="s">
        <v>95</v>
      </c>
      <c r="D5" s="225" t="s">
        <v>94</v>
      </c>
      <c r="E5" s="225" t="s">
        <v>93</v>
      </c>
      <c r="F5" s="225" t="s">
        <v>99</v>
      </c>
      <c r="G5" s="225" t="s">
        <v>92</v>
      </c>
      <c r="H5" s="226" t="s">
        <v>5</v>
      </c>
      <c r="I5" s="224" t="s">
        <v>95</v>
      </c>
      <c r="J5" s="225" t="s">
        <v>94</v>
      </c>
      <c r="K5" s="225" t="s">
        <v>93</v>
      </c>
      <c r="L5" s="225" t="s">
        <v>99</v>
      </c>
      <c r="M5" s="225" t="s">
        <v>92</v>
      </c>
      <c r="N5" s="226" t="s">
        <v>5</v>
      </c>
    </row>
    <row r="6" spans="2:14" x14ac:dyDescent="0.2">
      <c r="B6" s="206" t="s">
        <v>16</v>
      </c>
      <c r="C6" s="211">
        <v>0</v>
      </c>
      <c r="D6" s="212">
        <v>14078.9</v>
      </c>
      <c r="E6" s="212">
        <v>5800</v>
      </c>
      <c r="F6" s="212">
        <v>0</v>
      </c>
      <c r="G6" s="212">
        <v>0</v>
      </c>
      <c r="H6" s="228">
        <v>19878.900000000001</v>
      </c>
      <c r="I6" s="211">
        <v>0</v>
      </c>
      <c r="J6" s="212">
        <v>6796.09</v>
      </c>
      <c r="K6" s="212">
        <v>2800</v>
      </c>
      <c r="L6" s="212">
        <v>0</v>
      </c>
      <c r="M6" s="212">
        <v>0</v>
      </c>
      <c r="N6" s="213">
        <v>9596.09</v>
      </c>
    </row>
    <row r="7" spans="2:14" x14ac:dyDescent="0.2">
      <c r="B7" s="206" t="s">
        <v>17</v>
      </c>
      <c r="C7" s="18">
        <v>85633.919999999998</v>
      </c>
      <c r="D7" s="4">
        <v>61713.16</v>
      </c>
      <c r="E7" s="4">
        <v>8872.0499999999993</v>
      </c>
      <c r="F7" s="4">
        <v>27809.14</v>
      </c>
      <c r="G7" s="4">
        <v>11462.4</v>
      </c>
      <c r="H7" s="28">
        <v>195490.69</v>
      </c>
      <c r="I7" s="18">
        <v>89797.07</v>
      </c>
      <c r="J7" s="4">
        <v>56955.83</v>
      </c>
      <c r="K7" s="4">
        <v>8157.94</v>
      </c>
      <c r="L7" s="4">
        <v>3714.85</v>
      </c>
      <c r="M7" s="4">
        <v>5937.6</v>
      </c>
      <c r="N7" s="19">
        <v>164563.31</v>
      </c>
    </row>
    <row r="8" spans="2:14" x14ac:dyDescent="0.2">
      <c r="B8" s="206" t="s">
        <v>142</v>
      </c>
      <c r="C8" s="18">
        <v>0</v>
      </c>
      <c r="D8" s="4">
        <v>0</v>
      </c>
      <c r="E8" s="4">
        <v>450</v>
      </c>
      <c r="F8" s="4">
        <v>11404</v>
      </c>
      <c r="G8" s="4">
        <v>329207.88</v>
      </c>
      <c r="H8" s="28">
        <v>341061.88</v>
      </c>
      <c r="I8" s="18">
        <v>5000</v>
      </c>
      <c r="J8" s="4">
        <v>1057</v>
      </c>
      <c r="K8" s="4">
        <v>130</v>
      </c>
      <c r="L8" s="4">
        <v>0</v>
      </c>
      <c r="M8" s="4">
        <v>10756.11</v>
      </c>
      <c r="N8" s="19">
        <v>16943.11</v>
      </c>
    </row>
    <row r="9" spans="2:14" x14ac:dyDescent="0.2">
      <c r="B9" s="206" t="s">
        <v>143</v>
      </c>
      <c r="C9" s="18">
        <v>0</v>
      </c>
      <c r="D9" s="4">
        <v>6036.9</v>
      </c>
      <c r="E9" s="4">
        <v>0</v>
      </c>
      <c r="F9" s="4">
        <v>0</v>
      </c>
      <c r="G9" s="4">
        <v>284903.90999999997</v>
      </c>
      <c r="H9" s="28">
        <v>290940.81</v>
      </c>
      <c r="I9" s="18">
        <v>0</v>
      </c>
      <c r="J9" s="4">
        <v>105.09</v>
      </c>
      <c r="K9" s="4">
        <v>0</v>
      </c>
      <c r="L9" s="4">
        <v>0</v>
      </c>
      <c r="M9" s="4">
        <v>4024.09</v>
      </c>
      <c r="N9" s="19">
        <v>4129.18</v>
      </c>
    </row>
    <row r="10" spans="2:14" x14ac:dyDescent="0.2">
      <c r="B10" s="206" t="s">
        <v>18</v>
      </c>
      <c r="C10" s="18">
        <v>19632192.890000001</v>
      </c>
      <c r="D10" s="4">
        <v>6668338.5700000003</v>
      </c>
      <c r="E10" s="4">
        <v>4875046.47</v>
      </c>
      <c r="F10" s="4">
        <v>48736.71</v>
      </c>
      <c r="G10" s="4">
        <v>21317983.120000001</v>
      </c>
      <c r="H10" s="28">
        <v>52542297.780000001</v>
      </c>
      <c r="I10" s="18">
        <v>64621289.350000001</v>
      </c>
      <c r="J10" s="4">
        <v>29175591.050000001</v>
      </c>
      <c r="K10" s="4">
        <v>13223538.74</v>
      </c>
      <c r="L10" s="4">
        <v>61460.28</v>
      </c>
      <c r="M10" s="4">
        <v>11001037</v>
      </c>
      <c r="N10" s="19">
        <v>118082916.43000001</v>
      </c>
    </row>
    <row r="11" spans="2:14" x14ac:dyDescent="0.2">
      <c r="B11" s="206" t="s">
        <v>19</v>
      </c>
      <c r="C11" s="18">
        <v>1660071.11</v>
      </c>
      <c r="D11" s="4">
        <v>222512.04</v>
      </c>
      <c r="E11" s="4">
        <v>111614.83</v>
      </c>
      <c r="F11" s="4">
        <v>57966.66</v>
      </c>
      <c r="G11" s="4">
        <v>7413098.6200000001</v>
      </c>
      <c r="H11" s="28">
        <v>9465263.2899999991</v>
      </c>
      <c r="I11" s="18">
        <v>898762.84</v>
      </c>
      <c r="J11" s="4">
        <v>97140.94</v>
      </c>
      <c r="K11" s="4">
        <v>53346.16</v>
      </c>
      <c r="L11" s="4">
        <v>9533.33</v>
      </c>
      <c r="M11" s="4">
        <v>3024005.5</v>
      </c>
      <c r="N11" s="19">
        <v>4082788.79</v>
      </c>
    </row>
    <row r="12" spans="2:14" x14ac:dyDescent="0.2">
      <c r="B12" s="206" t="s">
        <v>174</v>
      </c>
      <c r="C12" s="18">
        <v>0</v>
      </c>
      <c r="D12" s="4">
        <v>0</v>
      </c>
      <c r="E12" s="4">
        <v>0</v>
      </c>
      <c r="F12" s="4">
        <v>21168</v>
      </c>
      <c r="G12" s="4">
        <v>477685</v>
      </c>
      <c r="H12" s="28">
        <v>498853</v>
      </c>
      <c r="I12" s="18">
        <v>0</v>
      </c>
      <c r="J12" s="4">
        <v>0</v>
      </c>
      <c r="K12" s="4">
        <v>0</v>
      </c>
      <c r="L12" s="4">
        <v>0</v>
      </c>
      <c r="M12" s="4">
        <v>0</v>
      </c>
      <c r="N12" s="19">
        <v>0</v>
      </c>
    </row>
    <row r="13" spans="2:14" x14ac:dyDescent="0.2">
      <c r="B13" s="206" t="s">
        <v>20</v>
      </c>
      <c r="C13" s="18">
        <v>1028425.25</v>
      </c>
      <c r="D13" s="4">
        <v>2256573.9</v>
      </c>
      <c r="E13" s="4">
        <v>4157263.27</v>
      </c>
      <c r="F13" s="4">
        <v>688838.56</v>
      </c>
      <c r="G13" s="4">
        <v>18430432.5</v>
      </c>
      <c r="H13" s="28">
        <v>26561533.489999998</v>
      </c>
      <c r="I13" s="18">
        <v>12491018.869999999</v>
      </c>
      <c r="J13" s="4">
        <v>22330884.309999999</v>
      </c>
      <c r="K13" s="4">
        <v>12655825.630000001</v>
      </c>
      <c r="L13" s="4">
        <v>2532718.4300000002</v>
      </c>
      <c r="M13" s="4">
        <v>36817972</v>
      </c>
      <c r="N13" s="19">
        <v>86828419.260000005</v>
      </c>
    </row>
    <row r="14" spans="2:14" x14ac:dyDescent="0.2">
      <c r="B14" s="206" t="s">
        <v>21</v>
      </c>
      <c r="C14" s="18">
        <v>1388444.33</v>
      </c>
      <c r="D14" s="4">
        <v>1897785.87</v>
      </c>
      <c r="E14" s="4">
        <v>0</v>
      </c>
      <c r="F14" s="4">
        <v>9944</v>
      </c>
      <c r="G14" s="4">
        <v>15057294.5</v>
      </c>
      <c r="H14" s="28">
        <v>18353468.710000001</v>
      </c>
      <c r="I14" s="18">
        <v>970937.67</v>
      </c>
      <c r="J14" s="4">
        <v>1298627.1399999999</v>
      </c>
      <c r="K14" s="4">
        <v>0</v>
      </c>
      <c r="L14" s="4">
        <v>0</v>
      </c>
      <c r="M14" s="4">
        <v>4299558.62</v>
      </c>
      <c r="N14" s="19">
        <v>6569123.4500000002</v>
      </c>
    </row>
    <row r="15" spans="2:14" x14ac:dyDescent="0.2">
      <c r="B15" s="206" t="s">
        <v>144</v>
      </c>
      <c r="C15" s="18">
        <v>144807455.84</v>
      </c>
      <c r="D15" s="4">
        <v>58872702.590000004</v>
      </c>
      <c r="E15" s="4">
        <v>8040098.0899999999</v>
      </c>
      <c r="F15" s="4">
        <v>27557</v>
      </c>
      <c r="G15" s="4">
        <v>29296320.690000001</v>
      </c>
      <c r="H15" s="28">
        <v>241044134.22</v>
      </c>
      <c r="I15" s="18">
        <v>73629425.120000005</v>
      </c>
      <c r="J15" s="4">
        <v>28694145.91</v>
      </c>
      <c r="K15" s="4">
        <v>2028374.95</v>
      </c>
      <c r="L15" s="4">
        <v>0</v>
      </c>
      <c r="M15" s="4">
        <v>11252715.050000001</v>
      </c>
      <c r="N15" s="19">
        <v>115604661.05</v>
      </c>
    </row>
    <row r="16" spans="2:14" x14ac:dyDescent="0.2">
      <c r="B16" s="206" t="s">
        <v>22</v>
      </c>
      <c r="C16" s="18">
        <v>0</v>
      </c>
      <c r="D16" s="4">
        <v>0</v>
      </c>
      <c r="E16" s="4">
        <v>0</v>
      </c>
      <c r="F16" s="4">
        <v>33600</v>
      </c>
      <c r="G16" s="4">
        <v>1754267.18</v>
      </c>
      <c r="H16" s="28">
        <v>1787867.18</v>
      </c>
      <c r="I16" s="18">
        <v>0</v>
      </c>
      <c r="J16" s="4">
        <v>0</v>
      </c>
      <c r="K16" s="4">
        <v>0</v>
      </c>
      <c r="L16" s="4">
        <v>0</v>
      </c>
      <c r="M16" s="4">
        <v>4742.8</v>
      </c>
      <c r="N16" s="19">
        <v>4742.8</v>
      </c>
    </row>
    <row r="17" spans="2:14" x14ac:dyDescent="0.2">
      <c r="B17" s="206" t="s">
        <v>23</v>
      </c>
      <c r="C17" s="18">
        <v>53190802.140000001</v>
      </c>
      <c r="D17" s="4">
        <v>21046418.879999999</v>
      </c>
      <c r="E17" s="4">
        <v>15361857.710000001</v>
      </c>
      <c r="F17" s="4">
        <v>573581</v>
      </c>
      <c r="G17" s="4">
        <v>5861486.3700000001</v>
      </c>
      <c r="H17" s="28">
        <v>96034146.120000005</v>
      </c>
      <c r="I17" s="18">
        <v>35034415</v>
      </c>
      <c r="J17" s="4">
        <v>4757134.41</v>
      </c>
      <c r="K17" s="4">
        <v>2339419.4700000002</v>
      </c>
      <c r="L17" s="4">
        <v>0</v>
      </c>
      <c r="M17" s="4">
        <v>153226.71</v>
      </c>
      <c r="N17" s="19">
        <v>42284195.590000004</v>
      </c>
    </row>
    <row r="18" spans="2:14" x14ac:dyDescent="0.2">
      <c r="B18" s="206" t="s">
        <v>24</v>
      </c>
      <c r="C18" s="18">
        <v>2000</v>
      </c>
      <c r="D18" s="4">
        <v>200425.83</v>
      </c>
      <c r="E18" s="4">
        <v>186386.02</v>
      </c>
      <c r="F18" s="4">
        <v>8000</v>
      </c>
      <c r="G18" s="4">
        <v>16448834</v>
      </c>
      <c r="H18" s="28">
        <v>16845645.859999999</v>
      </c>
      <c r="I18" s="18">
        <v>2000</v>
      </c>
      <c r="J18" s="4">
        <v>60075.16</v>
      </c>
      <c r="K18" s="4">
        <v>29174.97</v>
      </c>
      <c r="L18" s="4">
        <v>8000</v>
      </c>
      <c r="M18" s="4">
        <v>3108126.87</v>
      </c>
      <c r="N18" s="19">
        <v>3207377</v>
      </c>
    </row>
    <row r="19" spans="2:14" x14ac:dyDescent="0.2">
      <c r="B19" s="206" t="s">
        <v>25</v>
      </c>
      <c r="C19" s="18">
        <v>52941749.5</v>
      </c>
      <c r="D19" s="4">
        <v>10842651.449999999</v>
      </c>
      <c r="E19" s="4">
        <v>42025.82</v>
      </c>
      <c r="F19" s="4">
        <v>783801.55</v>
      </c>
      <c r="G19" s="4">
        <v>4862800.0599999996</v>
      </c>
      <c r="H19" s="28">
        <v>69473028.400000006</v>
      </c>
      <c r="I19" s="18">
        <v>27350448.960000001</v>
      </c>
      <c r="J19" s="4">
        <v>4561967.41</v>
      </c>
      <c r="K19" s="4">
        <v>25383.17</v>
      </c>
      <c r="L19" s="4">
        <v>23415.439999999999</v>
      </c>
      <c r="M19" s="4">
        <v>829343.96</v>
      </c>
      <c r="N19" s="19">
        <v>32790558.98</v>
      </c>
    </row>
    <row r="20" spans="2:14" x14ac:dyDescent="0.2">
      <c r="B20" s="206" t="s">
        <v>26</v>
      </c>
      <c r="C20" s="18">
        <v>17844041.25</v>
      </c>
      <c r="D20" s="4">
        <v>5799333.6200000001</v>
      </c>
      <c r="E20" s="4">
        <v>627195.97</v>
      </c>
      <c r="F20" s="4">
        <v>39132.5</v>
      </c>
      <c r="G20" s="4">
        <v>20023016</v>
      </c>
      <c r="H20" s="28">
        <v>44332719.350000001</v>
      </c>
      <c r="I20" s="18">
        <v>41226136</v>
      </c>
      <c r="J20" s="4">
        <v>11697552.619999999</v>
      </c>
      <c r="K20" s="4">
        <v>1189771</v>
      </c>
      <c r="L20" s="4">
        <v>5400.5</v>
      </c>
      <c r="M20" s="4">
        <v>34635649</v>
      </c>
      <c r="N20" s="19">
        <v>88754509.120000005</v>
      </c>
    </row>
    <row r="21" spans="2:14" x14ac:dyDescent="0.2">
      <c r="B21" s="206" t="s">
        <v>27</v>
      </c>
      <c r="C21" s="18">
        <v>130884.03</v>
      </c>
      <c r="D21" s="4">
        <v>51093.51</v>
      </c>
      <c r="E21" s="4">
        <v>50</v>
      </c>
      <c r="F21" s="4">
        <v>1125</v>
      </c>
      <c r="G21" s="4">
        <v>20131453.73</v>
      </c>
      <c r="H21" s="28">
        <v>20314606.280000001</v>
      </c>
      <c r="I21" s="18">
        <v>187734.96</v>
      </c>
      <c r="J21" s="4">
        <v>140816.48000000001</v>
      </c>
      <c r="K21" s="4">
        <v>0</v>
      </c>
      <c r="L21" s="4">
        <v>0</v>
      </c>
      <c r="M21" s="4">
        <v>10944830.26</v>
      </c>
      <c r="N21" s="19">
        <v>11273381.710000001</v>
      </c>
    </row>
    <row r="22" spans="2:14" x14ac:dyDescent="0.2">
      <c r="B22" s="206" t="s">
        <v>207</v>
      </c>
      <c r="C22" s="18">
        <v>964161.5</v>
      </c>
      <c r="D22" s="4">
        <v>1299781.68</v>
      </c>
      <c r="E22" s="4">
        <v>1058570.79</v>
      </c>
      <c r="F22" s="4">
        <v>650</v>
      </c>
      <c r="G22" s="4">
        <v>1692099.34</v>
      </c>
      <c r="H22" s="28">
        <v>5015263.33</v>
      </c>
      <c r="I22" s="18">
        <v>31414.48</v>
      </c>
      <c r="J22" s="4">
        <v>37241.32</v>
      </c>
      <c r="K22" s="4">
        <v>137129.19</v>
      </c>
      <c r="L22" s="4">
        <v>0</v>
      </c>
      <c r="M22" s="4">
        <v>535679.63</v>
      </c>
      <c r="N22" s="19">
        <v>741464.64</v>
      </c>
    </row>
    <row r="23" spans="2:14" x14ac:dyDescent="0.2">
      <c r="B23" s="206" t="s">
        <v>28</v>
      </c>
      <c r="C23" s="18">
        <v>5415461.3700000001</v>
      </c>
      <c r="D23" s="4">
        <v>3466791.85</v>
      </c>
      <c r="E23" s="4">
        <v>1653252.79</v>
      </c>
      <c r="F23" s="4">
        <v>166835.68</v>
      </c>
      <c r="G23" s="4">
        <v>58495056.5</v>
      </c>
      <c r="H23" s="28">
        <v>69197398.209999993</v>
      </c>
      <c r="I23" s="18">
        <v>4177866.68</v>
      </c>
      <c r="J23" s="4">
        <v>1828216.22</v>
      </c>
      <c r="K23" s="4">
        <v>658446.17000000004</v>
      </c>
      <c r="L23" s="4">
        <v>869433.31</v>
      </c>
      <c r="M23" s="4">
        <v>12770137.75</v>
      </c>
      <c r="N23" s="19">
        <v>20304100.140000001</v>
      </c>
    </row>
    <row r="24" spans="2:14" x14ac:dyDescent="0.2">
      <c r="B24" s="206" t="s">
        <v>29</v>
      </c>
      <c r="C24" s="18">
        <v>56692.6</v>
      </c>
      <c r="D24" s="4">
        <v>212178.66</v>
      </c>
      <c r="E24" s="4">
        <v>0</v>
      </c>
      <c r="F24" s="4">
        <v>87029.5</v>
      </c>
      <c r="G24" s="4">
        <v>4108366.93</v>
      </c>
      <c r="H24" s="28">
        <v>4464267.7</v>
      </c>
      <c r="I24" s="18">
        <v>815544.4</v>
      </c>
      <c r="J24" s="4">
        <v>89031.33</v>
      </c>
      <c r="K24" s="4">
        <v>0</v>
      </c>
      <c r="L24" s="4">
        <v>55043.5</v>
      </c>
      <c r="M24" s="4">
        <v>823158.96</v>
      </c>
      <c r="N24" s="19">
        <v>1782778.2</v>
      </c>
    </row>
    <row r="25" spans="2:14" x14ac:dyDescent="0.2">
      <c r="B25" s="206" t="s">
        <v>30</v>
      </c>
      <c r="C25" s="18">
        <v>0</v>
      </c>
      <c r="D25" s="4">
        <v>40697</v>
      </c>
      <c r="E25" s="4">
        <v>0</v>
      </c>
      <c r="F25" s="4">
        <v>4810</v>
      </c>
      <c r="G25" s="4">
        <v>301642.25</v>
      </c>
      <c r="H25" s="28">
        <v>347149.25</v>
      </c>
      <c r="I25" s="18">
        <v>0</v>
      </c>
      <c r="J25" s="4">
        <v>0</v>
      </c>
      <c r="K25" s="4">
        <v>0</v>
      </c>
      <c r="L25" s="4">
        <v>0</v>
      </c>
      <c r="M25" s="4">
        <v>4501.75</v>
      </c>
      <c r="N25" s="19">
        <v>4501.75</v>
      </c>
    </row>
    <row r="26" spans="2:14" x14ac:dyDescent="0.2">
      <c r="B26" s="206" t="s">
        <v>31</v>
      </c>
      <c r="C26" s="18">
        <v>240869</v>
      </c>
      <c r="D26" s="4">
        <v>43291.33</v>
      </c>
      <c r="E26" s="4">
        <v>0</v>
      </c>
      <c r="F26" s="4">
        <v>106248</v>
      </c>
      <c r="G26" s="4">
        <v>5527.5</v>
      </c>
      <c r="H26" s="28">
        <v>395935.83</v>
      </c>
      <c r="I26" s="18">
        <v>0</v>
      </c>
      <c r="J26" s="4">
        <v>889.66</v>
      </c>
      <c r="K26" s="4">
        <v>0</v>
      </c>
      <c r="L26" s="4">
        <v>0</v>
      </c>
      <c r="M26" s="4">
        <v>5527.5</v>
      </c>
      <c r="N26" s="19">
        <v>6417.16</v>
      </c>
    </row>
    <row r="27" spans="2:14" x14ac:dyDescent="0.2">
      <c r="B27" s="206" t="s">
        <v>179</v>
      </c>
      <c r="C27" s="18">
        <v>0</v>
      </c>
      <c r="D27" s="4">
        <v>0</v>
      </c>
      <c r="E27" s="4">
        <v>25544</v>
      </c>
      <c r="F27" s="4">
        <v>0</v>
      </c>
      <c r="G27" s="4">
        <v>0</v>
      </c>
      <c r="H27" s="28">
        <v>25544</v>
      </c>
      <c r="I27" s="18">
        <v>0</v>
      </c>
      <c r="J27" s="4">
        <v>0</v>
      </c>
      <c r="K27" s="4">
        <v>0</v>
      </c>
      <c r="L27" s="4">
        <v>0</v>
      </c>
      <c r="M27" s="4">
        <v>0</v>
      </c>
      <c r="N27" s="19">
        <v>0</v>
      </c>
    </row>
    <row r="28" spans="2:14" x14ac:dyDescent="0.2">
      <c r="B28" s="206" t="s">
        <v>204</v>
      </c>
      <c r="C28" s="18">
        <v>0</v>
      </c>
      <c r="D28" s="4">
        <v>0</v>
      </c>
      <c r="E28" s="4">
        <v>0</v>
      </c>
      <c r="F28" s="4">
        <v>0</v>
      </c>
      <c r="G28" s="4">
        <v>28637</v>
      </c>
      <c r="H28" s="28">
        <v>28637</v>
      </c>
      <c r="I28" s="18">
        <v>0</v>
      </c>
      <c r="J28" s="4">
        <v>0</v>
      </c>
      <c r="K28" s="4">
        <v>0</v>
      </c>
      <c r="L28" s="4">
        <v>0</v>
      </c>
      <c r="M28" s="4">
        <v>0</v>
      </c>
      <c r="N28" s="19">
        <v>0</v>
      </c>
    </row>
    <row r="29" spans="2:14" x14ac:dyDescent="0.2">
      <c r="B29" s="206" t="s">
        <v>175</v>
      </c>
      <c r="C29" s="18">
        <v>0</v>
      </c>
      <c r="D29" s="4">
        <v>280</v>
      </c>
      <c r="E29" s="4">
        <v>0</v>
      </c>
      <c r="F29" s="4">
        <v>12264</v>
      </c>
      <c r="G29" s="4">
        <v>0</v>
      </c>
      <c r="H29" s="28">
        <v>12544</v>
      </c>
      <c r="I29" s="18">
        <v>0</v>
      </c>
      <c r="J29" s="4">
        <v>140</v>
      </c>
      <c r="K29" s="4">
        <v>0</v>
      </c>
      <c r="L29" s="4">
        <v>4224</v>
      </c>
      <c r="M29" s="4">
        <v>0</v>
      </c>
      <c r="N29" s="19">
        <v>4364</v>
      </c>
    </row>
    <row r="30" spans="2:14" x14ac:dyDescent="0.2">
      <c r="B30" s="206" t="s">
        <v>32</v>
      </c>
      <c r="C30" s="18">
        <v>0</v>
      </c>
      <c r="D30" s="4">
        <v>0</v>
      </c>
      <c r="E30" s="4">
        <v>0</v>
      </c>
      <c r="F30" s="4">
        <v>0</v>
      </c>
      <c r="G30" s="4">
        <v>3906053.62</v>
      </c>
      <c r="H30" s="28">
        <v>3906053.62</v>
      </c>
      <c r="I30" s="18">
        <v>0</v>
      </c>
      <c r="J30" s="4">
        <v>0</v>
      </c>
      <c r="K30" s="4">
        <v>0</v>
      </c>
      <c r="L30" s="4">
        <v>0</v>
      </c>
      <c r="M30" s="4">
        <v>441533.36</v>
      </c>
      <c r="N30" s="19">
        <v>441533.36</v>
      </c>
    </row>
    <row r="31" spans="2:14" x14ac:dyDescent="0.2">
      <c r="B31" s="206" t="s">
        <v>33</v>
      </c>
      <c r="C31" s="18">
        <v>0</v>
      </c>
      <c r="D31" s="4">
        <v>1759.33</v>
      </c>
      <c r="E31" s="4">
        <v>0</v>
      </c>
      <c r="F31" s="4">
        <v>21248</v>
      </c>
      <c r="G31" s="4">
        <v>3254</v>
      </c>
      <c r="H31" s="28">
        <v>26261.33</v>
      </c>
      <c r="I31" s="18">
        <v>33000</v>
      </c>
      <c r="J31" s="4">
        <v>32225.66</v>
      </c>
      <c r="K31" s="4">
        <v>0</v>
      </c>
      <c r="L31" s="4">
        <v>0</v>
      </c>
      <c r="M31" s="4">
        <v>0</v>
      </c>
      <c r="N31" s="19">
        <v>65225.66</v>
      </c>
    </row>
    <row r="32" spans="2:14" x14ac:dyDescent="0.2">
      <c r="B32" s="206" t="s">
        <v>34</v>
      </c>
      <c r="C32" s="18">
        <v>0</v>
      </c>
      <c r="D32" s="4">
        <v>0</v>
      </c>
      <c r="E32" s="4">
        <v>0</v>
      </c>
      <c r="F32" s="4">
        <v>0</v>
      </c>
      <c r="G32" s="4">
        <v>42279</v>
      </c>
      <c r="H32" s="28">
        <v>42279</v>
      </c>
      <c r="I32" s="18">
        <v>0</v>
      </c>
      <c r="J32" s="4">
        <v>0</v>
      </c>
      <c r="K32" s="4">
        <v>0</v>
      </c>
      <c r="L32" s="4">
        <v>0</v>
      </c>
      <c r="M32" s="4">
        <v>65964</v>
      </c>
      <c r="N32" s="19">
        <v>65964</v>
      </c>
    </row>
    <row r="33" spans="2:14" x14ac:dyDescent="0.2">
      <c r="B33" s="206" t="s">
        <v>35</v>
      </c>
      <c r="C33" s="18">
        <v>261446.99</v>
      </c>
      <c r="D33" s="4">
        <v>532614.74</v>
      </c>
      <c r="E33" s="4">
        <v>899399.4</v>
      </c>
      <c r="F33" s="4">
        <v>0</v>
      </c>
      <c r="G33" s="4">
        <v>3735973.56</v>
      </c>
      <c r="H33" s="28">
        <v>5429434.7000000002</v>
      </c>
      <c r="I33" s="18">
        <v>1317917</v>
      </c>
      <c r="J33" s="4">
        <v>1054464.24</v>
      </c>
      <c r="K33" s="4">
        <v>1070402.6000000001</v>
      </c>
      <c r="L33" s="4">
        <v>10191</v>
      </c>
      <c r="M33" s="4">
        <v>5480839.5</v>
      </c>
      <c r="N33" s="19">
        <v>8933814.3499999996</v>
      </c>
    </row>
    <row r="34" spans="2:14" x14ac:dyDescent="0.2">
      <c r="B34" s="206" t="s">
        <v>182</v>
      </c>
      <c r="C34" s="18">
        <v>0</v>
      </c>
      <c r="D34" s="4">
        <v>2717</v>
      </c>
      <c r="E34" s="4">
        <v>0</v>
      </c>
      <c r="F34" s="4">
        <v>0</v>
      </c>
      <c r="G34" s="4">
        <v>181747.25</v>
      </c>
      <c r="H34" s="28">
        <v>184464.25</v>
      </c>
      <c r="I34" s="18">
        <v>0</v>
      </c>
      <c r="J34" s="4">
        <v>0</v>
      </c>
      <c r="K34" s="4">
        <v>0</v>
      </c>
      <c r="L34" s="4">
        <v>0</v>
      </c>
      <c r="M34" s="4">
        <v>165822.75</v>
      </c>
      <c r="N34" s="19">
        <v>165822.75</v>
      </c>
    </row>
    <row r="35" spans="2:14" x14ac:dyDescent="0.2">
      <c r="B35" s="206" t="s">
        <v>145</v>
      </c>
      <c r="C35" s="18">
        <v>0</v>
      </c>
      <c r="D35" s="4">
        <v>0</v>
      </c>
      <c r="E35" s="4">
        <v>0</v>
      </c>
      <c r="F35" s="4">
        <v>0</v>
      </c>
      <c r="G35" s="4">
        <v>20462</v>
      </c>
      <c r="H35" s="28">
        <v>20462</v>
      </c>
      <c r="I35" s="18">
        <v>8472</v>
      </c>
      <c r="J35" s="4">
        <v>289</v>
      </c>
      <c r="K35" s="4">
        <v>34</v>
      </c>
      <c r="L35" s="4">
        <v>0</v>
      </c>
      <c r="M35" s="4">
        <v>22548</v>
      </c>
      <c r="N35" s="19">
        <v>31343</v>
      </c>
    </row>
    <row r="36" spans="2:14" x14ac:dyDescent="0.2">
      <c r="B36" s="206" t="s">
        <v>36</v>
      </c>
      <c r="C36" s="18">
        <v>0</v>
      </c>
      <c r="D36" s="4">
        <v>0</v>
      </c>
      <c r="E36" s="4">
        <v>0</v>
      </c>
      <c r="F36" s="4">
        <v>0</v>
      </c>
      <c r="G36" s="4">
        <v>130973</v>
      </c>
      <c r="H36" s="28">
        <v>130973</v>
      </c>
      <c r="I36" s="18">
        <v>0</v>
      </c>
      <c r="J36" s="4">
        <v>0</v>
      </c>
      <c r="K36" s="4">
        <v>0</v>
      </c>
      <c r="L36" s="4">
        <v>0</v>
      </c>
      <c r="M36" s="4">
        <v>0</v>
      </c>
      <c r="N36" s="19">
        <v>0</v>
      </c>
    </row>
    <row r="37" spans="2:14" x14ac:dyDescent="0.2">
      <c r="B37" s="206" t="s">
        <v>37</v>
      </c>
      <c r="C37" s="18">
        <v>103098.63</v>
      </c>
      <c r="D37" s="4">
        <v>221911.99</v>
      </c>
      <c r="E37" s="4">
        <v>80423.06</v>
      </c>
      <c r="F37" s="4">
        <v>8905.5</v>
      </c>
      <c r="G37" s="4">
        <v>310007.36</v>
      </c>
      <c r="H37" s="28">
        <v>724346.55</v>
      </c>
      <c r="I37" s="18">
        <v>458121.36</v>
      </c>
      <c r="J37" s="4">
        <v>1015175.01</v>
      </c>
      <c r="K37" s="4">
        <v>171646.93</v>
      </c>
      <c r="L37" s="4">
        <v>2905.5</v>
      </c>
      <c r="M37" s="4">
        <v>211678.63</v>
      </c>
      <c r="N37" s="19">
        <v>1859527.44</v>
      </c>
    </row>
    <row r="38" spans="2:14" x14ac:dyDescent="0.2">
      <c r="B38" s="206" t="s">
        <v>205</v>
      </c>
      <c r="C38" s="18">
        <v>0</v>
      </c>
      <c r="D38" s="4">
        <v>0</v>
      </c>
      <c r="E38" s="4">
        <v>0</v>
      </c>
      <c r="F38" s="4">
        <v>0</v>
      </c>
      <c r="G38" s="4">
        <v>27927</v>
      </c>
      <c r="H38" s="28">
        <v>27927</v>
      </c>
      <c r="I38" s="18">
        <v>0</v>
      </c>
      <c r="J38" s="4">
        <v>0</v>
      </c>
      <c r="K38" s="4">
        <v>0</v>
      </c>
      <c r="L38" s="4">
        <v>0</v>
      </c>
      <c r="M38" s="4">
        <v>0</v>
      </c>
      <c r="N38" s="19">
        <v>0</v>
      </c>
    </row>
    <row r="39" spans="2:14" x14ac:dyDescent="0.2">
      <c r="B39" s="206" t="s">
        <v>146</v>
      </c>
      <c r="C39" s="18">
        <v>2500</v>
      </c>
      <c r="D39" s="4">
        <v>2446.1</v>
      </c>
      <c r="E39" s="4">
        <v>30483.599999999999</v>
      </c>
      <c r="F39" s="4">
        <v>1661</v>
      </c>
      <c r="G39" s="4">
        <v>42632.4</v>
      </c>
      <c r="H39" s="28">
        <v>79723.100000000006</v>
      </c>
      <c r="I39" s="18">
        <v>0</v>
      </c>
      <c r="J39" s="4">
        <v>4989.8999999999996</v>
      </c>
      <c r="K39" s="4">
        <v>9546.4</v>
      </c>
      <c r="L39" s="4">
        <v>0</v>
      </c>
      <c r="M39" s="4">
        <v>24483.59</v>
      </c>
      <c r="N39" s="19">
        <v>39019.9</v>
      </c>
    </row>
    <row r="40" spans="2:14" x14ac:dyDescent="0.2">
      <c r="B40" s="206" t="s">
        <v>38</v>
      </c>
      <c r="C40" s="18">
        <v>3600</v>
      </c>
      <c r="D40" s="4">
        <v>610</v>
      </c>
      <c r="E40" s="4">
        <v>0</v>
      </c>
      <c r="F40" s="4">
        <v>5988</v>
      </c>
      <c r="G40" s="4">
        <v>6543523.9800000004</v>
      </c>
      <c r="H40" s="28">
        <v>6553721.9800000004</v>
      </c>
      <c r="I40" s="18">
        <v>0</v>
      </c>
      <c r="J40" s="4">
        <v>0</v>
      </c>
      <c r="K40" s="4">
        <v>0</v>
      </c>
      <c r="L40" s="4">
        <v>0</v>
      </c>
      <c r="M40" s="4">
        <v>15122</v>
      </c>
      <c r="N40" s="19">
        <v>15122</v>
      </c>
    </row>
    <row r="41" spans="2:14" x14ac:dyDescent="0.2">
      <c r="B41" s="206" t="s">
        <v>39</v>
      </c>
      <c r="C41" s="18">
        <v>3126823.04</v>
      </c>
      <c r="D41" s="4">
        <v>679082.92</v>
      </c>
      <c r="E41" s="4">
        <v>0</v>
      </c>
      <c r="F41" s="4">
        <v>12420</v>
      </c>
      <c r="G41" s="4">
        <v>58142</v>
      </c>
      <c r="H41" s="28">
        <v>3876467.97</v>
      </c>
      <c r="I41" s="18">
        <v>308659.87</v>
      </c>
      <c r="J41" s="4">
        <v>64947.09</v>
      </c>
      <c r="K41" s="4">
        <v>0</v>
      </c>
      <c r="L41" s="4">
        <v>0</v>
      </c>
      <c r="M41" s="4">
        <v>0</v>
      </c>
      <c r="N41" s="19">
        <v>373606.96</v>
      </c>
    </row>
    <row r="42" spans="2:14" x14ac:dyDescent="0.2">
      <c r="B42" s="206" t="s">
        <v>208</v>
      </c>
      <c r="C42" s="18">
        <v>0</v>
      </c>
      <c r="D42" s="4">
        <v>0</v>
      </c>
      <c r="E42" s="4">
        <v>0</v>
      </c>
      <c r="F42" s="4">
        <v>0</v>
      </c>
      <c r="G42" s="4">
        <v>4912</v>
      </c>
      <c r="H42" s="28">
        <v>4912</v>
      </c>
      <c r="I42" s="18">
        <v>0</v>
      </c>
      <c r="J42" s="4">
        <v>0</v>
      </c>
      <c r="K42" s="4">
        <v>0</v>
      </c>
      <c r="L42" s="4">
        <v>0</v>
      </c>
      <c r="M42" s="4">
        <v>0</v>
      </c>
      <c r="N42" s="19">
        <v>0</v>
      </c>
    </row>
    <row r="43" spans="2:14" x14ac:dyDescent="0.2">
      <c r="B43" s="206" t="s">
        <v>40</v>
      </c>
      <c r="C43" s="18">
        <v>0</v>
      </c>
      <c r="D43" s="4">
        <v>0</v>
      </c>
      <c r="E43" s="4">
        <v>0</v>
      </c>
      <c r="F43" s="4">
        <v>0</v>
      </c>
      <c r="G43" s="4">
        <v>707786.28</v>
      </c>
      <c r="H43" s="28">
        <v>707786.28</v>
      </c>
      <c r="I43" s="18">
        <v>0</v>
      </c>
      <c r="J43" s="4">
        <v>0</v>
      </c>
      <c r="K43" s="4">
        <v>0</v>
      </c>
      <c r="L43" s="4">
        <v>0</v>
      </c>
      <c r="M43" s="4">
        <v>15193.72</v>
      </c>
      <c r="N43" s="19">
        <v>15193.72</v>
      </c>
    </row>
    <row r="44" spans="2:14" x14ac:dyDescent="0.2">
      <c r="B44" s="206" t="s">
        <v>41</v>
      </c>
      <c r="C44" s="18">
        <v>1117740.46</v>
      </c>
      <c r="D44" s="4">
        <v>165555.26</v>
      </c>
      <c r="E44" s="4">
        <v>0</v>
      </c>
      <c r="F44" s="4">
        <v>0</v>
      </c>
      <c r="G44" s="4">
        <v>11360.4</v>
      </c>
      <c r="H44" s="28">
        <v>1294656.1299999999</v>
      </c>
      <c r="I44" s="18">
        <v>1467362.5</v>
      </c>
      <c r="J44" s="4">
        <v>229229.74</v>
      </c>
      <c r="K44" s="4">
        <v>0</v>
      </c>
      <c r="L44" s="4">
        <v>18000</v>
      </c>
      <c r="M44" s="4">
        <v>37639.599999999999</v>
      </c>
      <c r="N44" s="19">
        <v>1752231.84</v>
      </c>
    </row>
    <row r="45" spans="2:14" x14ac:dyDescent="0.2">
      <c r="B45" s="206" t="s">
        <v>42</v>
      </c>
      <c r="C45" s="18">
        <v>14500</v>
      </c>
      <c r="D45" s="4">
        <v>77384.66</v>
      </c>
      <c r="E45" s="4">
        <v>0</v>
      </c>
      <c r="F45" s="4">
        <v>14735</v>
      </c>
      <c r="G45" s="4">
        <v>2282271.9300000002</v>
      </c>
      <c r="H45" s="28">
        <v>2388891.6</v>
      </c>
      <c r="I45" s="18">
        <v>0</v>
      </c>
      <c r="J45" s="4">
        <v>7963.33</v>
      </c>
      <c r="K45" s="4">
        <v>0</v>
      </c>
      <c r="L45" s="4">
        <v>0</v>
      </c>
      <c r="M45" s="4">
        <v>314952.07</v>
      </c>
      <c r="N45" s="19">
        <v>322915.40000000002</v>
      </c>
    </row>
    <row r="46" spans="2:14" x14ac:dyDescent="0.2">
      <c r="B46" s="206" t="s">
        <v>43</v>
      </c>
      <c r="C46" s="18">
        <v>5881406.8700000001</v>
      </c>
      <c r="D46" s="4">
        <v>1019129.6</v>
      </c>
      <c r="E46" s="4">
        <v>116329.18</v>
      </c>
      <c r="F46" s="4">
        <v>0</v>
      </c>
      <c r="G46" s="4">
        <v>0</v>
      </c>
      <c r="H46" s="28">
        <v>7016865.6600000001</v>
      </c>
      <c r="I46" s="18">
        <v>5307080.25</v>
      </c>
      <c r="J46" s="4">
        <v>2347316.37</v>
      </c>
      <c r="K46" s="4">
        <v>173716.82</v>
      </c>
      <c r="L46" s="4">
        <v>0</v>
      </c>
      <c r="M46" s="4">
        <v>0</v>
      </c>
      <c r="N46" s="19">
        <v>7828113.4400000004</v>
      </c>
    </row>
    <row r="47" spans="2:14" x14ac:dyDescent="0.2">
      <c r="B47" s="206" t="s">
        <v>44</v>
      </c>
      <c r="C47" s="18">
        <v>12161642.369999999</v>
      </c>
      <c r="D47" s="4">
        <v>230537.33</v>
      </c>
      <c r="E47" s="4">
        <v>26902.15</v>
      </c>
      <c r="F47" s="4">
        <v>1060800</v>
      </c>
      <c r="G47" s="4">
        <v>2520</v>
      </c>
      <c r="H47" s="28">
        <v>13482401.859999999</v>
      </c>
      <c r="I47" s="18">
        <v>1338779.23</v>
      </c>
      <c r="J47" s="4">
        <v>30444.65</v>
      </c>
      <c r="K47" s="4">
        <v>2444.84</v>
      </c>
      <c r="L47" s="4">
        <v>0</v>
      </c>
      <c r="M47" s="4">
        <v>0</v>
      </c>
      <c r="N47" s="19">
        <v>1371668.73</v>
      </c>
    </row>
    <row r="48" spans="2:14" x14ac:dyDescent="0.2">
      <c r="B48" s="133" t="s">
        <v>53</v>
      </c>
      <c r="C48" s="197">
        <v>322061643.17000002</v>
      </c>
      <c r="D48" s="198">
        <v>115936434.81999999</v>
      </c>
      <c r="E48" s="198">
        <v>37307565.259999998</v>
      </c>
      <c r="F48" s="198">
        <v>3836258.83</v>
      </c>
      <c r="G48" s="198">
        <v>244343401.34</v>
      </c>
      <c r="H48" s="259">
        <v>723485303.42999995</v>
      </c>
      <c r="I48" s="197">
        <v>271771183.69</v>
      </c>
      <c r="J48" s="198">
        <v>109621413.06999999</v>
      </c>
      <c r="K48" s="198">
        <v>33779289.049999997</v>
      </c>
      <c r="L48" s="198">
        <v>3604040.16</v>
      </c>
      <c r="M48" s="198">
        <v>137026708.44999999</v>
      </c>
      <c r="N48" s="199">
        <v>555802634.44000006</v>
      </c>
    </row>
    <row r="49" spans="2:15" x14ac:dyDescent="0.2">
      <c r="B49" s="206" t="s">
        <v>45</v>
      </c>
      <c r="C49" s="18">
        <v>50704.75</v>
      </c>
      <c r="D49" s="4">
        <v>8228.67</v>
      </c>
      <c r="E49" s="4">
        <v>802.24</v>
      </c>
      <c r="F49" s="4">
        <v>0</v>
      </c>
      <c r="G49" s="4">
        <v>12832833.5</v>
      </c>
      <c r="H49" s="28">
        <v>12892569.17</v>
      </c>
      <c r="I49" s="18">
        <v>2389435.23</v>
      </c>
      <c r="J49" s="4">
        <v>455925.33</v>
      </c>
      <c r="K49" s="4">
        <v>54142.75</v>
      </c>
      <c r="L49" s="4">
        <v>0</v>
      </c>
      <c r="M49" s="4">
        <v>27793935</v>
      </c>
      <c r="N49" s="19">
        <v>30693438.309999999</v>
      </c>
    </row>
    <row r="50" spans="2:15" x14ac:dyDescent="0.2">
      <c r="B50" s="206" t="s">
        <v>46</v>
      </c>
      <c r="C50" s="18">
        <v>470544.61</v>
      </c>
      <c r="D50" s="4">
        <v>679029.82</v>
      </c>
      <c r="E50" s="4">
        <v>75175.179999999993</v>
      </c>
      <c r="F50" s="4">
        <v>815571.03</v>
      </c>
      <c r="G50" s="4">
        <v>13128526.279999999</v>
      </c>
      <c r="H50" s="28">
        <v>15168846.93</v>
      </c>
      <c r="I50" s="18">
        <v>503701.37</v>
      </c>
      <c r="J50" s="4">
        <v>1150838.17</v>
      </c>
      <c r="K50" s="4">
        <v>252830.81</v>
      </c>
      <c r="L50" s="4">
        <v>34510.97</v>
      </c>
      <c r="M50" s="4">
        <v>5689181.8399999999</v>
      </c>
      <c r="N50" s="19">
        <v>7631063.1900000004</v>
      </c>
    </row>
    <row r="51" spans="2:15" x14ac:dyDescent="0.2">
      <c r="B51" s="206" t="s">
        <v>47</v>
      </c>
      <c r="C51" s="18">
        <v>11849608.810000001</v>
      </c>
      <c r="D51" s="4">
        <v>6944113.96</v>
      </c>
      <c r="E51" s="4">
        <v>710685.23</v>
      </c>
      <c r="F51" s="4">
        <v>4298155.62</v>
      </c>
      <c r="G51" s="4">
        <v>34091410.100000001</v>
      </c>
      <c r="H51" s="28">
        <v>57893973.740000002</v>
      </c>
      <c r="I51" s="18">
        <v>155058393</v>
      </c>
      <c r="J51" s="4">
        <v>35459778.5</v>
      </c>
      <c r="K51" s="4">
        <v>4996214.75</v>
      </c>
      <c r="L51" s="4">
        <v>7298906</v>
      </c>
      <c r="M51" s="4">
        <v>47094183.890000001</v>
      </c>
      <c r="N51" s="19">
        <v>249907476.13999999</v>
      </c>
    </row>
    <row r="52" spans="2:15" x14ac:dyDescent="0.2">
      <c r="B52" s="206" t="s">
        <v>48</v>
      </c>
      <c r="C52" s="18">
        <v>5217830.1500000004</v>
      </c>
      <c r="D52" s="4">
        <v>3365067.17</v>
      </c>
      <c r="E52" s="4">
        <v>1358631.66</v>
      </c>
      <c r="F52" s="4">
        <v>916942.52</v>
      </c>
      <c r="G52" s="4">
        <v>144884121</v>
      </c>
      <c r="H52" s="28">
        <v>155742592.50999999</v>
      </c>
      <c r="I52" s="18">
        <v>30907888.809999999</v>
      </c>
      <c r="J52" s="4">
        <v>15078568.810000001</v>
      </c>
      <c r="K52" s="4">
        <v>3248020.33</v>
      </c>
      <c r="L52" s="4">
        <v>2824933.5</v>
      </c>
      <c r="M52" s="4">
        <v>137944557.25</v>
      </c>
      <c r="N52" s="19">
        <v>190003968.69999999</v>
      </c>
    </row>
    <row r="53" spans="2:15" x14ac:dyDescent="0.2">
      <c r="B53" s="206" t="s">
        <v>49</v>
      </c>
      <c r="C53" s="18">
        <v>7123692.0300000003</v>
      </c>
      <c r="D53" s="4">
        <v>7185498.0899999999</v>
      </c>
      <c r="E53" s="4">
        <v>9622328.3800000008</v>
      </c>
      <c r="F53" s="4">
        <v>3324300.17</v>
      </c>
      <c r="G53" s="4">
        <v>49083013.75</v>
      </c>
      <c r="H53" s="28">
        <v>76338832.430000007</v>
      </c>
      <c r="I53" s="18">
        <v>25972670.120000001</v>
      </c>
      <c r="J53" s="4">
        <v>22612164.710000001</v>
      </c>
      <c r="K53" s="4">
        <v>18274464.890000001</v>
      </c>
      <c r="L53" s="4">
        <v>321653.86</v>
      </c>
      <c r="M53" s="4">
        <v>31345147.25</v>
      </c>
      <c r="N53" s="19">
        <v>98526100.849999994</v>
      </c>
    </row>
    <row r="54" spans="2:15" x14ac:dyDescent="0.2">
      <c r="B54" s="206" t="s">
        <v>50</v>
      </c>
      <c r="C54" s="18">
        <v>281371.06</v>
      </c>
      <c r="D54" s="4">
        <v>2031668.3</v>
      </c>
      <c r="E54" s="4">
        <v>501154.17</v>
      </c>
      <c r="F54" s="4">
        <v>392445.83</v>
      </c>
      <c r="G54" s="4">
        <v>24811473.620000001</v>
      </c>
      <c r="H54" s="28">
        <v>28018113.010000002</v>
      </c>
      <c r="I54" s="18">
        <v>1174599.92</v>
      </c>
      <c r="J54" s="4">
        <v>6748120.7000000002</v>
      </c>
      <c r="K54" s="4">
        <v>1538428.81</v>
      </c>
      <c r="L54" s="4">
        <v>189759.16</v>
      </c>
      <c r="M54" s="4">
        <v>14052769.5</v>
      </c>
      <c r="N54" s="19">
        <v>23703678.100000001</v>
      </c>
    </row>
    <row r="55" spans="2:15" x14ac:dyDescent="0.2">
      <c r="B55" s="133" t="s">
        <v>54</v>
      </c>
      <c r="C55" s="197">
        <v>24993751.440000001</v>
      </c>
      <c r="D55" s="198">
        <v>20213606.030000001</v>
      </c>
      <c r="E55" s="198">
        <v>12268776.880000001</v>
      </c>
      <c r="F55" s="198">
        <v>9747415.1899999995</v>
      </c>
      <c r="G55" s="198">
        <v>278831378.25999999</v>
      </c>
      <c r="H55" s="259">
        <v>346054927.81999999</v>
      </c>
      <c r="I55" s="197">
        <v>216006688.47</v>
      </c>
      <c r="J55" s="198">
        <v>81505396.239999995</v>
      </c>
      <c r="K55" s="198">
        <v>28364102.359999999</v>
      </c>
      <c r="L55" s="198">
        <v>10669763.5</v>
      </c>
      <c r="M55" s="198">
        <v>263919774.72999999</v>
      </c>
      <c r="N55" s="199">
        <v>600465725.30999994</v>
      </c>
    </row>
    <row r="56" spans="2:15" x14ac:dyDescent="0.2">
      <c r="B56" s="254" t="s">
        <v>51</v>
      </c>
      <c r="C56" s="262">
        <v>9834570.2899999991</v>
      </c>
      <c r="D56" s="263">
        <v>11962250.32</v>
      </c>
      <c r="E56" s="263">
        <v>6070878.2999999998</v>
      </c>
      <c r="F56" s="263">
        <v>0</v>
      </c>
      <c r="G56" s="263">
        <v>1113323.78</v>
      </c>
      <c r="H56" s="265">
        <v>28981022.690000001</v>
      </c>
      <c r="I56" s="262">
        <v>110603087.65000001</v>
      </c>
      <c r="J56" s="263">
        <v>797132551</v>
      </c>
      <c r="K56" s="263">
        <v>138469287.25</v>
      </c>
      <c r="L56" s="263">
        <v>13509006</v>
      </c>
      <c r="M56" s="263">
        <v>773341.25</v>
      </c>
      <c r="N56" s="264">
        <v>1060487273.15</v>
      </c>
    </row>
    <row r="57" spans="2:15" x14ac:dyDescent="0.2">
      <c r="B57" s="133" t="s">
        <v>55</v>
      </c>
      <c r="C57" s="197">
        <v>9834570.2899999991</v>
      </c>
      <c r="D57" s="198">
        <v>11962250.32</v>
      </c>
      <c r="E57" s="198">
        <v>6070878.2999999998</v>
      </c>
      <c r="F57" s="198">
        <v>0</v>
      </c>
      <c r="G57" s="198">
        <v>1113323.78</v>
      </c>
      <c r="H57" s="259">
        <v>28981022.690000001</v>
      </c>
      <c r="I57" s="197">
        <v>110603087.65000001</v>
      </c>
      <c r="J57" s="198">
        <v>797132551</v>
      </c>
      <c r="K57" s="198">
        <v>138469287.25</v>
      </c>
      <c r="L57" s="198">
        <v>13509006</v>
      </c>
      <c r="M57" s="198">
        <v>773341.25</v>
      </c>
      <c r="N57" s="199">
        <v>1060487273.15</v>
      </c>
    </row>
    <row r="58" spans="2:15" x14ac:dyDescent="0.2">
      <c r="B58" s="207"/>
      <c r="C58" s="18">
        <v>0</v>
      </c>
      <c r="D58" s="4">
        <v>0</v>
      </c>
      <c r="E58" s="4">
        <v>0</v>
      </c>
      <c r="F58" s="4">
        <v>0</v>
      </c>
      <c r="G58" s="4">
        <v>0</v>
      </c>
      <c r="H58" s="28">
        <v>0</v>
      </c>
      <c r="I58" s="18">
        <v>0</v>
      </c>
      <c r="J58" s="4">
        <v>0</v>
      </c>
      <c r="K58" s="4">
        <v>0</v>
      </c>
      <c r="L58" s="4">
        <v>0</v>
      </c>
      <c r="M58" s="4">
        <v>0</v>
      </c>
      <c r="N58" s="19">
        <v>0</v>
      </c>
    </row>
    <row r="59" spans="2:15" ht="13.5" thickBot="1" x14ac:dyDescent="0.25">
      <c r="B59" s="135" t="s">
        <v>52</v>
      </c>
      <c r="C59" s="182">
        <v>356889964.92000002</v>
      </c>
      <c r="D59" s="178">
        <v>148112291.16999999</v>
      </c>
      <c r="E59" s="178">
        <v>55647220.439999998</v>
      </c>
      <c r="F59" s="178">
        <v>13583674.02</v>
      </c>
      <c r="G59" s="178">
        <v>524288103.38</v>
      </c>
      <c r="H59" s="261">
        <v>1098521253.96</v>
      </c>
      <c r="I59" s="182">
        <v>598380959.82000005</v>
      </c>
      <c r="J59" s="178">
        <v>988259360.30999994</v>
      </c>
      <c r="K59" s="178">
        <v>200612678.66</v>
      </c>
      <c r="L59" s="178">
        <v>27782809.670000002</v>
      </c>
      <c r="M59" s="178">
        <v>401719824.43000001</v>
      </c>
      <c r="N59" s="179">
        <v>2216755632.9200001</v>
      </c>
    </row>
    <row r="60" spans="2:15" x14ac:dyDescent="0.2">
      <c r="B60" s="6"/>
      <c r="O60" s="6"/>
    </row>
    <row r="61" spans="2:15" ht="13.5" thickBot="1" x14ac:dyDescent="0.25">
      <c r="B61" s="6"/>
      <c r="O61" s="6"/>
    </row>
    <row r="62" spans="2:15" ht="13.5" thickBot="1" x14ac:dyDescent="0.25">
      <c r="B62" s="474" t="s">
        <v>1</v>
      </c>
      <c r="C62" s="469" t="s">
        <v>4</v>
      </c>
      <c r="D62" s="470"/>
      <c r="E62" s="470"/>
      <c r="F62" s="470"/>
      <c r="G62" s="470"/>
      <c r="H62" s="471"/>
      <c r="I62" s="464" t="s">
        <v>104</v>
      </c>
      <c r="J62" s="465"/>
      <c r="K62" s="465"/>
      <c r="L62" s="465"/>
      <c r="M62" s="465"/>
      <c r="N62" s="465"/>
      <c r="O62" s="481"/>
    </row>
    <row r="63" spans="2:15" ht="26.25" thickBot="1" x14ac:dyDescent="0.25">
      <c r="B63" s="475"/>
      <c r="C63" s="224" t="s">
        <v>95</v>
      </c>
      <c r="D63" s="225" t="s">
        <v>94</v>
      </c>
      <c r="E63" s="225" t="s">
        <v>93</v>
      </c>
      <c r="F63" s="225" t="s">
        <v>99</v>
      </c>
      <c r="G63" s="225" t="s">
        <v>92</v>
      </c>
      <c r="H63" s="226" t="s">
        <v>5</v>
      </c>
      <c r="I63" s="224" t="s">
        <v>95</v>
      </c>
      <c r="J63" s="225" t="s">
        <v>94</v>
      </c>
      <c r="K63" s="225" t="s">
        <v>93</v>
      </c>
      <c r="L63" s="225" t="s">
        <v>99</v>
      </c>
      <c r="M63" s="225" t="s">
        <v>92</v>
      </c>
      <c r="N63" s="227" t="s">
        <v>170</v>
      </c>
      <c r="O63" s="345" t="s">
        <v>5</v>
      </c>
    </row>
    <row r="64" spans="2:15" x14ac:dyDescent="0.2">
      <c r="B64" s="206" t="s">
        <v>16</v>
      </c>
      <c r="C64" s="211">
        <v>0</v>
      </c>
      <c r="D64" s="212">
        <v>0</v>
      </c>
      <c r="E64" s="212">
        <v>0</v>
      </c>
      <c r="F64" s="212">
        <v>0</v>
      </c>
      <c r="G64" s="212">
        <v>0</v>
      </c>
      <c r="H64" s="228">
        <v>0</v>
      </c>
      <c r="I64" s="211">
        <v>0</v>
      </c>
      <c r="J64" s="212">
        <v>20874.990000000002</v>
      </c>
      <c r="K64" s="212">
        <v>8600</v>
      </c>
      <c r="L64" s="212">
        <v>0</v>
      </c>
      <c r="M64" s="212">
        <v>0</v>
      </c>
      <c r="N64" s="228">
        <v>15045.99</v>
      </c>
      <c r="O64" s="229">
        <v>44520.99</v>
      </c>
    </row>
    <row r="65" spans="2:15" x14ac:dyDescent="0.2">
      <c r="B65" s="206" t="s">
        <v>17</v>
      </c>
      <c r="C65" s="18">
        <v>13991</v>
      </c>
      <c r="D65" s="4">
        <v>12939</v>
      </c>
      <c r="E65" s="4">
        <v>980</v>
      </c>
      <c r="F65" s="4">
        <v>0</v>
      </c>
      <c r="G65" s="4">
        <v>0</v>
      </c>
      <c r="H65" s="28">
        <v>27910</v>
      </c>
      <c r="I65" s="18">
        <v>189422</v>
      </c>
      <c r="J65" s="4">
        <v>131607.99</v>
      </c>
      <c r="K65" s="4">
        <v>18010</v>
      </c>
      <c r="L65" s="4">
        <v>31523.99</v>
      </c>
      <c r="M65" s="4">
        <v>17400</v>
      </c>
      <c r="N65" s="28">
        <v>207275.99</v>
      </c>
      <c r="O65" s="31">
        <v>595240</v>
      </c>
    </row>
    <row r="66" spans="2:15" x14ac:dyDescent="0.2">
      <c r="B66" s="206" t="s">
        <v>142</v>
      </c>
      <c r="C66" s="18">
        <v>0</v>
      </c>
      <c r="D66" s="4">
        <v>0</v>
      </c>
      <c r="E66" s="4">
        <v>0</v>
      </c>
      <c r="F66" s="4">
        <v>0</v>
      </c>
      <c r="G66" s="4">
        <v>0</v>
      </c>
      <c r="H66" s="28">
        <v>0</v>
      </c>
      <c r="I66" s="18">
        <v>5000</v>
      </c>
      <c r="J66" s="4">
        <v>1057</v>
      </c>
      <c r="K66" s="4">
        <v>580</v>
      </c>
      <c r="L66" s="4">
        <v>11404</v>
      </c>
      <c r="M66" s="4">
        <v>339963.99</v>
      </c>
      <c r="N66" s="28">
        <v>6065</v>
      </c>
      <c r="O66" s="31">
        <v>364069.99</v>
      </c>
    </row>
    <row r="67" spans="2:15" x14ac:dyDescent="0.2">
      <c r="B67" s="206" t="s">
        <v>143</v>
      </c>
      <c r="C67" s="18">
        <v>0</v>
      </c>
      <c r="D67" s="4">
        <v>0</v>
      </c>
      <c r="E67" s="4">
        <v>0</v>
      </c>
      <c r="F67" s="4">
        <v>0</v>
      </c>
      <c r="G67" s="4">
        <v>0</v>
      </c>
      <c r="H67" s="28">
        <v>0</v>
      </c>
      <c r="I67" s="18">
        <v>0</v>
      </c>
      <c r="J67" s="4">
        <v>6141.99</v>
      </c>
      <c r="K67" s="4">
        <v>0</v>
      </c>
      <c r="L67" s="4">
        <v>0</v>
      </c>
      <c r="M67" s="4">
        <v>288928</v>
      </c>
      <c r="N67" s="28">
        <v>0</v>
      </c>
      <c r="O67" s="31">
        <v>295070</v>
      </c>
    </row>
    <row r="68" spans="2:15" x14ac:dyDescent="0.2">
      <c r="B68" s="206" t="s">
        <v>18</v>
      </c>
      <c r="C68" s="18">
        <v>288212</v>
      </c>
      <c r="D68" s="4">
        <v>172964</v>
      </c>
      <c r="E68" s="4">
        <v>53021</v>
      </c>
      <c r="F68" s="4">
        <v>0</v>
      </c>
      <c r="G68" s="4">
        <v>290364</v>
      </c>
      <c r="H68" s="28">
        <v>804561</v>
      </c>
      <c r="I68" s="18">
        <v>84541694.239999995</v>
      </c>
      <c r="J68" s="4">
        <v>36016893.630000003</v>
      </c>
      <c r="K68" s="4">
        <v>18151606.210000001</v>
      </c>
      <c r="L68" s="4">
        <v>110197</v>
      </c>
      <c r="M68" s="4">
        <v>32609384.120000001</v>
      </c>
      <c r="N68" s="28">
        <v>60983132.450000003</v>
      </c>
      <c r="O68" s="31">
        <v>232412907.66999999</v>
      </c>
    </row>
    <row r="69" spans="2:15" x14ac:dyDescent="0.2">
      <c r="B69" s="206" t="s">
        <v>19</v>
      </c>
      <c r="C69" s="18">
        <v>0</v>
      </c>
      <c r="D69" s="4">
        <v>5000</v>
      </c>
      <c r="E69" s="4">
        <v>0</v>
      </c>
      <c r="F69" s="4">
        <v>0</v>
      </c>
      <c r="G69" s="4">
        <v>59732</v>
      </c>
      <c r="H69" s="28">
        <v>64732</v>
      </c>
      <c r="I69" s="18">
        <v>2558833.96</v>
      </c>
      <c r="J69" s="4">
        <v>324652.99</v>
      </c>
      <c r="K69" s="4">
        <v>164961</v>
      </c>
      <c r="L69" s="4">
        <v>67500</v>
      </c>
      <c r="M69" s="4">
        <v>10496836.119999999</v>
      </c>
      <c r="N69" s="28">
        <v>1198974.99</v>
      </c>
      <c r="O69" s="31">
        <v>14811759.08</v>
      </c>
    </row>
    <row r="70" spans="2:15" x14ac:dyDescent="0.2">
      <c r="B70" s="206" t="s">
        <v>174</v>
      </c>
      <c r="C70" s="18">
        <v>0</v>
      </c>
      <c r="D70" s="4">
        <v>0</v>
      </c>
      <c r="E70" s="4">
        <v>0</v>
      </c>
      <c r="F70" s="4">
        <v>0</v>
      </c>
      <c r="G70" s="4">
        <v>6485</v>
      </c>
      <c r="H70" s="28">
        <v>6485</v>
      </c>
      <c r="I70" s="18">
        <v>0</v>
      </c>
      <c r="J70" s="4">
        <v>0</v>
      </c>
      <c r="K70" s="4">
        <v>0</v>
      </c>
      <c r="L70" s="4">
        <v>21168</v>
      </c>
      <c r="M70" s="4">
        <v>484170</v>
      </c>
      <c r="N70" s="28">
        <v>9217</v>
      </c>
      <c r="O70" s="31">
        <v>514555</v>
      </c>
    </row>
    <row r="71" spans="2:15" x14ac:dyDescent="0.2">
      <c r="B71" s="206" t="s">
        <v>20</v>
      </c>
      <c r="C71" s="18">
        <v>422281</v>
      </c>
      <c r="D71" s="4">
        <v>1351065</v>
      </c>
      <c r="E71" s="4">
        <v>2470116</v>
      </c>
      <c r="F71" s="4">
        <v>61786</v>
      </c>
      <c r="G71" s="4">
        <v>3561545</v>
      </c>
      <c r="H71" s="28">
        <v>7866793</v>
      </c>
      <c r="I71" s="18">
        <v>13941725.119999999</v>
      </c>
      <c r="J71" s="4">
        <v>25938523.219999999</v>
      </c>
      <c r="K71" s="4">
        <v>19283204.899999999</v>
      </c>
      <c r="L71" s="4">
        <v>3283343</v>
      </c>
      <c r="M71" s="4">
        <v>58809949.5</v>
      </c>
      <c r="N71" s="28">
        <v>10121150.75</v>
      </c>
      <c r="O71" s="31">
        <v>131377896.5</v>
      </c>
    </row>
    <row r="72" spans="2:15" x14ac:dyDescent="0.2">
      <c r="B72" s="206" t="s">
        <v>21</v>
      </c>
      <c r="C72" s="18">
        <v>48898</v>
      </c>
      <c r="D72" s="4">
        <v>118181</v>
      </c>
      <c r="E72" s="4">
        <v>0</v>
      </c>
      <c r="F72" s="4">
        <v>0</v>
      </c>
      <c r="G72" s="4">
        <v>1036537</v>
      </c>
      <c r="H72" s="28">
        <v>1203616</v>
      </c>
      <c r="I72" s="18">
        <v>2408280.0099999998</v>
      </c>
      <c r="J72" s="4">
        <v>3314594.02</v>
      </c>
      <c r="K72" s="4">
        <v>0</v>
      </c>
      <c r="L72" s="4">
        <v>9944</v>
      </c>
      <c r="M72" s="4">
        <v>20393390.120000001</v>
      </c>
      <c r="N72" s="28">
        <v>891559.01</v>
      </c>
      <c r="O72" s="31">
        <v>27017767.18</v>
      </c>
    </row>
    <row r="73" spans="2:15" x14ac:dyDescent="0.2">
      <c r="B73" s="206" t="s">
        <v>144</v>
      </c>
      <c r="C73" s="18">
        <v>2233942</v>
      </c>
      <c r="D73" s="4">
        <v>991555</v>
      </c>
      <c r="E73" s="4">
        <v>375594</v>
      </c>
      <c r="F73" s="4">
        <v>0</v>
      </c>
      <c r="G73" s="4">
        <v>225681</v>
      </c>
      <c r="H73" s="28">
        <v>3826772</v>
      </c>
      <c r="I73" s="18">
        <v>220670822.96000001</v>
      </c>
      <c r="J73" s="4">
        <v>88558403.510000005</v>
      </c>
      <c r="K73" s="4">
        <v>10444067.039999999</v>
      </c>
      <c r="L73" s="4">
        <v>27557</v>
      </c>
      <c r="M73" s="4">
        <v>40774716.75</v>
      </c>
      <c r="N73" s="28">
        <v>138157027.19999999</v>
      </c>
      <c r="O73" s="31">
        <v>498632594.48000002</v>
      </c>
    </row>
    <row r="74" spans="2:15" x14ac:dyDescent="0.2">
      <c r="B74" s="206" t="s">
        <v>22</v>
      </c>
      <c r="C74" s="18">
        <v>0</v>
      </c>
      <c r="D74" s="4">
        <v>0</v>
      </c>
      <c r="E74" s="4">
        <v>0</v>
      </c>
      <c r="F74" s="4">
        <v>0</v>
      </c>
      <c r="G74" s="4">
        <v>0</v>
      </c>
      <c r="H74" s="28">
        <v>0</v>
      </c>
      <c r="I74" s="18">
        <v>0</v>
      </c>
      <c r="J74" s="4">
        <v>0</v>
      </c>
      <c r="K74" s="4">
        <v>0</v>
      </c>
      <c r="L74" s="4">
        <v>33600</v>
      </c>
      <c r="M74" s="4">
        <v>1759009.99</v>
      </c>
      <c r="N74" s="28">
        <v>26155</v>
      </c>
      <c r="O74" s="31">
        <v>1818764.99</v>
      </c>
    </row>
    <row r="75" spans="2:15" x14ac:dyDescent="0.2">
      <c r="B75" s="206" t="s">
        <v>23</v>
      </c>
      <c r="C75" s="18">
        <v>1820093</v>
      </c>
      <c r="D75" s="4">
        <v>380743</v>
      </c>
      <c r="E75" s="4">
        <v>9317</v>
      </c>
      <c r="F75" s="4">
        <v>0</v>
      </c>
      <c r="G75" s="4">
        <v>235222</v>
      </c>
      <c r="H75" s="28">
        <v>2445375</v>
      </c>
      <c r="I75" s="18">
        <v>90045310.140000001</v>
      </c>
      <c r="J75" s="4">
        <v>26184296.300000001</v>
      </c>
      <c r="K75" s="4">
        <v>17710594.18</v>
      </c>
      <c r="L75" s="4">
        <v>573581</v>
      </c>
      <c r="M75" s="4">
        <v>6249935.0800000001</v>
      </c>
      <c r="N75" s="28">
        <v>73630701.5</v>
      </c>
      <c r="O75" s="31">
        <v>214394418.22</v>
      </c>
    </row>
    <row r="76" spans="2:15" x14ac:dyDescent="0.2">
      <c r="B76" s="206" t="s">
        <v>24</v>
      </c>
      <c r="C76" s="18">
        <v>0</v>
      </c>
      <c r="D76" s="4">
        <v>83606</v>
      </c>
      <c r="E76" s="4">
        <v>18141</v>
      </c>
      <c r="F76" s="4">
        <v>0</v>
      </c>
      <c r="G76" s="4">
        <v>5513512</v>
      </c>
      <c r="H76" s="28">
        <v>5615259</v>
      </c>
      <c r="I76" s="18">
        <v>4000</v>
      </c>
      <c r="J76" s="4">
        <v>344106.99</v>
      </c>
      <c r="K76" s="4">
        <v>233701.99</v>
      </c>
      <c r="L76" s="4">
        <v>16000</v>
      </c>
      <c r="M76" s="4">
        <v>25070472.870000001</v>
      </c>
      <c r="N76" s="28">
        <v>16705</v>
      </c>
      <c r="O76" s="31">
        <v>25684986.870000001</v>
      </c>
    </row>
    <row r="77" spans="2:15" x14ac:dyDescent="0.2">
      <c r="B77" s="206" t="s">
        <v>25</v>
      </c>
      <c r="C77" s="18">
        <v>1087523</v>
      </c>
      <c r="D77" s="4">
        <v>282505</v>
      </c>
      <c r="E77" s="4">
        <v>438</v>
      </c>
      <c r="F77" s="4">
        <v>0</v>
      </c>
      <c r="G77" s="4">
        <v>408905</v>
      </c>
      <c r="H77" s="28">
        <v>1779371</v>
      </c>
      <c r="I77" s="18">
        <v>81379721.469999999</v>
      </c>
      <c r="J77" s="4">
        <v>15687123.869999999</v>
      </c>
      <c r="K77" s="4">
        <v>67846.990000000005</v>
      </c>
      <c r="L77" s="4">
        <v>807217</v>
      </c>
      <c r="M77" s="4">
        <v>6101049.0300000003</v>
      </c>
      <c r="N77" s="28">
        <v>19542568.98</v>
      </c>
      <c r="O77" s="31">
        <v>123585527.37</v>
      </c>
    </row>
    <row r="78" spans="2:15" x14ac:dyDescent="0.2">
      <c r="B78" s="206" t="s">
        <v>26</v>
      </c>
      <c r="C78" s="18">
        <v>7330975</v>
      </c>
      <c r="D78" s="4">
        <v>573249</v>
      </c>
      <c r="E78" s="4">
        <v>330956</v>
      </c>
      <c r="F78" s="4">
        <v>0</v>
      </c>
      <c r="G78" s="4">
        <v>3003038</v>
      </c>
      <c r="H78" s="28">
        <v>11238218</v>
      </c>
      <c r="I78" s="18">
        <v>66401152.25</v>
      </c>
      <c r="J78" s="4">
        <v>18070135.25</v>
      </c>
      <c r="K78" s="4">
        <v>2147922.98</v>
      </c>
      <c r="L78" s="4">
        <v>44533</v>
      </c>
      <c r="M78" s="4">
        <v>57661703</v>
      </c>
      <c r="N78" s="28">
        <v>30558233.699999999</v>
      </c>
      <c r="O78" s="31">
        <v>174883680.19</v>
      </c>
    </row>
    <row r="79" spans="2:15" x14ac:dyDescent="0.2">
      <c r="B79" s="206" t="s">
        <v>207</v>
      </c>
      <c r="C79" s="18">
        <v>0</v>
      </c>
      <c r="D79" s="4">
        <v>0</v>
      </c>
      <c r="E79" s="4">
        <v>0</v>
      </c>
      <c r="F79" s="4">
        <v>0</v>
      </c>
      <c r="G79" s="4">
        <v>18397</v>
      </c>
      <c r="H79" s="28">
        <v>18397</v>
      </c>
      <c r="I79" s="18">
        <v>995575.99</v>
      </c>
      <c r="J79" s="4">
        <v>1337023.01</v>
      </c>
      <c r="K79" s="4">
        <v>1195699.99</v>
      </c>
      <c r="L79" s="4">
        <v>650</v>
      </c>
      <c r="M79" s="4">
        <v>2246175.9700000002</v>
      </c>
      <c r="N79" s="28">
        <v>5276578.09</v>
      </c>
      <c r="O79" s="31">
        <v>11051703.07</v>
      </c>
    </row>
    <row r="80" spans="2:15" x14ac:dyDescent="0.2">
      <c r="B80" s="206" t="s">
        <v>27</v>
      </c>
      <c r="C80" s="18">
        <v>0</v>
      </c>
      <c r="D80" s="4">
        <v>0</v>
      </c>
      <c r="E80" s="4">
        <v>0</v>
      </c>
      <c r="F80" s="4">
        <v>0</v>
      </c>
      <c r="G80" s="4">
        <v>53179</v>
      </c>
      <c r="H80" s="28">
        <v>53179</v>
      </c>
      <c r="I80" s="18">
        <v>318618.99</v>
      </c>
      <c r="J80" s="4">
        <v>191909.99</v>
      </c>
      <c r="K80" s="4">
        <v>50</v>
      </c>
      <c r="L80" s="4">
        <v>1125</v>
      </c>
      <c r="M80" s="4">
        <v>31129462.989999998</v>
      </c>
      <c r="N80" s="28">
        <v>329087</v>
      </c>
      <c r="O80" s="31">
        <v>31970253.989999998</v>
      </c>
    </row>
    <row r="81" spans="2:15" x14ac:dyDescent="0.2">
      <c r="B81" s="206" t="s">
        <v>28</v>
      </c>
      <c r="C81" s="18">
        <v>7535652</v>
      </c>
      <c r="D81" s="4">
        <v>1525225</v>
      </c>
      <c r="E81" s="4">
        <v>289677</v>
      </c>
      <c r="F81" s="4">
        <v>95499</v>
      </c>
      <c r="G81" s="4">
        <v>5970587</v>
      </c>
      <c r="H81" s="28">
        <v>15416640</v>
      </c>
      <c r="I81" s="18">
        <v>17128980.059999999</v>
      </c>
      <c r="J81" s="4">
        <v>6820233.0700000003</v>
      </c>
      <c r="K81" s="4">
        <v>2601375.96</v>
      </c>
      <c r="L81" s="4">
        <v>1131767.99</v>
      </c>
      <c r="M81" s="4">
        <v>77235781.25</v>
      </c>
      <c r="N81" s="28">
        <v>13220623.109999999</v>
      </c>
      <c r="O81" s="31">
        <v>118138761.45999999</v>
      </c>
    </row>
    <row r="82" spans="2:15" x14ac:dyDescent="0.2">
      <c r="B82" s="206" t="s">
        <v>29</v>
      </c>
      <c r="C82" s="18">
        <v>31600</v>
      </c>
      <c r="D82" s="4">
        <v>13962</v>
      </c>
      <c r="E82" s="4">
        <v>0</v>
      </c>
      <c r="F82" s="4">
        <v>67974</v>
      </c>
      <c r="G82" s="4">
        <v>0</v>
      </c>
      <c r="H82" s="28">
        <v>113536</v>
      </c>
      <c r="I82" s="18">
        <v>903837</v>
      </c>
      <c r="J82" s="4">
        <v>315171.99</v>
      </c>
      <c r="K82" s="4">
        <v>0</v>
      </c>
      <c r="L82" s="4">
        <v>210047</v>
      </c>
      <c r="M82" s="4">
        <v>4931525.9000000004</v>
      </c>
      <c r="N82" s="28">
        <v>250251.99</v>
      </c>
      <c r="O82" s="31">
        <v>6610833.9100000001</v>
      </c>
    </row>
    <row r="83" spans="2:15" x14ac:dyDescent="0.2">
      <c r="B83" s="206" t="s">
        <v>30</v>
      </c>
      <c r="C83" s="18">
        <v>0</v>
      </c>
      <c r="D83" s="4">
        <v>0</v>
      </c>
      <c r="E83" s="4">
        <v>0</v>
      </c>
      <c r="F83" s="4">
        <v>0</v>
      </c>
      <c r="G83" s="4">
        <v>0</v>
      </c>
      <c r="H83" s="28">
        <v>0</v>
      </c>
      <c r="I83" s="18">
        <v>0</v>
      </c>
      <c r="J83" s="4">
        <v>40697</v>
      </c>
      <c r="K83" s="4">
        <v>0</v>
      </c>
      <c r="L83" s="4">
        <v>4810</v>
      </c>
      <c r="M83" s="4">
        <v>306144</v>
      </c>
      <c r="N83" s="28">
        <v>2082</v>
      </c>
      <c r="O83" s="31">
        <v>353733</v>
      </c>
    </row>
    <row r="84" spans="2:15" x14ac:dyDescent="0.2">
      <c r="B84" s="206" t="s">
        <v>31</v>
      </c>
      <c r="C84" s="18">
        <v>0</v>
      </c>
      <c r="D84" s="4">
        <v>0</v>
      </c>
      <c r="E84" s="4">
        <v>0</v>
      </c>
      <c r="F84" s="4">
        <v>0</v>
      </c>
      <c r="G84" s="4">
        <v>0</v>
      </c>
      <c r="H84" s="28">
        <v>0</v>
      </c>
      <c r="I84" s="18">
        <v>240869</v>
      </c>
      <c r="J84" s="4">
        <v>44181</v>
      </c>
      <c r="K84" s="4">
        <v>0</v>
      </c>
      <c r="L84" s="4">
        <v>106248</v>
      </c>
      <c r="M84" s="4">
        <v>11055</v>
      </c>
      <c r="N84" s="28">
        <v>125821.99</v>
      </c>
      <c r="O84" s="31">
        <v>528174.99</v>
      </c>
    </row>
    <row r="85" spans="2:15" x14ac:dyDescent="0.2">
      <c r="B85" s="206" t="s">
        <v>179</v>
      </c>
      <c r="C85" s="18">
        <v>0</v>
      </c>
      <c r="D85" s="4">
        <v>0</v>
      </c>
      <c r="E85" s="4">
        <v>0</v>
      </c>
      <c r="F85" s="4">
        <v>0</v>
      </c>
      <c r="G85" s="4">
        <v>0</v>
      </c>
      <c r="H85" s="28">
        <v>0</v>
      </c>
      <c r="I85" s="18">
        <v>0</v>
      </c>
      <c r="J85" s="4">
        <v>0</v>
      </c>
      <c r="K85" s="4">
        <v>25544</v>
      </c>
      <c r="L85" s="4">
        <v>0</v>
      </c>
      <c r="M85" s="4">
        <v>0</v>
      </c>
      <c r="N85" s="28">
        <v>1940</v>
      </c>
      <c r="O85" s="31">
        <v>27484</v>
      </c>
    </row>
    <row r="86" spans="2:15" x14ac:dyDescent="0.2">
      <c r="B86" s="206" t="s">
        <v>204</v>
      </c>
      <c r="C86" s="18">
        <v>0</v>
      </c>
      <c r="D86" s="4">
        <v>0</v>
      </c>
      <c r="E86" s="4">
        <v>0</v>
      </c>
      <c r="F86" s="4">
        <v>0</v>
      </c>
      <c r="G86" s="4">
        <v>0</v>
      </c>
      <c r="H86" s="28">
        <v>0</v>
      </c>
      <c r="I86" s="18">
        <v>0</v>
      </c>
      <c r="J86" s="4">
        <v>0</v>
      </c>
      <c r="K86" s="4">
        <v>0</v>
      </c>
      <c r="L86" s="4">
        <v>0</v>
      </c>
      <c r="M86" s="4">
        <v>28637</v>
      </c>
      <c r="N86" s="28">
        <v>0</v>
      </c>
      <c r="O86" s="31">
        <v>28637</v>
      </c>
    </row>
    <row r="87" spans="2:15" x14ac:dyDescent="0.2">
      <c r="B87" s="206" t="s">
        <v>175</v>
      </c>
      <c r="C87" s="18">
        <v>0</v>
      </c>
      <c r="D87" s="4">
        <v>0</v>
      </c>
      <c r="E87" s="4">
        <v>0</v>
      </c>
      <c r="F87" s="4">
        <v>0</v>
      </c>
      <c r="G87" s="4">
        <v>0</v>
      </c>
      <c r="H87" s="28">
        <v>0</v>
      </c>
      <c r="I87" s="18">
        <v>0</v>
      </c>
      <c r="J87" s="4">
        <v>420</v>
      </c>
      <c r="K87" s="4">
        <v>0</v>
      </c>
      <c r="L87" s="4">
        <v>16488</v>
      </c>
      <c r="M87" s="4">
        <v>0</v>
      </c>
      <c r="N87" s="28">
        <v>3103</v>
      </c>
      <c r="O87" s="31">
        <v>20011</v>
      </c>
    </row>
    <row r="88" spans="2:15" x14ac:dyDescent="0.2">
      <c r="B88" s="206" t="s">
        <v>32</v>
      </c>
      <c r="C88" s="18">
        <v>0</v>
      </c>
      <c r="D88" s="4">
        <v>0</v>
      </c>
      <c r="E88" s="4">
        <v>0</v>
      </c>
      <c r="F88" s="4">
        <v>0</v>
      </c>
      <c r="G88" s="4">
        <v>47200</v>
      </c>
      <c r="H88" s="28">
        <v>47200</v>
      </c>
      <c r="I88" s="18">
        <v>0</v>
      </c>
      <c r="J88" s="4">
        <v>0</v>
      </c>
      <c r="K88" s="4">
        <v>0</v>
      </c>
      <c r="L88" s="4">
        <v>0</v>
      </c>
      <c r="M88" s="4">
        <v>4394786.99</v>
      </c>
      <c r="N88" s="28">
        <v>0</v>
      </c>
      <c r="O88" s="31">
        <v>4394786.99</v>
      </c>
    </row>
    <row r="89" spans="2:15" x14ac:dyDescent="0.2">
      <c r="B89" s="206" t="s">
        <v>33</v>
      </c>
      <c r="C89" s="18">
        <v>0</v>
      </c>
      <c r="D89" s="4">
        <v>0</v>
      </c>
      <c r="E89" s="4">
        <v>0</v>
      </c>
      <c r="F89" s="4">
        <v>0</v>
      </c>
      <c r="G89" s="4">
        <v>0</v>
      </c>
      <c r="H89" s="28">
        <v>0</v>
      </c>
      <c r="I89" s="18">
        <v>33000</v>
      </c>
      <c r="J89" s="4">
        <v>33985</v>
      </c>
      <c r="K89" s="4">
        <v>0</v>
      </c>
      <c r="L89" s="4">
        <v>21248</v>
      </c>
      <c r="M89" s="4">
        <v>3254</v>
      </c>
      <c r="N89" s="28">
        <v>58377.99</v>
      </c>
      <c r="O89" s="31">
        <v>149864.99</v>
      </c>
    </row>
    <row r="90" spans="2:15" x14ac:dyDescent="0.2">
      <c r="B90" s="206" t="s">
        <v>34</v>
      </c>
      <c r="C90" s="18">
        <v>0</v>
      </c>
      <c r="D90" s="4">
        <v>0</v>
      </c>
      <c r="E90" s="4">
        <v>0</v>
      </c>
      <c r="F90" s="4">
        <v>0</v>
      </c>
      <c r="G90" s="4">
        <v>9403</v>
      </c>
      <c r="H90" s="28">
        <v>9403</v>
      </c>
      <c r="I90" s="18">
        <v>0</v>
      </c>
      <c r="J90" s="4">
        <v>0</v>
      </c>
      <c r="K90" s="4">
        <v>0</v>
      </c>
      <c r="L90" s="4">
        <v>0</v>
      </c>
      <c r="M90" s="4">
        <v>117646</v>
      </c>
      <c r="N90" s="28">
        <v>0</v>
      </c>
      <c r="O90" s="31">
        <v>117646</v>
      </c>
    </row>
    <row r="91" spans="2:15" x14ac:dyDescent="0.2">
      <c r="B91" s="206" t="s">
        <v>35</v>
      </c>
      <c r="C91" s="18">
        <v>73747</v>
      </c>
      <c r="D91" s="4">
        <v>717692</v>
      </c>
      <c r="E91" s="4">
        <v>56971</v>
      </c>
      <c r="F91" s="4">
        <v>0</v>
      </c>
      <c r="G91" s="4">
        <v>513215</v>
      </c>
      <c r="H91" s="28">
        <v>1361625</v>
      </c>
      <c r="I91" s="18">
        <v>1653110.99</v>
      </c>
      <c r="J91" s="4">
        <v>2304770.98</v>
      </c>
      <c r="K91" s="4">
        <v>2026773.01</v>
      </c>
      <c r="L91" s="4">
        <v>10191</v>
      </c>
      <c r="M91" s="4">
        <v>9730028.0600000005</v>
      </c>
      <c r="N91" s="28">
        <v>1718226</v>
      </c>
      <c r="O91" s="31">
        <v>17443100.059999999</v>
      </c>
    </row>
    <row r="92" spans="2:15" x14ac:dyDescent="0.2">
      <c r="B92" s="206" t="s">
        <v>182</v>
      </c>
      <c r="C92" s="18">
        <v>0</v>
      </c>
      <c r="D92" s="4">
        <v>0</v>
      </c>
      <c r="E92" s="4">
        <v>0</v>
      </c>
      <c r="F92" s="4">
        <v>0</v>
      </c>
      <c r="G92" s="4">
        <v>0</v>
      </c>
      <c r="H92" s="28">
        <v>0</v>
      </c>
      <c r="I92" s="18">
        <v>0</v>
      </c>
      <c r="J92" s="4">
        <v>2717</v>
      </c>
      <c r="K92" s="4">
        <v>0</v>
      </c>
      <c r="L92" s="4">
        <v>0</v>
      </c>
      <c r="M92" s="4">
        <v>347570</v>
      </c>
      <c r="N92" s="28">
        <v>31</v>
      </c>
      <c r="O92" s="31">
        <v>350318</v>
      </c>
    </row>
    <row r="93" spans="2:15" x14ac:dyDescent="0.2">
      <c r="B93" s="206" t="s">
        <v>145</v>
      </c>
      <c r="C93" s="18">
        <v>0</v>
      </c>
      <c r="D93" s="4">
        <v>0</v>
      </c>
      <c r="E93" s="4">
        <v>0</v>
      </c>
      <c r="F93" s="4">
        <v>0</v>
      </c>
      <c r="G93" s="4">
        <v>0</v>
      </c>
      <c r="H93" s="28">
        <v>0</v>
      </c>
      <c r="I93" s="18">
        <v>8472</v>
      </c>
      <c r="J93" s="4">
        <v>289</v>
      </c>
      <c r="K93" s="4">
        <v>34</v>
      </c>
      <c r="L93" s="4">
        <v>0</v>
      </c>
      <c r="M93" s="4">
        <v>43010</v>
      </c>
      <c r="N93" s="28">
        <v>1617</v>
      </c>
      <c r="O93" s="31">
        <v>53422</v>
      </c>
    </row>
    <row r="94" spans="2:15" x14ac:dyDescent="0.2">
      <c r="B94" s="206" t="s">
        <v>36</v>
      </c>
      <c r="C94" s="18">
        <v>0</v>
      </c>
      <c r="D94" s="4">
        <v>0</v>
      </c>
      <c r="E94" s="4">
        <v>0</v>
      </c>
      <c r="F94" s="4">
        <v>0</v>
      </c>
      <c r="G94" s="4">
        <v>0</v>
      </c>
      <c r="H94" s="28">
        <v>0</v>
      </c>
      <c r="I94" s="18">
        <v>0</v>
      </c>
      <c r="J94" s="4">
        <v>0</v>
      </c>
      <c r="K94" s="4">
        <v>0</v>
      </c>
      <c r="L94" s="4">
        <v>0</v>
      </c>
      <c r="M94" s="4">
        <v>130973</v>
      </c>
      <c r="N94" s="28">
        <v>0</v>
      </c>
      <c r="O94" s="31">
        <v>130973</v>
      </c>
    </row>
    <row r="95" spans="2:15" x14ac:dyDescent="0.2">
      <c r="B95" s="206" t="s">
        <v>37</v>
      </c>
      <c r="C95" s="18">
        <v>296595</v>
      </c>
      <c r="D95" s="4">
        <v>23988</v>
      </c>
      <c r="E95" s="4">
        <v>1629</v>
      </c>
      <c r="F95" s="4">
        <v>0</v>
      </c>
      <c r="G95" s="4">
        <v>0</v>
      </c>
      <c r="H95" s="28">
        <v>322212</v>
      </c>
      <c r="I95" s="18">
        <v>857814.99</v>
      </c>
      <c r="J95" s="4">
        <v>1261075</v>
      </c>
      <c r="K95" s="4">
        <v>253699</v>
      </c>
      <c r="L95" s="4">
        <v>11811</v>
      </c>
      <c r="M95" s="4">
        <v>521686</v>
      </c>
      <c r="N95" s="28">
        <v>878341.01</v>
      </c>
      <c r="O95" s="31">
        <v>3784427.02</v>
      </c>
    </row>
    <row r="96" spans="2:15" x14ac:dyDescent="0.2">
      <c r="B96" s="206" t="s">
        <v>205</v>
      </c>
      <c r="C96" s="18">
        <v>0</v>
      </c>
      <c r="D96" s="4">
        <v>0</v>
      </c>
      <c r="E96" s="4">
        <v>0</v>
      </c>
      <c r="F96" s="4">
        <v>0</v>
      </c>
      <c r="G96" s="4">
        <v>0</v>
      </c>
      <c r="H96" s="28">
        <v>0</v>
      </c>
      <c r="I96" s="18">
        <v>0</v>
      </c>
      <c r="J96" s="4">
        <v>0</v>
      </c>
      <c r="K96" s="4">
        <v>0</v>
      </c>
      <c r="L96" s="4">
        <v>0</v>
      </c>
      <c r="M96" s="4">
        <v>27927</v>
      </c>
      <c r="N96" s="28">
        <v>0</v>
      </c>
      <c r="O96" s="31">
        <v>27927</v>
      </c>
    </row>
    <row r="97" spans="2:15" x14ac:dyDescent="0.2">
      <c r="B97" s="206" t="s">
        <v>146</v>
      </c>
      <c r="C97" s="18">
        <v>0</v>
      </c>
      <c r="D97" s="4">
        <v>0</v>
      </c>
      <c r="E97" s="4">
        <v>0</v>
      </c>
      <c r="F97" s="4">
        <v>0</v>
      </c>
      <c r="G97" s="4">
        <v>0</v>
      </c>
      <c r="H97" s="28">
        <v>0</v>
      </c>
      <c r="I97" s="18">
        <v>2500</v>
      </c>
      <c r="J97" s="4">
        <v>7436</v>
      </c>
      <c r="K97" s="4">
        <v>40030</v>
      </c>
      <c r="L97" s="4">
        <v>1661</v>
      </c>
      <c r="M97" s="4">
        <v>67116</v>
      </c>
      <c r="N97" s="28">
        <v>17404.990000000002</v>
      </c>
      <c r="O97" s="31">
        <v>136148</v>
      </c>
    </row>
    <row r="98" spans="2:15" x14ac:dyDescent="0.2">
      <c r="B98" s="206" t="s">
        <v>38</v>
      </c>
      <c r="C98" s="18">
        <v>0</v>
      </c>
      <c r="D98" s="4">
        <v>0</v>
      </c>
      <c r="E98" s="4">
        <v>0</v>
      </c>
      <c r="F98" s="4">
        <v>0</v>
      </c>
      <c r="G98" s="4">
        <v>0</v>
      </c>
      <c r="H98" s="28">
        <v>0</v>
      </c>
      <c r="I98" s="18">
        <v>3600</v>
      </c>
      <c r="J98" s="4">
        <v>610</v>
      </c>
      <c r="K98" s="4">
        <v>0</v>
      </c>
      <c r="L98" s="4">
        <v>5988</v>
      </c>
      <c r="M98" s="4">
        <v>6558645.9800000004</v>
      </c>
      <c r="N98" s="28">
        <v>2766</v>
      </c>
      <c r="O98" s="31">
        <v>6571609.9800000004</v>
      </c>
    </row>
    <row r="99" spans="2:15" x14ac:dyDescent="0.2">
      <c r="B99" s="206" t="s">
        <v>39</v>
      </c>
      <c r="C99" s="18">
        <v>110587</v>
      </c>
      <c r="D99" s="4">
        <v>18081</v>
      </c>
      <c r="E99" s="4">
        <v>0</v>
      </c>
      <c r="F99" s="4">
        <v>0</v>
      </c>
      <c r="G99" s="4">
        <v>0</v>
      </c>
      <c r="H99" s="28">
        <v>128668</v>
      </c>
      <c r="I99" s="18">
        <v>3546069.92</v>
      </c>
      <c r="J99" s="4">
        <v>762111.02</v>
      </c>
      <c r="K99" s="4">
        <v>0</v>
      </c>
      <c r="L99" s="4">
        <v>12420</v>
      </c>
      <c r="M99" s="4">
        <v>58142</v>
      </c>
      <c r="N99" s="28">
        <v>2143791.04</v>
      </c>
      <c r="O99" s="31">
        <v>6522533.9800000004</v>
      </c>
    </row>
    <row r="100" spans="2:15" x14ac:dyDescent="0.2">
      <c r="B100" s="206" t="s">
        <v>208</v>
      </c>
      <c r="C100" s="18">
        <v>0</v>
      </c>
      <c r="D100" s="4">
        <v>0</v>
      </c>
      <c r="E100" s="4">
        <v>0</v>
      </c>
      <c r="F100" s="4">
        <v>0</v>
      </c>
      <c r="G100" s="4">
        <v>0</v>
      </c>
      <c r="H100" s="28">
        <v>0</v>
      </c>
      <c r="I100" s="18">
        <v>0</v>
      </c>
      <c r="J100" s="4">
        <v>0</v>
      </c>
      <c r="K100" s="4">
        <v>0</v>
      </c>
      <c r="L100" s="4">
        <v>0</v>
      </c>
      <c r="M100" s="4">
        <v>4912</v>
      </c>
      <c r="N100" s="28">
        <v>0</v>
      </c>
      <c r="O100" s="31">
        <v>4912</v>
      </c>
    </row>
    <row r="101" spans="2:15" x14ac:dyDescent="0.2">
      <c r="B101" s="206" t="s">
        <v>40</v>
      </c>
      <c r="C101" s="18">
        <v>0</v>
      </c>
      <c r="D101" s="4">
        <v>0</v>
      </c>
      <c r="E101" s="4">
        <v>0</v>
      </c>
      <c r="F101" s="4">
        <v>0</v>
      </c>
      <c r="G101" s="4">
        <v>0</v>
      </c>
      <c r="H101" s="28">
        <v>0</v>
      </c>
      <c r="I101" s="18">
        <v>0</v>
      </c>
      <c r="J101" s="4">
        <v>0</v>
      </c>
      <c r="K101" s="4">
        <v>0</v>
      </c>
      <c r="L101" s="4">
        <v>0</v>
      </c>
      <c r="M101" s="4">
        <v>722980</v>
      </c>
      <c r="N101" s="28">
        <v>0</v>
      </c>
      <c r="O101" s="31">
        <v>722980</v>
      </c>
    </row>
    <row r="102" spans="2:15" x14ac:dyDescent="0.2">
      <c r="B102" s="206" t="s">
        <v>41</v>
      </c>
      <c r="C102" s="18">
        <v>90000</v>
      </c>
      <c r="D102" s="4">
        <v>37072</v>
      </c>
      <c r="E102" s="4">
        <v>0</v>
      </c>
      <c r="F102" s="4">
        <v>0</v>
      </c>
      <c r="G102" s="4">
        <v>60726</v>
      </c>
      <c r="H102" s="28">
        <v>187798</v>
      </c>
      <c r="I102" s="18">
        <v>2675102.96</v>
      </c>
      <c r="J102" s="4">
        <v>431857</v>
      </c>
      <c r="K102" s="4">
        <v>0</v>
      </c>
      <c r="L102" s="4">
        <v>18000</v>
      </c>
      <c r="M102" s="4">
        <v>109726</v>
      </c>
      <c r="N102" s="28">
        <v>369538</v>
      </c>
      <c r="O102" s="31">
        <v>3604223.97</v>
      </c>
    </row>
    <row r="103" spans="2:15" x14ac:dyDescent="0.2">
      <c r="B103" s="206" t="s">
        <v>42</v>
      </c>
      <c r="C103" s="18">
        <v>0</v>
      </c>
      <c r="D103" s="4">
        <v>0</v>
      </c>
      <c r="E103" s="4">
        <v>0</v>
      </c>
      <c r="F103" s="4">
        <v>0</v>
      </c>
      <c r="G103" s="4">
        <v>70139</v>
      </c>
      <c r="H103" s="28">
        <v>70139</v>
      </c>
      <c r="I103" s="18">
        <v>14500</v>
      </c>
      <c r="J103" s="4">
        <v>85348</v>
      </c>
      <c r="K103" s="4">
        <v>0</v>
      </c>
      <c r="L103" s="4">
        <v>14735</v>
      </c>
      <c r="M103" s="4">
        <v>2667363</v>
      </c>
      <c r="N103" s="28">
        <v>14805.99</v>
      </c>
      <c r="O103" s="31">
        <v>2796752.01</v>
      </c>
    </row>
    <row r="104" spans="2:15" x14ac:dyDescent="0.2">
      <c r="B104" s="206" t="s">
        <v>43</v>
      </c>
      <c r="C104" s="18">
        <v>0</v>
      </c>
      <c r="D104" s="4">
        <v>0</v>
      </c>
      <c r="E104" s="4">
        <v>0</v>
      </c>
      <c r="F104" s="4">
        <v>0</v>
      </c>
      <c r="G104" s="4">
        <v>0</v>
      </c>
      <c r="H104" s="28">
        <v>0</v>
      </c>
      <c r="I104" s="18">
        <v>11188487.119999999</v>
      </c>
      <c r="J104" s="4">
        <v>3366445.98</v>
      </c>
      <c r="K104" s="4">
        <v>290046</v>
      </c>
      <c r="L104" s="4">
        <v>0</v>
      </c>
      <c r="M104" s="4">
        <v>0</v>
      </c>
      <c r="N104" s="28">
        <v>9344482.1199999992</v>
      </c>
      <c r="O104" s="31">
        <v>24189461.23</v>
      </c>
    </row>
    <row r="105" spans="2:15" x14ac:dyDescent="0.2">
      <c r="B105" s="206" t="s">
        <v>44</v>
      </c>
      <c r="C105" s="18">
        <v>72612</v>
      </c>
      <c r="D105" s="4">
        <v>16200</v>
      </c>
      <c r="E105" s="4">
        <v>0</v>
      </c>
      <c r="F105" s="4">
        <v>0</v>
      </c>
      <c r="G105" s="4">
        <v>0</v>
      </c>
      <c r="H105" s="28">
        <v>88812</v>
      </c>
      <c r="I105" s="18">
        <v>13573033.6</v>
      </c>
      <c r="J105" s="4">
        <v>277181.99</v>
      </c>
      <c r="K105" s="4">
        <v>29347</v>
      </c>
      <c r="L105" s="4">
        <v>1060800</v>
      </c>
      <c r="M105" s="4">
        <v>2520</v>
      </c>
      <c r="N105" s="28">
        <v>602015.99</v>
      </c>
      <c r="O105" s="31">
        <v>15544898.59</v>
      </c>
    </row>
    <row r="106" spans="2:15" x14ac:dyDescent="0.2">
      <c r="B106" s="133" t="s">
        <v>53</v>
      </c>
      <c r="C106" s="197">
        <v>21456708</v>
      </c>
      <c r="D106" s="198">
        <v>6324027</v>
      </c>
      <c r="E106" s="198">
        <v>3606840</v>
      </c>
      <c r="F106" s="198">
        <v>225259</v>
      </c>
      <c r="G106" s="198">
        <v>21083867</v>
      </c>
      <c r="H106" s="259">
        <v>52696701</v>
      </c>
      <c r="I106" s="197">
        <v>615289534.87</v>
      </c>
      <c r="J106" s="5">
        <v>231881874.88999999</v>
      </c>
      <c r="K106" s="5">
        <v>74693694.310000002</v>
      </c>
      <c r="L106" s="5">
        <v>7665557.9900000002</v>
      </c>
      <c r="M106" s="5">
        <v>402453976.79000002</v>
      </c>
      <c r="N106" s="29">
        <v>369724697.00999999</v>
      </c>
      <c r="O106" s="347">
        <v>1701709335.8900001</v>
      </c>
    </row>
    <row r="107" spans="2:15" x14ac:dyDescent="0.2">
      <c r="B107" s="206" t="s">
        <v>45</v>
      </c>
      <c r="C107" s="18">
        <v>0</v>
      </c>
      <c r="D107" s="4">
        <v>894</v>
      </c>
      <c r="E107" s="4">
        <v>0</v>
      </c>
      <c r="F107" s="4">
        <v>0</v>
      </c>
      <c r="G107" s="4">
        <v>0</v>
      </c>
      <c r="H107" s="28">
        <v>894</v>
      </c>
      <c r="I107" s="18">
        <v>2440139.9900000002</v>
      </c>
      <c r="J107" s="4">
        <v>465048</v>
      </c>
      <c r="K107" s="4">
        <v>54945</v>
      </c>
      <c r="L107" s="4">
        <v>0</v>
      </c>
      <c r="M107" s="4">
        <v>40626768.5</v>
      </c>
      <c r="N107" s="28">
        <v>677089.99</v>
      </c>
      <c r="O107" s="31">
        <v>44263991.479999997</v>
      </c>
    </row>
    <row r="108" spans="2:15" x14ac:dyDescent="0.2">
      <c r="B108" s="206" t="s">
        <v>46</v>
      </c>
      <c r="C108" s="18">
        <v>37428</v>
      </c>
      <c r="D108" s="4">
        <v>109117</v>
      </c>
      <c r="E108" s="4">
        <v>21835</v>
      </c>
      <c r="F108" s="4">
        <v>582638</v>
      </c>
      <c r="G108" s="4">
        <v>1750379</v>
      </c>
      <c r="H108" s="28">
        <v>2501397</v>
      </c>
      <c r="I108" s="18">
        <v>1011673.99</v>
      </c>
      <c r="J108" s="4">
        <v>1938984.99</v>
      </c>
      <c r="K108" s="4">
        <v>349840.99</v>
      </c>
      <c r="L108" s="4">
        <v>1432720</v>
      </c>
      <c r="M108" s="4">
        <v>20568087.120000001</v>
      </c>
      <c r="N108" s="28">
        <v>1314948</v>
      </c>
      <c r="O108" s="31">
        <v>26616255.129999999</v>
      </c>
    </row>
    <row r="109" spans="2:15" x14ac:dyDescent="0.2">
      <c r="B109" s="206" t="s">
        <v>47</v>
      </c>
      <c r="C109" s="18">
        <v>16220173</v>
      </c>
      <c r="D109" s="4">
        <v>3481128</v>
      </c>
      <c r="E109" s="4">
        <v>308700</v>
      </c>
      <c r="F109" s="4">
        <v>121842</v>
      </c>
      <c r="G109" s="4">
        <v>6908416</v>
      </c>
      <c r="H109" s="28">
        <v>27040259</v>
      </c>
      <c r="I109" s="18">
        <v>183128174.81</v>
      </c>
      <c r="J109" s="4">
        <v>45885020.460000001</v>
      </c>
      <c r="K109" s="4">
        <v>6015599.9800000004</v>
      </c>
      <c r="L109" s="4">
        <v>11718903.619999999</v>
      </c>
      <c r="M109" s="4">
        <v>88094009.989999995</v>
      </c>
      <c r="N109" s="28">
        <v>39792716.289999999</v>
      </c>
      <c r="O109" s="31">
        <v>374634425.17000002</v>
      </c>
    </row>
    <row r="110" spans="2:15" x14ac:dyDescent="0.2">
      <c r="B110" s="206" t="s">
        <v>48</v>
      </c>
      <c r="C110" s="18">
        <v>1139694</v>
      </c>
      <c r="D110" s="4">
        <v>380542</v>
      </c>
      <c r="E110" s="4">
        <v>296062</v>
      </c>
      <c r="F110" s="4">
        <v>518906</v>
      </c>
      <c r="G110" s="4">
        <v>42422469</v>
      </c>
      <c r="H110" s="28">
        <v>44757673</v>
      </c>
      <c r="I110" s="18">
        <v>37265412.960000001</v>
      </c>
      <c r="J110" s="4">
        <v>18824177.98</v>
      </c>
      <c r="K110" s="4">
        <v>4902713.99</v>
      </c>
      <c r="L110" s="4">
        <v>4260782.0199999996</v>
      </c>
      <c r="M110" s="4">
        <v>325251147.25</v>
      </c>
      <c r="N110" s="28">
        <v>14516763.93</v>
      </c>
      <c r="O110" s="31">
        <v>405020998.16000003</v>
      </c>
    </row>
    <row r="111" spans="2:15" x14ac:dyDescent="0.2">
      <c r="B111" s="206" t="s">
        <v>49</v>
      </c>
      <c r="C111" s="18">
        <v>1598713</v>
      </c>
      <c r="D111" s="4">
        <v>858272</v>
      </c>
      <c r="E111" s="4">
        <v>1084711</v>
      </c>
      <c r="F111" s="4">
        <v>3194092</v>
      </c>
      <c r="G111" s="4">
        <v>6753786</v>
      </c>
      <c r="H111" s="28">
        <v>13489574</v>
      </c>
      <c r="I111" s="18">
        <v>34695075.149999999</v>
      </c>
      <c r="J111" s="4">
        <v>30655934.809999999</v>
      </c>
      <c r="K111" s="4">
        <v>28981504.27</v>
      </c>
      <c r="L111" s="4">
        <v>6840046.04</v>
      </c>
      <c r="M111" s="4">
        <v>87181947</v>
      </c>
      <c r="N111" s="28">
        <v>19517080.129999999</v>
      </c>
      <c r="O111" s="31">
        <v>207871587.41</v>
      </c>
    </row>
    <row r="112" spans="2:15" x14ac:dyDescent="0.2">
      <c r="B112" s="206" t="s">
        <v>50</v>
      </c>
      <c r="C112" s="18">
        <v>281600</v>
      </c>
      <c r="D112" s="4">
        <v>887045</v>
      </c>
      <c r="E112" s="4">
        <v>121255</v>
      </c>
      <c r="F112" s="4">
        <v>0</v>
      </c>
      <c r="G112" s="4">
        <v>5527251</v>
      </c>
      <c r="H112" s="28">
        <v>6817151</v>
      </c>
      <c r="I112" s="18">
        <v>1737570.99</v>
      </c>
      <c r="J112" s="4">
        <v>9666834.0099999998</v>
      </c>
      <c r="K112" s="4">
        <v>2160837.9900000002</v>
      </c>
      <c r="L112" s="4">
        <v>582205</v>
      </c>
      <c r="M112" s="4">
        <v>44391494.119999997</v>
      </c>
      <c r="N112" s="28">
        <v>6298218.0800000001</v>
      </c>
      <c r="O112" s="31">
        <v>64837160.200000003</v>
      </c>
    </row>
    <row r="113" spans="2:15" x14ac:dyDescent="0.2">
      <c r="B113" s="133" t="s">
        <v>54</v>
      </c>
      <c r="C113" s="197">
        <v>19277608</v>
      </c>
      <c r="D113" s="198">
        <v>5716998</v>
      </c>
      <c r="E113" s="198">
        <v>1832563</v>
      </c>
      <c r="F113" s="198">
        <v>4417478</v>
      </c>
      <c r="G113" s="198">
        <v>63362301</v>
      </c>
      <c r="H113" s="259">
        <v>94606948</v>
      </c>
      <c r="I113" s="197">
        <v>260278047.91999999</v>
      </c>
      <c r="J113" s="5">
        <v>107436000.28</v>
      </c>
      <c r="K113" s="5">
        <v>42465442.240000002</v>
      </c>
      <c r="L113" s="5">
        <v>24834656.699999999</v>
      </c>
      <c r="M113" s="5">
        <v>606113453.99000001</v>
      </c>
      <c r="N113" s="29">
        <v>82116816.439999998</v>
      </c>
      <c r="O113" s="347">
        <v>1123244417.5799999</v>
      </c>
    </row>
    <row r="114" spans="2:15" x14ac:dyDescent="0.2">
      <c r="B114" s="254" t="s">
        <v>51</v>
      </c>
      <c r="C114" s="262">
        <v>394</v>
      </c>
      <c r="D114" s="263">
        <v>13274</v>
      </c>
      <c r="E114" s="263">
        <v>4847</v>
      </c>
      <c r="F114" s="263">
        <v>0</v>
      </c>
      <c r="G114" s="263">
        <v>38071</v>
      </c>
      <c r="H114" s="265">
        <v>56586</v>
      </c>
      <c r="I114" s="262">
        <v>120438051.95</v>
      </c>
      <c r="J114" s="289">
        <v>809108075.32000005</v>
      </c>
      <c r="K114" s="289">
        <v>144545012.55000001</v>
      </c>
      <c r="L114" s="289">
        <v>13509006</v>
      </c>
      <c r="M114" s="289">
        <v>1924736.03</v>
      </c>
      <c r="N114" s="346">
        <v>529334901.72000003</v>
      </c>
      <c r="O114" s="348">
        <v>1618859783.5699999</v>
      </c>
    </row>
    <row r="115" spans="2:15" x14ac:dyDescent="0.2">
      <c r="B115" s="133" t="s">
        <v>55</v>
      </c>
      <c r="C115" s="197">
        <v>394</v>
      </c>
      <c r="D115" s="198">
        <v>13274</v>
      </c>
      <c r="E115" s="198">
        <v>4847</v>
      </c>
      <c r="F115" s="198">
        <v>0</v>
      </c>
      <c r="G115" s="198">
        <v>38071</v>
      </c>
      <c r="H115" s="259">
        <v>56586</v>
      </c>
      <c r="I115" s="197">
        <v>120438051.95</v>
      </c>
      <c r="J115" s="5">
        <v>809108075.32000005</v>
      </c>
      <c r="K115" s="5">
        <v>144545012.55000001</v>
      </c>
      <c r="L115" s="5">
        <v>13509006</v>
      </c>
      <c r="M115" s="5">
        <v>1924736.03</v>
      </c>
      <c r="N115" s="29">
        <v>529334901.72000003</v>
      </c>
      <c r="O115" s="347">
        <v>1618859783.5699999</v>
      </c>
    </row>
    <row r="116" spans="2:15" x14ac:dyDescent="0.2">
      <c r="B116" s="207"/>
      <c r="C116" s="18">
        <v>0</v>
      </c>
      <c r="D116" s="4">
        <v>0</v>
      </c>
      <c r="E116" s="4">
        <v>0</v>
      </c>
      <c r="F116" s="4">
        <v>0</v>
      </c>
      <c r="G116" s="4">
        <v>0</v>
      </c>
      <c r="H116" s="28">
        <v>0</v>
      </c>
      <c r="I116" s="18">
        <v>0</v>
      </c>
      <c r="J116" s="4">
        <v>0</v>
      </c>
      <c r="K116" s="4">
        <v>0</v>
      </c>
      <c r="L116" s="4">
        <v>0</v>
      </c>
      <c r="M116" s="4">
        <v>0</v>
      </c>
      <c r="N116" s="28">
        <v>0</v>
      </c>
      <c r="O116" s="31">
        <v>0</v>
      </c>
    </row>
    <row r="117" spans="2:15" ht="13.5" thickBot="1" x14ac:dyDescent="0.25">
      <c r="B117" s="135" t="s">
        <v>52</v>
      </c>
      <c r="C117" s="182">
        <v>40734710</v>
      </c>
      <c r="D117" s="178">
        <v>12054299</v>
      </c>
      <c r="E117" s="178">
        <v>5444250</v>
      </c>
      <c r="F117" s="178">
        <v>4642737</v>
      </c>
      <c r="G117" s="178">
        <v>84484239</v>
      </c>
      <c r="H117" s="261">
        <v>147360235</v>
      </c>
      <c r="I117" s="182">
        <v>996005634.74000001</v>
      </c>
      <c r="J117" s="23">
        <v>1148425950.49</v>
      </c>
      <c r="K117" s="23">
        <v>261704149.11000001</v>
      </c>
      <c r="L117" s="23">
        <v>46009220.700000003</v>
      </c>
      <c r="M117" s="23">
        <v>1010492166.8200001</v>
      </c>
      <c r="N117" s="30">
        <v>981176415.16999996</v>
      </c>
      <c r="O117" s="349">
        <v>4443813537.0600004</v>
      </c>
    </row>
    <row r="118" spans="2:15" ht="15.75" x14ac:dyDescent="0.25">
      <c r="B118" s="355" t="s">
        <v>194</v>
      </c>
    </row>
    <row r="132" spans="5:16" x14ac:dyDescent="0.2">
      <c r="E132" s="202"/>
      <c r="F132" s="202"/>
      <c r="G132" s="202"/>
      <c r="H132" s="202"/>
      <c r="I132" s="202"/>
      <c r="J132" s="202"/>
      <c r="K132" s="202"/>
      <c r="L132" s="202"/>
      <c r="M132" s="202"/>
      <c r="N132" s="202"/>
      <c r="O132" s="202"/>
      <c r="P132" s="202"/>
    </row>
    <row r="133" spans="5:16" x14ac:dyDescent="0.2">
      <c r="E133" s="202"/>
      <c r="F133" s="202"/>
      <c r="G133" s="202"/>
      <c r="H133" s="202"/>
      <c r="I133" s="202"/>
      <c r="J133" s="202"/>
      <c r="K133" s="202"/>
      <c r="L133" s="202"/>
      <c r="M133" s="202"/>
      <c r="N133" s="202"/>
      <c r="O133" s="202"/>
      <c r="P133" s="202"/>
    </row>
  </sheetData>
  <mergeCells count="6">
    <mergeCell ref="B4:B5"/>
    <mergeCell ref="I62:O62"/>
    <mergeCell ref="C4:H4"/>
    <mergeCell ref="I4:N4"/>
    <mergeCell ref="C62:H62"/>
    <mergeCell ref="B62:B63"/>
  </mergeCells>
  <phoneticPr fontId="4" type="noConversion"/>
  <pageMargins left="0.26" right="0.19" top="0.9" bottom="0.41" header="0.48" footer="0.5"/>
  <pageSetup paperSize="3" scale="49" orientation="portrait" r:id="rId1"/>
  <headerFooter alignWithMargins="0"/>
  <colBreaks count="1" manualBreakCount="1">
    <brk id="15" max="110"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B2:P51"/>
  <sheetViews>
    <sheetView showGridLines="0" zoomScaleNormal="100" workbookViewId="0"/>
  </sheetViews>
  <sheetFormatPr defaultRowHeight="12.75" x14ac:dyDescent="0.2"/>
  <cols>
    <col min="1" max="1" width="9.140625" customWidth="1"/>
    <col min="2" max="2" width="21.140625" customWidth="1"/>
    <col min="3" max="7" width="21.85546875" customWidth="1"/>
    <col min="9" max="9" width="10" bestFit="1" customWidth="1"/>
    <col min="10" max="10" width="15" bestFit="1" customWidth="1"/>
    <col min="11" max="11" width="11.140625" customWidth="1"/>
    <col min="12" max="12" width="12" bestFit="1" customWidth="1"/>
    <col min="13" max="13" width="11.140625" customWidth="1"/>
    <col min="14" max="14" width="12.7109375" bestFit="1" customWidth="1"/>
    <col min="15" max="15" width="6.7109375" bestFit="1" customWidth="1"/>
    <col min="16" max="16" width="19.28515625" bestFit="1" customWidth="1"/>
    <col min="18" max="18" width="17.85546875" bestFit="1" customWidth="1"/>
    <col min="19" max="19" width="23.42578125" bestFit="1" customWidth="1"/>
    <col min="21" max="21" width="12.28515625" bestFit="1" customWidth="1"/>
    <col min="24" max="24" width="10" bestFit="1" customWidth="1"/>
  </cols>
  <sheetData>
    <row r="2" spans="2:7" x14ac:dyDescent="0.2">
      <c r="B2" s="2" t="s">
        <v>98</v>
      </c>
    </row>
    <row r="3" spans="2:7" ht="18.75" thickBot="1" x14ac:dyDescent="0.3">
      <c r="B3" s="7" t="s">
        <v>360</v>
      </c>
    </row>
    <row r="4" spans="2:7" ht="13.5" thickBot="1" x14ac:dyDescent="0.25">
      <c r="B4" s="208" t="s">
        <v>165</v>
      </c>
      <c r="C4" s="71">
        <v>2009</v>
      </c>
      <c r="D4" s="72">
        <v>2010</v>
      </c>
      <c r="E4" s="72">
        <v>2011</v>
      </c>
      <c r="F4" s="72">
        <v>2012</v>
      </c>
      <c r="G4" s="73">
        <v>2013</v>
      </c>
    </row>
    <row r="5" spans="2:7" x14ac:dyDescent="0.2">
      <c r="B5" s="128" t="s">
        <v>166</v>
      </c>
      <c r="C5" s="152">
        <v>591492852.97000003</v>
      </c>
      <c r="D5" s="152">
        <v>890121517.34000003</v>
      </c>
      <c r="E5" s="152">
        <v>1040616069.01</v>
      </c>
      <c r="F5" s="152">
        <v>1013257546.0599999</v>
      </c>
      <c r="G5" s="153">
        <v>996005634.74000001</v>
      </c>
    </row>
    <row r="6" spans="2:7" x14ac:dyDescent="0.2">
      <c r="B6" s="101" t="s">
        <v>169</v>
      </c>
      <c r="C6" s="147">
        <v>1197856338.8900001</v>
      </c>
      <c r="D6" s="147">
        <v>1203848656.6199999</v>
      </c>
      <c r="E6" s="147">
        <v>962801607.63</v>
      </c>
      <c r="F6" s="147">
        <v>982432596.44000006</v>
      </c>
      <c r="G6" s="155">
        <v>1148425950.49</v>
      </c>
    </row>
    <row r="7" spans="2:7" x14ac:dyDescent="0.2">
      <c r="B7" s="101" t="s">
        <v>93</v>
      </c>
      <c r="C7" s="147">
        <v>150078649.28999999</v>
      </c>
      <c r="D7" s="147">
        <v>397683480.97000003</v>
      </c>
      <c r="E7" s="147">
        <v>252824284.38999999</v>
      </c>
      <c r="F7" s="147">
        <v>247973007.56</v>
      </c>
      <c r="G7" s="155">
        <v>261704149.11000001</v>
      </c>
    </row>
    <row r="8" spans="2:7" x14ac:dyDescent="0.2">
      <c r="B8" s="101" t="s">
        <v>168</v>
      </c>
      <c r="C8" s="147">
        <v>78938098.650000006</v>
      </c>
      <c r="D8" s="147">
        <v>72307833.359999999</v>
      </c>
      <c r="E8" s="147">
        <v>72971036.959999993</v>
      </c>
      <c r="F8" s="147">
        <v>35647116.119999997</v>
      </c>
      <c r="G8" s="155">
        <v>46009220.700000003</v>
      </c>
    </row>
    <row r="9" spans="2:7" x14ac:dyDescent="0.2">
      <c r="B9" s="101" t="s">
        <v>167</v>
      </c>
      <c r="C9" s="147">
        <v>1098311932.29</v>
      </c>
      <c r="D9" s="147">
        <v>1140911564.1300001</v>
      </c>
      <c r="E9" s="147">
        <v>1113145203.95</v>
      </c>
      <c r="F9" s="147">
        <v>1083474423.6800001</v>
      </c>
      <c r="G9" s="155">
        <v>1010492166.8200001</v>
      </c>
    </row>
    <row r="10" spans="2:7" x14ac:dyDescent="0.2">
      <c r="B10" s="101" t="s">
        <v>164</v>
      </c>
      <c r="C10" s="147">
        <v>644278830.21000004</v>
      </c>
      <c r="D10" s="147">
        <v>888401331.40999997</v>
      </c>
      <c r="E10" s="147">
        <v>999016821.94000006</v>
      </c>
      <c r="F10" s="147">
        <v>990613999.02999997</v>
      </c>
      <c r="G10" s="155">
        <v>981176415.16999996</v>
      </c>
    </row>
    <row r="11" spans="2:7" ht="13.5" thickBot="1" x14ac:dyDescent="0.25">
      <c r="B11" s="107" t="s">
        <v>5</v>
      </c>
      <c r="C11" s="157">
        <v>3760956702.3200002</v>
      </c>
      <c r="D11" s="157">
        <v>4593274383.8599997</v>
      </c>
      <c r="E11" s="157">
        <v>4441375023.8999996</v>
      </c>
      <c r="F11" s="157">
        <v>4353398688.9200001</v>
      </c>
      <c r="G11" s="158">
        <v>4443813537.0600004</v>
      </c>
    </row>
    <row r="12" spans="2:7" x14ac:dyDescent="0.2">
      <c r="B12" s="411" t="s">
        <v>386</v>
      </c>
    </row>
    <row r="18" spans="4:5" ht="13.5" thickBot="1" x14ac:dyDescent="0.25"/>
    <row r="19" spans="4:5" ht="13.5" thickBot="1" x14ac:dyDescent="0.25">
      <c r="D19" s="208" t="s">
        <v>165</v>
      </c>
      <c r="E19" s="73">
        <v>2013</v>
      </c>
    </row>
    <row r="20" spans="4:5" x14ac:dyDescent="0.2">
      <c r="D20" s="128" t="s">
        <v>166</v>
      </c>
      <c r="E20" s="153">
        <v>996005634.74000001</v>
      </c>
    </row>
    <row r="21" spans="4:5" x14ac:dyDescent="0.2">
      <c r="D21" s="101" t="s">
        <v>169</v>
      </c>
      <c r="E21" s="155">
        <v>1148425950.49</v>
      </c>
    </row>
    <row r="22" spans="4:5" x14ac:dyDescent="0.2">
      <c r="D22" s="101" t="s">
        <v>93</v>
      </c>
      <c r="E22" s="155">
        <v>261704149.11000001</v>
      </c>
    </row>
    <row r="23" spans="4:5" x14ac:dyDescent="0.2">
      <c r="D23" s="101" t="s">
        <v>168</v>
      </c>
      <c r="E23" s="155">
        <v>46009220.700000003</v>
      </c>
    </row>
    <row r="24" spans="4:5" x14ac:dyDescent="0.2">
      <c r="D24" s="101" t="s">
        <v>167</v>
      </c>
      <c r="E24" s="155">
        <v>1010492166.8200001</v>
      </c>
    </row>
    <row r="25" spans="4:5" ht="12.75" customHeight="1" x14ac:dyDescent="0.2">
      <c r="D25" s="101" t="s">
        <v>164</v>
      </c>
      <c r="E25" s="155">
        <v>981176415.16999996</v>
      </c>
    </row>
    <row r="26" spans="4:5" ht="13.5" thickBot="1" x14ac:dyDescent="0.25">
      <c r="D26" s="107" t="s">
        <v>5</v>
      </c>
      <c r="E26" s="158">
        <v>4443813537.0600004</v>
      </c>
    </row>
    <row r="41" spans="13:16" x14ac:dyDescent="0.2">
      <c r="M41" s="3"/>
    </row>
    <row r="42" spans="13:16" x14ac:dyDescent="0.2">
      <c r="M42" s="3"/>
      <c r="P42" s="215"/>
    </row>
    <row r="43" spans="13:16" x14ac:dyDescent="0.2">
      <c r="M43" s="3"/>
    </row>
    <row r="44" spans="13:16" x14ac:dyDescent="0.2">
      <c r="M44" s="3"/>
    </row>
    <row r="45" spans="13:16" x14ac:dyDescent="0.2">
      <c r="M45" s="3"/>
    </row>
    <row r="46" spans="13:16" x14ac:dyDescent="0.2">
      <c r="M46" s="3"/>
    </row>
    <row r="47" spans="13:16" x14ac:dyDescent="0.2">
      <c r="M47" s="3"/>
    </row>
    <row r="48" spans="13:16" x14ac:dyDescent="0.2">
      <c r="M48" s="3"/>
    </row>
    <row r="49" spans="13:13" x14ac:dyDescent="0.2">
      <c r="M49" s="3"/>
    </row>
    <row r="50" spans="13:13" x14ac:dyDescent="0.2">
      <c r="M50" s="3"/>
    </row>
    <row r="51" spans="13:13" x14ac:dyDescent="0.2">
      <c r="M51" s="3"/>
    </row>
  </sheetData>
  <phoneticPr fontId="4" type="noConversion"/>
  <pageMargins left="0.75" right="0.75" top="1" bottom="1" header="0.5" footer="0.5"/>
  <pageSetup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B2:P60"/>
  <sheetViews>
    <sheetView showGridLines="0" workbookViewId="0"/>
  </sheetViews>
  <sheetFormatPr defaultRowHeight="12.75" x14ac:dyDescent="0.2"/>
  <cols>
    <col min="2" max="2" width="43.28515625" customWidth="1"/>
    <col min="3" max="3" width="9.42578125" customWidth="1"/>
    <col min="4" max="4" width="10.5703125" customWidth="1"/>
    <col min="5" max="5" width="8.5703125" customWidth="1"/>
    <col min="6" max="7" width="8.42578125" customWidth="1"/>
    <col min="8" max="8" width="8.5703125" customWidth="1"/>
    <col min="9" max="9" width="8.42578125" customWidth="1"/>
    <col min="10" max="10" width="8" customWidth="1"/>
    <col min="11" max="11" width="8.7109375" customWidth="1"/>
    <col min="12" max="12" width="8.5703125" customWidth="1"/>
    <col min="13" max="13" width="8.42578125" customWidth="1"/>
    <col min="14" max="14" width="9.5703125" customWidth="1"/>
    <col min="16" max="16" width="9.140625" style="8"/>
  </cols>
  <sheetData>
    <row r="2" spans="2:16" x14ac:dyDescent="0.2">
      <c r="B2" s="2" t="s">
        <v>98</v>
      </c>
    </row>
    <row r="3" spans="2:16" ht="18.75" thickBot="1" x14ac:dyDescent="0.3">
      <c r="B3" s="7" t="s">
        <v>160</v>
      </c>
    </row>
    <row r="4" spans="2:16" ht="12.75" customHeight="1" thickBot="1" x14ac:dyDescent="0.25">
      <c r="B4" s="487" t="s">
        <v>1</v>
      </c>
      <c r="C4" s="476" t="s">
        <v>2</v>
      </c>
      <c r="D4" s="477"/>
      <c r="E4" s="477"/>
      <c r="F4" s="477"/>
      <c r="G4" s="478"/>
      <c r="H4" s="476" t="s">
        <v>3</v>
      </c>
      <c r="I4" s="477"/>
      <c r="J4" s="477"/>
      <c r="K4" s="478"/>
      <c r="L4" s="476" t="s">
        <v>4</v>
      </c>
      <c r="M4" s="477"/>
      <c r="N4" s="478"/>
      <c r="O4" s="472" t="s">
        <v>104</v>
      </c>
      <c r="P4" s="375"/>
    </row>
    <row r="5" spans="2:16" ht="39.75" customHeight="1" thickBot="1" x14ac:dyDescent="0.25">
      <c r="B5" s="488"/>
      <c r="C5" s="356" t="s">
        <v>382</v>
      </c>
      <c r="D5" s="357" t="s">
        <v>329</v>
      </c>
      <c r="E5" s="357" t="s">
        <v>118</v>
      </c>
      <c r="F5" s="357" t="s">
        <v>15</v>
      </c>
      <c r="G5" s="358" t="s">
        <v>120</v>
      </c>
      <c r="H5" s="356" t="s">
        <v>121</v>
      </c>
      <c r="I5" s="357" t="s">
        <v>122</v>
      </c>
      <c r="J5" s="357" t="s">
        <v>123</v>
      </c>
      <c r="K5" s="358" t="s">
        <v>124</v>
      </c>
      <c r="L5" s="356" t="s">
        <v>88</v>
      </c>
      <c r="M5" s="357" t="s">
        <v>8</v>
      </c>
      <c r="N5" s="358" t="s">
        <v>119</v>
      </c>
      <c r="O5" s="486"/>
      <c r="P5" s="375"/>
    </row>
    <row r="6" spans="2:16" x14ac:dyDescent="0.2">
      <c r="B6" s="206" t="s">
        <v>16</v>
      </c>
      <c r="C6" s="271">
        <v>0</v>
      </c>
      <c r="D6" s="272">
        <v>0.27205000000000001</v>
      </c>
      <c r="E6" s="272">
        <v>0.17846999999999999</v>
      </c>
      <c r="F6" s="272">
        <v>0</v>
      </c>
      <c r="G6" s="273">
        <v>0.25914999999999999</v>
      </c>
      <c r="H6" s="271">
        <v>0.17846999999999999</v>
      </c>
      <c r="I6" s="272">
        <v>0.19897999999999999</v>
      </c>
      <c r="J6" s="272">
        <v>0</v>
      </c>
      <c r="K6" s="273">
        <v>0.18579999999999999</v>
      </c>
      <c r="L6" s="271">
        <v>0</v>
      </c>
      <c r="M6" s="272">
        <v>0</v>
      </c>
      <c r="N6" s="273">
        <v>0</v>
      </c>
      <c r="O6" s="382">
        <v>0.22311</v>
      </c>
      <c r="P6" s="376"/>
    </row>
    <row r="7" spans="2:16" x14ac:dyDescent="0.2">
      <c r="B7" s="207" t="s">
        <v>17</v>
      </c>
      <c r="C7" s="270">
        <v>0</v>
      </c>
      <c r="D7" s="274">
        <v>2.8275899999999998</v>
      </c>
      <c r="E7" s="274">
        <v>0.51615</v>
      </c>
      <c r="F7" s="274">
        <v>0.59167000000000003</v>
      </c>
      <c r="G7" s="275">
        <v>0.58755999999999997</v>
      </c>
      <c r="H7" s="270">
        <v>0.54474999999999996</v>
      </c>
      <c r="I7" s="274">
        <v>0.76956000000000002</v>
      </c>
      <c r="J7" s="274">
        <v>2.02278</v>
      </c>
      <c r="K7" s="275">
        <v>0.62953000000000003</v>
      </c>
      <c r="L7" s="270">
        <v>0</v>
      </c>
      <c r="M7" s="274">
        <v>0.75144999999999995</v>
      </c>
      <c r="N7" s="275">
        <v>0.75144999999999995</v>
      </c>
      <c r="O7" s="383">
        <v>0.61929000000000001</v>
      </c>
      <c r="P7" s="376"/>
    </row>
    <row r="8" spans="2:16" x14ac:dyDescent="0.2">
      <c r="B8" s="207" t="s">
        <v>142</v>
      </c>
      <c r="C8" s="270">
        <v>0</v>
      </c>
      <c r="D8" s="274">
        <v>0.56843999999999995</v>
      </c>
      <c r="E8" s="274">
        <v>0.56462000000000001</v>
      </c>
      <c r="F8" s="274">
        <v>0.64470000000000005</v>
      </c>
      <c r="G8" s="275">
        <v>0.57491999999999999</v>
      </c>
      <c r="H8" s="270">
        <v>0.67320000000000002</v>
      </c>
      <c r="I8" s="274">
        <v>0.73687000000000002</v>
      </c>
      <c r="J8" s="274">
        <v>0</v>
      </c>
      <c r="K8" s="275">
        <v>0.69055</v>
      </c>
      <c r="L8" s="270">
        <v>0</v>
      </c>
      <c r="M8" s="274">
        <v>0</v>
      </c>
      <c r="N8" s="275">
        <v>0</v>
      </c>
      <c r="O8" s="383">
        <v>0.58043999999999996</v>
      </c>
      <c r="P8" s="376"/>
    </row>
    <row r="9" spans="2:16" x14ac:dyDescent="0.2">
      <c r="B9" s="207" t="s">
        <v>143</v>
      </c>
      <c r="C9" s="270">
        <v>0</v>
      </c>
      <c r="D9" s="274">
        <v>1.35517</v>
      </c>
      <c r="E9" s="274">
        <v>1.72966</v>
      </c>
      <c r="F9" s="274">
        <v>1.0222500000000001</v>
      </c>
      <c r="G9" s="275">
        <v>1.3208899999999999</v>
      </c>
      <c r="H9" s="270">
        <v>1.0222500000000001</v>
      </c>
      <c r="I9" s="274">
        <v>0</v>
      </c>
      <c r="J9" s="274">
        <v>0</v>
      </c>
      <c r="K9" s="275">
        <v>1.0222500000000001</v>
      </c>
      <c r="L9" s="270">
        <v>0</v>
      </c>
      <c r="M9" s="274">
        <v>0</v>
      </c>
      <c r="N9" s="275">
        <v>0</v>
      </c>
      <c r="O9" s="383">
        <v>1.31552</v>
      </c>
      <c r="P9" s="376"/>
    </row>
    <row r="10" spans="2:16" x14ac:dyDescent="0.2">
      <c r="B10" s="207" t="s">
        <v>18</v>
      </c>
      <c r="C10" s="270">
        <v>31.07874</v>
      </c>
      <c r="D10" s="274">
        <v>0.34253</v>
      </c>
      <c r="E10" s="274">
        <v>0.65132000000000001</v>
      </c>
      <c r="F10" s="274">
        <v>0.69867000000000001</v>
      </c>
      <c r="G10" s="275">
        <v>0.51680000000000004</v>
      </c>
      <c r="H10" s="270">
        <v>0.69930000000000003</v>
      </c>
      <c r="I10" s="274">
        <v>0.92393999999999998</v>
      </c>
      <c r="J10" s="274">
        <v>2.1644600000000001</v>
      </c>
      <c r="K10" s="275">
        <v>0.86082000000000003</v>
      </c>
      <c r="L10" s="270">
        <v>0</v>
      </c>
      <c r="M10" s="274">
        <v>1.6108100000000001</v>
      </c>
      <c r="N10" s="275">
        <v>1.6108100000000001</v>
      </c>
      <c r="O10" s="383">
        <v>0.72330000000000005</v>
      </c>
      <c r="P10" s="376"/>
    </row>
    <row r="11" spans="2:16" x14ac:dyDescent="0.2">
      <c r="B11" s="207" t="s">
        <v>19</v>
      </c>
      <c r="C11" s="270">
        <v>0</v>
      </c>
      <c r="D11" s="274">
        <v>0.45695999999999998</v>
      </c>
      <c r="E11" s="274">
        <v>0.64712999999999998</v>
      </c>
      <c r="F11" s="274">
        <v>0.83428999999999998</v>
      </c>
      <c r="G11" s="275">
        <v>0.58077000000000001</v>
      </c>
      <c r="H11" s="270">
        <v>0.76312000000000002</v>
      </c>
      <c r="I11" s="274">
        <v>0.88180999999999998</v>
      </c>
      <c r="J11" s="274">
        <v>2.33249</v>
      </c>
      <c r="K11" s="275">
        <v>0.85890999999999995</v>
      </c>
      <c r="L11" s="270">
        <v>3.3935300000000002</v>
      </c>
      <c r="M11" s="274">
        <v>0.36519000000000001</v>
      </c>
      <c r="N11" s="275">
        <v>0.60365999999999997</v>
      </c>
      <c r="O11" s="383">
        <v>0.64439999999999997</v>
      </c>
      <c r="P11" s="376"/>
    </row>
    <row r="12" spans="2:16" x14ac:dyDescent="0.2">
      <c r="B12" s="207" t="s">
        <v>174</v>
      </c>
      <c r="C12" s="270">
        <v>0</v>
      </c>
      <c r="D12" s="274">
        <v>0.38124000000000002</v>
      </c>
      <c r="E12" s="274">
        <v>0.41397</v>
      </c>
      <c r="F12" s="274">
        <v>0.61062000000000005</v>
      </c>
      <c r="G12" s="275">
        <v>0.42612</v>
      </c>
      <c r="H12" s="270">
        <v>0</v>
      </c>
      <c r="I12" s="274">
        <v>0</v>
      </c>
      <c r="J12" s="274">
        <v>0</v>
      </c>
      <c r="K12" s="275">
        <v>0</v>
      </c>
      <c r="L12" s="270">
        <v>5.0663999999999998</v>
      </c>
      <c r="M12" s="274">
        <v>0</v>
      </c>
      <c r="N12" s="275">
        <v>5.0663999999999998</v>
      </c>
      <c r="O12" s="383">
        <v>0.43109999999999998</v>
      </c>
      <c r="P12" s="376"/>
    </row>
    <row r="13" spans="2:16" x14ac:dyDescent="0.2">
      <c r="B13" s="207" t="s">
        <v>20</v>
      </c>
      <c r="C13" s="270">
        <v>4.4515399999999996</v>
      </c>
      <c r="D13" s="274">
        <v>0.69016999999999995</v>
      </c>
      <c r="E13" s="274">
        <v>0.99833000000000005</v>
      </c>
      <c r="F13" s="274">
        <v>0.97377999999999998</v>
      </c>
      <c r="G13" s="275">
        <v>0.93898000000000004</v>
      </c>
      <c r="H13" s="270">
        <v>0.94205000000000005</v>
      </c>
      <c r="I13" s="274">
        <v>1.4148099999999999</v>
      </c>
      <c r="J13" s="274">
        <v>3.27807</v>
      </c>
      <c r="K13" s="275">
        <v>1.6593800000000001</v>
      </c>
      <c r="L13" s="270">
        <v>3.58771</v>
      </c>
      <c r="M13" s="274">
        <v>2.3802400000000001</v>
      </c>
      <c r="N13" s="275">
        <v>2.5041199999999999</v>
      </c>
      <c r="O13" s="383">
        <v>1.4584999999999999</v>
      </c>
      <c r="P13" s="376"/>
    </row>
    <row r="14" spans="2:16" x14ac:dyDescent="0.2">
      <c r="B14" s="207" t="s">
        <v>21</v>
      </c>
      <c r="C14" s="270">
        <v>0</v>
      </c>
      <c r="D14" s="274">
        <v>0.47621999999999998</v>
      </c>
      <c r="E14" s="274">
        <v>0.45822000000000002</v>
      </c>
      <c r="F14" s="274">
        <v>0.55567999999999995</v>
      </c>
      <c r="G14" s="275">
        <v>0.4965</v>
      </c>
      <c r="H14" s="270">
        <v>0.52588999999999997</v>
      </c>
      <c r="I14" s="274">
        <v>0.86133999999999999</v>
      </c>
      <c r="J14" s="274">
        <v>2.43527</v>
      </c>
      <c r="K14" s="275">
        <v>0.72187000000000001</v>
      </c>
      <c r="L14" s="270">
        <v>0.78573999999999999</v>
      </c>
      <c r="M14" s="274">
        <v>1.6071800000000001</v>
      </c>
      <c r="N14" s="275">
        <v>0.82240000000000002</v>
      </c>
      <c r="O14" s="383">
        <v>0.55052000000000001</v>
      </c>
      <c r="P14" s="376"/>
    </row>
    <row r="15" spans="2:16" x14ac:dyDescent="0.2">
      <c r="B15" s="207" t="s">
        <v>144</v>
      </c>
      <c r="C15" s="270">
        <v>0.33459</v>
      </c>
      <c r="D15" s="274">
        <v>0.55947000000000002</v>
      </c>
      <c r="E15" s="274">
        <v>0.59289000000000003</v>
      </c>
      <c r="F15" s="274">
        <v>0.79088999999999998</v>
      </c>
      <c r="G15" s="275">
        <v>0.70047999999999999</v>
      </c>
      <c r="H15" s="270">
        <v>0.78032000000000001</v>
      </c>
      <c r="I15" s="274">
        <v>0.96836</v>
      </c>
      <c r="J15" s="274">
        <v>2.7387600000000001</v>
      </c>
      <c r="K15" s="275">
        <v>0.91505000000000003</v>
      </c>
      <c r="L15" s="270">
        <v>13.566190000000001</v>
      </c>
      <c r="M15" s="274">
        <v>2.2065800000000002</v>
      </c>
      <c r="N15" s="275">
        <v>2.4971999999999999</v>
      </c>
      <c r="O15" s="383">
        <v>0.76193999999999995</v>
      </c>
      <c r="P15" s="376"/>
    </row>
    <row r="16" spans="2:16" x14ac:dyDescent="0.2">
      <c r="B16" s="207" t="s">
        <v>22</v>
      </c>
      <c r="C16" s="270">
        <v>0</v>
      </c>
      <c r="D16" s="274">
        <v>0.39439999999999997</v>
      </c>
      <c r="E16" s="274">
        <v>0.46678999999999998</v>
      </c>
      <c r="F16" s="274">
        <v>0.61029</v>
      </c>
      <c r="G16" s="275">
        <v>0.42292999999999997</v>
      </c>
      <c r="H16" s="270">
        <v>0.46678999999999998</v>
      </c>
      <c r="I16" s="274">
        <v>0</v>
      </c>
      <c r="J16" s="274">
        <v>0</v>
      </c>
      <c r="K16" s="275">
        <v>0.46678999999999998</v>
      </c>
      <c r="L16" s="270">
        <v>0</v>
      </c>
      <c r="M16" s="274">
        <v>0</v>
      </c>
      <c r="N16" s="275">
        <v>0</v>
      </c>
      <c r="O16" s="383">
        <v>0.42304000000000003</v>
      </c>
      <c r="P16" s="376"/>
    </row>
    <row r="17" spans="2:16" x14ac:dyDescent="0.2">
      <c r="B17" s="207" t="s">
        <v>23</v>
      </c>
      <c r="C17" s="270">
        <v>0.56669000000000003</v>
      </c>
      <c r="D17" s="274">
        <v>0.33445999999999998</v>
      </c>
      <c r="E17" s="274">
        <v>0.57554000000000005</v>
      </c>
      <c r="F17" s="274">
        <v>0.52408999999999994</v>
      </c>
      <c r="G17" s="275">
        <v>0.42541000000000001</v>
      </c>
      <c r="H17" s="270">
        <v>0.45371</v>
      </c>
      <c r="I17" s="274">
        <v>1.12744</v>
      </c>
      <c r="J17" s="274">
        <v>4.3759800000000002</v>
      </c>
      <c r="K17" s="275">
        <v>0.97184000000000004</v>
      </c>
      <c r="L17" s="270">
        <v>2.3394300000000001</v>
      </c>
      <c r="M17" s="274">
        <v>0.72607999999999995</v>
      </c>
      <c r="N17" s="275">
        <v>0.73031000000000001</v>
      </c>
      <c r="O17" s="383">
        <v>0.50314999999999999</v>
      </c>
      <c r="P17" s="376"/>
    </row>
    <row r="18" spans="2:16" x14ac:dyDescent="0.2">
      <c r="B18" s="207" t="s">
        <v>24</v>
      </c>
      <c r="C18" s="270">
        <v>0.36071999999999999</v>
      </c>
      <c r="D18" s="274">
        <v>0.40006000000000003</v>
      </c>
      <c r="E18" s="274">
        <v>0.44951000000000002</v>
      </c>
      <c r="F18" s="274">
        <v>0.57001000000000002</v>
      </c>
      <c r="G18" s="275">
        <v>0.46633999999999998</v>
      </c>
      <c r="H18" s="270">
        <v>0.49036000000000002</v>
      </c>
      <c r="I18" s="274">
        <v>0.54320999999999997</v>
      </c>
      <c r="J18" s="274">
        <v>2.8460399999999999</v>
      </c>
      <c r="K18" s="275">
        <v>0.53996</v>
      </c>
      <c r="L18" s="270">
        <v>14.06474</v>
      </c>
      <c r="M18" s="274">
        <v>1.8294299999999999</v>
      </c>
      <c r="N18" s="275">
        <v>1.82999</v>
      </c>
      <c r="O18" s="383">
        <v>0.56867999999999996</v>
      </c>
      <c r="P18" s="376"/>
    </row>
    <row r="19" spans="2:16" x14ac:dyDescent="0.2">
      <c r="B19" s="207" t="s">
        <v>25</v>
      </c>
      <c r="C19" s="270">
        <v>0</v>
      </c>
      <c r="D19" s="274">
        <v>1.17042</v>
      </c>
      <c r="E19" s="274">
        <v>1.37435</v>
      </c>
      <c r="F19" s="274">
        <v>1.5981099999999999</v>
      </c>
      <c r="G19" s="275">
        <v>1.44547</v>
      </c>
      <c r="H19" s="270">
        <v>1.11429</v>
      </c>
      <c r="I19" s="274">
        <v>1.9307399999999999</v>
      </c>
      <c r="J19" s="274">
        <v>3.0083700000000002</v>
      </c>
      <c r="K19" s="275">
        <v>1.7808900000000001</v>
      </c>
      <c r="L19" s="270">
        <v>1.7988599999999999</v>
      </c>
      <c r="M19" s="274">
        <v>2.5638200000000002</v>
      </c>
      <c r="N19" s="275">
        <v>2.4846300000000001</v>
      </c>
      <c r="O19" s="383">
        <v>1.5509900000000001</v>
      </c>
      <c r="P19" s="376"/>
    </row>
    <row r="20" spans="2:16" x14ac:dyDescent="0.2">
      <c r="B20" s="207" t="s">
        <v>26</v>
      </c>
      <c r="C20" s="270">
        <v>1.74946</v>
      </c>
      <c r="D20" s="274">
        <v>0.63943000000000005</v>
      </c>
      <c r="E20" s="274">
        <v>0.76729999999999998</v>
      </c>
      <c r="F20" s="274">
        <v>0.76185000000000003</v>
      </c>
      <c r="G20" s="275">
        <v>0.72763999999999995</v>
      </c>
      <c r="H20" s="270">
        <v>0.74029999999999996</v>
      </c>
      <c r="I20" s="274">
        <v>0.91974999999999996</v>
      </c>
      <c r="J20" s="274">
        <v>2.5741200000000002</v>
      </c>
      <c r="K20" s="275">
        <v>0.95252999999999999</v>
      </c>
      <c r="L20" s="270">
        <v>4.1201699999999999</v>
      </c>
      <c r="M20" s="274">
        <v>5.0768599999999999</v>
      </c>
      <c r="N20" s="275">
        <v>4.9970499999999998</v>
      </c>
      <c r="O20" s="383">
        <v>0.91657</v>
      </c>
      <c r="P20" s="376"/>
    </row>
    <row r="21" spans="2:16" x14ac:dyDescent="0.2">
      <c r="B21" s="207" t="s">
        <v>27</v>
      </c>
      <c r="C21" s="270">
        <v>0</v>
      </c>
      <c r="D21" s="274">
        <v>0.37573000000000001</v>
      </c>
      <c r="E21" s="274">
        <v>0.52200999999999997</v>
      </c>
      <c r="F21" s="274">
        <v>0.59321000000000002</v>
      </c>
      <c r="G21" s="275">
        <v>0.50368999999999997</v>
      </c>
      <c r="H21" s="270">
        <v>0.55235999999999996</v>
      </c>
      <c r="I21" s="274">
        <v>0.72404999999999997</v>
      </c>
      <c r="J21" s="274">
        <v>0.83043999999999996</v>
      </c>
      <c r="K21" s="275">
        <v>0.66439999999999999</v>
      </c>
      <c r="L21" s="270">
        <v>5.9787800000000004</v>
      </c>
      <c r="M21" s="274">
        <v>0.77178000000000002</v>
      </c>
      <c r="N21" s="275">
        <v>1.01471</v>
      </c>
      <c r="O21" s="383">
        <v>0.55230999999999997</v>
      </c>
      <c r="P21" s="376"/>
    </row>
    <row r="22" spans="2:16" x14ac:dyDescent="0.2">
      <c r="B22" s="207" t="s">
        <v>207</v>
      </c>
      <c r="C22" s="270">
        <v>0</v>
      </c>
      <c r="D22" s="274">
        <v>0.27898000000000001</v>
      </c>
      <c r="E22" s="274">
        <v>0.48226000000000002</v>
      </c>
      <c r="F22" s="274">
        <v>0.34060000000000001</v>
      </c>
      <c r="G22" s="275">
        <v>0.30059999999999998</v>
      </c>
      <c r="H22" s="270">
        <v>0.62587000000000004</v>
      </c>
      <c r="I22" s="274">
        <v>1.3588100000000001</v>
      </c>
      <c r="J22" s="274">
        <v>2.5084300000000002</v>
      </c>
      <c r="K22" s="275">
        <v>0.69564000000000004</v>
      </c>
      <c r="L22" s="270">
        <v>0</v>
      </c>
      <c r="M22" s="274">
        <v>1.10545</v>
      </c>
      <c r="N22" s="275">
        <v>1.10545</v>
      </c>
      <c r="O22" s="383">
        <v>0.31374999999999997</v>
      </c>
      <c r="P22" s="376"/>
    </row>
    <row r="23" spans="2:16" x14ac:dyDescent="0.2">
      <c r="B23" s="207" t="s">
        <v>28</v>
      </c>
      <c r="C23" s="270">
        <v>0.65793999999999997</v>
      </c>
      <c r="D23" s="274">
        <v>0.61477999999999999</v>
      </c>
      <c r="E23" s="274">
        <v>0.49934000000000001</v>
      </c>
      <c r="F23" s="274">
        <v>0.53386</v>
      </c>
      <c r="G23" s="275">
        <v>0.56572</v>
      </c>
      <c r="H23" s="270">
        <v>0.48160999999999998</v>
      </c>
      <c r="I23" s="274">
        <v>0.73353999999999997</v>
      </c>
      <c r="J23" s="274">
        <v>1.85978</v>
      </c>
      <c r="K23" s="275">
        <v>0.75814000000000004</v>
      </c>
      <c r="L23" s="270">
        <v>0.79288000000000003</v>
      </c>
      <c r="M23" s="274">
        <v>1.90002</v>
      </c>
      <c r="N23" s="275">
        <v>1.6598900000000001</v>
      </c>
      <c r="O23" s="383">
        <v>0.66842999999999997</v>
      </c>
      <c r="P23" s="376"/>
    </row>
    <row r="24" spans="2:16" x14ac:dyDescent="0.2">
      <c r="B24" s="207" t="s">
        <v>29</v>
      </c>
      <c r="C24" s="270">
        <v>0</v>
      </c>
      <c r="D24" s="274">
        <v>0.40799999999999997</v>
      </c>
      <c r="E24" s="274">
        <v>0.50978999999999997</v>
      </c>
      <c r="F24" s="274">
        <v>0.58477000000000001</v>
      </c>
      <c r="G24" s="275">
        <v>0.51254</v>
      </c>
      <c r="H24" s="270">
        <v>0.58143</v>
      </c>
      <c r="I24" s="274">
        <v>1.4252</v>
      </c>
      <c r="J24" s="274">
        <v>3.0791900000000001</v>
      </c>
      <c r="K24" s="275">
        <v>1.0771200000000001</v>
      </c>
      <c r="L24" s="270">
        <v>0</v>
      </c>
      <c r="M24" s="274">
        <v>2.0103800000000001</v>
      </c>
      <c r="N24" s="275">
        <v>2.0103800000000001</v>
      </c>
      <c r="O24" s="383">
        <v>0.61748999999999998</v>
      </c>
      <c r="P24" s="376"/>
    </row>
    <row r="25" spans="2:16" x14ac:dyDescent="0.2">
      <c r="B25" s="207" t="s">
        <v>30</v>
      </c>
      <c r="C25" s="270">
        <v>0</v>
      </c>
      <c r="D25" s="274">
        <v>0.48627999999999999</v>
      </c>
      <c r="E25" s="274">
        <v>0.60357000000000005</v>
      </c>
      <c r="F25" s="274">
        <v>0.72824999999999995</v>
      </c>
      <c r="G25" s="275">
        <v>0.50555000000000005</v>
      </c>
      <c r="H25" s="270">
        <v>0.60357000000000005</v>
      </c>
      <c r="I25" s="274">
        <v>0</v>
      </c>
      <c r="J25" s="274">
        <v>0</v>
      </c>
      <c r="K25" s="275">
        <v>0.60357000000000005</v>
      </c>
      <c r="L25" s="270">
        <v>0</v>
      </c>
      <c r="M25" s="274">
        <v>0</v>
      </c>
      <c r="N25" s="275">
        <v>0</v>
      </c>
      <c r="O25" s="383">
        <v>0.50660000000000005</v>
      </c>
      <c r="P25" s="376"/>
    </row>
    <row r="26" spans="2:16" x14ac:dyDescent="0.2">
      <c r="B26" s="207" t="s">
        <v>31</v>
      </c>
      <c r="C26" s="270">
        <v>0</v>
      </c>
      <c r="D26" s="274">
        <v>0</v>
      </c>
      <c r="E26" s="274">
        <v>1.7396199999999999</v>
      </c>
      <c r="F26" s="274">
        <v>1.07701</v>
      </c>
      <c r="G26" s="275">
        <v>1.0822400000000001</v>
      </c>
      <c r="H26" s="270">
        <v>1.71004</v>
      </c>
      <c r="I26" s="274">
        <v>0</v>
      </c>
      <c r="J26" s="274">
        <v>0</v>
      </c>
      <c r="K26" s="275">
        <v>1.71004</v>
      </c>
      <c r="L26" s="270">
        <v>0</v>
      </c>
      <c r="M26" s="274">
        <v>0</v>
      </c>
      <c r="N26" s="275">
        <v>0</v>
      </c>
      <c r="O26" s="383">
        <v>1.0870899999999999</v>
      </c>
      <c r="P26" s="376"/>
    </row>
    <row r="27" spans="2:16" x14ac:dyDescent="0.2">
      <c r="B27" s="207" t="s">
        <v>179</v>
      </c>
      <c r="C27" s="270">
        <v>0</v>
      </c>
      <c r="D27" s="274">
        <v>3.1958099999999998</v>
      </c>
      <c r="E27" s="274">
        <v>0</v>
      </c>
      <c r="F27" s="274">
        <v>0</v>
      </c>
      <c r="G27" s="275">
        <v>3.1958099999999998</v>
      </c>
      <c r="H27" s="270">
        <v>0</v>
      </c>
      <c r="I27" s="274">
        <v>0</v>
      </c>
      <c r="J27" s="274">
        <v>0</v>
      </c>
      <c r="K27" s="275">
        <v>0</v>
      </c>
      <c r="L27" s="270">
        <v>0</v>
      </c>
      <c r="M27" s="274">
        <v>0</v>
      </c>
      <c r="N27" s="275">
        <v>0</v>
      </c>
      <c r="O27" s="383">
        <v>3.1958099999999998</v>
      </c>
      <c r="P27" s="376"/>
    </row>
    <row r="28" spans="2:16" x14ac:dyDescent="0.2">
      <c r="B28" s="207" t="s">
        <v>204</v>
      </c>
      <c r="C28" s="270">
        <v>0</v>
      </c>
      <c r="D28" s="274">
        <v>0.48477999999999999</v>
      </c>
      <c r="E28" s="274">
        <v>0</v>
      </c>
      <c r="F28" s="274">
        <v>0</v>
      </c>
      <c r="G28" s="275">
        <v>0.48477999999999999</v>
      </c>
      <c r="H28" s="270">
        <v>0</v>
      </c>
      <c r="I28" s="274">
        <v>0</v>
      </c>
      <c r="J28" s="274">
        <v>0</v>
      </c>
      <c r="K28" s="275">
        <v>0</v>
      </c>
      <c r="L28" s="270">
        <v>0</v>
      </c>
      <c r="M28" s="274">
        <v>0</v>
      </c>
      <c r="N28" s="275">
        <v>0</v>
      </c>
      <c r="O28" s="383">
        <v>0.48477999999999999</v>
      </c>
      <c r="P28" s="376"/>
    </row>
    <row r="29" spans="2:16" x14ac:dyDescent="0.2">
      <c r="B29" s="207" t="s">
        <v>175</v>
      </c>
      <c r="C29" s="270">
        <v>0</v>
      </c>
      <c r="D29" s="274">
        <v>0</v>
      </c>
      <c r="E29" s="274">
        <v>2.61198</v>
      </c>
      <c r="F29" s="274">
        <v>0</v>
      </c>
      <c r="G29" s="275">
        <v>2.61198</v>
      </c>
      <c r="H29" s="270">
        <v>0</v>
      </c>
      <c r="I29" s="274">
        <v>1.8071299999999999</v>
      </c>
      <c r="J29" s="274">
        <v>0</v>
      </c>
      <c r="K29" s="275">
        <v>1.8071299999999999</v>
      </c>
      <c r="L29" s="270">
        <v>0</v>
      </c>
      <c r="M29" s="274">
        <v>0</v>
      </c>
      <c r="N29" s="275">
        <v>0</v>
      </c>
      <c r="O29" s="383">
        <v>2.3198400000000001</v>
      </c>
      <c r="P29" s="376"/>
    </row>
    <row r="30" spans="2:16" x14ac:dyDescent="0.2">
      <c r="B30" s="207" t="s">
        <v>32</v>
      </c>
      <c r="C30" s="270">
        <v>0</v>
      </c>
      <c r="D30" s="274">
        <v>0.46514</v>
      </c>
      <c r="E30" s="274">
        <v>0.68879999999999997</v>
      </c>
      <c r="F30" s="274">
        <v>0.70723999999999998</v>
      </c>
      <c r="G30" s="275">
        <v>0.54720999999999997</v>
      </c>
      <c r="H30" s="270">
        <v>0.67888000000000004</v>
      </c>
      <c r="I30" s="274">
        <v>1.4345600000000001</v>
      </c>
      <c r="J30" s="274">
        <v>4.3863799999999999</v>
      </c>
      <c r="K30" s="275">
        <v>0.85677999999999999</v>
      </c>
      <c r="L30" s="270">
        <v>0</v>
      </c>
      <c r="M30" s="274">
        <v>1.3882300000000001</v>
      </c>
      <c r="N30" s="275">
        <v>1.3882300000000001</v>
      </c>
      <c r="O30" s="383">
        <v>0.57167999999999997</v>
      </c>
      <c r="P30" s="376"/>
    </row>
    <row r="31" spans="2:16" x14ac:dyDescent="0.2">
      <c r="B31" s="207" t="s">
        <v>33</v>
      </c>
      <c r="C31" s="270">
        <v>0</v>
      </c>
      <c r="D31" s="274">
        <v>0.57774999999999999</v>
      </c>
      <c r="E31" s="274">
        <v>0.96316000000000002</v>
      </c>
      <c r="F31" s="274">
        <v>1.44346</v>
      </c>
      <c r="G31" s="275">
        <v>0.90103</v>
      </c>
      <c r="H31" s="270">
        <v>0.87704000000000004</v>
      </c>
      <c r="I31" s="274">
        <v>0.76692000000000005</v>
      </c>
      <c r="J31" s="274">
        <v>2.7197399999999998</v>
      </c>
      <c r="K31" s="275">
        <v>1.5545899999999999</v>
      </c>
      <c r="L31" s="270">
        <v>0</v>
      </c>
      <c r="M31" s="274">
        <v>0</v>
      </c>
      <c r="N31" s="275">
        <v>0</v>
      </c>
      <c r="O31" s="383">
        <v>1.34592</v>
      </c>
      <c r="P31" s="376"/>
    </row>
    <row r="32" spans="2:16" x14ac:dyDescent="0.2">
      <c r="B32" s="207" t="s">
        <v>34</v>
      </c>
      <c r="C32" s="270">
        <v>0</v>
      </c>
      <c r="D32" s="274">
        <v>0.51868000000000003</v>
      </c>
      <c r="E32" s="274">
        <v>0.54073000000000004</v>
      </c>
      <c r="F32" s="274">
        <v>0</v>
      </c>
      <c r="G32" s="275">
        <v>0.53054999999999997</v>
      </c>
      <c r="H32" s="270">
        <v>0</v>
      </c>
      <c r="I32" s="274">
        <v>0</v>
      </c>
      <c r="J32" s="274">
        <v>1.2281</v>
      </c>
      <c r="K32" s="275">
        <v>1.2281</v>
      </c>
      <c r="L32" s="270">
        <v>0</v>
      </c>
      <c r="M32" s="274">
        <v>18.806000000000001</v>
      </c>
      <c r="N32" s="275">
        <v>18.806000000000001</v>
      </c>
      <c r="O32" s="383">
        <v>0.87861</v>
      </c>
      <c r="P32" s="376"/>
    </row>
    <row r="33" spans="2:16" x14ac:dyDescent="0.2">
      <c r="B33" s="207" t="s">
        <v>35</v>
      </c>
      <c r="C33" s="270">
        <v>1.7492300000000001</v>
      </c>
      <c r="D33" s="274">
        <v>0.68539000000000005</v>
      </c>
      <c r="E33" s="274">
        <v>1.03552</v>
      </c>
      <c r="F33" s="274">
        <v>0.85787999999999998</v>
      </c>
      <c r="G33" s="275">
        <v>0.87755000000000005</v>
      </c>
      <c r="H33" s="270">
        <v>0.93535999999999997</v>
      </c>
      <c r="I33" s="274">
        <v>1.1006899999999999</v>
      </c>
      <c r="J33" s="274">
        <v>4.3289900000000001</v>
      </c>
      <c r="K33" s="275">
        <v>1.36703</v>
      </c>
      <c r="L33" s="270">
        <v>3.4860699999999998</v>
      </c>
      <c r="M33" s="274">
        <v>2.0369999999999999</v>
      </c>
      <c r="N33" s="275">
        <v>2.13178</v>
      </c>
      <c r="O33" s="383">
        <v>1.1887799999999999</v>
      </c>
      <c r="P33" s="376"/>
    </row>
    <row r="34" spans="2:16" x14ac:dyDescent="0.2">
      <c r="B34" s="207" t="s">
        <v>182</v>
      </c>
      <c r="C34" s="270">
        <v>6.6537499999999996</v>
      </c>
      <c r="D34" s="274">
        <v>0.82986000000000004</v>
      </c>
      <c r="E34" s="274">
        <v>0.83098000000000005</v>
      </c>
      <c r="F34" s="274">
        <v>0.97155000000000002</v>
      </c>
      <c r="G34" s="275">
        <v>0.85121000000000002</v>
      </c>
      <c r="H34" s="270">
        <v>0.88649</v>
      </c>
      <c r="I34" s="274">
        <v>0.66281000000000001</v>
      </c>
      <c r="J34" s="274">
        <v>1.65883</v>
      </c>
      <c r="K34" s="275">
        <v>1.01241</v>
      </c>
      <c r="L34" s="270">
        <v>0</v>
      </c>
      <c r="M34" s="274">
        <v>0</v>
      </c>
      <c r="N34" s="275">
        <v>0</v>
      </c>
      <c r="O34" s="383">
        <v>0.92059999999999997</v>
      </c>
      <c r="P34" s="376"/>
    </row>
    <row r="35" spans="2:16" x14ac:dyDescent="0.2">
      <c r="B35" s="207" t="s">
        <v>145</v>
      </c>
      <c r="C35" s="270">
        <v>0</v>
      </c>
      <c r="D35" s="274">
        <v>0</v>
      </c>
      <c r="E35" s="274">
        <v>0.71633999999999998</v>
      </c>
      <c r="F35" s="274">
        <v>1.2551600000000001</v>
      </c>
      <c r="G35" s="275">
        <v>0.81208999999999998</v>
      </c>
      <c r="H35" s="270">
        <v>1.98241</v>
      </c>
      <c r="I35" s="274">
        <v>1.50501</v>
      </c>
      <c r="J35" s="274">
        <v>4.6969000000000003</v>
      </c>
      <c r="K35" s="275">
        <v>2.00969</v>
      </c>
      <c r="L35" s="270">
        <v>0</v>
      </c>
      <c r="M35" s="274">
        <v>0</v>
      </c>
      <c r="N35" s="275">
        <v>0</v>
      </c>
      <c r="O35" s="383">
        <v>1.28427</v>
      </c>
      <c r="P35" s="376"/>
    </row>
    <row r="36" spans="2:16" x14ac:dyDescent="0.2">
      <c r="B36" s="207" t="s">
        <v>36</v>
      </c>
      <c r="C36" s="270">
        <v>0</v>
      </c>
      <c r="D36" s="274">
        <v>0.38583000000000001</v>
      </c>
      <c r="E36" s="274">
        <v>0</v>
      </c>
      <c r="F36" s="274">
        <v>0.80935000000000001</v>
      </c>
      <c r="G36" s="275">
        <v>0.41233999999999998</v>
      </c>
      <c r="H36" s="270">
        <v>0</v>
      </c>
      <c r="I36" s="274">
        <v>0</v>
      </c>
      <c r="J36" s="274">
        <v>0</v>
      </c>
      <c r="K36" s="275">
        <v>0</v>
      </c>
      <c r="L36" s="270">
        <v>0</v>
      </c>
      <c r="M36" s="274">
        <v>0</v>
      </c>
      <c r="N36" s="275">
        <v>0</v>
      </c>
      <c r="O36" s="383">
        <v>0.41233999999999998</v>
      </c>
      <c r="P36" s="376"/>
    </row>
    <row r="37" spans="2:16" x14ac:dyDescent="0.2">
      <c r="B37" s="207" t="s">
        <v>37</v>
      </c>
      <c r="C37" s="270">
        <v>0</v>
      </c>
      <c r="D37" s="274">
        <v>0.22192999999999999</v>
      </c>
      <c r="E37" s="274">
        <v>0.71692999999999996</v>
      </c>
      <c r="F37" s="274">
        <v>0.54018999999999995</v>
      </c>
      <c r="G37" s="275">
        <v>0.50985000000000003</v>
      </c>
      <c r="H37" s="270">
        <v>0.34917999999999999</v>
      </c>
      <c r="I37" s="274">
        <v>1.2887200000000001</v>
      </c>
      <c r="J37" s="274">
        <v>2.39133</v>
      </c>
      <c r="K37" s="275">
        <v>1.0323800000000001</v>
      </c>
      <c r="L37" s="270">
        <v>25.347190000000001</v>
      </c>
      <c r="M37" s="274">
        <v>3.1484700000000001</v>
      </c>
      <c r="N37" s="275">
        <v>3.9712100000000001</v>
      </c>
      <c r="O37" s="383">
        <v>0.86050000000000004</v>
      </c>
      <c r="P37" s="376"/>
    </row>
    <row r="38" spans="2:16" x14ac:dyDescent="0.2">
      <c r="B38" s="207" t="s">
        <v>205</v>
      </c>
      <c r="C38" s="270">
        <v>0</v>
      </c>
      <c r="D38" s="274">
        <v>0</v>
      </c>
      <c r="E38" s="274">
        <v>0.67515999999999998</v>
      </c>
      <c r="F38" s="274">
        <v>0.97252000000000005</v>
      </c>
      <c r="G38" s="275">
        <v>0.83543000000000001</v>
      </c>
      <c r="H38" s="270">
        <v>0</v>
      </c>
      <c r="I38" s="274">
        <v>0</v>
      </c>
      <c r="J38" s="274">
        <v>0</v>
      </c>
      <c r="K38" s="275">
        <v>0</v>
      </c>
      <c r="L38" s="270">
        <v>0</v>
      </c>
      <c r="M38" s="274">
        <v>0</v>
      </c>
      <c r="N38" s="275">
        <v>0</v>
      </c>
      <c r="O38" s="383">
        <v>0.83543000000000001</v>
      </c>
      <c r="P38" s="376"/>
    </row>
    <row r="39" spans="2:16" x14ac:dyDescent="0.2">
      <c r="B39" s="207" t="s">
        <v>146</v>
      </c>
      <c r="C39" s="270">
        <v>0</v>
      </c>
      <c r="D39" s="274">
        <v>0.91422000000000003</v>
      </c>
      <c r="E39" s="274">
        <v>0.85862000000000005</v>
      </c>
      <c r="F39" s="274">
        <v>0.97082999999999997</v>
      </c>
      <c r="G39" s="275">
        <v>0.91424000000000005</v>
      </c>
      <c r="H39" s="270">
        <v>0.85862000000000005</v>
      </c>
      <c r="I39" s="274">
        <v>0</v>
      </c>
      <c r="J39" s="274">
        <v>0.63221000000000005</v>
      </c>
      <c r="K39" s="275">
        <v>0.64373000000000002</v>
      </c>
      <c r="L39" s="270">
        <v>0</v>
      </c>
      <c r="M39" s="274">
        <v>0</v>
      </c>
      <c r="N39" s="275">
        <v>0</v>
      </c>
      <c r="O39" s="383">
        <v>0.81596999999999997</v>
      </c>
      <c r="P39" s="376"/>
    </row>
    <row r="40" spans="2:16" x14ac:dyDescent="0.2">
      <c r="B40" s="207" t="s">
        <v>38</v>
      </c>
      <c r="C40" s="270">
        <v>0</v>
      </c>
      <c r="D40" s="274">
        <v>0.36205999999999999</v>
      </c>
      <c r="E40" s="274">
        <v>0.58791000000000004</v>
      </c>
      <c r="F40" s="274">
        <v>0.49730000000000002</v>
      </c>
      <c r="G40" s="275">
        <v>0.37636999999999998</v>
      </c>
      <c r="H40" s="270">
        <v>0.49714000000000003</v>
      </c>
      <c r="I40" s="274">
        <v>2.20696</v>
      </c>
      <c r="J40" s="274">
        <v>0</v>
      </c>
      <c r="K40" s="275">
        <v>0.84147000000000005</v>
      </c>
      <c r="L40" s="270">
        <v>0</v>
      </c>
      <c r="M40" s="274">
        <v>0</v>
      </c>
      <c r="N40" s="275">
        <v>0</v>
      </c>
      <c r="O40" s="383">
        <v>0.37685000000000002</v>
      </c>
      <c r="P40" s="376"/>
    </row>
    <row r="41" spans="2:16" x14ac:dyDescent="0.2">
      <c r="B41" s="207" t="s">
        <v>39</v>
      </c>
      <c r="C41" s="270">
        <v>0</v>
      </c>
      <c r="D41" s="274">
        <v>0.67950999999999995</v>
      </c>
      <c r="E41" s="274">
        <v>0.81747000000000003</v>
      </c>
      <c r="F41" s="274">
        <v>0.86236000000000002</v>
      </c>
      <c r="G41" s="275">
        <v>0.84792000000000001</v>
      </c>
      <c r="H41" s="270">
        <v>0.83753999999999995</v>
      </c>
      <c r="I41" s="274">
        <v>0</v>
      </c>
      <c r="J41" s="274">
        <v>0</v>
      </c>
      <c r="K41" s="275">
        <v>0.83753999999999995</v>
      </c>
      <c r="L41" s="270">
        <v>0</v>
      </c>
      <c r="M41" s="274">
        <v>1.4714700000000001</v>
      </c>
      <c r="N41" s="275">
        <v>1.4714700000000001</v>
      </c>
      <c r="O41" s="383">
        <v>0.85967000000000005</v>
      </c>
      <c r="P41" s="376"/>
    </row>
    <row r="42" spans="2:16" x14ac:dyDescent="0.2">
      <c r="B42" s="207" t="s">
        <v>208</v>
      </c>
      <c r="C42" s="270">
        <v>0</v>
      </c>
      <c r="D42" s="274">
        <v>1.74902</v>
      </c>
      <c r="E42" s="274">
        <v>5.18058</v>
      </c>
      <c r="F42" s="274">
        <v>0</v>
      </c>
      <c r="G42" s="275">
        <v>2.7319200000000001</v>
      </c>
      <c r="H42" s="270">
        <v>0</v>
      </c>
      <c r="I42" s="274">
        <v>0</v>
      </c>
      <c r="J42" s="274">
        <v>0</v>
      </c>
      <c r="K42" s="275">
        <v>0</v>
      </c>
      <c r="L42" s="270">
        <v>0</v>
      </c>
      <c r="M42" s="274">
        <v>0</v>
      </c>
      <c r="N42" s="275">
        <v>0</v>
      </c>
      <c r="O42" s="383">
        <v>2.7319200000000001</v>
      </c>
      <c r="P42" s="376"/>
    </row>
    <row r="43" spans="2:16" x14ac:dyDescent="0.2">
      <c r="B43" s="207" t="s">
        <v>40</v>
      </c>
      <c r="C43" s="270">
        <v>0</v>
      </c>
      <c r="D43" s="274">
        <v>0.40625</v>
      </c>
      <c r="E43" s="274">
        <v>0.47950999999999999</v>
      </c>
      <c r="F43" s="274">
        <v>0.62687000000000004</v>
      </c>
      <c r="G43" s="275">
        <v>0.45401000000000002</v>
      </c>
      <c r="H43" s="270">
        <v>0.47950999999999999</v>
      </c>
      <c r="I43" s="274">
        <v>1.64012</v>
      </c>
      <c r="J43" s="274">
        <v>0</v>
      </c>
      <c r="K43" s="275">
        <v>0.65305999999999997</v>
      </c>
      <c r="L43" s="270">
        <v>0</v>
      </c>
      <c r="M43" s="274">
        <v>0</v>
      </c>
      <c r="N43" s="275">
        <v>0</v>
      </c>
      <c r="O43" s="383">
        <v>0.45694000000000001</v>
      </c>
      <c r="P43" s="376"/>
    </row>
    <row r="44" spans="2:16" x14ac:dyDescent="0.2">
      <c r="B44" s="207" t="s">
        <v>41</v>
      </c>
      <c r="C44" s="270">
        <v>13.810750000000001</v>
      </c>
      <c r="D44" s="274">
        <v>0.39274999999999999</v>
      </c>
      <c r="E44" s="274">
        <v>1.6266799999999999</v>
      </c>
      <c r="F44" s="274">
        <v>1.68943</v>
      </c>
      <c r="G44" s="275">
        <v>1.4655199999999999</v>
      </c>
      <c r="H44" s="270">
        <v>1.6644399999999999</v>
      </c>
      <c r="I44" s="274">
        <v>1.7360800000000001</v>
      </c>
      <c r="J44" s="274">
        <v>4.1841400000000002</v>
      </c>
      <c r="K44" s="275">
        <v>2.03254</v>
      </c>
      <c r="L44" s="270">
        <v>0</v>
      </c>
      <c r="M44" s="274">
        <v>1.8512999999999999</v>
      </c>
      <c r="N44" s="275">
        <v>1.8512999999999999</v>
      </c>
      <c r="O44" s="383">
        <v>1.75038</v>
      </c>
      <c r="P44" s="376"/>
    </row>
    <row r="45" spans="2:16" x14ac:dyDescent="0.2">
      <c r="B45" s="207" t="s">
        <v>42</v>
      </c>
      <c r="C45" s="270">
        <v>0</v>
      </c>
      <c r="D45" s="274">
        <v>0.41255999999999998</v>
      </c>
      <c r="E45" s="274">
        <v>0.52536000000000005</v>
      </c>
      <c r="F45" s="274">
        <v>0.47627000000000003</v>
      </c>
      <c r="G45" s="275">
        <v>0.43719000000000002</v>
      </c>
      <c r="H45" s="270">
        <v>0.47144999999999998</v>
      </c>
      <c r="I45" s="274">
        <v>0.93845999999999996</v>
      </c>
      <c r="J45" s="274">
        <v>1.89113</v>
      </c>
      <c r="K45" s="275">
        <v>1.3569800000000001</v>
      </c>
      <c r="L45" s="270">
        <v>0</v>
      </c>
      <c r="M45" s="274">
        <v>5.9855700000000001</v>
      </c>
      <c r="N45" s="275">
        <v>5.9855700000000001</v>
      </c>
      <c r="O45" s="383">
        <v>0.48659000000000002</v>
      </c>
      <c r="P45" s="376"/>
    </row>
    <row r="46" spans="2:16" x14ac:dyDescent="0.2">
      <c r="B46" s="207" t="s">
        <v>43</v>
      </c>
      <c r="C46" s="270">
        <v>0</v>
      </c>
      <c r="D46" s="274">
        <v>0.44190000000000002</v>
      </c>
      <c r="E46" s="274">
        <v>0.68115000000000003</v>
      </c>
      <c r="F46" s="274">
        <v>0.71197999999999995</v>
      </c>
      <c r="G46" s="275">
        <v>0.59907999999999995</v>
      </c>
      <c r="H46" s="270">
        <v>0.69738999999999995</v>
      </c>
      <c r="I46" s="274">
        <v>0.59897999999999996</v>
      </c>
      <c r="J46" s="274">
        <v>0.72621000000000002</v>
      </c>
      <c r="K46" s="275">
        <v>0.65719000000000005</v>
      </c>
      <c r="L46" s="270">
        <v>0</v>
      </c>
      <c r="M46" s="274">
        <v>0</v>
      </c>
      <c r="N46" s="275">
        <v>0</v>
      </c>
      <c r="O46" s="383">
        <v>0.62992000000000004</v>
      </c>
      <c r="P46" s="376"/>
    </row>
    <row r="47" spans="2:16" x14ac:dyDescent="0.2">
      <c r="B47" s="207" t="s">
        <v>44</v>
      </c>
      <c r="C47" s="270">
        <v>0</v>
      </c>
      <c r="D47" s="274">
        <v>3.4214000000000002</v>
      </c>
      <c r="E47" s="274">
        <v>6.1246999999999998</v>
      </c>
      <c r="F47" s="274">
        <v>10.95453</v>
      </c>
      <c r="G47" s="275">
        <v>8.9659099999999992</v>
      </c>
      <c r="H47" s="270">
        <v>6.4391100000000003</v>
      </c>
      <c r="I47" s="274">
        <v>8.4482499999999998</v>
      </c>
      <c r="J47" s="274">
        <v>3.3286600000000002</v>
      </c>
      <c r="K47" s="275">
        <v>6.3960499999999998</v>
      </c>
      <c r="L47" s="270">
        <v>0</v>
      </c>
      <c r="M47" s="274">
        <v>2.26078</v>
      </c>
      <c r="N47" s="275">
        <v>2.26078</v>
      </c>
      <c r="O47" s="383">
        <v>8.4384899999999998</v>
      </c>
      <c r="P47" s="376"/>
    </row>
    <row r="48" spans="2:16" x14ac:dyDescent="0.2">
      <c r="B48" s="133" t="s">
        <v>53</v>
      </c>
      <c r="C48" s="276">
        <v>1.07637</v>
      </c>
      <c r="D48" s="380">
        <v>0.46165</v>
      </c>
      <c r="E48" s="380">
        <v>0.62739999999999996</v>
      </c>
      <c r="F48" s="380">
        <v>0.75749999999999995</v>
      </c>
      <c r="G48" s="381">
        <v>0.6159</v>
      </c>
      <c r="H48" s="276">
        <v>0.71309999999999996</v>
      </c>
      <c r="I48" s="380">
        <v>1.0041</v>
      </c>
      <c r="J48" s="380">
        <v>2.7426200000000001</v>
      </c>
      <c r="K48" s="381">
        <v>0.97899999999999998</v>
      </c>
      <c r="L48" s="276">
        <v>1.38365</v>
      </c>
      <c r="M48" s="380">
        <v>1.8849199999999999</v>
      </c>
      <c r="N48" s="381">
        <v>1.8188500000000001</v>
      </c>
      <c r="O48" s="384">
        <v>0.74914000000000003</v>
      </c>
      <c r="P48" s="378"/>
    </row>
    <row r="49" spans="2:16" x14ac:dyDescent="0.2">
      <c r="B49" s="207" t="s">
        <v>45</v>
      </c>
      <c r="C49" s="270">
        <v>32.604649999999999</v>
      </c>
      <c r="D49" s="274">
        <v>0.39034999999999997</v>
      </c>
      <c r="E49" s="274">
        <v>0.58352000000000004</v>
      </c>
      <c r="F49" s="274">
        <v>0.59177999999999997</v>
      </c>
      <c r="G49" s="275">
        <v>0.53059999999999996</v>
      </c>
      <c r="H49" s="270">
        <v>0.58238999999999996</v>
      </c>
      <c r="I49" s="274">
        <v>0.73431999999999997</v>
      </c>
      <c r="J49" s="274">
        <v>2.6051099999999998</v>
      </c>
      <c r="K49" s="275">
        <v>0.72768999999999995</v>
      </c>
      <c r="L49" s="270">
        <v>0</v>
      </c>
      <c r="M49" s="274">
        <v>2.6543399999999999</v>
      </c>
      <c r="N49" s="275">
        <v>2.6543399999999999</v>
      </c>
      <c r="O49" s="383">
        <v>0.65659999999999996</v>
      </c>
      <c r="P49" s="379"/>
    </row>
    <row r="50" spans="2:16" x14ac:dyDescent="0.2">
      <c r="B50" s="207" t="s">
        <v>46</v>
      </c>
      <c r="C50" s="270">
        <v>1.5629200000000001</v>
      </c>
      <c r="D50" s="274">
        <v>0.40122999999999998</v>
      </c>
      <c r="E50" s="274">
        <v>0.59099999999999997</v>
      </c>
      <c r="F50" s="274">
        <v>0.54957999999999996</v>
      </c>
      <c r="G50" s="275">
        <v>0.48054000000000002</v>
      </c>
      <c r="H50" s="270">
        <v>0.50668999999999997</v>
      </c>
      <c r="I50" s="274">
        <v>0.65481999999999996</v>
      </c>
      <c r="J50" s="274">
        <v>1.5115099999999999</v>
      </c>
      <c r="K50" s="275">
        <v>0.80844000000000005</v>
      </c>
      <c r="L50" s="270">
        <v>3.8326899999999999</v>
      </c>
      <c r="M50" s="274">
        <v>1.9090100000000001</v>
      </c>
      <c r="N50" s="275">
        <v>1.9260200000000001</v>
      </c>
      <c r="O50" s="383">
        <v>0.60063999999999995</v>
      </c>
      <c r="P50" s="379"/>
    </row>
    <row r="51" spans="2:16" x14ac:dyDescent="0.2">
      <c r="B51" s="207" t="s">
        <v>47</v>
      </c>
      <c r="C51" s="270">
        <v>0</v>
      </c>
      <c r="D51" s="274">
        <v>0.54015999999999997</v>
      </c>
      <c r="E51" s="274">
        <v>0.93796999999999997</v>
      </c>
      <c r="F51" s="274">
        <v>0.70304</v>
      </c>
      <c r="G51" s="275">
        <v>0.69733000000000001</v>
      </c>
      <c r="H51" s="270">
        <v>0.85350000000000004</v>
      </c>
      <c r="I51" s="274">
        <v>1.57494</v>
      </c>
      <c r="J51" s="274">
        <v>6.7873200000000002</v>
      </c>
      <c r="K51" s="275">
        <v>1.64134</v>
      </c>
      <c r="L51" s="270">
        <v>5.05206</v>
      </c>
      <c r="M51" s="274">
        <v>3.8290799999999998</v>
      </c>
      <c r="N51" s="275">
        <v>3.9662799999999998</v>
      </c>
      <c r="O51" s="383">
        <v>1.3797999999999999</v>
      </c>
      <c r="P51" s="379"/>
    </row>
    <row r="52" spans="2:16" x14ac:dyDescent="0.2">
      <c r="B52" s="207" t="s">
        <v>48</v>
      </c>
      <c r="C52" s="270">
        <v>1.85405</v>
      </c>
      <c r="D52" s="274">
        <v>0.3695</v>
      </c>
      <c r="E52" s="274">
        <v>0.56647000000000003</v>
      </c>
      <c r="F52" s="274">
        <v>0.74444999999999995</v>
      </c>
      <c r="G52" s="275">
        <v>0.48687999999999998</v>
      </c>
      <c r="H52" s="270">
        <v>0.58504</v>
      </c>
      <c r="I52" s="274">
        <v>0.84218999999999999</v>
      </c>
      <c r="J52" s="274">
        <v>2.9516200000000001</v>
      </c>
      <c r="K52" s="275">
        <v>0.92693999999999999</v>
      </c>
      <c r="L52" s="270">
        <v>3.3732500000000001</v>
      </c>
      <c r="M52" s="274">
        <v>2.2349999999999999</v>
      </c>
      <c r="N52" s="275">
        <v>2.3483700000000001</v>
      </c>
      <c r="O52" s="383">
        <v>0.71958999999999995</v>
      </c>
      <c r="P52" s="379"/>
    </row>
    <row r="53" spans="2:16" x14ac:dyDescent="0.2">
      <c r="B53" s="207" t="s">
        <v>49</v>
      </c>
      <c r="C53" s="270">
        <v>9.3258100000000006</v>
      </c>
      <c r="D53" s="274">
        <v>0.39783000000000002</v>
      </c>
      <c r="E53" s="274">
        <v>0.91739999999999999</v>
      </c>
      <c r="F53" s="274">
        <v>0.60150999999999999</v>
      </c>
      <c r="G53" s="275">
        <v>0.60690999999999995</v>
      </c>
      <c r="H53" s="270">
        <v>0.86353000000000002</v>
      </c>
      <c r="I53" s="274">
        <v>1.0575000000000001</v>
      </c>
      <c r="J53" s="274">
        <v>1.94286</v>
      </c>
      <c r="K53" s="275">
        <v>1.11338</v>
      </c>
      <c r="L53" s="270">
        <v>4.8451000000000004</v>
      </c>
      <c r="M53" s="274">
        <v>2.4346199999999998</v>
      </c>
      <c r="N53" s="275">
        <v>2.72099</v>
      </c>
      <c r="O53" s="383">
        <v>0.87183999999999995</v>
      </c>
      <c r="P53" s="379"/>
    </row>
    <row r="54" spans="2:16" x14ac:dyDescent="0.2">
      <c r="B54" s="207" t="s">
        <v>50</v>
      </c>
      <c r="C54" s="270">
        <v>1.6160600000000001</v>
      </c>
      <c r="D54" s="274">
        <v>0.29780000000000001</v>
      </c>
      <c r="E54" s="274">
        <v>0.50599000000000005</v>
      </c>
      <c r="F54" s="274">
        <v>0.48386000000000001</v>
      </c>
      <c r="G54" s="275">
        <v>0.38678000000000001</v>
      </c>
      <c r="H54" s="270">
        <v>0.46879999999999999</v>
      </c>
      <c r="I54" s="274">
        <v>0.85551999999999995</v>
      </c>
      <c r="J54" s="274">
        <v>2.0881699999999999</v>
      </c>
      <c r="K54" s="275">
        <v>0.79488000000000003</v>
      </c>
      <c r="L54" s="270">
        <v>2.5764399999999998</v>
      </c>
      <c r="M54" s="274">
        <v>1.6235999999999999</v>
      </c>
      <c r="N54" s="275">
        <v>1.6789000000000001</v>
      </c>
      <c r="O54" s="383">
        <v>0.56479999999999997</v>
      </c>
      <c r="P54" s="379"/>
    </row>
    <row r="55" spans="2:16" x14ac:dyDescent="0.2">
      <c r="B55" s="133" t="s">
        <v>54</v>
      </c>
      <c r="C55" s="279">
        <v>3.23061</v>
      </c>
      <c r="D55" s="277">
        <v>0.38907999999999998</v>
      </c>
      <c r="E55" s="277">
        <v>0.66483999999999999</v>
      </c>
      <c r="F55" s="277">
        <v>0.65388000000000002</v>
      </c>
      <c r="G55" s="278">
        <v>0.52881</v>
      </c>
      <c r="H55" s="279">
        <v>0.69469999999999998</v>
      </c>
      <c r="I55" s="277">
        <v>1.11436</v>
      </c>
      <c r="J55" s="277">
        <v>3.38591</v>
      </c>
      <c r="K55" s="278">
        <v>1.1464000000000001</v>
      </c>
      <c r="L55" s="279">
        <v>3.9460500000000001</v>
      </c>
      <c r="M55" s="277">
        <v>2.4710000000000001</v>
      </c>
      <c r="N55" s="278">
        <v>2.613</v>
      </c>
      <c r="O55" s="385">
        <v>0.86448999999999998</v>
      </c>
      <c r="P55" s="378"/>
    </row>
    <row r="56" spans="2:16" x14ac:dyDescent="0.2">
      <c r="B56" s="254" t="s">
        <v>51</v>
      </c>
      <c r="C56" s="286">
        <v>0</v>
      </c>
      <c r="D56" s="287">
        <v>0.66395999999999999</v>
      </c>
      <c r="E56" s="287">
        <v>1.12975</v>
      </c>
      <c r="F56" s="287">
        <v>1.13019</v>
      </c>
      <c r="G56" s="288">
        <v>0.74117999999999995</v>
      </c>
      <c r="H56" s="286">
        <v>1.27478</v>
      </c>
      <c r="I56" s="287">
        <v>1.8274600000000001</v>
      </c>
      <c r="J56" s="287">
        <v>1.6284099999999999</v>
      </c>
      <c r="K56" s="288">
        <v>1.3273299999999999</v>
      </c>
      <c r="L56" s="286">
        <v>2.3553500000000001</v>
      </c>
      <c r="M56" s="287">
        <v>2.54114</v>
      </c>
      <c r="N56" s="288">
        <v>2.5207899999999999</v>
      </c>
      <c r="O56" s="386">
        <v>1.2964500000000001</v>
      </c>
      <c r="P56" s="377"/>
    </row>
    <row r="57" spans="2:16" x14ac:dyDescent="0.2">
      <c r="B57" s="133" t="s">
        <v>55</v>
      </c>
      <c r="C57" s="279">
        <v>0</v>
      </c>
      <c r="D57" s="277">
        <v>0.66395999999999999</v>
      </c>
      <c r="E57" s="277">
        <v>1.12975</v>
      </c>
      <c r="F57" s="277">
        <v>1.13019</v>
      </c>
      <c r="G57" s="278">
        <v>0.74117999999999995</v>
      </c>
      <c r="H57" s="279">
        <v>1.27478</v>
      </c>
      <c r="I57" s="277">
        <v>1.8274600000000001</v>
      </c>
      <c r="J57" s="277">
        <v>1.6284099999999999</v>
      </c>
      <c r="K57" s="278">
        <v>1.3273299999999999</v>
      </c>
      <c r="L57" s="279">
        <v>2.3553500000000001</v>
      </c>
      <c r="M57" s="277">
        <v>2.54114</v>
      </c>
      <c r="N57" s="278">
        <v>2.5207899999999999</v>
      </c>
      <c r="O57" s="385">
        <v>1.2964500000000001</v>
      </c>
      <c r="P57" s="378"/>
    </row>
    <row r="58" spans="2:16" x14ac:dyDescent="0.2">
      <c r="B58" s="207"/>
      <c r="C58" s="270"/>
      <c r="D58" s="274"/>
      <c r="E58" s="274"/>
      <c r="F58" s="274"/>
      <c r="G58" s="275"/>
      <c r="H58" s="270"/>
      <c r="I58" s="274"/>
      <c r="J58" s="274"/>
      <c r="K58" s="275"/>
      <c r="L58" s="270"/>
      <c r="M58" s="274"/>
      <c r="N58" s="275"/>
      <c r="O58" s="383"/>
      <c r="P58" s="379"/>
    </row>
    <row r="59" spans="2:16" ht="13.5" thickBot="1" x14ac:dyDescent="0.25">
      <c r="B59" s="135" t="s">
        <v>52</v>
      </c>
      <c r="C59" s="283">
        <v>2.6372801773778671</v>
      </c>
      <c r="D59" s="284">
        <v>0.44697436386823597</v>
      </c>
      <c r="E59" s="284">
        <v>0.65073221701248307</v>
      </c>
      <c r="F59" s="284">
        <v>0.74725389268621578</v>
      </c>
      <c r="G59" s="285">
        <v>0.59329554794470551</v>
      </c>
      <c r="H59" s="283">
        <v>1.0428719746518311</v>
      </c>
      <c r="I59" s="284">
        <v>1.1219024045218373</v>
      </c>
      <c r="J59" s="284">
        <v>2.3693264132773737</v>
      </c>
      <c r="K59" s="285">
        <v>1.1842909757623072</v>
      </c>
      <c r="L59" s="283">
        <v>2.5192857064003022</v>
      </c>
      <c r="M59" s="284">
        <v>2.1965397127420179</v>
      </c>
      <c r="N59" s="285">
        <v>2.2330949264126239</v>
      </c>
      <c r="O59" s="387">
        <v>0.92204313250454795</v>
      </c>
      <c r="P59" s="378"/>
    </row>
    <row r="60" spans="2:16" x14ac:dyDescent="0.2">
      <c r="B60" s="6"/>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B2:G8"/>
  <sheetViews>
    <sheetView showGridLines="0" zoomScaleNormal="100" workbookViewId="0"/>
  </sheetViews>
  <sheetFormatPr defaultRowHeight="12.75" x14ac:dyDescent="0.2"/>
  <cols>
    <col min="1" max="1" width="9.140625" customWidth="1"/>
    <col min="2" max="2" width="17.85546875" bestFit="1" customWidth="1"/>
    <col min="3" max="7" width="10.7109375" customWidth="1"/>
    <col min="13" max="13" width="11" bestFit="1" customWidth="1"/>
    <col min="14" max="14" width="4.7109375" customWidth="1"/>
  </cols>
  <sheetData>
    <row r="2" spans="2:7" x14ac:dyDescent="0.2">
      <c r="B2" s="2" t="s">
        <v>98</v>
      </c>
    </row>
    <row r="3" spans="2:7" ht="18.75" thickBot="1" x14ac:dyDescent="0.3">
      <c r="B3" s="7" t="s">
        <v>361</v>
      </c>
    </row>
    <row r="4" spans="2:7" ht="13.5" thickBot="1" x14ac:dyDescent="0.25">
      <c r="B4" s="82" t="s">
        <v>125</v>
      </c>
      <c r="C4" s="43">
        <v>2009</v>
      </c>
      <c r="D4" s="41">
        <v>2010</v>
      </c>
      <c r="E4" s="41">
        <v>2011</v>
      </c>
      <c r="F4" s="41">
        <v>2012</v>
      </c>
      <c r="G4" s="42">
        <v>2013</v>
      </c>
    </row>
    <row r="5" spans="2:7" x14ac:dyDescent="0.2">
      <c r="B5" s="162" t="s">
        <v>11</v>
      </c>
      <c r="C5" s="163">
        <v>0.50557600000000003</v>
      </c>
      <c r="D5" s="164">
        <v>0.60420700000000005</v>
      </c>
      <c r="E5" s="164">
        <v>0.60515699999999994</v>
      </c>
      <c r="F5" s="164">
        <v>0.57246600000000003</v>
      </c>
      <c r="G5" s="165">
        <v>0.59329500000000002</v>
      </c>
    </row>
    <row r="6" spans="2:7" x14ac:dyDescent="0.2">
      <c r="B6" s="53" t="s">
        <v>12</v>
      </c>
      <c r="C6" s="83">
        <v>0.94351300000000005</v>
      </c>
      <c r="D6" s="57">
        <v>1.118072</v>
      </c>
      <c r="E6" s="57">
        <v>1.0321819999999999</v>
      </c>
      <c r="F6" s="57">
        <v>1.0556859999999999</v>
      </c>
      <c r="G6" s="84">
        <v>1.1842900000000001</v>
      </c>
    </row>
    <row r="7" spans="2:7" x14ac:dyDescent="0.2">
      <c r="B7" s="53" t="s">
        <v>10</v>
      </c>
      <c r="C7" s="83">
        <v>1.753644</v>
      </c>
      <c r="D7" s="57">
        <v>1.9410540000000001</v>
      </c>
      <c r="E7" s="57">
        <v>1.9005339999999999</v>
      </c>
      <c r="F7" s="57">
        <v>1.9055550000000001</v>
      </c>
      <c r="G7" s="84">
        <v>2.2330939999999999</v>
      </c>
    </row>
    <row r="8" spans="2:7" ht="13.5" thickBot="1" x14ac:dyDescent="0.25">
      <c r="B8" s="144" t="s">
        <v>138</v>
      </c>
      <c r="C8" s="159">
        <v>0.74620799999999998</v>
      </c>
      <c r="D8" s="160">
        <v>0.88376999999999994</v>
      </c>
      <c r="E8" s="160">
        <v>0.84625700000000004</v>
      </c>
      <c r="F8" s="160">
        <v>0.84191000000000005</v>
      </c>
      <c r="G8" s="161">
        <v>0.92204299999999995</v>
      </c>
    </row>
  </sheetData>
  <phoneticPr fontId="4" type="noConversion"/>
  <pageMargins left="0.75" right="0.75" top="1" bottom="1" header="0.5" footer="0.5"/>
  <pageSetup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B2:P72"/>
  <sheetViews>
    <sheetView showGridLines="0" workbookViewId="0"/>
  </sheetViews>
  <sheetFormatPr defaultRowHeight="12.75" x14ac:dyDescent="0.2"/>
  <cols>
    <col min="2" max="2" width="40.42578125" customWidth="1"/>
    <col min="3" max="3" width="9" customWidth="1"/>
    <col min="4" max="4" width="10.28515625" customWidth="1"/>
    <col min="5" max="7" width="9.42578125" customWidth="1"/>
    <col min="8" max="11" width="8.42578125" customWidth="1"/>
    <col min="12" max="16" width="9.42578125" customWidth="1"/>
  </cols>
  <sheetData>
    <row r="2" spans="2:16" x14ac:dyDescent="0.2">
      <c r="B2" s="2" t="s">
        <v>98</v>
      </c>
    </row>
    <row r="3" spans="2:16" ht="18.75" thickBot="1" x14ac:dyDescent="0.3">
      <c r="B3" s="7" t="s">
        <v>161</v>
      </c>
    </row>
    <row r="4" spans="2:16" ht="12.75" customHeight="1" thickBot="1" x14ac:dyDescent="0.25">
      <c r="B4" s="487" t="s">
        <v>1</v>
      </c>
      <c r="C4" s="476" t="s">
        <v>2</v>
      </c>
      <c r="D4" s="477"/>
      <c r="E4" s="477"/>
      <c r="F4" s="477"/>
      <c r="G4" s="478"/>
      <c r="H4" s="476" t="s">
        <v>3</v>
      </c>
      <c r="I4" s="477"/>
      <c r="J4" s="477"/>
      <c r="K4" s="478"/>
      <c r="L4" s="476" t="s">
        <v>4</v>
      </c>
      <c r="M4" s="477"/>
      <c r="N4" s="478"/>
      <c r="O4" s="472" t="s">
        <v>104</v>
      </c>
      <c r="P4" s="388"/>
    </row>
    <row r="5" spans="2:16" ht="39.75" customHeight="1" thickBot="1" x14ac:dyDescent="0.25">
      <c r="B5" s="488"/>
      <c r="C5" s="356" t="s">
        <v>382</v>
      </c>
      <c r="D5" s="357" t="s">
        <v>329</v>
      </c>
      <c r="E5" s="357" t="s">
        <v>118</v>
      </c>
      <c r="F5" s="357" t="s">
        <v>15</v>
      </c>
      <c r="G5" s="358" t="s">
        <v>120</v>
      </c>
      <c r="H5" s="356" t="s">
        <v>121</v>
      </c>
      <c r="I5" s="357" t="s">
        <v>122</v>
      </c>
      <c r="J5" s="357" t="s">
        <v>123</v>
      </c>
      <c r="K5" s="358" t="s">
        <v>124</v>
      </c>
      <c r="L5" s="356" t="s">
        <v>88</v>
      </c>
      <c r="M5" s="357" t="s">
        <v>8</v>
      </c>
      <c r="N5" s="358" t="s">
        <v>119</v>
      </c>
      <c r="O5" s="486"/>
      <c r="P5" s="388"/>
    </row>
    <row r="6" spans="2:16" x14ac:dyDescent="0.2">
      <c r="B6" s="206" t="s">
        <v>16</v>
      </c>
      <c r="C6" s="271">
        <v>0</v>
      </c>
      <c r="D6" s="272">
        <v>0.27205600000000002</v>
      </c>
      <c r="E6" s="272">
        <v>0.178478</v>
      </c>
      <c r="F6" s="272">
        <v>0</v>
      </c>
      <c r="G6" s="273">
        <v>0.25914999999999999</v>
      </c>
      <c r="H6" s="271">
        <v>0.178478</v>
      </c>
      <c r="I6" s="272">
        <v>0.198986</v>
      </c>
      <c r="J6" s="272">
        <v>0</v>
      </c>
      <c r="K6" s="273">
        <v>0.185806</v>
      </c>
      <c r="L6" s="271">
        <v>0</v>
      </c>
      <c r="M6" s="272">
        <v>0</v>
      </c>
      <c r="N6" s="273">
        <v>0</v>
      </c>
      <c r="O6" s="382">
        <v>0.22311900000000001</v>
      </c>
      <c r="P6" s="376"/>
    </row>
    <row r="7" spans="2:16" x14ac:dyDescent="0.2">
      <c r="B7" s="207" t="s">
        <v>17</v>
      </c>
      <c r="C7" s="270">
        <v>0</v>
      </c>
      <c r="D7" s="274">
        <v>0.37628699999999998</v>
      </c>
      <c r="E7" s="274">
        <v>0.51107100000000005</v>
      </c>
      <c r="F7" s="274">
        <v>0.55129099999999998</v>
      </c>
      <c r="G7" s="275">
        <v>0.54408599999999996</v>
      </c>
      <c r="H7" s="270">
        <v>0.53536499999999998</v>
      </c>
      <c r="I7" s="274">
        <v>0.73638800000000004</v>
      </c>
      <c r="J7" s="274">
        <v>2.0227889999999999</v>
      </c>
      <c r="K7" s="275">
        <v>0.61719900000000005</v>
      </c>
      <c r="L7" s="270">
        <v>0</v>
      </c>
      <c r="M7" s="274">
        <v>0.75145399999999996</v>
      </c>
      <c r="N7" s="275">
        <v>0.75145399999999996</v>
      </c>
      <c r="O7" s="383">
        <v>0.59487800000000002</v>
      </c>
      <c r="P7" s="376"/>
    </row>
    <row r="8" spans="2:16" x14ac:dyDescent="0.2">
      <c r="B8" s="207" t="s">
        <v>142</v>
      </c>
      <c r="C8" s="270">
        <v>0</v>
      </c>
      <c r="D8" s="274">
        <v>0</v>
      </c>
      <c r="E8" s="274">
        <v>0</v>
      </c>
      <c r="F8" s="274">
        <v>0</v>
      </c>
      <c r="G8" s="275">
        <v>0</v>
      </c>
      <c r="H8" s="270">
        <v>1.432321</v>
      </c>
      <c r="I8" s="274">
        <v>0.73687100000000005</v>
      </c>
      <c r="J8" s="274">
        <v>0</v>
      </c>
      <c r="K8" s="275">
        <v>0.91103699999999999</v>
      </c>
      <c r="L8" s="270">
        <v>0</v>
      </c>
      <c r="M8" s="274">
        <v>0</v>
      </c>
      <c r="N8" s="275">
        <v>0</v>
      </c>
      <c r="O8" s="383">
        <v>0.91103699999999999</v>
      </c>
      <c r="P8" s="376"/>
    </row>
    <row r="9" spans="2:16" x14ac:dyDescent="0.2">
      <c r="B9" s="207" t="s">
        <v>143</v>
      </c>
      <c r="C9" s="270">
        <v>0</v>
      </c>
      <c r="D9" s="274">
        <v>0</v>
      </c>
      <c r="E9" s="274">
        <v>0</v>
      </c>
      <c r="F9" s="274">
        <v>0</v>
      </c>
      <c r="G9" s="275">
        <v>0</v>
      </c>
      <c r="H9" s="270">
        <v>0</v>
      </c>
      <c r="I9" s="274">
        <v>0</v>
      </c>
      <c r="J9" s="274">
        <v>0</v>
      </c>
      <c r="K9" s="275">
        <v>0</v>
      </c>
      <c r="L9" s="270">
        <v>0</v>
      </c>
      <c r="M9" s="274">
        <v>0</v>
      </c>
      <c r="N9" s="275">
        <v>0</v>
      </c>
      <c r="O9" s="383">
        <v>0</v>
      </c>
      <c r="P9" s="376"/>
    </row>
    <row r="10" spans="2:16" x14ac:dyDescent="0.2">
      <c r="B10" s="207" t="s">
        <v>18</v>
      </c>
      <c r="C10" s="270">
        <v>31.078747</v>
      </c>
      <c r="D10" s="274">
        <v>0.53959599999999996</v>
      </c>
      <c r="E10" s="274">
        <v>0.723445</v>
      </c>
      <c r="F10" s="274">
        <v>0.720997</v>
      </c>
      <c r="G10" s="275">
        <v>0.69023599999999996</v>
      </c>
      <c r="H10" s="270">
        <v>0.70979499999999995</v>
      </c>
      <c r="I10" s="274">
        <v>0.977352</v>
      </c>
      <c r="J10" s="274">
        <v>2.166677</v>
      </c>
      <c r="K10" s="275">
        <v>0.886517</v>
      </c>
      <c r="L10" s="270">
        <v>0</v>
      </c>
      <c r="M10" s="274">
        <v>1.5376449999999999</v>
      </c>
      <c r="N10" s="275">
        <v>1.5376449999999999</v>
      </c>
      <c r="O10" s="383">
        <v>0.83461200000000002</v>
      </c>
      <c r="P10" s="376"/>
    </row>
    <row r="11" spans="2:16" x14ac:dyDescent="0.2">
      <c r="B11" s="207" t="s">
        <v>19</v>
      </c>
      <c r="C11" s="270">
        <v>0</v>
      </c>
      <c r="D11" s="274">
        <v>1.0514190000000001</v>
      </c>
      <c r="E11" s="274">
        <v>1.5997650000000001</v>
      </c>
      <c r="F11" s="274">
        <v>1.162436</v>
      </c>
      <c r="G11" s="275">
        <v>1.1563479999999999</v>
      </c>
      <c r="H11" s="270">
        <v>1.104325</v>
      </c>
      <c r="I11" s="274">
        <v>3.4817200000000001</v>
      </c>
      <c r="J11" s="274">
        <v>2.0858829999999999</v>
      </c>
      <c r="K11" s="275">
        <v>1.4110670000000001</v>
      </c>
      <c r="L11" s="270">
        <v>0</v>
      </c>
      <c r="M11" s="274">
        <v>0</v>
      </c>
      <c r="N11" s="275">
        <v>0</v>
      </c>
      <c r="O11" s="383">
        <v>1.2341850000000001</v>
      </c>
      <c r="P11" s="376"/>
    </row>
    <row r="12" spans="2:16" x14ac:dyDescent="0.2">
      <c r="B12" s="207" t="s">
        <v>174</v>
      </c>
      <c r="C12" s="270">
        <v>0</v>
      </c>
      <c r="D12" s="274">
        <v>0</v>
      </c>
      <c r="E12" s="274">
        <v>0</v>
      </c>
      <c r="F12" s="274">
        <v>0</v>
      </c>
      <c r="G12" s="275">
        <v>0</v>
      </c>
      <c r="H12" s="270">
        <v>0</v>
      </c>
      <c r="I12" s="274">
        <v>0</v>
      </c>
      <c r="J12" s="274">
        <v>0</v>
      </c>
      <c r="K12" s="275">
        <v>0</v>
      </c>
      <c r="L12" s="270">
        <v>0</v>
      </c>
      <c r="M12" s="274">
        <v>0</v>
      </c>
      <c r="N12" s="275">
        <v>0</v>
      </c>
      <c r="O12" s="383">
        <v>0</v>
      </c>
      <c r="P12" s="376"/>
    </row>
    <row r="13" spans="2:16" x14ac:dyDescent="0.2">
      <c r="B13" s="207" t="s">
        <v>20</v>
      </c>
      <c r="C13" s="270">
        <v>4.451549</v>
      </c>
      <c r="D13" s="274">
        <v>1.3971439999999999</v>
      </c>
      <c r="E13" s="274">
        <v>1.805552</v>
      </c>
      <c r="F13" s="274">
        <v>1.215311</v>
      </c>
      <c r="G13" s="275">
        <v>1.604277</v>
      </c>
      <c r="H13" s="270">
        <v>1.1087210000000001</v>
      </c>
      <c r="I13" s="274">
        <v>2.7868900000000001</v>
      </c>
      <c r="J13" s="274">
        <v>3.9401670000000002</v>
      </c>
      <c r="K13" s="275">
        <v>3.0882040000000002</v>
      </c>
      <c r="L13" s="270">
        <v>2.4749690000000002</v>
      </c>
      <c r="M13" s="274">
        <v>2.5834959999999998</v>
      </c>
      <c r="N13" s="275">
        <v>2.5552220000000001</v>
      </c>
      <c r="O13" s="383">
        <v>2.889195</v>
      </c>
      <c r="P13" s="376"/>
    </row>
    <row r="14" spans="2:16" x14ac:dyDescent="0.2">
      <c r="B14" s="207" t="s">
        <v>21</v>
      </c>
      <c r="C14" s="270">
        <v>0</v>
      </c>
      <c r="D14" s="274">
        <v>1.1889590000000001</v>
      </c>
      <c r="E14" s="274">
        <v>1.2639069999999999</v>
      </c>
      <c r="F14" s="274">
        <v>0.99883299999999997</v>
      </c>
      <c r="G14" s="275">
        <v>1.0925549999999999</v>
      </c>
      <c r="H14" s="270">
        <v>1.1495919999999999</v>
      </c>
      <c r="I14" s="274">
        <v>2.07443</v>
      </c>
      <c r="J14" s="274">
        <v>3.6475339999999998</v>
      </c>
      <c r="K14" s="275">
        <v>2.0171700000000001</v>
      </c>
      <c r="L14" s="270">
        <v>6.6119519999999996</v>
      </c>
      <c r="M14" s="274">
        <v>1.4569920000000001</v>
      </c>
      <c r="N14" s="275">
        <v>2.5765750000000001</v>
      </c>
      <c r="O14" s="383">
        <v>1.4040900000000001</v>
      </c>
      <c r="P14" s="376"/>
    </row>
    <row r="15" spans="2:16" x14ac:dyDescent="0.2">
      <c r="B15" s="207" t="s">
        <v>144</v>
      </c>
      <c r="C15" s="270">
        <v>0.33459499999999998</v>
      </c>
      <c r="D15" s="274">
        <v>0.567797</v>
      </c>
      <c r="E15" s="274">
        <v>0.58082299999999998</v>
      </c>
      <c r="F15" s="274">
        <v>0.80410700000000002</v>
      </c>
      <c r="G15" s="275">
        <v>0.71098499999999998</v>
      </c>
      <c r="H15" s="270">
        <v>0.78752699999999998</v>
      </c>
      <c r="I15" s="274">
        <v>0.98844699999999996</v>
      </c>
      <c r="J15" s="274">
        <v>2.8111380000000001</v>
      </c>
      <c r="K15" s="275">
        <v>0.92301800000000001</v>
      </c>
      <c r="L15" s="270">
        <v>16.218326000000001</v>
      </c>
      <c r="M15" s="274">
        <v>2.1426609999999999</v>
      </c>
      <c r="N15" s="275">
        <v>2.4143119999999998</v>
      </c>
      <c r="O15" s="383">
        <v>0.772895</v>
      </c>
      <c r="P15" s="376"/>
    </row>
    <row r="16" spans="2:16" x14ac:dyDescent="0.2">
      <c r="B16" s="207" t="s">
        <v>22</v>
      </c>
      <c r="C16" s="270">
        <v>0</v>
      </c>
      <c r="D16" s="274">
        <v>0</v>
      </c>
      <c r="E16" s="274">
        <v>0</v>
      </c>
      <c r="F16" s="274">
        <v>0</v>
      </c>
      <c r="G16" s="275">
        <v>0</v>
      </c>
      <c r="H16" s="270">
        <v>0</v>
      </c>
      <c r="I16" s="274">
        <v>0</v>
      </c>
      <c r="J16" s="274">
        <v>0</v>
      </c>
      <c r="K16" s="275">
        <v>0</v>
      </c>
      <c r="L16" s="270">
        <v>0</v>
      </c>
      <c r="M16" s="274">
        <v>0</v>
      </c>
      <c r="N16" s="275">
        <v>0</v>
      </c>
      <c r="O16" s="383">
        <v>0</v>
      </c>
      <c r="P16" s="376"/>
    </row>
    <row r="17" spans="2:16" x14ac:dyDescent="0.2">
      <c r="B17" s="207" t="s">
        <v>23</v>
      </c>
      <c r="C17" s="270">
        <v>0.56669599999999998</v>
      </c>
      <c r="D17" s="274">
        <v>0.32961200000000002</v>
      </c>
      <c r="E17" s="274">
        <v>0.57757700000000001</v>
      </c>
      <c r="F17" s="274">
        <v>0.52362200000000003</v>
      </c>
      <c r="G17" s="275">
        <v>0.42261599999999999</v>
      </c>
      <c r="H17" s="270">
        <v>0.45359899999999997</v>
      </c>
      <c r="I17" s="274">
        <v>1.1334109999999999</v>
      </c>
      <c r="J17" s="274">
        <v>4.3857799999999996</v>
      </c>
      <c r="K17" s="275">
        <v>0.97248500000000004</v>
      </c>
      <c r="L17" s="270">
        <v>2.3143030000000002</v>
      </c>
      <c r="M17" s="274">
        <v>0.70360699999999998</v>
      </c>
      <c r="N17" s="275">
        <v>0.70784999999999998</v>
      </c>
      <c r="O17" s="383">
        <v>0.50272600000000001</v>
      </c>
      <c r="P17" s="376"/>
    </row>
    <row r="18" spans="2:16" x14ac:dyDescent="0.2">
      <c r="B18" s="207" t="s">
        <v>24</v>
      </c>
      <c r="C18" s="270">
        <v>0.320214</v>
      </c>
      <c r="D18" s="274">
        <v>0.421817</v>
      </c>
      <c r="E18" s="274">
        <v>0.30784299999999998</v>
      </c>
      <c r="F18" s="274">
        <v>0</v>
      </c>
      <c r="G18" s="275">
        <v>0.341227</v>
      </c>
      <c r="H18" s="270">
        <v>0.615116</v>
      </c>
      <c r="I18" s="274">
        <v>0</v>
      </c>
      <c r="J18" s="274">
        <v>0.51512000000000002</v>
      </c>
      <c r="K18" s="275">
        <v>0.58386700000000002</v>
      </c>
      <c r="L18" s="270">
        <v>0</v>
      </c>
      <c r="M18" s="274">
        <v>0</v>
      </c>
      <c r="N18" s="275">
        <v>0</v>
      </c>
      <c r="O18" s="383">
        <v>0.39552399999999999</v>
      </c>
      <c r="P18" s="376"/>
    </row>
    <row r="19" spans="2:16" x14ac:dyDescent="0.2">
      <c r="B19" s="207" t="s">
        <v>25</v>
      </c>
      <c r="C19" s="270">
        <v>0</v>
      </c>
      <c r="D19" s="274">
        <v>1.2801579999999999</v>
      </c>
      <c r="E19" s="274">
        <v>1.470108</v>
      </c>
      <c r="F19" s="274">
        <v>1.7094510000000001</v>
      </c>
      <c r="G19" s="275">
        <v>1.5594980000000001</v>
      </c>
      <c r="H19" s="270">
        <v>1.1373599999999999</v>
      </c>
      <c r="I19" s="274">
        <v>2.0159729999999998</v>
      </c>
      <c r="J19" s="274">
        <v>3.0065050000000002</v>
      </c>
      <c r="K19" s="275">
        <v>1.8362780000000001</v>
      </c>
      <c r="L19" s="270">
        <v>1.7988630000000001</v>
      </c>
      <c r="M19" s="274">
        <v>2.6310319999999998</v>
      </c>
      <c r="N19" s="275">
        <v>2.5231129999999999</v>
      </c>
      <c r="O19" s="383">
        <v>1.6523779999999999</v>
      </c>
      <c r="P19" s="376"/>
    </row>
    <row r="20" spans="2:16" x14ac:dyDescent="0.2">
      <c r="B20" s="207" t="s">
        <v>26</v>
      </c>
      <c r="C20" s="270">
        <v>1.7494609999999999</v>
      </c>
      <c r="D20" s="274">
        <v>0.67175799999999997</v>
      </c>
      <c r="E20" s="274">
        <v>0.78930599999999995</v>
      </c>
      <c r="F20" s="274">
        <v>0.73065500000000005</v>
      </c>
      <c r="G20" s="275">
        <v>0.71886499999999998</v>
      </c>
      <c r="H20" s="270">
        <v>0.72152400000000005</v>
      </c>
      <c r="I20" s="274">
        <v>0.94108499999999995</v>
      </c>
      <c r="J20" s="274">
        <v>2.7148659999999998</v>
      </c>
      <c r="K20" s="275">
        <v>0.991282</v>
      </c>
      <c r="L20" s="270">
        <v>4.871105</v>
      </c>
      <c r="M20" s="274">
        <v>4.7464000000000004</v>
      </c>
      <c r="N20" s="275">
        <v>4.7554740000000004</v>
      </c>
      <c r="O20" s="383">
        <v>0.94625800000000004</v>
      </c>
      <c r="P20" s="376"/>
    </row>
    <row r="21" spans="2:16" x14ac:dyDescent="0.2">
      <c r="B21" s="207" t="s">
        <v>27</v>
      </c>
      <c r="C21" s="270">
        <v>0</v>
      </c>
      <c r="D21" s="274">
        <v>0.31318400000000002</v>
      </c>
      <c r="E21" s="274">
        <v>0.27645799999999998</v>
      </c>
      <c r="F21" s="274">
        <v>0.25241200000000003</v>
      </c>
      <c r="G21" s="275">
        <v>0.25767200000000001</v>
      </c>
      <c r="H21" s="270">
        <v>0.23680200000000001</v>
      </c>
      <c r="I21" s="274">
        <v>0.31813000000000002</v>
      </c>
      <c r="J21" s="274">
        <v>0.29579699999999998</v>
      </c>
      <c r="K21" s="275">
        <v>0.28112199999999998</v>
      </c>
      <c r="L21" s="270">
        <v>0</v>
      </c>
      <c r="M21" s="274">
        <v>0.19145699999999999</v>
      </c>
      <c r="N21" s="275">
        <v>0.19145699999999999</v>
      </c>
      <c r="O21" s="383">
        <v>0.27165299999999998</v>
      </c>
      <c r="P21" s="376"/>
    </row>
    <row r="22" spans="2:16" x14ac:dyDescent="0.2">
      <c r="B22" s="207" t="s">
        <v>207</v>
      </c>
      <c r="C22" s="270">
        <v>0</v>
      </c>
      <c r="D22" s="274">
        <v>0.248006</v>
      </c>
      <c r="E22" s="274">
        <v>0.32319199999999998</v>
      </c>
      <c r="F22" s="274">
        <v>0.305591</v>
      </c>
      <c r="G22" s="275">
        <v>0.26377899999999999</v>
      </c>
      <c r="H22" s="270">
        <v>0.298931</v>
      </c>
      <c r="I22" s="274">
        <v>0</v>
      </c>
      <c r="J22" s="274">
        <v>34.563814000000001</v>
      </c>
      <c r="K22" s="275">
        <v>0.434923</v>
      </c>
      <c r="L22" s="270">
        <v>0</v>
      </c>
      <c r="M22" s="274">
        <v>0</v>
      </c>
      <c r="N22" s="275">
        <v>0</v>
      </c>
      <c r="O22" s="383">
        <v>0.26512200000000002</v>
      </c>
      <c r="P22" s="376"/>
    </row>
    <row r="23" spans="2:16" x14ac:dyDescent="0.2">
      <c r="B23" s="207" t="s">
        <v>28</v>
      </c>
      <c r="C23" s="270">
        <v>0.81879500000000005</v>
      </c>
      <c r="D23" s="274">
        <v>0.53518399999999999</v>
      </c>
      <c r="E23" s="274">
        <v>0.50457300000000005</v>
      </c>
      <c r="F23" s="274">
        <v>0.52803100000000003</v>
      </c>
      <c r="G23" s="275">
        <v>0.51564900000000002</v>
      </c>
      <c r="H23" s="270">
        <v>0.47423500000000002</v>
      </c>
      <c r="I23" s="274">
        <v>0.76318200000000003</v>
      </c>
      <c r="J23" s="274">
        <v>3.1066069999999999</v>
      </c>
      <c r="K23" s="275">
        <v>0.74746400000000002</v>
      </c>
      <c r="L23" s="270">
        <v>0.94196400000000002</v>
      </c>
      <c r="M23" s="274">
        <v>2.2996089999999998</v>
      </c>
      <c r="N23" s="275">
        <v>2.253987</v>
      </c>
      <c r="O23" s="383">
        <v>0.77671999999999997</v>
      </c>
      <c r="P23" s="376"/>
    </row>
    <row r="24" spans="2:16" x14ac:dyDescent="0.2">
      <c r="B24" s="207" t="s">
        <v>29</v>
      </c>
      <c r="C24" s="270">
        <v>0</v>
      </c>
      <c r="D24" s="274">
        <v>0.19226099999999999</v>
      </c>
      <c r="E24" s="274">
        <v>0.71541699999999997</v>
      </c>
      <c r="F24" s="274">
        <v>0.67817099999999997</v>
      </c>
      <c r="G24" s="275">
        <v>0.64344000000000001</v>
      </c>
      <c r="H24" s="270">
        <v>0.60753900000000005</v>
      </c>
      <c r="I24" s="274">
        <v>2.9931380000000001</v>
      </c>
      <c r="J24" s="274">
        <v>3.0276719999999999</v>
      </c>
      <c r="K24" s="275">
        <v>2.2374149999999999</v>
      </c>
      <c r="L24" s="270">
        <v>0</v>
      </c>
      <c r="M24" s="274">
        <v>3.8680110000000001</v>
      </c>
      <c r="N24" s="275">
        <v>3.8680110000000001</v>
      </c>
      <c r="O24" s="383">
        <v>1.8579399999999999</v>
      </c>
      <c r="P24" s="376"/>
    </row>
    <row r="25" spans="2:16" x14ac:dyDescent="0.2">
      <c r="B25" s="207" t="s">
        <v>30</v>
      </c>
      <c r="C25" s="270">
        <v>0</v>
      </c>
      <c r="D25" s="274">
        <v>0</v>
      </c>
      <c r="E25" s="274">
        <v>0</v>
      </c>
      <c r="F25" s="274">
        <v>0</v>
      </c>
      <c r="G25" s="275">
        <v>0</v>
      </c>
      <c r="H25" s="270">
        <v>0</v>
      </c>
      <c r="I25" s="274">
        <v>0</v>
      </c>
      <c r="J25" s="274">
        <v>0</v>
      </c>
      <c r="K25" s="275">
        <v>0</v>
      </c>
      <c r="L25" s="270">
        <v>0</v>
      </c>
      <c r="M25" s="274">
        <v>0</v>
      </c>
      <c r="N25" s="275">
        <v>0</v>
      </c>
      <c r="O25" s="383">
        <v>0</v>
      </c>
      <c r="P25" s="376"/>
    </row>
    <row r="26" spans="2:16" x14ac:dyDescent="0.2">
      <c r="B26" s="207" t="s">
        <v>31</v>
      </c>
      <c r="C26" s="270">
        <v>0</v>
      </c>
      <c r="D26" s="274">
        <v>0</v>
      </c>
      <c r="E26" s="274">
        <v>4.4302859999999997</v>
      </c>
      <c r="F26" s="274">
        <v>0.96821299999999999</v>
      </c>
      <c r="G26" s="275">
        <v>0.968912</v>
      </c>
      <c r="H26" s="270">
        <v>4.4302859999999997</v>
      </c>
      <c r="I26" s="274">
        <v>0</v>
      </c>
      <c r="J26" s="274">
        <v>0</v>
      </c>
      <c r="K26" s="275">
        <v>4.4302859999999997</v>
      </c>
      <c r="L26" s="270">
        <v>0</v>
      </c>
      <c r="M26" s="274">
        <v>0</v>
      </c>
      <c r="N26" s="275">
        <v>0</v>
      </c>
      <c r="O26" s="383">
        <v>0.96926100000000004</v>
      </c>
      <c r="P26" s="376"/>
    </row>
    <row r="27" spans="2:16" x14ac:dyDescent="0.2">
      <c r="B27" s="207" t="s">
        <v>179</v>
      </c>
      <c r="C27" s="270">
        <v>0</v>
      </c>
      <c r="D27" s="274">
        <v>0</v>
      </c>
      <c r="E27" s="274">
        <v>0</v>
      </c>
      <c r="F27" s="274">
        <v>0</v>
      </c>
      <c r="G27" s="275">
        <v>0</v>
      </c>
      <c r="H27" s="270">
        <v>0</v>
      </c>
      <c r="I27" s="274">
        <v>0</v>
      </c>
      <c r="J27" s="274">
        <v>0</v>
      </c>
      <c r="K27" s="275">
        <v>0</v>
      </c>
      <c r="L27" s="270">
        <v>0</v>
      </c>
      <c r="M27" s="274">
        <v>0</v>
      </c>
      <c r="N27" s="275">
        <v>0</v>
      </c>
      <c r="O27" s="383">
        <v>0</v>
      </c>
      <c r="P27" s="376"/>
    </row>
    <row r="28" spans="2:16" x14ac:dyDescent="0.2">
      <c r="B28" s="207" t="s">
        <v>204</v>
      </c>
      <c r="C28" s="270">
        <v>0</v>
      </c>
      <c r="D28" s="274">
        <v>0</v>
      </c>
      <c r="E28" s="274">
        <v>0</v>
      </c>
      <c r="F28" s="274">
        <v>0</v>
      </c>
      <c r="G28" s="275">
        <v>0</v>
      </c>
      <c r="H28" s="270">
        <v>0</v>
      </c>
      <c r="I28" s="274">
        <v>0</v>
      </c>
      <c r="J28" s="274">
        <v>0</v>
      </c>
      <c r="K28" s="275">
        <v>0</v>
      </c>
      <c r="L28" s="270">
        <v>0</v>
      </c>
      <c r="M28" s="274">
        <v>0</v>
      </c>
      <c r="N28" s="275">
        <v>0</v>
      </c>
      <c r="O28" s="383">
        <v>0</v>
      </c>
      <c r="P28" s="376"/>
    </row>
    <row r="29" spans="2:16" x14ac:dyDescent="0.2">
      <c r="B29" s="207" t="s">
        <v>175</v>
      </c>
      <c r="C29" s="270">
        <v>0</v>
      </c>
      <c r="D29" s="274">
        <v>0</v>
      </c>
      <c r="E29" s="274">
        <v>0</v>
      </c>
      <c r="F29" s="274">
        <v>0</v>
      </c>
      <c r="G29" s="275">
        <v>0</v>
      </c>
      <c r="H29" s="270">
        <v>0</v>
      </c>
      <c r="I29" s="274">
        <v>0</v>
      </c>
      <c r="J29" s="274">
        <v>0</v>
      </c>
      <c r="K29" s="275">
        <v>0</v>
      </c>
      <c r="L29" s="270">
        <v>0</v>
      </c>
      <c r="M29" s="274">
        <v>0</v>
      </c>
      <c r="N29" s="275">
        <v>0</v>
      </c>
      <c r="O29" s="383">
        <v>0</v>
      </c>
      <c r="P29" s="376"/>
    </row>
    <row r="30" spans="2:16" x14ac:dyDescent="0.2">
      <c r="B30" s="207" t="s">
        <v>32</v>
      </c>
      <c r="C30" s="270">
        <v>0</v>
      </c>
      <c r="D30" s="274">
        <v>0</v>
      </c>
      <c r="E30" s="274">
        <v>0</v>
      </c>
      <c r="F30" s="274">
        <v>0</v>
      </c>
      <c r="G30" s="275">
        <v>0</v>
      </c>
      <c r="H30" s="270">
        <v>0</v>
      </c>
      <c r="I30" s="274">
        <v>0</v>
      </c>
      <c r="J30" s="274">
        <v>0</v>
      </c>
      <c r="K30" s="275">
        <v>0</v>
      </c>
      <c r="L30" s="270">
        <v>0</v>
      </c>
      <c r="M30" s="274">
        <v>0</v>
      </c>
      <c r="N30" s="275">
        <v>0</v>
      </c>
      <c r="O30" s="383">
        <v>0</v>
      </c>
      <c r="P30" s="376"/>
    </row>
    <row r="31" spans="2:16" x14ac:dyDescent="0.2">
      <c r="B31" s="207" t="s">
        <v>33</v>
      </c>
      <c r="C31" s="270">
        <v>0</v>
      </c>
      <c r="D31" s="274">
        <v>0.73437399999999997</v>
      </c>
      <c r="E31" s="274">
        <v>0.58927099999999999</v>
      </c>
      <c r="F31" s="274">
        <v>1.188795</v>
      </c>
      <c r="G31" s="275">
        <v>0.71404599999999996</v>
      </c>
      <c r="H31" s="270">
        <v>0.87704099999999996</v>
      </c>
      <c r="I31" s="274">
        <v>0.76692499999999997</v>
      </c>
      <c r="J31" s="274">
        <v>2.7197469999999999</v>
      </c>
      <c r="K31" s="275">
        <v>1.5545960000000001</v>
      </c>
      <c r="L31" s="270">
        <v>0</v>
      </c>
      <c r="M31" s="274">
        <v>0</v>
      </c>
      <c r="N31" s="275">
        <v>0</v>
      </c>
      <c r="O31" s="383">
        <v>1.4972399999999999</v>
      </c>
      <c r="P31" s="376"/>
    </row>
    <row r="32" spans="2:16" x14ac:dyDescent="0.2">
      <c r="B32" s="207" t="s">
        <v>34</v>
      </c>
      <c r="C32" s="270">
        <v>0</v>
      </c>
      <c r="D32" s="274">
        <v>0</v>
      </c>
      <c r="E32" s="274">
        <v>0</v>
      </c>
      <c r="F32" s="274">
        <v>0</v>
      </c>
      <c r="G32" s="275">
        <v>0</v>
      </c>
      <c r="H32" s="270">
        <v>0</v>
      </c>
      <c r="I32" s="274">
        <v>0</v>
      </c>
      <c r="J32" s="274">
        <v>0</v>
      </c>
      <c r="K32" s="275">
        <v>0</v>
      </c>
      <c r="L32" s="270">
        <v>0</v>
      </c>
      <c r="M32" s="274">
        <v>0</v>
      </c>
      <c r="N32" s="275">
        <v>0</v>
      </c>
      <c r="O32" s="383">
        <v>0</v>
      </c>
      <c r="P32" s="376"/>
    </row>
    <row r="33" spans="2:16" x14ac:dyDescent="0.2">
      <c r="B33" s="207" t="s">
        <v>35</v>
      </c>
      <c r="C33" s="270">
        <v>1.7492300000000001</v>
      </c>
      <c r="D33" s="274">
        <v>0.51694700000000005</v>
      </c>
      <c r="E33" s="274">
        <v>1.397391</v>
      </c>
      <c r="F33" s="274">
        <v>0.71582400000000002</v>
      </c>
      <c r="G33" s="275">
        <v>0.92570699999999995</v>
      </c>
      <c r="H33" s="270">
        <v>0.82181999999999999</v>
      </c>
      <c r="I33" s="274">
        <v>0.97450599999999998</v>
      </c>
      <c r="J33" s="274">
        <v>5.0212979999999998</v>
      </c>
      <c r="K33" s="275">
        <v>1.905065</v>
      </c>
      <c r="L33" s="270">
        <v>1.223428</v>
      </c>
      <c r="M33" s="274">
        <v>1.9113469999999999</v>
      </c>
      <c r="N33" s="275">
        <v>1.894012</v>
      </c>
      <c r="O33" s="383">
        <v>1.5244409999999999</v>
      </c>
      <c r="P33" s="376"/>
    </row>
    <row r="34" spans="2:16" x14ac:dyDescent="0.2">
      <c r="B34" s="207" t="s">
        <v>182</v>
      </c>
      <c r="C34" s="270">
        <v>6.653753</v>
      </c>
      <c r="D34" s="274">
        <v>0</v>
      </c>
      <c r="E34" s="274">
        <v>0</v>
      </c>
      <c r="F34" s="274">
        <v>0</v>
      </c>
      <c r="G34" s="275">
        <v>6.653753</v>
      </c>
      <c r="H34" s="270">
        <v>0</v>
      </c>
      <c r="I34" s="274">
        <v>0</v>
      </c>
      <c r="J34" s="274">
        <v>0</v>
      </c>
      <c r="K34" s="275">
        <v>0</v>
      </c>
      <c r="L34" s="270">
        <v>0</v>
      </c>
      <c r="M34" s="274">
        <v>0</v>
      </c>
      <c r="N34" s="275">
        <v>0</v>
      </c>
      <c r="O34" s="383">
        <v>6.653753</v>
      </c>
      <c r="P34" s="376"/>
    </row>
    <row r="35" spans="2:16" x14ac:dyDescent="0.2">
      <c r="B35" s="207" t="s">
        <v>145</v>
      </c>
      <c r="C35" s="270">
        <v>0</v>
      </c>
      <c r="D35" s="274">
        <v>0</v>
      </c>
      <c r="E35" s="274">
        <v>0</v>
      </c>
      <c r="F35" s="274">
        <v>0</v>
      </c>
      <c r="G35" s="275">
        <v>0</v>
      </c>
      <c r="H35" s="270">
        <v>3.0220950000000002</v>
      </c>
      <c r="I35" s="274">
        <v>0.51150600000000002</v>
      </c>
      <c r="J35" s="274">
        <v>0</v>
      </c>
      <c r="K35" s="275">
        <v>2.0895039999999998</v>
      </c>
      <c r="L35" s="270">
        <v>0</v>
      </c>
      <c r="M35" s="274">
        <v>0</v>
      </c>
      <c r="N35" s="275">
        <v>0</v>
      </c>
      <c r="O35" s="383">
        <v>2.0895039999999998</v>
      </c>
      <c r="P35" s="376"/>
    </row>
    <row r="36" spans="2:16" x14ac:dyDescent="0.2">
      <c r="B36" s="207" t="s">
        <v>36</v>
      </c>
      <c r="C36" s="270">
        <v>0</v>
      </c>
      <c r="D36" s="274">
        <v>0</v>
      </c>
      <c r="E36" s="274">
        <v>0</v>
      </c>
      <c r="F36" s="274">
        <v>0</v>
      </c>
      <c r="G36" s="275">
        <v>0</v>
      </c>
      <c r="H36" s="270">
        <v>0</v>
      </c>
      <c r="I36" s="274">
        <v>0</v>
      </c>
      <c r="J36" s="274">
        <v>0</v>
      </c>
      <c r="K36" s="275">
        <v>0</v>
      </c>
      <c r="L36" s="270">
        <v>0</v>
      </c>
      <c r="M36" s="274">
        <v>0</v>
      </c>
      <c r="N36" s="275">
        <v>0</v>
      </c>
      <c r="O36" s="383">
        <v>0</v>
      </c>
      <c r="P36" s="376"/>
    </row>
    <row r="37" spans="2:16" x14ac:dyDescent="0.2">
      <c r="B37" s="207" t="s">
        <v>37</v>
      </c>
      <c r="C37" s="270">
        <v>0</v>
      </c>
      <c r="D37" s="274">
        <v>0.18723699999999999</v>
      </c>
      <c r="E37" s="274">
        <v>0.994479</v>
      </c>
      <c r="F37" s="274">
        <v>0.53040600000000004</v>
      </c>
      <c r="G37" s="275">
        <v>0.529644</v>
      </c>
      <c r="H37" s="270">
        <v>0.32421499999999998</v>
      </c>
      <c r="I37" s="274">
        <v>1.4791049999999999</v>
      </c>
      <c r="J37" s="274">
        <v>2.3962180000000002</v>
      </c>
      <c r="K37" s="275">
        <v>1.1104540000000001</v>
      </c>
      <c r="L37" s="270">
        <v>25.347194999999999</v>
      </c>
      <c r="M37" s="274">
        <v>3.1484770000000002</v>
      </c>
      <c r="N37" s="275">
        <v>3.971212</v>
      </c>
      <c r="O37" s="383">
        <v>0.96837499999999999</v>
      </c>
      <c r="P37" s="376"/>
    </row>
    <row r="38" spans="2:16" x14ac:dyDescent="0.2">
      <c r="B38" s="207" t="s">
        <v>205</v>
      </c>
      <c r="C38" s="270">
        <v>0</v>
      </c>
      <c r="D38" s="274">
        <v>0</v>
      </c>
      <c r="E38" s="274">
        <v>0</v>
      </c>
      <c r="F38" s="274">
        <v>0</v>
      </c>
      <c r="G38" s="275">
        <v>0</v>
      </c>
      <c r="H38" s="270">
        <v>0</v>
      </c>
      <c r="I38" s="274">
        <v>0</v>
      </c>
      <c r="J38" s="274">
        <v>0</v>
      </c>
      <c r="K38" s="275">
        <v>0</v>
      </c>
      <c r="L38" s="270">
        <v>0</v>
      </c>
      <c r="M38" s="274">
        <v>0</v>
      </c>
      <c r="N38" s="275">
        <v>0</v>
      </c>
      <c r="O38" s="383">
        <v>0</v>
      </c>
      <c r="P38" s="376"/>
    </row>
    <row r="39" spans="2:16" x14ac:dyDescent="0.2">
      <c r="B39" s="207" t="s">
        <v>146</v>
      </c>
      <c r="C39" s="270">
        <v>0</v>
      </c>
      <c r="D39" s="274">
        <v>0</v>
      </c>
      <c r="E39" s="274">
        <v>0</v>
      </c>
      <c r="F39" s="274">
        <v>0.72647899999999999</v>
      </c>
      <c r="G39" s="275">
        <v>0.72647899999999999</v>
      </c>
      <c r="H39" s="270">
        <v>0</v>
      </c>
      <c r="I39" s="274">
        <v>0</v>
      </c>
      <c r="J39" s="274">
        <v>0</v>
      </c>
      <c r="K39" s="275">
        <v>0</v>
      </c>
      <c r="L39" s="270">
        <v>0</v>
      </c>
      <c r="M39" s="274">
        <v>0</v>
      </c>
      <c r="N39" s="275">
        <v>0</v>
      </c>
      <c r="O39" s="383">
        <v>0.72647899999999999</v>
      </c>
      <c r="P39" s="376"/>
    </row>
    <row r="40" spans="2:16" x14ac:dyDescent="0.2">
      <c r="B40" s="207" t="s">
        <v>38</v>
      </c>
      <c r="C40" s="270">
        <v>0</v>
      </c>
      <c r="D40" s="274">
        <v>0</v>
      </c>
      <c r="E40" s="274">
        <v>1.115248</v>
      </c>
      <c r="F40" s="274">
        <v>0</v>
      </c>
      <c r="G40" s="275">
        <v>1.115248</v>
      </c>
      <c r="H40" s="270">
        <v>0</v>
      </c>
      <c r="I40" s="274">
        <v>0</v>
      </c>
      <c r="J40" s="274">
        <v>0</v>
      </c>
      <c r="K40" s="275">
        <v>0</v>
      </c>
      <c r="L40" s="270">
        <v>0</v>
      </c>
      <c r="M40" s="274">
        <v>0</v>
      </c>
      <c r="N40" s="275">
        <v>0</v>
      </c>
      <c r="O40" s="383">
        <v>1.115248</v>
      </c>
      <c r="P40" s="376"/>
    </row>
    <row r="41" spans="2:16" x14ac:dyDescent="0.2">
      <c r="B41" s="207" t="s">
        <v>39</v>
      </c>
      <c r="C41" s="270">
        <v>0</v>
      </c>
      <c r="D41" s="274">
        <v>0.71311100000000005</v>
      </c>
      <c r="E41" s="274">
        <v>0.81728299999999998</v>
      </c>
      <c r="F41" s="274">
        <v>0.86236000000000002</v>
      </c>
      <c r="G41" s="275">
        <v>0.85184400000000005</v>
      </c>
      <c r="H41" s="270">
        <v>0.83754700000000004</v>
      </c>
      <c r="I41" s="274">
        <v>0</v>
      </c>
      <c r="J41" s="274">
        <v>0</v>
      </c>
      <c r="K41" s="275">
        <v>0.83754700000000004</v>
      </c>
      <c r="L41" s="270">
        <v>0</v>
      </c>
      <c r="M41" s="274">
        <v>1.4714750000000001</v>
      </c>
      <c r="N41" s="275">
        <v>1.4714750000000001</v>
      </c>
      <c r="O41" s="383">
        <v>0.86333599999999999</v>
      </c>
      <c r="P41" s="376"/>
    </row>
    <row r="42" spans="2:16" x14ac:dyDescent="0.2">
      <c r="B42" s="207" t="s">
        <v>208</v>
      </c>
      <c r="C42" s="270">
        <v>0</v>
      </c>
      <c r="D42" s="274">
        <v>0</v>
      </c>
      <c r="E42" s="274">
        <v>0</v>
      </c>
      <c r="F42" s="274">
        <v>0</v>
      </c>
      <c r="G42" s="275">
        <v>0</v>
      </c>
      <c r="H42" s="270">
        <v>0</v>
      </c>
      <c r="I42" s="274">
        <v>0</v>
      </c>
      <c r="J42" s="274">
        <v>0</v>
      </c>
      <c r="K42" s="275">
        <v>0</v>
      </c>
      <c r="L42" s="270">
        <v>0</v>
      </c>
      <c r="M42" s="274">
        <v>0</v>
      </c>
      <c r="N42" s="275">
        <v>0</v>
      </c>
      <c r="O42" s="383">
        <v>0</v>
      </c>
      <c r="P42" s="376"/>
    </row>
    <row r="43" spans="2:16" x14ac:dyDescent="0.2">
      <c r="B43" s="207" t="s">
        <v>40</v>
      </c>
      <c r="C43" s="270">
        <v>0</v>
      </c>
      <c r="D43" s="274">
        <v>0</v>
      </c>
      <c r="E43" s="274">
        <v>0</v>
      </c>
      <c r="F43" s="274">
        <v>0</v>
      </c>
      <c r="G43" s="275">
        <v>0</v>
      </c>
      <c r="H43" s="270">
        <v>0</v>
      </c>
      <c r="I43" s="274">
        <v>0</v>
      </c>
      <c r="J43" s="274">
        <v>0</v>
      </c>
      <c r="K43" s="275">
        <v>0</v>
      </c>
      <c r="L43" s="270">
        <v>0</v>
      </c>
      <c r="M43" s="274">
        <v>0</v>
      </c>
      <c r="N43" s="275">
        <v>0</v>
      </c>
      <c r="O43" s="383">
        <v>0</v>
      </c>
      <c r="P43" s="376"/>
    </row>
    <row r="44" spans="2:16" x14ac:dyDescent="0.2">
      <c r="B44" s="207" t="s">
        <v>41</v>
      </c>
      <c r="C44" s="270">
        <v>13.810756</v>
      </c>
      <c r="D44" s="274">
        <v>0.39275700000000002</v>
      </c>
      <c r="E44" s="274">
        <v>1.637677</v>
      </c>
      <c r="F44" s="274">
        <v>1.7181930000000001</v>
      </c>
      <c r="G44" s="275">
        <v>1.4763759999999999</v>
      </c>
      <c r="H44" s="270">
        <v>1.710493</v>
      </c>
      <c r="I44" s="274">
        <v>1.835982</v>
      </c>
      <c r="J44" s="274">
        <v>4.2442080000000004</v>
      </c>
      <c r="K44" s="275">
        <v>2.1145740000000002</v>
      </c>
      <c r="L44" s="270">
        <v>0</v>
      </c>
      <c r="M44" s="274">
        <v>1.614115</v>
      </c>
      <c r="N44" s="275">
        <v>1.614115</v>
      </c>
      <c r="O44" s="383">
        <v>1.772327</v>
      </c>
      <c r="P44" s="376"/>
    </row>
    <row r="45" spans="2:16" x14ac:dyDescent="0.2">
      <c r="B45" s="207" t="s">
        <v>42</v>
      </c>
      <c r="C45" s="270">
        <v>0</v>
      </c>
      <c r="D45" s="274">
        <v>0.30352600000000002</v>
      </c>
      <c r="E45" s="274">
        <v>0.83429200000000003</v>
      </c>
      <c r="F45" s="274">
        <v>0</v>
      </c>
      <c r="G45" s="275">
        <v>0.43496800000000002</v>
      </c>
      <c r="H45" s="270">
        <v>0</v>
      </c>
      <c r="I45" s="274">
        <v>0</v>
      </c>
      <c r="J45" s="274">
        <v>8.357424</v>
      </c>
      <c r="K45" s="275">
        <v>8.357424</v>
      </c>
      <c r="L45" s="270">
        <v>0</v>
      </c>
      <c r="M45" s="274">
        <v>0</v>
      </c>
      <c r="N45" s="275">
        <v>0</v>
      </c>
      <c r="O45" s="383">
        <v>0.46156900000000001</v>
      </c>
      <c r="P45" s="376"/>
    </row>
    <row r="46" spans="2:16" x14ac:dyDescent="0.2">
      <c r="B46" s="207" t="s">
        <v>43</v>
      </c>
      <c r="C46" s="270">
        <v>0</v>
      </c>
      <c r="D46" s="274">
        <v>0.44190800000000002</v>
      </c>
      <c r="E46" s="274">
        <v>0.68115599999999998</v>
      </c>
      <c r="F46" s="274">
        <v>0.71198499999999998</v>
      </c>
      <c r="G46" s="275">
        <v>0.59908700000000004</v>
      </c>
      <c r="H46" s="270">
        <v>0.69739200000000001</v>
      </c>
      <c r="I46" s="274">
        <v>0.59898099999999999</v>
      </c>
      <c r="J46" s="274">
        <v>0.72621100000000005</v>
      </c>
      <c r="K46" s="275">
        <v>0.65719000000000005</v>
      </c>
      <c r="L46" s="270">
        <v>0</v>
      </c>
      <c r="M46" s="274">
        <v>0</v>
      </c>
      <c r="N46" s="275">
        <v>0</v>
      </c>
      <c r="O46" s="383">
        <v>0.62992300000000001</v>
      </c>
      <c r="P46" s="376"/>
    </row>
    <row r="47" spans="2:16" x14ac:dyDescent="0.2">
      <c r="B47" s="207" t="s">
        <v>44</v>
      </c>
      <c r="C47" s="270">
        <v>0</v>
      </c>
      <c r="D47" s="274">
        <v>1.464215</v>
      </c>
      <c r="E47" s="274">
        <v>3.763922</v>
      </c>
      <c r="F47" s="274">
        <v>10.95453</v>
      </c>
      <c r="G47" s="275">
        <v>8.2984170000000006</v>
      </c>
      <c r="H47" s="270">
        <v>6.4391160000000003</v>
      </c>
      <c r="I47" s="274">
        <v>8.4482590000000002</v>
      </c>
      <c r="J47" s="274">
        <v>3.3286669999999998</v>
      </c>
      <c r="K47" s="275">
        <v>6.3960590000000002</v>
      </c>
      <c r="L47" s="270">
        <v>0</v>
      </c>
      <c r="M47" s="274">
        <v>2.2607840000000001</v>
      </c>
      <c r="N47" s="275">
        <v>2.2607840000000001</v>
      </c>
      <c r="O47" s="383">
        <v>7.8735340000000003</v>
      </c>
      <c r="P47" s="376"/>
    </row>
    <row r="48" spans="2:16" x14ac:dyDescent="0.2">
      <c r="B48" s="133" t="s">
        <v>53</v>
      </c>
      <c r="C48" s="276">
        <v>1.209368</v>
      </c>
      <c r="D48" s="380">
        <v>0.458588</v>
      </c>
      <c r="E48" s="380">
        <v>0.66902799999999996</v>
      </c>
      <c r="F48" s="380">
        <v>0.78142400000000001</v>
      </c>
      <c r="G48" s="381">
        <v>0.64883900000000005</v>
      </c>
      <c r="H48" s="276">
        <v>0.71925799999999995</v>
      </c>
      <c r="I48" s="380">
        <v>1.0818570000000001</v>
      </c>
      <c r="J48" s="380">
        <v>2.9618890000000002</v>
      </c>
      <c r="K48" s="381">
        <v>1.018572</v>
      </c>
      <c r="L48" s="276">
        <v>3.2439909999999998</v>
      </c>
      <c r="M48" s="380">
        <v>1.8241350000000001</v>
      </c>
      <c r="N48" s="381">
        <v>1.875969</v>
      </c>
      <c r="O48" s="384">
        <v>0.78952599999999995</v>
      </c>
      <c r="P48" s="378"/>
    </row>
    <row r="49" spans="2:16" x14ac:dyDescent="0.2">
      <c r="B49" s="207" t="s">
        <v>45</v>
      </c>
      <c r="C49" s="270">
        <v>32.604655999999999</v>
      </c>
      <c r="D49" s="274">
        <v>0</v>
      </c>
      <c r="E49" s="274">
        <v>1.2002619999999999</v>
      </c>
      <c r="F49" s="274">
        <v>1.4008890000000001</v>
      </c>
      <c r="G49" s="275">
        <v>1.760148</v>
      </c>
      <c r="H49" s="270">
        <v>0.83426</v>
      </c>
      <c r="I49" s="274">
        <v>1.649173</v>
      </c>
      <c r="J49" s="274">
        <v>2.9649230000000002</v>
      </c>
      <c r="K49" s="275">
        <v>2.4118900000000001</v>
      </c>
      <c r="L49" s="270">
        <v>0</v>
      </c>
      <c r="M49" s="274">
        <v>2.6543420000000002</v>
      </c>
      <c r="N49" s="275">
        <v>2.6543420000000002</v>
      </c>
      <c r="O49" s="383">
        <v>2.3946990000000001</v>
      </c>
      <c r="P49" s="379"/>
    </row>
    <row r="50" spans="2:16" x14ac:dyDescent="0.2">
      <c r="B50" s="207" t="s">
        <v>46</v>
      </c>
      <c r="C50" s="270">
        <v>1.439513</v>
      </c>
      <c r="D50" s="274">
        <v>0.16808999999999999</v>
      </c>
      <c r="E50" s="274">
        <v>0.30656499999999998</v>
      </c>
      <c r="F50" s="274">
        <v>0.41535499999999997</v>
      </c>
      <c r="G50" s="275">
        <v>0.36273</v>
      </c>
      <c r="H50" s="270">
        <v>0.30596200000000001</v>
      </c>
      <c r="I50" s="274">
        <v>0.48166599999999998</v>
      </c>
      <c r="J50" s="274">
        <v>1.1379710000000001</v>
      </c>
      <c r="K50" s="275">
        <v>0.60579799999999995</v>
      </c>
      <c r="L50" s="270">
        <v>0</v>
      </c>
      <c r="M50" s="274">
        <v>0.70549200000000001</v>
      </c>
      <c r="N50" s="275">
        <v>0.70549200000000001</v>
      </c>
      <c r="O50" s="383">
        <v>0.47968899999999998</v>
      </c>
      <c r="P50" s="379"/>
    </row>
    <row r="51" spans="2:16" x14ac:dyDescent="0.2">
      <c r="B51" s="207" t="s">
        <v>47</v>
      </c>
      <c r="C51" s="270">
        <v>0</v>
      </c>
      <c r="D51" s="274">
        <v>0.63331199999999999</v>
      </c>
      <c r="E51" s="274">
        <v>1.3651089999999999</v>
      </c>
      <c r="F51" s="274">
        <v>0.97990100000000002</v>
      </c>
      <c r="G51" s="275">
        <v>0.87084700000000004</v>
      </c>
      <c r="H51" s="270">
        <v>1.0216229999999999</v>
      </c>
      <c r="I51" s="274">
        <v>1.87852</v>
      </c>
      <c r="J51" s="274">
        <v>7.3816230000000003</v>
      </c>
      <c r="K51" s="275">
        <v>2.1275970000000002</v>
      </c>
      <c r="L51" s="270">
        <v>5.1760429999999999</v>
      </c>
      <c r="M51" s="274">
        <v>3.9592510000000001</v>
      </c>
      <c r="N51" s="275">
        <v>4.0962379999999996</v>
      </c>
      <c r="O51" s="383">
        <v>1.9518819999999999</v>
      </c>
      <c r="P51" s="379"/>
    </row>
    <row r="52" spans="2:16" x14ac:dyDescent="0.2">
      <c r="B52" s="207" t="s">
        <v>48</v>
      </c>
      <c r="C52" s="270">
        <v>0.92618699999999998</v>
      </c>
      <c r="D52" s="274">
        <v>0.51782700000000004</v>
      </c>
      <c r="E52" s="274">
        <v>0.85907299999999998</v>
      </c>
      <c r="F52" s="274">
        <v>0.72437499999999999</v>
      </c>
      <c r="G52" s="275">
        <v>0.66193500000000005</v>
      </c>
      <c r="H52" s="270">
        <v>0.58268200000000003</v>
      </c>
      <c r="I52" s="274">
        <v>1.495212</v>
      </c>
      <c r="J52" s="274">
        <v>3.8481339999999999</v>
      </c>
      <c r="K52" s="275">
        <v>1.606846</v>
      </c>
      <c r="L52" s="270">
        <v>16.016297999999999</v>
      </c>
      <c r="M52" s="274">
        <v>2.6627930000000002</v>
      </c>
      <c r="N52" s="275">
        <v>3.545388</v>
      </c>
      <c r="O52" s="383">
        <v>1.3073330000000001</v>
      </c>
      <c r="P52" s="379"/>
    </row>
    <row r="53" spans="2:16" x14ac:dyDescent="0.2">
      <c r="B53" s="207" t="s">
        <v>49</v>
      </c>
      <c r="C53" s="270">
        <v>9.3258100000000006</v>
      </c>
      <c r="D53" s="274">
        <v>0.611927</v>
      </c>
      <c r="E53" s="274">
        <v>0.90112499999999995</v>
      </c>
      <c r="F53" s="274">
        <v>1.0935410000000001</v>
      </c>
      <c r="G53" s="275">
        <v>1.3836250000000001</v>
      </c>
      <c r="H53" s="270">
        <v>0.89313299999999995</v>
      </c>
      <c r="I53" s="274">
        <v>1.036664</v>
      </c>
      <c r="J53" s="274">
        <v>1.8140160000000001</v>
      </c>
      <c r="K53" s="275">
        <v>1.147632</v>
      </c>
      <c r="L53" s="270">
        <v>1.0211429999999999</v>
      </c>
      <c r="M53" s="274">
        <v>1.7749410000000001</v>
      </c>
      <c r="N53" s="275">
        <v>1.749387</v>
      </c>
      <c r="O53" s="383">
        <v>1.196356</v>
      </c>
      <c r="P53" s="379"/>
    </row>
    <row r="54" spans="2:16" x14ac:dyDescent="0.2">
      <c r="B54" s="207" t="s">
        <v>50</v>
      </c>
      <c r="C54" s="270">
        <v>1.6160620000000001</v>
      </c>
      <c r="D54" s="274">
        <v>0.391177</v>
      </c>
      <c r="E54" s="274">
        <v>0.70021599999999995</v>
      </c>
      <c r="F54" s="274">
        <v>0.61737900000000001</v>
      </c>
      <c r="G54" s="275">
        <v>0.762826</v>
      </c>
      <c r="H54" s="270">
        <v>0.60601400000000005</v>
      </c>
      <c r="I54" s="274">
        <v>0.96318800000000004</v>
      </c>
      <c r="J54" s="274">
        <v>2.1170620000000002</v>
      </c>
      <c r="K54" s="275">
        <v>1.3160270000000001</v>
      </c>
      <c r="L54" s="270">
        <v>0</v>
      </c>
      <c r="M54" s="274">
        <v>1.0486310000000001</v>
      </c>
      <c r="N54" s="275">
        <v>1.0486310000000001</v>
      </c>
      <c r="O54" s="383">
        <v>1.12995</v>
      </c>
      <c r="P54" s="379"/>
    </row>
    <row r="55" spans="2:16" x14ac:dyDescent="0.2">
      <c r="B55" s="133" t="s">
        <v>54</v>
      </c>
      <c r="C55" s="279">
        <v>3.503034</v>
      </c>
      <c r="D55" s="277">
        <v>0.576403</v>
      </c>
      <c r="E55" s="277">
        <v>1.0240899999999999</v>
      </c>
      <c r="F55" s="277">
        <v>0.81301599999999996</v>
      </c>
      <c r="G55" s="278">
        <v>0.86523300000000003</v>
      </c>
      <c r="H55" s="279">
        <v>0.867282</v>
      </c>
      <c r="I55" s="277">
        <v>1.539371</v>
      </c>
      <c r="J55" s="277">
        <v>3.8514059999999999</v>
      </c>
      <c r="K55" s="278">
        <v>1.688016</v>
      </c>
      <c r="L55" s="279">
        <v>5.3450639999999998</v>
      </c>
      <c r="M55" s="277">
        <v>2.7331319999999999</v>
      </c>
      <c r="N55" s="278">
        <v>2.9137270000000002</v>
      </c>
      <c r="O55" s="385">
        <v>1.5447379999999999</v>
      </c>
      <c r="P55" s="378"/>
    </row>
    <row r="56" spans="2:16" x14ac:dyDescent="0.2">
      <c r="B56" s="254" t="s">
        <v>51</v>
      </c>
      <c r="C56" s="286">
        <v>0</v>
      </c>
      <c r="D56" s="287">
        <v>0.67081299999999999</v>
      </c>
      <c r="E56" s="287">
        <v>1.2814680000000001</v>
      </c>
      <c r="F56" s="287">
        <v>1.1887460000000001</v>
      </c>
      <c r="G56" s="288">
        <v>0.754305</v>
      </c>
      <c r="H56" s="286">
        <v>1.2751170000000001</v>
      </c>
      <c r="I56" s="287">
        <v>1.864859</v>
      </c>
      <c r="J56" s="287">
        <v>1.597413</v>
      </c>
      <c r="K56" s="288">
        <v>1.323655</v>
      </c>
      <c r="L56" s="286">
        <v>0</v>
      </c>
      <c r="M56" s="287">
        <v>2.1689240000000001</v>
      </c>
      <c r="N56" s="288">
        <v>2.1689240000000001</v>
      </c>
      <c r="O56" s="386">
        <v>1.2945549999999999</v>
      </c>
      <c r="P56" s="377"/>
    </row>
    <row r="57" spans="2:16" x14ac:dyDescent="0.2">
      <c r="B57" s="133" t="s">
        <v>55</v>
      </c>
      <c r="C57" s="279">
        <v>0</v>
      </c>
      <c r="D57" s="277">
        <v>0.67081299999999999</v>
      </c>
      <c r="E57" s="277">
        <v>1.2814680000000001</v>
      </c>
      <c r="F57" s="277">
        <v>1.1887460000000001</v>
      </c>
      <c r="G57" s="278">
        <v>0.754305</v>
      </c>
      <c r="H57" s="279">
        <v>1.2751170000000001</v>
      </c>
      <c r="I57" s="277">
        <v>1.864859</v>
      </c>
      <c r="J57" s="277">
        <v>1.597413</v>
      </c>
      <c r="K57" s="278">
        <v>1.323655</v>
      </c>
      <c r="L57" s="279">
        <v>0</v>
      </c>
      <c r="M57" s="277">
        <v>2.1689240000000001</v>
      </c>
      <c r="N57" s="278">
        <v>2.1689240000000001</v>
      </c>
      <c r="O57" s="385">
        <v>1.2945549999999999</v>
      </c>
      <c r="P57" s="378"/>
    </row>
    <row r="58" spans="2:16" x14ac:dyDescent="0.2">
      <c r="B58" s="207"/>
      <c r="C58" s="270">
        <v>0</v>
      </c>
      <c r="D58" s="274">
        <v>0</v>
      </c>
      <c r="E58" s="274">
        <v>0</v>
      </c>
      <c r="F58" s="274">
        <v>0</v>
      </c>
      <c r="G58" s="275">
        <v>0</v>
      </c>
      <c r="H58" s="270">
        <v>0</v>
      </c>
      <c r="I58" s="274">
        <v>0</v>
      </c>
      <c r="J58" s="274">
        <v>0</v>
      </c>
      <c r="K58" s="275">
        <v>0</v>
      </c>
      <c r="L58" s="270">
        <v>0</v>
      </c>
      <c r="M58" s="274">
        <v>0</v>
      </c>
      <c r="N58" s="275">
        <v>0</v>
      </c>
      <c r="O58" s="383">
        <v>0</v>
      </c>
      <c r="P58" s="379"/>
    </row>
    <row r="59" spans="2:16" ht="13.5" thickBot="1" x14ac:dyDescent="0.25">
      <c r="B59" s="135" t="s">
        <v>52</v>
      </c>
      <c r="C59" s="283">
        <v>2.8152919999999999</v>
      </c>
      <c r="D59" s="284">
        <v>0.49034299999999997</v>
      </c>
      <c r="E59" s="284">
        <v>0.72768600000000006</v>
      </c>
      <c r="F59" s="284">
        <v>0.78686800000000001</v>
      </c>
      <c r="G59" s="285">
        <v>0.66700499999999996</v>
      </c>
      <c r="H59" s="283">
        <v>1.1185849999999999</v>
      </c>
      <c r="I59" s="284">
        <v>1.346762</v>
      </c>
      <c r="J59" s="284">
        <v>2.4092039999999999</v>
      </c>
      <c r="K59" s="285">
        <v>1.280513</v>
      </c>
      <c r="L59" s="283">
        <v>4.2528790000000001</v>
      </c>
      <c r="M59" s="284">
        <v>2.1153019999999998</v>
      </c>
      <c r="N59" s="285">
        <v>2.216161</v>
      </c>
      <c r="O59" s="387">
        <v>1.0610170000000001</v>
      </c>
      <c r="P59" s="378"/>
    </row>
    <row r="60" spans="2:16" x14ac:dyDescent="0.2">
      <c r="B60" s="6"/>
    </row>
    <row r="61" spans="2:16" x14ac:dyDescent="0.2">
      <c r="B61" s="6"/>
    </row>
    <row r="62" spans="2:16" x14ac:dyDescent="0.2">
      <c r="B62" s="8"/>
    </row>
    <row r="63" spans="2:16" x14ac:dyDescent="0.2">
      <c r="B63" s="6"/>
    </row>
    <row r="64" spans="2:16" x14ac:dyDescent="0.2">
      <c r="B64" s="8"/>
    </row>
    <row r="65" spans="2:2" x14ac:dyDescent="0.2">
      <c r="B65" s="6"/>
    </row>
    <row r="66" spans="2:2" x14ac:dyDescent="0.2">
      <c r="B66" s="6"/>
    </row>
    <row r="67" spans="2:2" x14ac:dyDescent="0.2">
      <c r="B67" s="6"/>
    </row>
    <row r="68" spans="2:2" x14ac:dyDescent="0.2">
      <c r="B68" s="8"/>
    </row>
    <row r="69" spans="2:2" x14ac:dyDescent="0.2">
      <c r="B69" s="6"/>
    </row>
    <row r="70" spans="2:2" x14ac:dyDescent="0.2">
      <c r="B70" s="6"/>
    </row>
    <row r="71" spans="2:2" x14ac:dyDescent="0.2">
      <c r="B71" s="6"/>
    </row>
    <row r="72" spans="2:2" x14ac:dyDescent="0.2">
      <c r="B72" s="8"/>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2:G8"/>
  <sheetViews>
    <sheetView showGridLines="0" workbookViewId="0"/>
  </sheetViews>
  <sheetFormatPr defaultRowHeight="12.75" x14ac:dyDescent="0.2"/>
  <cols>
    <col min="1" max="1" width="9.140625" customWidth="1"/>
    <col min="2" max="2" width="19.42578125" customWidth="1"/>
    <col min="3" max="7" width="13.85546875" customWidth="1"/>
    <col min="13" max="13" width="11" bestFit="1" customWidth="1"/>
    <col min="14" max="14" width="4.7109375" customWidth="1"/>
  </cols>
  <sheetData>
    <row r="2" spans="2:7" x14ac:dyDescent="0.2">
      <c r="B2" s="2" t="s">
        <v>98</v>
      </c>
    </row>
    <row r="3" spans="2:7" ht="18.75" thickBot="1" x14ac:dyDescent="0.3">
      <c r="B3" s="7" t="s">
        <v>362</v>
      </c>
    </row>
    <row r="4" spans="2:7" ht="13.5" thickBot="1" x14ac:dyDescent="0.25">
      <c r="B4" s="82" t="s">
        <v>125</v>
      </c>
      <c r="C4" s="43">
        <v>2009</v>
      </c>
      <c r="D4" s="41">
        <v>2010</v>
      </c>
      <c r="E4" s="41">
        <v>2011</v>
      </c>
      <c r="F4" s="41">
        <v>2012</v>
      </c>
      <c r="G4" s="42">
        <v>2013</v>
      </c>
    </row>
    <row r="5" spans="2:7" x14ac:dyDescent="0.2">
      <c r="B5" s="162" t="s">
        <v>11</v>
      </c>
      <c r="C5" s="163">
        <v>0.52581800000000001</v>
      </c>
      <c r="D5" s="164">
        <v>0.72154399999999996</v>
      </c>
      <c r="E5" s="164">
        <v>0.66962600000000005</v>
      </c>
      <c r="F5" s="164">
        <v>0.59631800000000001</v>
      </c>
      <c r="G5" s="165">
        <v>0.66700499999999996</v>
      </c>
    </row>
    <row r="6" spans="2:7" x14ac:dyDescent="0.2">
      <c r="B6" s="53" t="s">
        <v>12</v>
      </c>
      <c r="C6" s="83">
        <v>1.0092939999999999</v>
      </c>
      <c r="D6" s="57">
        <v>1.2357279999999999</v>
      </c>
      <c r="E6" s="57">
        <v>1.10222</v>
      </c>
      <c r="F6" s="57">
        <v>1.1206529999999999</v>
      </c>
      <c r="G6" s="84">
        <v>1.280513</v>
      </c>
    </row>
    <row r="7" spans="2:7" x14ac:dyDescent="0.2">
      <c r="B7" s="53" t="s">
        <v>10</v>
      </c>
      <c r="C7" s="83">
        <v>1.8330299999999999</v>
      </c>
      <c r="D7" s="57">
        <v>1.9665999999999999</v>
      </c>
      <c r="E7" s="57">
        <v>1.8338680000000001</v>
      </c>
      <c r="F7" s="57">
        <v>1.5576589999999999</v>
      </c>
      <c r="G7" s="84">
        <v>2.216161</v>
      </c>
    </row>
    <row r="8" spans="2:7" ht="13.5" thickBot="1" x14ac:dyDescent="0.25">
      <c r="B8" s="144" t="s">
        <v>138</v>
      </c>
      <c r="C8" s="159">
        <v>0.84818499999999997</v>
      </c>
      <c r="D8" s="160">
        <v>1.0560609999999999</v>
      </c>
      <c r="E8" s="160">
        <v>0.94933299999999998</v>
      </c>
      <c r="F8" s="160">
        <v>0.92210300000000001</v>
      </c>
      <c r="G8" s="161">
        <v>1.0610170000000001</v>
      </c>
    </row>
  </sheetData>
  <phoneticPr fontId="4" type="noConversion"/>
  <pageMargins left="0.75" right="0.75" top="1" bottom="1" header="0.5" footer="0.5"/>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2:O72"/>
  <sheetViews>
    <sheetView showGridLines="0" workbookViewId="0"/>
  </sheetViews>
  <sheetFormatPr defaultRowHeight="12.75" x14ac:dyDescent="0.2"/>
  <cols>
    <col min="2" max="2" width="43.28515625" customWidth="1"/>
    <col min="3" max="3" width="9.42578125" customWidth="1"/>
    <col min="4" max="4" width="10.28515625" customWidth="1"/>
    <col min="5" max="5" width="7.7109375" customWidth="1"/>
    <col min="6" max="6" width="8.42578125" customWidth="1"/>
    <col min="7" max="7" width="8.28515625" customWidth="1"/>
    <col min="8" max="8" width="8.5703125" customWidth="1"/>
    <col min="9" max="9" width="8.42578125" customWidth="1"/>
    <col min="10" max="10" width="8" customWidth="1"/>
    <col min="11" max="12" width="8.42578125" customWidth="1"/>
    <col min="13" max="13" width="8.7109375" customWidth="1"/>
    <col min="14" max="14" width="9.5703125" customWidth="1"/>
  </cols>
  <sheetData>
    <row r="2" spans="2:15" x14ac:dyDescent="0.2">
      <c r="B2" s="2" t="s">
        <v>98</v>
      </c>
    </row>
    <row r="3" spans="2:15" ht="18.75" thickBot="1" x14ac:dyDescent="0.3">
      <c r="B3" s="7" t="s">
        <v>197</v>
      </c>
    </row>
    <row r="4" spans="2:15" ht="12.75" customHeight="1" thickBot="1" x14ac:dyDescent="0.25">
      <c r="B4" s="487" t="s">
        <v>1</v>
      </c>
      <c r="C4" s="476" t="s">
        <v>2</v>
      </c>
      <c r="D4" s="477"/>
      <c r="E4" s="477"/>
      <c r="F4" s="477"/>
      <c r="G4" s="478"/>
      <c r="H4" s="476" t="s">
        <v>3</v>
      </c>
      <c r="I4" s="477"/>
      <c r="J4" s="477"/>
      <c r="K4" s="478"/>
      <c r="L4" s="476" t="s">
        <v>4</v>
      </c>
      <c r="M4" s="477"/>
      <c r="N4" s="478"/>
      <c r="O4" s="472" t="s">
        <v>104</v>
      </c>
    </row>
    <row r="5" spans="2:15" ht="39.75" customHeight="1" thickBot="1" x14ac:dyDescent="0.25">
      <c r="B5" s="488"/>
      <c r="C5" s="356" t="s">
        <v>382</v>
      </c>
      <c r="D5" s="357" t="s">
        <v>329</v>
      </c>
      <c r="E5" s="357" t="s">
        <v>118</v>
      </c>
      <c r="F5" s="357" t="s">
        <v>15</v>
      </c>
      <c r="G5" s="358" t="s">
        <v>120</v>
      </c>
      <c r="H5" s="356" t="s">
        <v>121</v>
      </c>
      <c r="I5" s="357" t="s">
        <v>122</v>
      </c>
      <c r="J5" s="357" t="s">
        <v>123</v>
      </c>
      <c r="K5" s="358" t="s">
        <v>124</v>
      </c>
      <c r="L5" s="356" t="s">
        <v>88</v>
      </c>
      <c r="M5" s="357" t="s">
        <v>8</v>
      </c>
      <c r="N5" s="358" t="s">
        <v>119</v>
      </c>
      <c r="O5" s="486"/>
    </row>
    <row r="6" spans="2:15" x14ac:dyDescent="0.2">
      <c r="B6" s="206" t="s">
        <v>16</v>
      </c>
      <c r="C6" s="271">
        <v>0</v>
      </c>
      <c r="D6" s="272">
        <v>0</v>
      </c>
      <c r="E6" s="272">
        <v>0</v>
      </c>
      <c r="F6" s="272">
        <v>0</v>
      </c>
      <c r="G6" s="273">
        <v>0</v>
      </c>
      <c r="H6" s="271">
        <v>0</v>
      </c>
      <c r="I6" s="272">
        <v>0</v>
      </c>
      <c r="J6" s="272">
        <v>0</v>
      </c>
      <c r="K6" s="273">
        <v>0</v>
      </c>
      <c r="L6" s="271">
        <v>0</v>
      </c>
      <c r="M6" s="272">
        <v>0</v>
      </c>
      <c r="N6" s="273">
        <v>0</v>
      </c>
      <c r="O6" s="382">
        <v>0</v>
      </c>
    </row>
    <row r="7" spans="2:15" x14ac:dyDescent="0.2">
      <c r="B7" s="207" t="s">
        <v>17</v>
      </c>
      <c r="C7" s="270">
        <v>0</v>
      </c>
      <c r="D7" s="274">
        <v>0</v>
      </c>
      <c r="E7" s="274">
        <v>0.54593999999999998</v>
      </c>
      <c r="F7" s="274">
        <v>0.54593999999999998</v>
      </c>
      <c r="G7" s="275">
        <v>0.54593999999999998</v>
      </c>
      <c r="H7" s="270">
        <v>0.54593999999999998</v>
      </c>
      <c r="I7" s="274">
        <v>9.4320240000000002</v>
      </c>
      <c r="J7" s="274">
        <v>0</v>
      </c>
      <c r="K7" s="275">
        <v>0.978051</v>
      </c>
      <c r="L7" s="270">
        <v>0</v>
      </c>
      <c r="M7" s="274">
        <v>0</v>
      </c>
      <c r="N7" s="275">
        <v>0</v>
      </c>
      <c r="O7" s="383">
        <v>0.63585999999999998</v>
      </c>
    </row>
    <row r="8" spans="2:15" x14ac:dyDescent="0.2">
      <c r="B8" s="207" t="s">
        <v>142</v>
      </c>
      <c r="C8" s="270">
        <v>0</v>
      </c>
      <c r="D8" s="274">
        <v>0.54780300000000004</v>
      </c>
      <c r="E8" s="274">
        <v>0.56462100000000004</v>
      </c>
      <c r="F8" s="274">
        <v>0.64470000000000005</v>
      </c>
      <c r="G8" s="275">
        <v>0.56074999999999997</v>
      </c>
      <c r="H8" s="270">
        <v>0.56462100000000004</v>
      </c>
      <c r="I8" s="274">
        <v>0</v>
      </c>
      <c r="J8" s="274">
        <v>0</v>
      </c>
      <c r="K8" s="275">
        <v>0.56462100000000004</v>
      </c>
      <c r="L8" s="270">
        <v>0</v>
      </c>
      <c r="M8" s="274">
        <v>0</v>
      </c>
      <c r="N8" s="275">
        <v>0</v>
      </c>
      <c r="O8" s="383">
        <v>0.56087100000000001</v>
      </c>
    </row>
    <row r="9" spans="2:15" x14ac:dyDescent="0.2">
      <c r="B9" s="207" t="s">
        <v>143</v>
      </c>
      <c r="C9" s="270">
        <v>0</v>
      </c>
      <c r="D9" s="274">
        <v>1.3551789999999999</v>
      </c>
      <c r="E9" s="274">
        <v>1.729662</v>
      </c>
      <c r="F9" s="274">
        <v>1.0222579999999999</v>
      </c>
      <c r="G9" s="275">
        <v>1.3208979999999999</v>
      </c>
      <c r="H9" s="270">
        <v>1.0222579999999999</v>
      </c>
      <c r="I9" s="274">
        <v>0</v>
      </c>
      <c r="J9" s="274">
        <v>0</v>
      </c>
      <c r="K9" s="275">
        <v>1.0222579999999999</v>
      </c>
      <c r="L9" s="270">
        <v>0</v>
      </c>
      <c r="M9" s="274">
        <v>0</v>
      </c>
      <c r="N9" s="275">
        <v>0</v>
      </c>
      <c r="O9" s="383">
        <v>1.31552</v>
      </c>
    </row>
    <row r="10" spans="2:15" x14ac:dyDescent="0.2">
      <c r="B10" s="207" t="s">
        <v>18</v>
      </c>
      <c r="C10" s="270">
        <v>0</v>
      </c>
      <c r="D10" s="274">
        <v>0.30166799999999999</v>
      </c>
      <c r="E10" s="274">
        <v>0.50088500000000002</v>
      </c>
      <c r="F10" s="274">
        <v>0.57673799999999997</v>
      </c>
      <c r="G10" s="275">
        <v>0.34684599999999999</v>
      </c>
      <c r="H10" s="270">
        <v>0.57523400000000002</v>
      </c>
      <c r="I10" s="274">
        <v>0.64739100000000005</v>
      </c>
      <c r="J10" s="274">
        <v>2.0471629999999998</v>
      </c>
      <c r="K10" s="275">
        <v>0.62826400000000004</v>
      </c>
      <c r="L10" s="270">
        <v>0</v>
      </c>
      <c r="M10" s="274">
        <v>1.8396520000000001</v>
      </c>
      <c r="N10" s="275">
        <v>1.8396520000000001</v>
      </c>
      <c r="O10" s="383">
        <v>0.41267100000000001</v>
      </c>
    </row>
    <row r="11" spans="2:15" x14ac:dyDescent="0.2">
      <c r="B11" s="207" t="s">
        <v>19</v>
      </c>
      <c r="C11" s="270">
        <v>0</v>
      </c>
      <c r="D11" s="274">
        <v>0.42064800000000002</v>
      </c>
      <c r="E11" s="274">
        <v>0.59787500000000005</v>
      </c>
      <c r="F11" s="274">
        <v>0.63790000000000002</v>
      </c>
      <c r="G11" s="275">
        <v>0.48812299999999997</v>
      </c>
      <c r="H11" s="270">
        <v>0.60508200000000001</v>
      </c>
      <c r="I11" s="274">
        <v>0.771706</v>
      </c>
      <c r="J11" s="274">
        <v>2.7786650000000002</v>
      </c>
      <c r="K11" s="275">
        <v>0.72106400000000004</v>
      </c>
      <c r="L11" s="270">
        <v>3.3935330000000001</v>
      </c>
      <c r="M11" s="274">
        <v>0.36519600000000002</v>
      </c>
      <c r="N11" s="275">
        <v>0.60366299999999995</v>
      </c>
      <c r="O11" s="383">
        <v>0.53890000000000005</v>
      </c>
    </row>
    <row r="12" spans="2:15" x14ac:dyDescent="0.2">
      <c r="B12" s="207" t="s">
        <v>174</v>
      </c>
      <c r="C12" s="270">
        <v>0</v>
      </c>
      <c r="D12" s="274">
        <v>0.38124799999999998</v>
      </c>
      <c r="E12" s="274">
        <v>0.41397800000000001</v>
      </c>
      <c r="F12" s="274">
        <v>0.56495700000000004</v>
      </c>
      <c r="G12" s="275">
        <v>0.41333500000000001</v>
      </c>
      <c r="H12" s="270">
        <v>0</v>
      </c>
      <c r="I12" s="274">
        <v>0</v>
      </c>
      <c r="J12" s="274">
        <v>0</v>
      </c>
      <c r="K12" s="275">
        <v>0</v>
      </c>
      <c r="L12" s="270">
        <v>5.0664059999999997</v>
      </c>
      <c r="M12" s="274">
        <v>0</v>
      </c>
      <c r="N12" s="275">
        <v>5.0664059999999997</v>
      </c>
      <c r="O12" s="383">
        <v>0.41848299999999999</v>
      </c>
    </row>
    <row r="13" spans="2:15" x14ac:dyDescent="0.2">
      <c r="B13" s="207" t="s">
        <v>20</v>
      </c>
      <c r="C13" s="270">
        <v>0</v>
      </c>
      <c r="D13" s="274">
        <v>0.63031499999999996</v>
      </c>
      <c r="E13" s="274">
        <v>0.90456400000000003</v>
      </c>
      <c r="F13" s="274">
        <v>0.91409899999999999</v>
      </c>
      <c r="G13" s="275">
        <v>0.86128000000000005</v>
      </c>
      <c r="H13" s="270">
        <v>0.88545300000000005</v>
      </c>
      <c r="I13" s="274">
        <v>1.0712839999999999</v>
      </c>
      <c r="J13" s="274">
        <v>1.8199259999999999</v>
      </c>
      <c r="K13" s="275">
        <v>1.0799700000000001</v>
      </c>
      <c r="L13" s="270">
        <v>6.1551109999999998</v>
      </c>
      <c r="M13" s="274">
        <v>2.4277669999999998</v>
      </c>
      <c r="N13" s="275">
        <v>2.5881470000000002</v>
      </c>
      <c r="O13" s="383">
        <v>1.0454669999999999</v>
      </c>
    </row>
    <row r="14" spans="2:15" x14ac:dyDescent="0.2">
      <c r="B14" s="207" t="s">
        <v>21</v>
      </c>
      <c r="C14" s="270">
        <v>0</v>
      </c>
      <c r="D14" s="274">
        <v>0.44903300000000002</v>
      </c>
      <c r="E14" s="274">
        <v>0.42008099999999998</v>
      </c>
      <c r="F14" s="274">
        <v>0.49475200000000003</v>
      </c>
      <c r="G14" s="275">
        <v>0.45510699999999998</v>
      </c>
      <c r="H14" s="270">
        <v>0.46700799999999998</v>
      </c>
      <c r="I14" s="274">
        <v>0.67368399999999995</v>
      </c>
      <c r="J14" s="274">
        <v>1.251503</v>
      </c>
      <c r="K14" s="275">
        <v>0.54025299999999998</v>
      </c>
      <c r="L14" s="270">
        <v>0.75683100000000003</v>
      </c>
      <c r="M14" s="274">
        <v>1.6996420000000001</v>
      </c>
      <c r="N14" s="275">
        <v>0.78345299999999995</v>
      </c>
      <c r="O14" s="383">
        <v>0.48140300000000003</v>
      </c>
    </row>
    <row r="15" spans="2:15" x14ac:dyDescent="0.2">
      <c r="B15" s="207" t="s">
        <v>144</v>
      </c>
      <c r="C15" s="270">
        <v>0</v>
      </c>
      <c r="D15" s="274">
        <v>0.48823699999999998</v>
      </c>
      <c r="E15" s="274">
        <v>0.64945299999999995</v>
      </c>
      <c r="F15" s="274">
        <v>0.66000800000000004</v>
      </c>
      <c r="G15" s="275">
        <v>0.61272800000000005</v>
      </c>
      <c r="H15" s="270">
        <v>0.64292199999999999</v>
      </c>
      <c r="I15" s="274">
        <v>0.87768500000000005</v>
      </c>
      <c r="J15" s="274">
        <v>1.947106</v>
      </c>
      <c r="K15" s="275">
        <v>0.82508899999999996</v>
      </c>
      <c r="L15" s="270">
        <v>6.1648170000000002</v>
      </c>
      <c r="M15" s="274">
        <v>5.7378080000000002</v>
      </c>
      <c r="N15" s="275">
        <v>5.8575189999999999</v>
      </c>
      <c r="O15" s="383">
        <v>0.66333399999999998</v>
      </c>
    </row>
    <row r="16" spans="2:15" x14ac:dyDescent="0.2">
      <c r="B16" s="207" t="s">
        <v>22</v>
      </c>
      <c r="C16" s="270">
        <v>0</v>
      </c>
      <c r="D16" s="274">
        <v>0.39440500000000001</v>
      </c>
      <c r="E16" s="274">
        <v>0.46679100000000001</v>
      </c>
      <c r="F16" s="274">
        <v>0.51080599999999998</v>
      </c>
      <c r="G16" s="275">
        <v>0.41173999999999999</v>
      </c>
      <c r="H16" s="270">
        <v>0.46679100000000001</v>
      </c>
      <c r="I16" s="274">
        <v>0</v>
      </c>
      <c r="J16" s="274">
        <v>0</v>
      </c>
      <c r="K16" s="275">
        <v>0.46679100000000001</v>
      </c>
      <c r="L16" s="270">
        <v>0</v>
      </c>
      <c r="M16" s="274">
        <v>0</v>
      </c>
      <c r="N16" s="275">
        <v>0</v>
      </c>
      <c r="O16" s="383">
        <v>0.41187000000000001</v>
      </c>
    </row>
    <row r="17" spans="2:15" x14ac:dyDescent="0.2">
      <c r="B17" s="207" t="s">
        <v>23</v>
      </c>
      <c r="C17" s="270">
        <v>0</v>
      </c>
      <c r="D17" s="274">
        <v>0.43145299999999998</v>
      </c>
      <c r="E17" s="274">
        <v>0.55606599999999995</v>
      </c>
      <c r="F17" s="274">
        <v>0.54316399999999998</v>
      </c>
      <c r="G17" s="275">
        <v>0.49075999999999997</v>
      </c>
      <c r="H17" s="270">
        <v>0.51403900000000002</v>
      </c>
      <c r="I17" s="274">
        <v>0.56974100000000005</v>
      </c>
      <c r="J17" s="274">
        <v>2.271353</v>
      </c>
      <c r="K17" s="275">
        <v>0.78822000000000003</v>
      </c>
      <c r="L17" s="270">
        <v>6.7016119999999999</v>
      </c>
      <c r="M17" s="274">
        <v>3.3189039999999999</v>
      </c>
      <c r="N17" s="275">
        <v>3.3248329999999999</v>
      </c>
      <c r="O17" s="383">
        <v>0.51192000000000004</v>
      </c>
    </row>
    <row r="18" spans="2:15" x14ac:dyDescent="0.2">
      <c r="B18" s="207" t="s">
        <v>24</v>
      </c>
      <c r="C18" s="270">
        <v>2.7892100000000002</v>
      </c>
      <c r="D18" s="274">
        <v>0.399474</v>
      </c>
      <c r="E18" s="274">
        <v>0.44976300000000002</v>
      </c>
      <c r="F18" s="274">
        <v>0.57001000000000002</v>
      </c>
      <c r="G18" s="275">
        <v>0.46657100000000001</v>
      </c>
      <c r="H18" s="270">
        <v>0.48574299999999998</v>
      </c>
      <c r="I18" s="274">
        <v>0.54321299999999995</v>
      </c>
      <c r="J18" s="274">
        <v>3.2501950000000002</v>
      </c>
      <c r="K18" s="275">
        <v>0.53767200000000004</v>
      </c>
      <c r="L18" s="270">
        <v>14.064748</v>
      </c>
      <c r="M18" s="274">
        <v>1.829437</v>
      </c>
      <c r="N18" s="275">
        <v>1.8299909999999999</v>
      </c>
      <c r="O18" s="383">
        <v>0.56887100000000002</v>
      </c>
    </row>
    <row r="19" spans="2:15" x14ac:dyDescent="0.2">
      <c r="B19" s="207" t="s">
        <v>25</v>
      </c>
      <c r="C19" s="270">
        <v>0</v>
      </c>
      <c r="D19" s="274">
        <v>0.67266000000000004</v>
      </c>
      <c r="E19" s="274">
        <v>0.66878899999999997</v>
      </c>
      <c r="F19" s="274">
        <v>0.78520100000000004</v>
      </c>
      <c r="G19" s="275">
        <v>0.72691499999999998</v>
      </c>
      <c r="H19" s="270">
        <v>0.75631199999999998</v>
      </c>
      <c r="I19" s="274">
        <v>0.70171700000000004</v>
      </c>
      <c r="J19" s="274">
        <v>4.0330870000000001</v>
      </c>
      <c r="K19" s="275">
        <v>0.75227599999999994</v>
      </c>
      <c r="L19" s="270">
        <v>0</v>
      </c>
      <c r="M19" s="274">
        <v>2.3322949999999998</v>
      </c>
      <c r="N19" s="275">
        <v>2.3322949999999998</v>
      </c>
      <c r="O19" s="383">
        <v>0.76575099999999996</v>
      </c>
    </row>
    <row r="20" spans="2:15" x14ac:dyDescent="0.2">
      <c r="B20" s="207" t="s">
        <v>26</v>
      </c>
      <c r="C20" s="270">
        <v>0</v>
      </c>
      <c r="D20" s="274">
        <v>0.56448299999999996</v>
      </c>
      <c r="E20" s="274">
        <v>0.734788</v>
      </c>
      <c r="F20" s="274">
        <v>0.80943500000000002</v>
      </c>
      <c r="G20" s="275">
        <v>0.74185400000000001</v>
      </c>
      <c r="H20" s="270">
        <v>0.78621799999999997</v>
      </c>
      <c r="I20" s="274">
        <v>0.89301600000000003</v>
      </c>
      <c r="J20" s="274">
        <v>1.81907</v>
      </c>
      <c r="K20" s="275">
        <v>0.87998299999999996</v>
      </c>
      <c r="L20" s="270">
        <v>2.4439039999999999</v>
      </c>
      <c r="M20" s="274">
        <v>6.4073510000000002</v>
      </c>
      <c r="N20" s="275">
        <v>5.9159639999999998</v>
      </c>
      <c r="O20" s="383">
        <v>0.862039</v>
      </c>
    </row>
    <row r="21" spans="2:15" x14ac:dyDescent="0.2">
      <c r="B21" s="207" t="s">
        <v>27</v>
      </c>
      <c r="C21" s="270">
        <v>0</v>
      </c>
      <c r="D21" s="274">
        <v>0.37603999999999999</v>
      </c>
      <c r="E21" s="274">
        <v>0.523752</v>
      </c>
      <c r="F21" s="274">
        <v>0.61037799999999998</v>
      </c>
      <c r="G21" s="275">
        <v>0.51022400000000001</v>
      </c>
      <c r="H21" s="270">
        <v>0.59019699999999997</v>
      </c>
      <c r="I21" s="274">
        <v>0.75287300000000001</v>
      </c>
      <c r="J21" s="274">
        <v>1.3996649999999999</v>
      </c>
      <c r="K21" s="275">
        <v>0.71412500000000001</v>
      </c>
      <c r="L21" s="270">
        <v>5.9787879999999998</v>
      </c>
      <c r="M21" s="274">
        <v>6.5775600000000001</v>
      </c>
      <c r="N21" s="275">
        <v>6.3679790000000001</v>
      </c>
      <c r="O21" s="383">
        <v>0.56815300000000002</v>
      </c>
    </row>
    <row r="22" spans="2:15" x14ac:dyDescent="0.2">
      <c r="B22" s="207" t="s">
        <v>207</v>
      </c>
      <c r="C22" s="270">
        <v>0</v>
      </c>
      <c r="D22" s="274">
        <v>0.547315</v>
      </c>
      <c r="E22" s="274">
        <v>0.67708999999999997</v>
      </c>
      <c r="F22" s="274">
        <v>0.74101300000000003</v>
      </c>
      <c r="G22" s="275">
        <v>0.59925300000000004</v>
      </c>
      <c r="H22" s="270">
        <v>0.71860199999999996</v>
      </c>
      <c r="I22" s="274">
        <v>1.3588150000000001</v>
      </c>
      <c r="J22" s="274">
        <v>1.5453650000000001</v>
      </c>
      <c r="K22" s="275">
        <v>0.76523699999999995</v>
      </c>
      <c r="L22" s="270">
        <v>0</v>
      </c>
      <c r="M22" s="274">
        <v>1.105456</v>
      </c>
      <c r="N22" s="275">
        <v>1.105456</v>
      </c>
      <c r="O22" s="383">
        <v>0.63311200000000001</v>
      </c>
    </row>
    <row r="23" spans="2:15" x14ac:dyDescent="0.2">
      <c r="B23" s="207" t="s">
        <v>28</v>
      </c>
      <c r="C23" s="270">
        <v>0.54622099999999996</v>
      </c>
      <c r="D23" s="274">
        <v>0.62000900000000003</v>
      </c>
      <c r="E23" s="274">
        <v>0.49430499999999999</v>
      </c>
      <c r="F23" s="274">
        <v>0.533578</v>
      </c>
      <c r="G23" s="275">
        <v>0.57855999999999996</v>
      </c>
      <c r="H23" s="270">
        <v>0.486649</v>
      </c>
      <c r="I23" s="274">
        <v>0.71880999999999995</v>
      </c>
      <c r="J23" s="274">
        <v>1.6953849999999999</v>
      </c>
      <c r="K23" s="275">
        <v>0.73478699999999997</v>
      </c>
      <c r="L23" s="270">
        <v>0.78090099999999996</v>
      </c>
      <c r="M23" s="274">
        <v>1.339399</v>
      </c>
      <c r="N23" s="275">
        <v>1.1157619999999999</v>
      </c>
      <c r="O23" s="383">
        <v>0.62378199999999995</v>
      </c>
    </row>
    <row r="24" spans="2:15" x14ac:dyDescent="0.2">
      <c r="B24" s="207" t="s">
        <v>29</v>
      </c>
      <c r="C24" s="270">
        <v>0</v>
      </c>
      <c r="D24" s="274">
        <v>0.40446799999999999</v>
      </c>
      <c r="E24" s="274">
        <v>0.50743000000000005</v>
      </c>
      <c r="F24" s="274">
        <v>0.57586499999999996</v>
      </c>
      <c r="G24" s="275">
        <v>0.50446400000000002</v>
      </c>
      <c r="H24" s="270">
        <v>0.55342199999999997</v>
      </c>
      <c r="I24" s="274">
        <v>0.76854599999999995</v>
      </c>
      <c r="J24" s="274">
        <v>3.3720460000000001</v>
      </c>
      <c r="K24" s="275">
        <v>0.67484900000000003</v>
      </c>
      <c r="L24" s="270">
        <v>0</v>
      </c>
      <c r="M24" s="274">
        <v>0</v>
      </c>
      <c r="N24" s="275">
        <v>0</v>
      </c>
      <c r="O24" s="383">
        <v>0.526528</v>
      </c>
    </row>
    <row r="25" spans="2:15" x14ac:dyDescent="0.2">
      <c r="B25" s="207" t="s">
        <v>30</v>
      </c>
      <c r="C25" s="270">
        <v>0</v>
      </c>
      <c r="D25" s="274">
        <v>0.48050799999999999</v>
      </c>
      <c r="E25" s="274">
        <v>0.60357300000000003</v>
      </c>
      <c r="F25" s="274">
        <v>0.72824999999999995</v>
      </c>
      <c r="G25" s="275">
        <v>0.50064299999999995</v>
      </c>
      <c r="H25" s="270">
        <v>0.60357300000000003</v>
      </c>
      <c r="I25" s="274">
        <v>0</v>
      </c>
      <c r="J25" s="274">
        <v>0</v>
      </c>
      <c r="K25" s="275">
        <v>0.60357300000000003</v>
      </c>
      <c r="L25" s="270">
        <v>0</v>
      </c>
      <c r="M25" s="274">
        <v>0</v>
      </c>
      <c r="N25" s="275">
        <v>0</v>
      </c>
      <c r="O25" s="383">
        <v>0.50175599999999998</v>
      </c>
    </row>
    <row r="26" spans="2:15" x14ac:dyDescent="0.2">
      <c r="B26" s="207" t="s">
        <v>31</v>
      </c>
      <c r="C26" s="270">
        <v>0</v>
      </c>
      <c r="D26" s="274">
        <v>0</v>
      </c>
      <c r="E26" s="274">
        <v>1.6798</v>
      </c>
      <c r="F26" s="274">
        <v>0</v>
      </c>
      <c r="G26" s="275">
        <v>1.6798</v>
      </c>
      <c r="H26" s="270">
        <v>1.6798</v>
      </c>
      <c r="I26" s="274">
        <v>0</v>
      </c>
      <c r="J26" s="274">
        <v>0</v>
      </c>
      <c r="K26" s="275">
        <v>1.6798</v>
      </c>
      <c r="L26" s="270">
        <v>0</v>
      </c>
      <c r="M26" s="274">
        <v>0</v>
      </c>
      <c r="N26" s="275">
        <v>0</v>
      </c>
      <c r="O26" s="383">
        <v>1.6798</v>
      </c>
    </row>
    <row r="27" spans="2:15" x14ac:dyDescent="0.2">
      <c r="B27" s="207" t="s">
        <v>179</v>
      </c>
      <c r="C27" s="270">
        <v>0</v>
      </c>
      <c r="D27" s="274">
        <v>0</v>
      </c>
      <c r="E27" s="274">
        <v>0</v>
      </c>
      <c r="F27" s="274">
        <v>0</v>
      </c>
      <c r="G27" s="275">
        <v>0</v>
      </c>
      <c r="H27" s="270">
        <v>0</v>
      </c>
      <c r="I27" s="274">
        <v>0</v>
      </c>
      <c r="J27" s="274">
        <v>0</v>
      </c>
      <c r="K27" s="275">
        <v>0</v>
      </c>
      <c r="L27" s="270">
        <v>0</v>
      </c>
      <c r="M27" s="274">
        <v>0</v>
      </c>
      <c r="N27" s="275">
        <v>0</v>
      </c>
      <c r="O27" s="383">
        <v>0</v>
      </c>
    </row>
    <row r="28" spans="2:15" x14ac:dyDescent="0.2">
      <c r="B28" s="207" t="s">
        <v>204</v>
      </c>
      <c r="C28" s="270">
        <v>0</v>
      </c>
      <c r="D28" s="274">
        <v>0.48478100000000002</v>
      </c>
      <c r="E28" s="274">
        <v>0</v>
      </c>
      <c r="F28" s="274">
        <v>0</v>
      </c>
      <c r="G28" s="275">
        <v>0.48478100000000002</v>
      </c>
      <c r="H28" s="270">
        <v>0</v>
      </c>
      <c r="I28" s="274">
        <v>0</v>
      </c>
      <c r="J28" s="274">
        <v>0</v>
      </c>
      <c r="K28" s="275">
        <v>0</v>
      </c>
      <c r="L28" s="270">
        <v>0</v>
      </c>
      <c r="M28" s="274">
        <v>0</v>
      </c>
      <c r="N28" s="275">
        <v>0</v>
      </c>
      <c r="O28" s="383">
        <v>0.48478100000000002</v>
      </c>
    </row>
    <row r="29" spans="2:15" x14ac:dyDescent="0.2">
      <c r="B29" s="207" t="s">
        <v>175</v>
      </c>
      <c r="C29" s="270">
        <v>0</v>
      </c>
      <c r="D29" s="274">
        <v>0</v>
      </c>
      <c r="E29" s="274">
        <v>0</v>
      </c>
      <c r="F29" s="274">
        <v>0</v>
      </c>
      <c r="G29" s="275">
        <v>0</v>
      </c>
      <c r="H29" s="270">
        <v>0</v>
      </c>
      <c r="I29" s="274">
        <v>0</v>
      </c>
      <c r="J29" s="274">
        <v>0</v>
      </c>
      <c r="K29" s="275">
        <v>0</v>
      </c>
      <c r="L29" s="270">
        <v>0</v>
      </c>
      <c r="M29" s="274">
        <v>0</v>
      </c>
      <c r="N29" s="275">
        <v>0</v>
      </c>
      <c r="O29" s="383">
        <v>0</v>
      </c>
    </row>
    <row r="30" spans="2:15" x14ac:dyDescent="0.2">
      <c r="B30" s="207" t="s">
        <v>32</v>
      </c>
      <c r="C30" s="270">
        <v>0</v>
      </c>
      <c r="D30" s="274">
        <v>0.46514299999999997</v>
      </c>
      <c r="E30" s="274">
        <v>0.688801</v>
      </c>
      <c r="F30" s="274">
        <v>0.70724600000000004</v>
      </c>
      <c r="G30" s="275">
        <v>0.547211</v>
      </c>
      <c r="H30" s="270">
        <v>0.67888199999999999</v>
      </c>
      <c r="I30" s="274">
        <v>1.434566</v>
      </c>
      <c r="J30" s="274">
        <v>4.386387</v>
      </c>
      <c r="K30" s="275">
        <v>0.85678100000000001</v>
      </c>
      <c r="L30" s="270">
        <v>0</v>
      </c>
      <c r="M30" s="274">
        <v>1.3882350000000001</v>
      </c>
      <c r="N30" s="275">
        <v>1.3882350000000001</v>
      </c>
      <c r="O30" s="383">
        <v>0.57168300000000005</v>
      </c>
    </row>
    <row r="31" spans="2:15" x14ac:dyDescent="0.2">
      <c r="B31" s="207" t="s">
        <v>33</v>
      </c>
      <c r="C31" s="270">
        <v>0</v>
      </c>
      <c r="D31" s="274">
        <v>0.32540000000000002</v>
      </c>
      <c r="E31" s="274">
        <v>0</v>
      </c>
      <c r="F31" s="274">
        <v>0</v>
      </c>
      <c r="G31" s="275">
        <v>0.32540000000000002</v>
      </c>
      <c r="H31" s="270">
        <v>0</v>
      </c>
      <c r="I31" s="274">
        <v>0</v>
      </c>
      <c r="J31" s="274">
        <v>0</v>
      </c>
      <c r="K31" s="275">
        <v>0</v>
      </c>
      <c r="L31" s="270">
        <v>0</v>
      </c>
      <c r="M31" s="274">
        <v>0</v>
      </c>
      <c r="N31" s="275">
        <v>0</v>
      </c>
      <c r="O31" s="383">
        <v>0.32540000000000002</v>
      </c>
    </row>
    <row r="32" spans="2:15" x14ac:dyDescent="0.2">
      <c r="B32" s="207" t="s">
        <v>34</v>
      </c>
      <c r="C32" s="270">
        <v>0</v>
      </c>
      <c r="D32" s="274">
        <v>0.51868700000000001</v>
      </c>
      <c r="E32" s="274">
        <v>0.54073499999999997</v>
      </c>
      <c r="F32" s="274">
        <v>0</v>
      </c>
      <c r="G32" s="275">
        <v>0.53055600000000003</v>
      </c>
      <c r="H32" s="270">
        <v>0</v>
      </c>
      <c r="I32" s="274">
        <v>0</v>
      </c>
      <c r="J32" s="274">
        <v>1.228105</v>
      </c>
      <c r="K32" s="275">
        <v>1.228105</v>
      </c>
      <c r="L32" s="270">
        <v>0</v>
      </c>
      <c r="M32" s="274">
        <v>18.806000000000001</v>
      </c>
      <c r="N32" s="275">
        <v>18.806000000000001</v>
      </c>
      <c r="O32" s="383">
        <v>0.87861</v>
      </c>
    </row>
    <row r="33" spans="2:15" x14ac:dyDescent="0.2">
      <c r="B33" s="207" t="s">
        <v>35</v>
      </c>
      <c r="C33" s="270">
        <v>0</v>
      </c>
      <c r="D33" s="274">
        <v>0.72256799999999999</v>
      </c>
      <c r="E33" s="274">
        <v>0.98519500000000004</v>
      </c>
      <c r="F33" s="274">
        <v>0.94545000000000001</v>
      </c>
      <c r="G33" s="275">
        <v>0.86250800000000005</v>
      </c>
      <c r="H33" s="270">
        <v>0.96048800000000001</v>
      </c>
      <c r="I33" s="274">
        <v>1.1435569999999999</v>
      </c>
      <c r="J33" s="274">
        <v>3.276713</v>
      </c>
      <c r="K33" s="275">
        <v>1.1773370000000001</v>
      </c>
      <c r="L33" s="270">
        <v>4.4841499999999996</v>
      </c>
      <c r="M33" s="274">
        <v>2.6450930000000001</v>
      </c>
      <c r="N33" s="275">
        <v>3.051418</v>
      </c>
      <c r="O33" s="383">
        <v>1.056657</v>
      </c>
    </row>
    <row r="34" spans="2:15" x14ac:dyDescent="0.2">
      <c r="B34" s="207" t="s">
        <v>182</v>
      </c>
      <c r="C34" s="270">
        <v>0</v>
      </c>
      <c r="D34" s="274">
        <v>0.82986800000000005</v>
      </c>
      <c r="E34" s="274">
        <v>0.83098399999999994</v>
      </c>
      <c r="F34" s="274">
        <v>0.97155199999999997</v>
      </c>
      <c r="G34" s="275">
        <v>0.84014200000000006</v>
      </c>
      <c r="H34" s="270">
        <v>0.886494</v>
      </c>
      <c r="I34" s="274">
        <v>0.66281599999999996</v>
      </c>
      <c r="J34" s="274">
        <v>1.658839</v>
      </c>
      <c r="K34" s="275">
        <v>1.0124109999999999</v>
      </c>
      <c r="L34" s="270">
        <v>0</v>
      </c>
      <c r="M34" s="274">
        <v>0</v>
      </c>
      <c r="N34" s="275">
        <v>0</v>
      </c>
      <c r="O34" s="383">
        <v>0.91437100000000004</v>
      </c>
    </row>
    <row r="35" spans="2:15" x14ac:dyDescent="0.2">
      <c r="B35" s="207" t="s">
        <v>145</v>
      </c>
      <c r="C35" s="270">
        <v>0</v>
      </c>
      <c r="D35" s="274">
        <v>0</v>
      </c>
      <c r="E35" s="274">
        <v>0.71634699999999996</v>
      </c>
      <c r="F35" s="274">
        <v>1.2551639999999999</v>
      </c>
      <c r="G35" s="275">
        <v>0.81209600000000004</v>
      </c>
      <c r="H35" s="270">
        <v>1.2551639999999999</v>
      </c>
      <c r="I35" s="274">
        <v>1.8402909999999999</v>
      </c>
      <c r="J35" s="274">
        <v>4.6969070000000004</v>
      </c>
      <c r="K35" s="275">
        <v>1.974863</v>
      </c>
      <c r="L35" s="270">
        <v>0</v>
      </c>
      <c r="M35" s="274">
        <v>0</v>
      </c>
      <c r="N35" s="275">
        <v>0</v>
      </c>
      <c r="O35" s="383">
        <v>1.174687</v>
      </c>
    </row>
    <row r="36" spans="2:15" x14ac:dyDescent="0.2">
      <c r="B36" s="207" t="s">
        <v>36</v>
      </c>
      <c r="C36" s="270">
        <v>0</v>
      </c>
      <c r="D36" s="274">
        <v>0.38583000000000001</v>
      </c>
      <c r="E36" s="274">
        <v>0</v>
      </c>
      <c r="F36" s="274">
        <v>0.80935299999999999</v>
      </c>
      <c r="G36" s="275">
        <v>0.41234399999999999</v>
      </c>
      <c r="H36" s="270">
        <v>0</v>
      </c>
      <c r="I36" s="274">
        <v>0</v>
      </c>
      <c r="J36" s="274">
        <v>0</v>
      </c>
      <c r="K36" s="275">
        <v>0</v>
      </c>
      <c r="L36" s="270">
        <v>0</v>
      </c>
      <c r="M36" s="274">
        <v>0</v>
      </c>
      <c r="N36" s="275">
        <v>0</v>
      </c>
      <c r="O36" s="383">
        <v>0.41234399999999999</v>
      </c>
    </row>
    <row r="37" spans="2:15" x14ac:dyDescent="0.2">
      <c r="B37" s="207" t="s">
        <v>37</v>
      </c>
      <c r="C37" s="270">
        <v>0</v>
      </c>
      <c r="D37" s="274">
        <v>0.33845599999999998</v>
      </c>
      <c r="E37" s="274">
        <v>0.43801499999999999</v>
      </c>
      <c r="F37" s="274">
        <v>0.55825999999999998</v>
      </c>
      <c r="G37" s="275">
        <v>0.46473100000000001</v>
      </c>
      <c r="H37" s="270">
        <v>0.48513899999999999</v>
      </c>
      <c r="I37" s="274">
        <v>0.62143599999999999</v>
      </c>
      <c r="J37" s="274">
        <v>2.171109</v>
      </c>
      <c r="K37" s="275">
        <v>0.59928499999999996</v>
      </c>
      <c r="L37" s="270">
        <v>0</v>
      </c>
      <c r="M37" s="274">
        <v>0</v>
      </c>
      <c r="N37" s="275">
        <v>0</v>
      </c>
      <c r="O37" s="383">
        <v>0.51123099999999999</v>
      </c>
    </row>
    <row r="38" spans="2:15" x14ac:dyDescent="0.2">
      <c r="B38" s="207" t="s">
        <v>205</v>
      </c>
      <c r="C38" s="270">
        <v>0</v>
      </c>
      <c r="D38" s="274">
        <v>0</v>
      </c>
      <c r="E38" s="274">
        <v>0.67516699999999996</v>
      </c>
      <c r="F38" s="274">
        <v>0.97252499999999997</v>
      </c>
      <c r="G38" s="275">
        <v>0.83543699999999999</v>
      </c>
      <c r="H38" s="270">
        <v>0</v>
      </c>
      <c r="I38" s="274">
        <v>0</v>
      </c>
      <c r="J38" s="274">
        <v>0</v>
      </c>
      <c r="K38" s="275">
        <v>0</v>
      </c>
      <c r="L38" s="270">
        <v>0</v>
      </c>
      <c r="M38" s="274">
        <v>0</v>
      </c>
      <c r="N38" s="275">
        <v>0</v>
      </c>
      <c r="O38" s="383">
        <v>0.83543699999999999</v>
      </c>
    </row>
    <row r="39" spans="2:15" x14ac:dyDescent="0.2">
      <c r="B39" s="207" t="s">
        <v>146</v>
      </c>
      <c r="C39" s="270">
        <v>0</v>
      </c>
      <c r="D39" s="274">
        <v>0.67587699999999995</v>
      </c>
      <c r="E39" s="274">
        <v>0.85862000000000005</v>
      </c>
      <c r="F39" s="274">
        <v>0.97474799999999995</v>
      </c>
      <c r="G39" s="275">
        <v>0.80066199999999998</v>
      </c>
      <c r="H39" s="270">
        <v>0.85862000000000005</v>
      </c>
      <c r="I39" s="274">
        <v>0</v>
      </c>
      <c r="J39" s="274">
        <v>0.63221499999999997</v>
      </c>
      <c r="K39" s="275">
        <v>0.64373400000000003</v>
      </c>
      <c r="L39" s="270">
        <v>0</v>
      </c>
      <c r="M39" s="274">
        <v>0</v>
      </c>
      <c r="N39" s="275">
        <v>0</v>
      </c>
      <c r="O39" s="383">
        <v>0.73347300000000004</v>
      </c>
    </row>
    <row r="40" spans="2:15" x14ac:dyDescent="0.2">
      <c r="B40" s="207" t="s">
        <v>38</v>
      </c>
      <c r="C40" s="270">
        <v>0</v>
      </c>
      <c r="D40" s="274">
        <v>0.361624</v>
      </c>
      <c r="E40" s="274">
        <v>0.562164</v>
      </c>
      <c r="F40" s="274">
        <v>0.49730200000000002</v>
      </c>
      <c r="G40" s="275">
        <v>0.37576799999999999</v>
      </c>
      <c r="H40" s="270">
        <v>0.49714599999999998</v>
      </c>
      <c r="I40" s="274">
        <v>2.206963</v>
      </c>
      <c r="J40" s="274">
        <v>0</v>
      </c>
      <c r="K40" s="275">
        <v>0.84147099999999997</v>
      </c>
      <c r="L40" s="270">
        <v>0</v>
      </c>
      <c r="M40" s="274">
        <v>0</v>
      </c>
      <c r="N40" s="275">
        <v>0</v>
      </c>
      <c r="O40" s="383">
        <v>0.37624800000000003</v>
      </c>
    </row>
    <row r="41" spans="2:15" x14ac:dyDescent="0.2">
      <c r="B41" s="207" t="s">
        <v>39</v>
      </c>
      <c r="C41" s="270">
        <v>0</v>
      </c>
      <c r="D41" s="274">
        <v>0.50130300000000005</v>
      </c>
      <c r="E41" s="274">
        <v>0.562079</v>
      </c>
      <c r="F41" s="274">
        <v>0</v>
      </c>
      <c r="G41" s="275">
        <v>0.51311399999999996</v>
      </c>
      <c r="H41" s="270">
        <v>0</v>
      </c>
      <c r="I41" s="274">
        <v>0</v>
      </c>
      <c r="J41" s="274">
        <v>0</v>
      </c>
      <c r="K41" s="275">
        <v>0</v>
      </c>
      <c r="L41" s="270">
        <v>0</v>
      </c>
      <c r="M41" s="274">
        <v>0</v>
      </c>
      <c r="N41" s="275">
        <v>0</v>
      </c>
      <c r="O41" s="383">
        <v>0.51311399999999996</v>
      </c>
    </row>
    <row r="42" spans="2:15" x14ac:dyDescent="0.2">
      <c r="B42" s="207" t="s">
        <v>208</v>
      </c>
      <c r="C42" s="270">
        <v>0</v>
      </c>
      <c r="D42" s="274">
        <v>1.7490250000000001</v>
      </c>
      <c r="E42" s="274">
        <v>5.1805820000000002</v>
      </c>
      <c r="F42" s="274">
        <v>0</v>
      </c>
      <c r="G42" s="275">
        <v>2.7319239999999998</v>
      </c>
      <c r="H42" s="270">
        <v>0</v>
      </c>
      <c r="I42" s="274">
        <v>0</v>
      </c>
      <c r="J42" s="274">
        <v>0</v>
      </c>
      <c r="K42" s="275">
        <v>0</v>
      </c>
      <c r="L42" s="270">
        <v>0</v>
      </c>
      <c r="M42" s="274">
        <v>0</v>
      </c>
      <c r="N42" s="275">
        <v>0</v>
      </c>
      <c r="O42" s="383">
        <v>2.7319239999999998</v>
      </c>
    </row>
    <row r="43" spans="2:15" x14ac:dyDescent="0.2">
      <c r="B43" s="207" t="s">
        <v>40</v>
      </c>
      <c r="C43" s="270">
        <v>0</v>
      </c>
      <c r="D43" s="274">
        <v>0.40625800000000001</v>
      </c>
      <c r="E43" s="274">
        <v>0.47950999999999999</v>
      </c>
      <c r="F43" s="274">
        <v>0.62687499999999996</v>
      </c>
      <c r="G43" s="275">
        <v>0.45401900000000001</v>
      </c>
      <c r="H43" s="270">
        <v>0.47950999999999999</v>
      </c>
      <c r="I43" s="274">
        <v>1.640126</v>
      </c>
      <c r="J43" s="274">
        <v>0</v>
      </c>
      <c r="K43" s="275">
        <v>0.65306399999999998</v>
      </c>
      <c r="L43" s="270">
        <v>0</v>
      </c>
      <c r="M43" s="274">
        <v>0</v>
      </c>
      <c r="N43" s="275">
        <v>0</v>
      </c>
      <c r="O43" s="383">
        <v>0.45694600000000002</v>
      </c>
    </row>
    <row r="44" spans="2:15" x14ac:dyDescent="0.2">
      <c r="B44" s="207" t="s">
        <v>41</v>
      </c>
      <c r="C44" s="270">
        <v>0</v>
      </c>
      <c r="D44" s="274">
        <v>0</v>
      </c>
      <c r="E44" s="274">
        <v>0.56258900000000001</v>
      </c>
      <c r="F44" s="274">
        <v>0.88659500000000002</v>
      </c>
      <c r="G44" s="275">
        <v>0.80139199999999999</v>
      </c>
      <c r="H44" s="270">
        <v>1.010902</v>
      </c>
      <c r="I44" s="274">
        <v>0.88659500000000002</v>
      </c>
      <c r="J44" s="274">
        <v>0</v>
      </c>
      <c r="K44" s="275">
        <v>0.95163799999999998</v>
      </c>
      <c r="L44" s="270">
        <v>0</v>
      </c>
      <c r="M44" s="274">
        <v>2.7947359999999999</v>
      </c>
      <c r="N44" s="275">
        <v>2.7947359999999999</v>
      </c>
      <c r="O44" s="383">
        <v>1.423816</v>
      </c>
    </row>
    <row r="45" spans="2:15" x14ac:dyDescent="0.2">
      <c r="B45" s="207" t="s">
        <v>42</v>
      </c>
      <c r="C45" s="270">
        <v>0</v>
      </c>
      <c r="D45" s="274">
        <v>0.41153499999999998</v>
      </c>
      <c r="E45" s="274">
        <v>0.51963599999999999</v>
      </c>
      <c r="F45" s="274">
        <v>0.476275</v>
      </c>
      <c r="G45" s="275">
        <v>0.43588500000000002</v>
      </c>
      <c r="H45" s="270">
        <v>0.47145799999999999</v>
      </c>
      <c r="I45" s="274">
        <v>0.93846200000000002</v>
      </c>
      <c r="J45" s="274">
        <v>1.8827590000000001</v>
      </c>
      <c r="K45" s="275">
        <v>1.3518349999999999</v>
      </c>
      <c r="L45" s="270">
        <v>0</v>
      </c>
      <c r="M45" s="274">
        <v>5.9855770000000001</v>
      </c>
      <c r="N45" s="275">
        <v>5.9855770000000001</v>
      </c>
      <c r="O45" s="383">
        <v>0.48591299999999998</v>
      </c>
    </row>
    <row r="46" spans="2:15" x14ac:dyDescent="0.2">
      <c r="B46" s="207" t="s">
        <v>43</v>
      </c>
      <c r="C46" s="270">
        <v>0</v>
      </c>
      <c r="D46" s="274">
        <v>0</v>
      </c>
      <c r="E46" s="274">
        <v>0</v>
      </c>
      <c r="F46" s="274">
        <v>0</v>
      </c>
      <c r="G46" s="275">
        <v>0</v>
      </c>
      <c r="H46" s="270">
        <v>0</v>
      </c>
      <c r="I46" s="274">
        <v>0</v>
      </c>
      <c r="J46" s="274">
        <v>0</v>
      </c>
      <c r="K46" s="275">
        <v>0</v>
      </c>
      <c r="L46" s="270">
        <v>0</v>
      </c>
      <c r="M46" s="274">
        <v>0</v>
      </c>
      <c r="N46" s="275">
        <v>0</v>
      </c>
      <c r="O46" s="383">
        <v>0</v>
      </c>
    </row>
    <row r="47" spans="2:15" x14ac:dyDescent="0.2">
      <c r="B47" s="207" t="s">
        <v>44</v>
      </c>
      <c r="C47" s="270">
        <v>0</v>
      </c>
      <c r="D47" s="274">
        <v>0</v>
      </c>
      <c r="E47" s="274">
        <v>0.94058699999999995</v>
      </c>
      <c r="F47" s="274">
        <v>0</v>
      </c>
      <c r="G47" s="275">
        <v>0.94058699999999995</v>
      </c>
      <c r="H47" s="270">
        <v>0</v>
      </c>
      <c r="I47" s="274">
        <v>0</v>
      </c>
      <c r="J47" s="274">
        <v>0</v>
      </c>
      <c r="K47" s="275">
        <v>0</v>
      </c>
      <c r="L47" s="270">
        <v>0</v>
      </c>
      <c r="M47" s="274">
        <v>0</v>
      </c>
      <c r="N47" s="275">
        <v>0</v>
      </c>
      <c r="O47" s="383">
        <v>0.94058699999999995</v>
      </c>
    </row>
    <row r="48" spans="2:15" x14ac:dyDescent="0.2">
      <c r="B48" s="133" t="s">
        <v>53</v>
      </c>
      <c r="C48" s="276">
        <v>0.55432999999999999</v>
      </c>
      <c r="D48" s="380">
        <v>0.46246300000000001</v>
      </c>
      <c r="E48" s="380">
        <v>0.567075</v>
      </c>
      <c r="F48" s="380">
        <v>0.658053</v>
      </c>
      <c r="G48" s="381">
        <v>0.53927000000000003</v>
      </c>
      <c r="H48" s="276">
        <v>0.67912499999999998</v>
      </c>
      <c r="I48" s="380">
        <v>0.86716000000000004</v>
      </c>
      <c r="J48" s="380">
        <v>1.8086249999999999</v>
      </c>
      <c r="K48" s="381">
        <v>0.84057199999999999</v>
      </c>
      <c r="L48" s="276">
        <v>1.003439</v>
      </c>
      <c r="M48" s="380">
        <v>2.04095</v>
      </c>
      <c r="N48" s="381">
        <v>1.748675</v>
      </c>
      <c r="O48" s="384">
        <v>0.64381699999999997</v>
      </c>
    </row>
    <row r="49" spans="2:15" x14ac:dyDescent="0.2">
      <c r="B49" s="207" t="s">
        <v>45</v>
      </c>
      <c r="C49" s="270">
        <v>0</v>
      </c>
      <c r="D49" s="274">
        <v>0.39035300000000001</v>
      </c>
      <c r="E49" s="274">
        <v>0.58282500000000004</v>
      </c>
      <c r="F49" s="274">
        <v>0.589615</v>
      </c>
      <c r="G49" s="275">
        <v>0.52856999999999998</v>
      </c>
      <c r="H49" s="270">
        <v>0.58069899999999997</v>
      </c>
      <c r="I49" s="274">
        <v>0.71450599999999997</v>
      </c>
      <c r="J49" s="274">
        <v>2.2111879999999999</v>
      </c>
      <c r="K49" s="275">
        <v>0.66786999999999996</v>
      </c>
      <c r="L49" s="270">
        <v>0</v>
      </c>
      <c r="M49" s="274">
        <v>0</v>
      </c>
      <c r="N49" s="275">
        <v>0</v>
      </c>
      <c r="O49" s="383">
        <v>0.61654500000000001</v>
      </c>
    </row>
    <row r="50" spans="2:15" x14ac:dyDescent="0.2">
      <c r="B50" s="207" t="s">
        <v>46</v>
      </c>
      <c r="C50" s="270">
        <v>2.0580419999999999</v>
      </c>
      <c r="D50" s="274">
        <v>0.40880899999999998</v>
      </c>
      <c r="E50" s="274">
        <v>0.67524899999999999</v>
      </c>
      <c r="F50" s="274">
        <v>0.54416399999999998</v>
      </c>
      <c r="G50" s="275">
        <v>0.48269699999999999</v>
      </c>
      <c r="H50" s="270">
        <v>0.61382000000000003</v>
      </c>
      <c r="I50" s="274">
        <v>0.75315100000000001</v>
      </c>
      <c r="J50" s="274">
        <v>1.85985</v>
      </c>
      <c r="K50" s="275">
        <v>0.93865299999999996</v>
      </c>
      <c r="L50" s="270">
        <v>3.8326950000000002</v>
      </c>
      <c r="M50" s="274">
        <v>2.4182169999999998</v>
      </c>
      <c r="N50" s="275">
        <v>2.4415650000000002</v>
      </c>
      <c r="O50" s="383">
        <v>0.60778600000000005</v>
      </c>
    </row>
    <row r="51" spans="2:15" x14ac:dyDescent="0.2">
      <c r="B51" s="207" t="s">
        <v>47</v>
      </c>
      <c r="C51" s="270">
        <v>0</v>
      </c>
      <c r="D51" s="274">
        <v>0.475935</v>
      </c>
      <c r="E51" s="274">
        <v>0.80144400000000005</v>
      </c>
      <c r="F51" s="274">
        <v>0.71054099999999998</v>
      </c>
      <c r="G51" s="275">
        <v>0.62122500000000003</v>
      </c>
      <c r="H51" s="270">
        <v>0.70244099999999998</v>
      </c>
      <c r="I51" s="274">
        <v>1.03284</v>
      </c>
      <c r="J51" s="274">
        <v>3.4451429999999998</v>
      </c>
      <c r="K51" s="275">
        <v>0.96434200000000003</v>
      </c>
      <c r="L51" s="270">
        <v>4.5097329999999998</v>
      </c>
      <c r="M51" s="274">
        <v>3.4483830000000002</v>
      </c>
      <c r="N51" s="275">
        <v>3.565356</v>
      </c>
      <c r="O51" s="383">
        <v>0.83382199999999995</v>
      </c>
    </row>
    <row r="52" spans="2:15" x14ac:dyDescent="0.2">
      <c r="B52" s="207" t="s">
        <v>48</v>
      </c>
      <c r="C52" s="270">
        <v>2.5870299999999999</v>
      </c>
      <c r="D52" s="274">
        <v>0.36093700000000001</v>
      </c>
      <c r="E52" s="274">
        <v>0.56017700000000004</v>
      </c>
      <c r="F52" s="274">
        <v>0.73062499999999997</v>
      </c>
      <c r="G52" s="275">
        <v>0.47342299999999998</v>
      </c>
      <c r="H52" s="270">
        <v>0.57688899999999999</v>
      </c>
      <c r="I52" s="274">
        <v>0.76221499999999998</v>
      </c>
      <c r="J52" s="274">
        <v>2.262168</v>
      </c>
      <c r="K52" s="275">
        <v>0.77614700000000003</v>
      </c>
      <c r="L52" s="270">
        <v>3.145559</v>
      </c>
      <c r="M52" s="274">
        <v>2.2196410000000002</v>
      </c>
      <c r="N52" s="275">
        <v>2.3144809999999998</v>
      </c>
      <c r="O52" s="383">
        <v>0.64755099999999999</v>
      </c>
    </row>
    <row r="53" spans="2:15" x14ac:dyDescent="0.2">
      <c r="B53" s="207" t="s">
        <v>49</v>
      </c>
      <c r="C53" s="270">
        <v>0</v>
      </c>
      <c r="D53" s="274">
        <v>0.38670100000000002</v>
      </c>
      <c r="E53" s="274">
        <v>0.90412599999999999</v>
      </c>
      <c r="F53" s="274">
        <v>0.82889299999999999</v>
      </c>
      <c r="G53" s="275">
        <v>0.54791800000000002</v>
      </c>
      <c r="H53" s="270">
        <v>0.81600099999999998</v>
      </c>
      <c r="I53" s="274">
        <v>1.0956699999999999</v>
      </c>
      <c r="J53" s="274">
        <v>2.8988290000000001</v>
      </c>
      <c r="K53" s="275">
        <v>1.0475779999999999</v>
      </c>
      <c r="L53" s="270">
        <v>5.244707</v>
      </c>
      <c r="M53" s="274">
        <v>2.1692490000000002</v>
      </c>
      <c r="N53" s="275">
        <v>2.8129900000000001</v>
      </c>
      <c r="O53" s="383">
        <v>0.71501300000000001</v>
      </c>
    </row>
    <row r="54" spans="2:15" x14ac:dyDescent="0.2">
      <c r="B54" s="207" t="s">
        <v>50</v>
      </c>
      <c r="C54" s="270">
        <v>0</v>
      </c>
      <c r="D54" s="274">
        <v>0.28983199999999998</v>
      </c>
      <c r="E54" s="274">
        <v>0.489008</v>
      </c>
      <c r="F54" s="274">
        <v>0.44853500000000002</v>
      </c>
      <c r="G54" s="275">
        <v>0.35727500000000001</v>
      </c>
      <c r="H54" s="270">
        <v>0.44380199999999997</v>
      </c>
      <c r="I54" s="274">
        <v>0.79833500000000002</v>
      </c>
      <c r="J54" s="274">
        <v>1.6989369999999999</v>
      </c>
      <c r="K54" s="275">
        <v>0.57965100000000003</v>
      </c>
      <c r="L54" s="270">
        <v>2.5764429999999998</v>
      </c>
      <c r="M54" s="274">
        <v>2.2341220000000002</v>
      </c>
      <c r="N54" s="275">
        <v>2.2727080000000002</v>
      </c>
      <c r="O54" s="383">
        <v>0.46219700000000002</v>
      </c>
    </row>
    <row r="55" spans="2:15" x14ac:dyDescent="0.2">
      <c r="B55" s="133" t="s">
        <v>54</v>
      </c>
      <c r="C55" s="279">
        <v>2.5751189999999999</v>
      </c>
      <c r="D55" s="277">
        <v>0.369421</v>
      </c>
      <c r="E55" s="277">
        <v>0.62587800000000005</v>
      </c>
      <c r="F55" s="277">
        <v>0.67105400000000004</v>
      </c>
      <c r="G55" s="278">
        <v>0.489257</v>
      </c>
      <c r="H55" s="279">
        <v>0.607047</v>
      </c>
      <c r="I55" s="277">
        <v>0.84072499999999994</v>
      </c>
      <c r="J55" s="277">
        <v>2.3894289999999998</v>
      </c>
      <c r="K55" s="278">
        <v>0.80715400000000004</v>
      </c>
      <c r="L55" s="279">
        <v>3.6007630000000002</v>
      </c>
      <c r="M55" s="277">
        <v>2.3131520000000001</v>
      </c>
      <c r="N55" s="278">
        <v>2.4583490000000001</v>
      </c>
      <c r="O55" s="385">
        <v>0.65575499999999998</v>
      </c>
    </row>
    <row r="56" spans="2:15" x14ac:dyDescent="0.2">
      <c r="B56" s="254" t="s">
        <v>51</v>
      </c>
      <c r="C56" s="286">
        <v>0</v>
      </c>
      <c r="D56" s="287">
        <v>0.37592100000000001</v>
      </c>
      <c r="E56" s="287">
        <v>0.46794400000000003</v>
      </c>
      <c r="F56" s="287">
        <v>0.47568300000000002</v>
      </c>
      <c r="G56" s="288">
        <v>0.42469699999999999</v>
      </c>
      <c r="H56" s="286">
        <v>0.47405399999999998</v>
      </c>
      <c r="I56" s="287">
        <v>0.49923800000000002</v>
      </c>
      <c r="J56" s="287">
        <v>1.780111</v>
      </c>
      <c r="K56" s="288">
        <v>0.50069600000000003</v>
      </c>
      <c r="L56" s="286">
        <v>2.3553500000000001</v>
      </c>
      <c r="M56" s="287">
        <v>3.0812659999999998</v>
      </c>
      <c r="N56" s="288">
        <v>2.9130760000000002</v>
      </c>
      <c r="O56" s="386">
        <v>0.46056799999999998</v>
      </c>
    </row>
    <row r="57" spans="2:15" x14ac:dyDescent="0.2">
      <c r="B57" s="133" t="s">
        <v>55</v>
      </c>
      <c r="C57" s="279">
        <v>0</v>
      </c>
      <c r="D57" s="277">
        <v>0.37592100000000001</v>
      </c>
      <c r="E57" s="277">
        <v>0.46794400000000003</v>
      </c>
      <c r="F57" s="277">
        <v>0.47568300000000002</v>
      </c>
      <c r="G57" s="278">
        <v>0.42469699999999999</v>
      </c>
      <c r="H57" s="279">
        <v>0.47405399999999998</v>
      </c>
      <c r="I57" s="277">
        <v>0.49923800000000002</v>
      </c>
      <c r="J57" s="277">
        <v>1.780111</v>
      </c>
      <c r="K57" s="278">
        <v>0.50069600000000003</v>
      </c>
      <c r="L57" s="279">
        <v>2.3553500000000001</v>
      </c>
      <c r="M57" s="277">
        <v>3.0812659999999998</v>
      </c>
      <c r="N57" s="278">
        <v>2.9130760000000002</v>
      </c>
      <c r="O57" s="385">
        <v>0.46056799999999998</v>
      </c>
    </row>
    <row r="58" spans="2:15" x14ac:dyDescent="0.2">
      <c r="B58" s="207"/>
      <c r="C58" s="270">
        <v>0</v>
      </c>
      <c r="D58" s="274">
        <v>0</v>
      </c>
      <c r="E58" s="274">
        <v>0</v>
      </c>
      <c r="F58" s="274">
        <v>0</v>
      </c>
      <c r="G58" s="275">
        <v>0</v>
      </c>
      <c r="H58" s="270">
        <v>0</v>
      </c>
      <c r="I58" s="274">
        <v>0</v>
      </c>
      <c r="J58" s="274">
        <v>0</v>
      </c>
      <c r="K58" s="275">
        <v>0</v>
      </c>
      <c r="L58" s="270">
        <v>0</v>
      </c>
      <c r="M58" s="274">
        <v>0</v>
      </c>
      <c r="N58" s="275">
        <v>0</v>
      </c>
      <c r="O58" s="383">
        <v>0</v>
      </c>
    </row>
    <row r="59" spans="2:15" ht="13.5" thickBot="1" x14ac:dyDescent="0.25">
      <c r="B59" s="135" t="s">
        <v>52</v>
      </c>
      <c r="C59" s="283">
        <v>2.1523850000000002</v>
      </c>
      <c r="D59" s="284">
        <v>0.40874700000000003</v>
      </c>
      <c r="E59" s="284">
        <v>0.60595500000000002</v>
      </c>
      <c r="F59" s="284">
        <v>0.66170799999999996</v>
      </c>
      <c r="G59" s="285">
        <v>0.51139100000000004</v>
      </c>
      <c r="H59" s="283">
        <v>0.63012400000000002</v>
      </c>
      <c r="I59" s="284">
        <v>0.84863</v>
      </c>
      <c r="J59" s="284">
        <v>2.168342</v>
      </c>
      <c r="K59" s="285">
        <v>0.817716</v>
      </c>
      <c r="L59" s="283">
        <v>2.1341420000000002</v>
      </c>
      <c r="M59" s="284">
        <v>2.2328440000000001</v>
      </c>
      <c r="N59" s="285">
        <v>2.2160120000000001</v>
      </c>
      <c r="O59" s="387">
        <v>0.65034800000000004</v>
      </c>
    </row>
    <row r="60" spans="2:15" ht="27" customHeight="1" x14ac:dyDescent="0.2">
      <c r="B60" s="489" t="s">
        <v>196</v>
      </c>
      <c r="C60" s="489"/>
      <c r="D60" s="489"/>
      <c r="E60" s="489"/>
      <c r="F60" s="489"/>
      <c r="G60" s="489"/>
      <c r="H60" s="489"/>
      <c r="I60" s="489"/>
      <c r="J60" s="489"/>
      <c r="K60" s="489"/>
      <c r="L60" s="489"/>
      <c r="M60" s="489"/>
      <c r="N60" s="489"/>
    </row>
    <row r="61" spans="2:15" x14ac:dyDescent="0.2">
      <c r="B61" s="6"/>
    </row>
    <row r="62" spans="2:15" x14ac:dyDescent="0.2">
      <c r="B62" s="8"/>
    </row>
    <row r="63" spans="2:15" x14ac:dyDescent="0.2">
      <c r="B63" s="6"/>
    </row>
    <row r="64" spans="2:15" x14ac:dyDescent="0.2">
      <c r="B64" s="8"/>
    </row>
    <row r="65" spans="2:2" x14ac:dyDescent="0.2">
      <c r="B65" s="6"/>
    </row>
    <row r="66" spans="2:2" x14ac:dyDescent="0.2">
      <c r="B66" s="6"/>
    </row>
    <row r="67" spans="2:2" x14ac:dyDescent="0.2">
      <c r="B67" s="6"/>
    </row>
    <row r="68" spans="2:2" x14ac:dyDescent="0.2">
      <c r="B68" s="8"/>
    </row>
    <row r="69" spans="2:2" x14ac:dyDescent="0.2">
      <c r="B69" s="6"/>
    </row>
    <row r="70" spans="2:2" x14ac:dyDescent="0.2">
      <c r="B70" s="6"/>
    </row>
    <row r="71" spans="2:2" x14ac:dyDescent="0.2">
      <c r="B71" s="6"/>
    </row>
    <row r="72" spans="2:2" x14ac:dyDescent="0.2">
      <c r="B72" s="8"/>
    </row>
  </sheetData>
  <mergeCells count="6">
    <mergeCell ref="O4:O5"/>
    <mergeCell ref="B60:N60"/>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Q59"/>
  <sheetViews>
    <sheetView showGridLines="0" zoomScaleNormal="100" workbookViewId="0"/>
  </sheetViews>
  <sheetFormatPr defaultRowHeight="12.75" x14ac:dyDescent="0.2"/>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2" spans="2:15" x14ac:dyDescent="0.2">
      <c r="B2" s="2" t="s">
        <v>178</v>
      </c>
    </row>
    <row r="3" spans="2:15" ht="18.75" thickBot="1" x14ac:dyDescent="0.3">
      <c r="B3" s="7" t="s">
        <v>378</v>
      </c>
    </row>
    <row r="4" spans="2:15" ht="13.5" customHeight="1" thickBot="1" x14ac:dyDescent="0.25">
      <c r="B4" s="474" t="s">
        <v>1</v>
      </c>
      <c r="C4" s="476" t="s">
        <v>2</v>
      </c>
      <c r="D4" s="477"/>
      <c r="E4" s="477"/>
      <c r="F4" s="477"/>
      <c r="G4" s="478"/>
      <c r="H4" s="476" t="s">
        <v>3</v>
      </c>
      <c r="I4" s="477"/>
      <c r="J4" s="477"/>
      <c r="K4" s="478"/>
      <c r="L4" s="476" t="s">
        <v>4</v>
      </c>
      <c r="M4" s="477"/>
      <c r="N4" s="478"/>
      <c r="O4" s="472" t="s">
        <v>104</v>
      </c>
    </row>
    <row r="5" spans="2:15" ht="39" customHeight="1" thickBot="1" x14ac:dyDescent="0.25">
      <c r="B5" s="475"/>
      <c r="C5" s="356" t="s">
        <v>382</v>
      </c>
      <c r="D5" s="357" t="s">
        <v>329</v>
      </c>
      <c r="E5" s="357" t="s">
        <v>118</v>
      </c>
      <c r="F5" s="357" t="s">
        <v>15</v>
      </c>
      <c r="G5" s="358" t="s">
        <v>120</v>
      </c>
      <c r="H5" s="356" t="s">
        <v>121</v>
      </c>
      <c r="I5" s="357" t="s">
        <v>122</v>
      </c>
      <c r="J5" s="357" t="s">
        <v>123</v>
      </c>
      <c r="K5" s="358" t="s">
        <v>124</v>
      </c>
      <c r="L5" s="356" t="s">
        <v>88</v>
      </c>
      <c r="M5" s="357" t="s">
        <v>8</v>
      </c>
      <c r="N5" s="358" t="s">
        <v>119</v>
      </c>
      <c r="O5" s="473"/>
    </row>
    <row r="6" spans="2:15" x14ac:dyDescent="0.2">
      <c r="B6" s="253" t="s">
        <v>16</v>
      </c>
      <c r="C6" s="255">
        <v>0</v>
      </c>
      <c r="D6" s="256">
        <v>27</v>
      </c>
      <c r="E6" s="256">
        <v>2</v>
      </c>
      <c r="F6" s="256">
        <v>0</v>
      </c>
      <c r="G6" s="359">
        <v>29</v>
      </c>
      <c r="H6" s="255">
        <v>9</v>
      </c>
      <c r="I6" s="256">
        <v>5</v>
      </c>
      <c r="J6" s="256">
        <v>0</v>
      </c>
      <c r="K6" s="359">
        <v>14</v>
      </c>
      <c r="L6" s="255">
        <v>0</v>
      </c>
      <c r="M6" s="256">
        <v>0</v>
      </c>
      <c r="N6" s="257">
        <v>0</v>
      </c>
      <c r="O6" s="258">
        <v>43</v>
      </c>
    </row>
    <row r="7" spans="2:15" x14ac:dyDescent="0.2">
      <c r="B7" s="254" t="s">
        <v>17</v>
      </c>
      <c r="C7" s="193">
        <v>0</v>
      </c>
      <c r="D7" s="194">
        <v>2</v>
      </c>
      <c r="E7" s="194">
        <v>14</v>
      </c>
      <c r="F7" s="194">
        <v>54</v>
      </c>
      <c r="G7" s="360">
        <v>70</v>
      </c>
      <c r="H7" s="193">
        <v>41</v>
      </c>
      <c r="I7" s="194">
        <v>23</v>
      </c>
      <c r="J7" s="194">
        <v>18</v>
      </c>
      <c r="K7" s="360">
        <v>82</v>
      </c>
      <c r="L7" s="193">
        <v>0</v>
      </c>
      <c r="M7" s="194">
        <v>8</v>
      </c>
      <c r="N7" s="195">
        <v>8</v>
      </c>
      <c r="O7" s="196">
        <v>160</v>
      </c>
    </row>
    <row r="8" spans="2:15" x14ac:dyDescent="0.2">
      <c r="B8" s="254" t="s">
        <v>142</v>
      </c>
      <c r="C8" s="193">
        <v>0</v>
      </c>
      <c r="D8" s="194">
        <v>72</v>
      </c>
      <c r="E8" s="194">
        <v>13</v>
      </c>
      <c r="F8" s="194">
        <v>7</v>
      </c>
      <c r="G8" s="360">
        <v>92</v>
      </c>
      <c r="H8" s="193">
        <v>3</v>
      </c>
      <c r="I8" s="194">
        <v>1</v>
      </c>
      <c r="J8" s="194">
        <v>0</v>
      </c>
      <c r="K8" s="360">
        <v>4</v>
      </c>
      <c r="L8" s="193">
        <v>0</v>
      </c>
      <c r="M8" s="194">
        <v>0</v>
      </c>
      <c r="N8" s="195">
        <v>0</v>
      </c>
      <c r="O8" s="196">
        <v>96</v>
      </c>
    </row>
    <row r="9" spans="2:15" x14ac:dyDescent="0.2">
      <c r="B9" s="254" t="s">
        <v>143</v>
      </c>
      <c r="C9" s="193">
        <v>0</v>
      </c>
      <c r="D9" s="194">
        <v>56</v>
      </c>
      <c r="E9" s="194">
        <v>9</v>
      </c>
      <c r="F9" s="194">
        <v>10</v>
      </c>
      <c r="G9" s="360">
        <v>75</v>
      </c>
      <c r="H9" s="193">
        <v>1</v>
      </c>
      <c r="I9" s="194">
        <v>0</v>
      </c>
      <c r="J9" s="194">
        <v>0</v>
      </c>
      <c r="K9" s="360">
        <v>1</v>
      </c>
      <c r="L9" s="193">
        <v>0</v>
      </c>
      <c r="M9" s="194">
        <v>0</v>
      </c>
      <c r="N9" s="195">
        <v>0</v>
      </c>
      <c r="O9" s="196">
        <v>76</v>
      </c>
    </row>
    <row r="10" spans="2:15" x14ac:dyDescent="0.2">
      <c r="B10" s="254" t="s">
        <v>18</v>
      </c>
      <c r="C10" s="193">
        <v>7</v>
      </c>
      <c r="D10" s="194">
        <v>5426</v>
      </c>
      <c r="E10" s="194">
        <v>1277</v>
      </c>
      <c r="F10" s="194">
        <v>7363</v>
      </c>
      <c r="G10" s="360">
        <v>14073</v>
      </c>
      <c r="H10" s="193">
        <v>16533</v>
      </c>
      <c r="I10" s="194">
        <v>7411</v>
      </c>
      <c r="J10" s="194">
        <v>2297</v>
      </c>
      <c r="K10" s="360">
        <v>26241</v>
      </c>
      <c r="L10" s="193">
        <v>0</v>
      </c>
      <c r="M10" s="194">
        <v>79</v>
      </c>
      <c r="N10" s="195">
        <v>79</v>
      </c>
      <c r="O10" s="196">
        <v>40393</v>
      </c>
    </row>
    <row r="11" spans="2:15" x14ac:dyDescent="0.2">
      <c r="B11" s="254" t="s">
        <v>19</v>
      </c>
      <c r="C11" s="193">
        <v>0</v>
      </c>
      <c r="D11" s="194">
        <v>351</v>
      </c>
      <c r="E11" s="194">
        <v>300</v>
      </c>
      <c r="F11" s="194">
        <v>586</v>
      </c>
      <c r="G11" s="360">
        <v>1237</v>
      </c>
      <c r="H11" s="193">
        <v>341</v>
      </c>
      <c r="I11" s="194">
        <v>321</v>
      </c>
      <c r="J11" s="194">
        <v>44</v>
      </c>
      <c r="K11" s="360">
        <v>706</v>
      </c>
      <c r="L11" s="193">
        <v>1</v>
      </c>
      <c r="M11" s="194">
        <v>5</v>
      </c>
      <c r="N11" s="195">
        <v>6</v>
      </c>
      <c r="O11" s="196">
        <v>1949</v>
      </c>
    </row>
    <row r="12" spans="2:15" x14ac:dyDescent="0.2">
      <c r="B12" s="254" t="s">
        <v>174</v>
      </c>
      <c r="C12" s="193">
        <v>0</v>
      </c>
      <c r="D12" s="194">
        <v>64</v>
      </c>
      <c r="E12" s="194">
        <v>12</v>
      </c>
      <c r="F12" s="194">
        <v>19</v>
      </c>
      <c r="G12" s="360">
        <v>95</v>
      </c>
      <c r="H12" s="193">
        <v>0</v>
      </c>
      <c r="I12" s="194">
        <v>0</v>
      </c>
      <c r="J12" s="194">
        <v>0</v>
      </c>
      <c r="K12" s="360">
        <v>0</v>
      </c>
      <c r="L12" s="193">
        <v>1</v>
      </c>
      <c r="M12" s="194">
        <v>0</v>
      </c>
      <c r="N12" s="195">
        <v>1</v>
      </c>
      <c r="O12" s="196">
        <v>96</v>
      </c>
    </row>
    <row r="13" spans="2:15" x14ac:dyDescent="0.2">
      <c r="B13" s="254" t="s">
        <v>20</v>
      </c>
      <c r="C13" s="193">
        <v>85</v>
      </c>
      <c r="D13" s="194">
        <v>777</v>
      </c>
      <c r="E13" s="194">
        <v>1758</v>
      </c>
      <c r="F13" s="194">
        <v>2001</v>
      </c>
      <c r="G13" s="360">
        <v>4621</v>
      </c>
      <c r="H13" s="193">
        <v>3328</v>
      </c>
      <c r="I13" s="194">
        <v>3815</v>
      </c>
      <c r="J13" s="194">
        <v>2197</v>
      </c>
      <c r="K13" s="360">
        <v>9340</v>
      </c>
      <c r="L13" s="193">
        <v>66</v>
      </c>
      <c r="M13" s="194">
        <v>167</v>
      </c>
      <c r="N13" s="195">
        <v>233</v>
      </c>
      <c r="O13" s="196">
        <v>14194</v>
      </c>
    </row>
    <row r="14" spans="2:15" x14ac:dyDescent="0.2">
      <c r="B14" s="254" t="s">
        <v>21</v>
      </c>
      <c r="C14" s="193">
        <v>0</v>
      </c>
      <c r="D14" s="194">
        <v>1896</v>
      </c>
      <c r="E14" s="194">
        <v>739</v>
      </c>
      <c r="F14" s="194">
        <v>990</v>
      </c>
      <c r="G14" s="360">
        <v>3625</v>
      </c>
      <c r="H14" s="193">
        <v>581</v>
      </c>
      <c r="I14" s="194">
        <v>281</v>
      </c>
      <c r="J14" s="194">
        <v>118</v>
      </c>
      <c r="K14" s="360">
        <v>980</v>
      </c>
      <c r="L14" s="193">
        <v>58</v>
      </c>
      <c r="M14" s="194">
        <v>15</v>
      </c>
      <c r="N14" s="195">
        <v>73</v>
      </c>
      <c r="O14" s="196">
        <v>4678</v>
      </c>
    </row>
    <row r="15" spans="2:15" x14ac:dyDescent="0.2">
      <c r="B15" s="254" t="s">
        <v>144</v>
      </c>
      <c r="C15" s="193">
        <v>27</v>
      </c>
      <c r="D15" s="194">
        <v>11650</v>
      </c>
      <c r="E15" s="194">
        <v>4723</v>
      </c>
      <c r="F15" s="194">
        <v>22652</v>
      </c>
      <c r="G15" s="360">
        <v>39052</v>
      </c>
      <c r="H15" s="193">
        <v>9504</v>
      </c>
      <c r="I15" s="194">
        <v>3903</v>
      </c>
      <c r="J15" s="194">
        <v>1223</v>
      </c>
      <c r="K15" s="360">
        <v>14630</v>
      </c>
      <c r="L15" s="193">
        <v>40</v>
      </c>
      <c r="M15" s="194">
        <v>408</v>
      </c>
      <c r="N15" s="195">
        <v>448</v>
      </c>
      <c r="O15" s="196">
        <v>54130</v>
      </c>
    </row>
    <row r="16" spans="2:15" x14ac:dyDescent="0.2">
      <c r="B16" s="254" t="s">
        <v>22</v>
      </c>
      <c r="C16" s="193">
        <v>0</v>
      </c>
      <c r="D16" s="194">
        <v>303</v>
      </c>
      <c r="E16" s="194">
        <v>33</v>
      </c>
      <c r="F16" s="194">
        <v>45</v>
      </c>
      <c r="G16" s="360">
        <v>381</v>
      </c>
      <c r="H16" s="193">
        <v>1</v>
      </c>
      <c r="I16" s="194">
        <v>0</v>
      </c>
      <c r="J16" s="194">
        <v>0</v>
      </c>
      <c r="K16" s="360">
        <v>1</v>
      </c>
      <c r="L16" s="193">
        <v>0</v>
      </c>
      <c r="M16" s="194">
        <v>0</v>
      </c>
      <c r="N16" s="195">
        <v>0</v>
      </c>
      <c r="O16" s="196">
        <v>382</v>
      </c>
    </row>
    <row r="17" spans="2:15" x14ac:dyDescent="0.2">
      <c r="B17" s="254" t="s">
        <v>23</v>
      </c>
      <c r="C17" s="193">
        <v>32</v>
      </c>
      <c r="D17" s="194">
        <v>18310</v>
      </c>
      <c r="E17" s="194">
        <v>3133</v>
      </c>
      <c r="F17" s="194">
        <v>13076</v>
      </c>
      <c r="G17" s="360">
        <v>34551</v>
      </c>
      <c r="H17" s="193">
        <v>3926</v>
      </c>
      <c r="I17" s="194">
        <v>1293</v>
      </c>
      <c r="J17" s="194">
        <v>1045</v>
      </c>
      <c r="K17" s="360">
        <v>6264</v>
      </c>
      <c r="L17" s="193">
        <v>7</v>
      </c>
      <c r="M17" s="194">
        <v>235</v>
      </c>
      <c r="N17" s="195">
        <v>242</v>
      </c>
      <c r="O17" s="196">
        <v>41057</v>
      </c>
    </row>
    <row r="18" spans="2:15" x14ac:dyDescent="0.2">
      <c r="B18" s="254" t="s">
        <v>24</v>
      </c>
      <c r="C18" s="193">
        <v>44</v>
      </c>
      <c r="D18" s="194">
        <v>1180</v>
      </c>
      <c r="E18" s="194">
        <v>1077</v>
      </c>
      <c r="F18" s="194">
        <v>955</v>
      </c>
      <c r="G18" s="360">
        <v>3256</v>
      </c>
      <c r="H18" s="193">
        <v>308</v>
      </c>
      <c r="I18" s="194">
        <v>194</v>
      </c>
      <c r="J18" s="194">
        <v>26</v>
      </c>
      <c r="K18" s="360">
        <v>528</v>
      </c>
      <c r="L18" s="193">
        <v>1</v>
      </c>
      <c r="M18" s="194">
        <v>306</v>
      </c>
      <c r="N18" s="195">
        <v>307</v>
      </c>
      <c r="O18" s="196">
        <v>4091</v>
      </c>
    </row>
    <row r="19" spans="2:15" x14ac:dyDescent="0.2">
      <c r="B19" s="254" t="s">
        <v>25</v>
      </c>
      <c r="C19" s="193">
        <v>0</v>
      </c>
      <c r="D19" s="194">
        <v>2449</v>
      </c>
      <c r="E19" s="194">
        <v>1519</v>
      </c>
      <c r="F19" s="194">
        <v>5192</v>
      </c>
      <c r="G19" s="360">
        <v>9160</v>
      </c>
      <c r="H19" s="193">
        <v>1596</v>
      </c>
      <c r="I19" s="194">
        <v>1374</v>
      </c>
      <c r="J19" s="194">
        <v>732</v>
      </c>
      <c r="K19" s="360">
        <v>3702</v>
      </c>
      <c r="L19" s="193">
        <v>15</v>
      </c>
      <c r="M19" s="194">
        <v>154</v>
      </c>
      <c r="N19" s="195">
        <v>169</v>
      </c>
      <c r="O19" s="196">
        <v>13031</v>
      </c>
    </row>
    <row r="20" spans="2:15" x14ac:dyDescent="0.2">
      <c r="B20" s="254" t="s">
        <v>26</v>
      </c>
      <c r="C20" s="193">
        <v>128</v>
      </c>
      <c r="D20" s="194">
        <v>2676</v>
      </c>
      <c r="E20" s="194">
        <v>1305</v>
      </c>
      <c r="F20" s="194">
        <v>6915</v>
      </c>
      <c r="G20" s="360">
        <v>11024</v>
      </c>
      <c r="H20" s="193">
        <v>8753</v>
      </c>
      <c r="I20" s="194">
        <v>8699</v>
      </c>
      <c r="J20" s="194">
        <v>3347</v>
      </c>
      <c r="K20" s="360">
        <v>20799</v>
      </c>
      <c r="L20" s="193">
        <v>55</v>
      </c>
      <c r="M20" s="194">
        <v>427</v>
      </c>
      <c r="N20" s="195">
        <v>482</v>
      </c>
      <c r="O20" s="196">
        <v>32305</v>
      </c>
    </row>
    <row r="21" spans="2:15" x14ac:dyDescent="0.2">
      <c r="B21" s="254" t="s">
        <v>27</v>
      </c>
      <c r="C21" s="193">
        <v>0</v>
      </c>
      <c r="D21" s="194">
        <v>1432</v>
      </c>
      <c r="E21" s="194">
        <v>727</v>
      </c>
      <c r="F21" s="194">
        <v>2086</v>
      </c>
      <c r="G21" s="360">
        <v>4245</v>
      </c>
      <c r="H21" s="193">
        <v>730</v>
      </c>
      <c r="I21" s="194">
        <v>1012</v>
      </c>
      <c r="J21" s="194">
        <v>153</v>
      </c>
      <c r="K21" s="360">
        <v>1895</v>
      </c>
      <c r="L21" s="193">
        <v>2</v>
      </c>
      <c r="M21" s="194">
        <v>4</v>
      </c>
      <c r="N21" s="195">
        <v>6</v>
      </c>
      <c r="O21" s="196">
        <v>6146</v>
      </c>
    </row>
    <row r="22" spans="2:15" x14ac:dyDescent="0.2">
      <c r="B22" s="406" t="s">
        <v>207</v>
      </c>
      <c r="C22" s="193">
        <v>0</v>
      </c>
      <c r="D22" s="194">
        <v>2400</v>
      </c>
      <c r="E22" s="194">
        <v>145</v>
      </c>
      <c r="F22" s="194">
        <v>844</v>
      </c>
      <c r="G22" s="360">
        <v>3389</v>
      </c>
      <c r="H22" s="193">
        <v>117</v>
      </c>
      <c r="I22" s="194">
        <v>7</v>
      </c>
      <c r="J22" s="194">
        <v>9</v>
      </c>
      <c r="K22" s="360">
        <v>133</v>
      </c>
      <c r="L22" s="193">
        <v>0</v>
      </c>
      <c r="M22" s="194">
        <v>1</v>
      </c>
      <c r="N22" s="195">
        <v>1</v>
      </c>
      <c r="O22" s="196">
        <v>3523</v>
      </c>
    </row>
    <row r="23" spans="2:15" x14ac:dyDescent="0.2">
      <c r="B23" s="254" t="s">
        <v>28</v>
      </c>
      <c r="C23" s="193">
        <v>93</v>
      </c>
      <c r="D23" s="194">
        <v>7004</v>
      </c>
      <c r="E23" s="194">
        <v>4705</v>
      </c>
      <c r="F23" s="194">
        <v>1756</v>
      </c>
      <c r="G23" s="360">
        <v>13558</v>
      </c>
      <c r="H23" s="193">
        <v>1911</v>
      </c>
      <c r="I23" s="194">
        <v>911</v>
      </c>
      <c r="J23" s="194">
        <v>735</v>
      </c>
      <c r="K23" s="360">
        <v>3557</v>
      </c>
      <c r="L23" s="193">
        <v>133</v>
      </c>
      <c r="M23" s="194">
        <v>848</v>
      </c>
      <c r="N23" s="195">
        <v>981</v>
      </c>
      <c r="O23" s="196">
        <v>18096</v>
      </c>
    </row>
    <row r="24" spans="2:15" x14ac:dyDescent="0.2">
      <c r="B24" s="254" t="s">
        <v>29</v>
      </c>
      <c r="C24" s="193">
        <v>0</v>
      </c>
      <c r="D24" s="194">
        <v>261</v>
      </c>
      <c r="E24" s="194">
        <v>107</v>
      </c>
      <c r="F24" s="194">
        <v>416</v>
      </c>
      <c r="G24" s="360">
        <v>784</v>
      </c>
      <c r="H24" s="193">
        <v>84</v>
      </c>
      <c r="I24" s="194">
        <v>136</v>
      </c>
      <c r="J24" s="194">
        <v>28</v>
      </c>
      <c r="K24" s="360">
        <v>248</v>
      </c>
      <c r="L24" s="193">
        <v>0</v>
      </c>
      <c r="M24" s="194">
        <v>7</v>
      </c>
      <c r="N24" s="195">
        <v>7</v>
      </c>
      <c r="O24" s="196">
        <v>1039</v>
      </c>
    </row>
    <row r="25" spans="2:15" x14ac:dyDescent="0.2">
      <c r="B25" s="254" t="s">
        <v>30</v>
      </c>
      <c r="C25" s="193">
        <v>0</v>
      </c>
      <c r="D25" s="194">
        <v>69</v>
      </c>
      <c r="E25" s="194">
        <v>5</v>
      </c>
      <c r="F25" s="194">
        <v>6</v>
      </c>
      <c r="G25" s="360">
        <v>80</v>
      </c>
      <c r="H25" s="193">
        <v>1</v>
      </c>
      <c r="I25" s="194">
        <v>0</v>
      </c>
      <c r="J25" s="194">
        <v>0</v>
      </c>
      <c r="K25" s="360">
        <v>1</v>
      </c>
      <c r="L25" s="193">
        <v>0</v>
      </c>
      <c r="M25" s="194">
        <v>0</v>
      </c>
      <c r="N25" s="195">
        <v>0</v>
      </c>
      <c r="O25" s="196">
        <v>81</v>
      </c>
    </row>
    <row r="26" spans="2:15" x14ac:dyDescent="0.2">
      <c r="B26" s="254" t="s">
        <v>31</v>
      </c>
      <c r="C26" s="193">
        <v>0</v>
      </c>
      <c r="D26" s="194">
        <v>0</v>
      </c>
      <c r="E26" s="194">
        <v>3</v>
      </c>
      <c r="F26" s="194">
        <v>92</v>
      </c>
      <c r="G26" s="360">
        <v>95</v>
      </c>
      <c r="H26" s="193">
        <v>2</v>
      </c>
      <c r="I26" s="194">
        <v>0</v>
      </c>
      <c r="J26" s="194">
        <v>0</v>
      </c>
      <c r="K26" s="360">
        <v>2</v>
      </c>
      <c r="L26" s="193">
        <v>0</v>
      </c>
      <c r="M26" s="194">
        <v>0</v>
      </c>
      <c r="N26" s="195">
        <v>0</v>
      </c>
      <c r="O26" s="196">
        <v>97</v>
      </c>
    </row>
    <row r="27" spans="2:15" x14ac:dyDescent="0.2">
      <c r="B27" s="254" t="s">
        <v>179</v>
      </c>
      <c r="C27" s="193">
        <v>0</v>
      </c>
      <c r="D27" s="194">
        <v>6</v>
      </c>
      <c r="E27" s="194">
        <v>0</v>
      </c>
      <c r="F27" s="194">
        <v>0</v>
      </c>
      <c r="G27" s="360">
        <v>6</v>
      </c>
      <c r="H27" s="193">
        <v>0</v>
      </c>
      <c r="I27" s="194">
        <v>0</v>
      </c>
      <c r="J27" s="194">
        <v>0</v>
      </c>
      <c r="K27" s="360">
        <v>0</v>
      </c>
      <c r="L27" s="193">
        <v>0</v>
      </c>
      <c r="M27" s="194">
        <v>0</v>
      </c>
      <c r="N27" s="195">
        <v>0</v>
      </c>
      <c r="O27" s="196">
        <v>6</v>
      </c>
    </row>
    <row r="28" spans="2:15" x14ac:dyDescent="0.2">
      <c r="B28" s="254" t="s">
        <v>204</v>
      </c>
      <c r="C28" s="193">
        <v>0</v>
      </c>
      <c r="D28" s="194">
        <v>8</v>
      </c>
      <c r="E28" s="194">
        <v>0</v>
      </c>
      <c r="F28" s="194">
        <v>0</v>
      </c>
      <c r="G28" s="360">
        <v>8</v>
      </c>
      <c r="H28" s="193">
        <v>0</v>
      </c>
      <c r="I28" s="194">
        <v>0</v>
      </c>
      <c r="J28" s="194">
        <v>0</v>
      </c>
      <c r="K28" s="360">
        <v>0</v>
      </c>
      <c r="L28" s="193">
        <v>0</v>
      </c>
      <c r="M28" s="194">
        <v>0</v>
      </c>
      <c r="N28" s="195">
        <v>0</v>
      </c>
      <c r="O28" s="196">
        <v>8</v>
      </c>
    </row>
    <row r="29" spans="2:15" x14ac:dyDescent="0.2">
      <c r="B29" s="254" t="s">
        <v>175</v>
      </c>
      <c r="C29" s="193">
        <v>0</v>
      </c>
      <c r="D29" s="194">
        <v>0</v>
      </c>
      <c r="E29" s="194">
        <v>2</v>
      </c>
      <c r="F29" s="194">
        <v>0</v>
      </c>
      <c r="G29" s="360">
        <v>2</v>
      </c>
      <c r="H29" s="193">
        <v>0</v>
      </c>
      <c r="I29" s="194">
        <v>1</v>
      </c>
      <c r="J29" s="194">
        <v>0</v>
      </c>
      <c r="K29" s="360">
        <v>1</v>
      </c>
      <c r="L29" s="193">
        <v>0</v>
      </c>
      <c r="M29" s="194">
        <v>0</v>
      </c>
      <c r="N29" s="195">
        <v>0</v>
      </c>
      <c r="O29" s="196">
        <v>3</v>
      </c>
    </row>
    <row r="30" spans="2:15" x14ac:dyDescent="0.2">
      <c r="B30" s="254" t="s">
        <v>32</v>
      </c>
      <c r="C30" s="193">
        <v>0</v>
      </c>
      <c r="D30" s="194">
        <v>597</v>
      </c>
      <c r="E30" s="194">
        <v>161</v>
      </c>
      <c r="F30" s="194">
        <v>193</v>
      </c>
      <c r="G30" s="360">
        <v>951</v>
      </c>
      <c r="H30" s="193">
        <v>58</v>
      </c>
      <c r="I30" s="194">
        <v>24</v>
      </c>
      <c r="J30" s="194">
        <v>4</v>
      </c>
      <c r="K30" s="360">
        <v>86</v>
      </c>
      <c r="L30" s="193">
        <v>0</v>
      </c>
      <c r="M30" s="194">
        <v>3</v>
      </c>
      <c r="N30" s="195">
        <v>3</v>
      </c>
      <c r="O30" s="196">
        <v>1040</v>
      </c>
    </row>
    <row r="31" spans="2:15" x14ac:dyDescent="0.2">
      <c r="B31" s="254" t="s">
        <v>33</v>
      </c>
      <c r="C31" s="193">
        <v>0</v>
      </c>
      <c r="D31" s="194">
        <v>8</v>
      </c>
      <c r="E31" s="194">
        <v>2</v>
      </c>
      <c r="F31" s="194">
        <v>2</v>
      </c>
      <c r="G31" s="360">
        <v>12</v>
      </c>
      <c r="H31" s="193">
        <v>19</v>
      </c>
      <c r="I31" s="194">
        <v>6</v>
      </c>
      <c r="J31" s="194">
        <v>5</v>
      </c>
      <c r="K31" s="360">
        <v>30</v>
      </c>
      <c r="L31" s="193">
        <v>0</v>
      </c>
      <c r="M31" s="194">
        <v>0</v>
      </c>
      <c r="N31" s="195">
        <v>0</v>
      </c>
      <c r="O31" s="196">
        <v>42</v>
      </c>
    </row>
    <row r="32" spans="2:15" x14ac:dyDescent="0.2">
      <c r="B32" s="254" t="s">
        <v>34</v>
      </c>
      <c r="C32" s="193">
        <v>0</v>
      </c>
      <c r="D32" s="194">
        <v>4</v>
      </c>
      <c r="E32" s="194">
        <v>3</v>
      </c>
      <c r="F32" s="194">
        <v>0</v>
      </c>
      <c r="G32" s="360">
        <v>7</v>
      </c>
      <c r="H32" s="193">
        <v>0</v>
      </c>
      <c r="I32" s="194">
        <v>0</v>
      </c>
      <c r="J32" s="194">
        <v>5</v>
      </c>
      <c r="K32" s="360">
        <v>5</v>
      </c>
      <c r="L32" s="193">
        <v>0</v>
      </c>
      <c r="M32" s="194">
        <v>1</v>
      </c>
      <c r="N32" s="195">
        <v>1</v>
      </c>
      <c r="O32" s="196">
        <v>13</v>
      </c>
    </row>
    <row r="33" spans="2:17" x14ac:dyDescent="0.2">
      <c r="B33" s="254" t="s">
        <v>35</v>
      </c>
      <c r="C33" s="193">
        <v>240</v>
      </c>
      <c r="D33" s="194">
        <v>487</v>
      </c>
      <c r="E33" s="194">
        <v>494</v>
      </c>
      <c r="F33" s="194">
        <v>287</v>
      </c>
      <c r="G33" s="360">
        <v>1508</v>
      </c>
      <c r="H33" s="193">
        <v>677</v>
      </c>
      <c r="I33" s="194">
        <v>722</v>
      </c>
      <c r="J33" s="194">
        <v>364</v>
      </c>
      <c r="K33" s="360">
        <v>1763</v>
      </c>
      <c r="L33" s="193">
        <v>20</v>
      </c>
      <c r="M33" s="194">
        <v>88</v>
      </c>
      <c r="N33" s="195">
        <v>108</v>
      </c>
      <c r="O33" s="196">
        <v>3379</v>
      </c>
    </row>
    <row r="34" spans="2:17" x14ac:dyDescent="0.2">
      <c r="B34" s="254" t="s">
        <v>182</v>
      </c>
      <c r="C34" s="193">
        <v>1</v>
      </c>
      <c r="D34" s="194">
        <v>5</v>
      </c>
      <c r="E34" s="194">
        <v>31</v>
      </c>
      <c r="F34" s="194">
        <v>3</v>
      </c>
      <c r="G34" s="360">
        <v>40</v>
      </c>
      <c r="H34" s="193">
        <v>4</v>
      </c>
      <c r="I34" s="194">
        <v>11</v>
      </c>
      <c r="J34" s="194">
        <v>8</v>
      </c>
      <c r="K34" s="360">
        <v>23</v>
      </c>
      <c r="L34" s="193">
        <v>0</v>
      </c>
      <c r="M34" s="194">
        <v>0</v>
      </c>
      <c r="N34" s="195">
        <v>0</v>
      </c>
      <c r="O34" s="196">
        <v>63</v>
      </c>
    </row>
    <row r="35" spans="2:17" x14ac:dyDescent="0.2">
      <c r="B35" s="254" t="s">
        <v>145</v>
      </c>
      <c r="C35" s="193">
        <v>0</v>
      </c>
      <c r="D35" s="194">
        <v>0</v>
      </c>
      <c r="E35" s="194">
        <v>4</v>
      </c>
      <c r="F35" s="194">
        <v>1</v>
      </c>
      <c r="G35" s="360">
        <v>5</v>
      </c>
      <c r="H35" s="193">
        <v>2</v>
      </c>
      <c r="I35" s="194">
        <v>2</v>
      </c>
      <c r="J35" s="194">
        <v>1</v>
      </c>
      <c r="K35" s="360">
        <v>5</v>
      </c>
      <c r="L35" s="193">
        <v>0</v>
      </c>
      <c r="M35" s="194">
        <v>0</v>
      </c>
      <c r="N35" s="195">
        <v>0</v>
      </c>
      <c r="O35" s="196">
        <v>10</v>
      </c>
    </row>
    <row r="36" spans="2:17" x14ac:dyDescent="0.2">
      <c r="B36" s="254" t="s">
        <v>36</v>
      </c>
      <c r="C36" s="193">
        <v>0</v>
      </c>
      <c r="D36" s="194">
        <v>33</v>
      </c>
      <c r="E36" s="194">
        <v>0</v>
      </c>
      <c r="F36" s="194">
        <v>3</v>
      </c>
      <c r="G36" s="360">
        <v>36</v>
      </c>
      <c r="H36" s="193">
        <v>0</v>
      </c>
      <c r="I36" s="194">
        <v>0</v>
      </c>
      <c r="J36" s="194">
        <v>0</v>
      </c>
      <c r="K36" s="360">
        <v>0</v>
      </c>
      <c r="L36" s="193">
        <v>0</v>
      </c>
      <c r="M36" s="194">
        <v>0</v>
      </c>
      <c r="N36" s="195">
        <v>0</v>
      </c>
      <c r="O36" s="196">
        <v>36</v>
      </c>
    </row>
    <row r="37" spans="2:17" x14ac:dyDescent="0.2">
      <c r="B37" s="254" t="s">
        <v>37</v>
      </c>
      <c r="C37" s="193">
        <v>0</v>
      </c>
      <c r="D37" s="194">
        <v>31</v>
      </c>
      <c r="E37" s="194">
        <v>79</v>
      </c>
      <c r="F37" s="194">
        <v>71</v>
      </c>
      <c r="G37" s="360">
        <v>181</v>
      </c>
      <c r="H37" s="193">
        <v>91</v>
      </c>
      <c r="I37" s="194">
        <v>176</v>
      </c>
      <c r="J37" s="194">
        <v>100</v>
      </c>
      <c r="K37" s="360">
        <v>367</v>
      </c>
      <c r="L37" s="193">
        <v>4</v>
      </c>
      <c r="M37" s="194">
        <v>13</v>
      </c>
      <c r="N37" s="195">
        <v>17</v>
      </c>
      <c r="O37" s="196">
        <v>565</v>
      </c>
    </row>
    <row r="38" spans="2:17" x14ac:dyDescent="0.2">
      <c r="B38" s="254" t="s">
        <v>205</v>
      </c>
      <c r="C38" s="193">
        <v>0</v>
      </c>
      <c r="D38" s="194">
        <v>0</v>
      </c>
      <c r="E38" s="194">
        <v>2</v>
      </c>
      <c r="F38" s="194">
        <v>3</v>
      </c>
      <c r="G38" s="360">
        <v>5</v>
      </c>
      <c r="H38" s="193">
        <v>0</v>
      </c>
      <c r="I38" s="194">
        <v>0</v>
      </c>
      <c r="J38" s="194">
        <v>0</v>
      </c>
      <c r="K38" s="360">
        <v>0</v>
      </c>
      <c r="L38" s="193">
        <v>0</v>
      </c>
      <c r="M38" s="194">
        <v>0</v>
      </c>
      <c r="N38" s="195">
        <v>0</v>
      </c>
      <c r="O38" s="196">
        <v>5</v>
      </c>
    </row>
    <row r="39" spans="2:17" x14ac:dyDescent="0.2">
      <c r="B39" s="254" t="s">
        <v>146</v>
      </c>
      <c r="C39" s="193">
        <v>0</v>
      </c>
      <c r="D39" s="194">
        <v>10</v>
      </c>
      <c r="E39" s="194">
        <v>9</v>
      </c>
      <c r="F39" s="194">
        <v>9</v>
      </c>
      <c r="G39" s="360">
        <v>28</v>
      </c>
      <c r="H39" s="193">
        <v>1</v>
      </c>
      <c r="I39" s="194">
        <v>0</v>
      </c>
      <c r="J39" s="194">
        <v>5</v>
      </c>
      <c r="K39" s="360">
        <v>6</v>
      </c>
      <c r="L39" s="193">
        <v>0</v>
      </c>
      <c r="M39" s="194">
        <v>0</v>
      </c>
      <c r="N39" s="195">
        <v>0</v>
      </c>
      <c r="O39" s="196">
        <v>34</v>
      </c>
    </row>
    <row r="40" spans="2:17" x14ac:dyDescent="0.2">
      <c r="B40" s="254" t="s">
        <v>38</v>
      </c>
      <c r="C40" s="193">
        <v>0</v>
      </c>
      <c r="D40" s="194">
        <v>1388</v>
      </c>
      <c r="E40" s="194">
        <v>13</v>
      </c>
      <c r="F40" s="194">
        <v>117</v>
      </c>
      <c r="G40" s="360">
        <v>1518</v>
      </c>
      <c r="H40" s="193">
        <v>1</v>
      </c>
      <c r="I40" s="194">
        <v>2</v>
      </c>
      <c r="J40" s="194">
        <v>0</v>
      </c>
      <c r="K40" s="360">
        <v>3</v>
      </c>
      <c r="L40" s="193">
        <v>0</v>
      </c>
      <c r="M40" s="194">
        <v>0</v>
      </c>
      <c r="N40" s="195">
        <v>0</v>
      </c>
      <c r="O40" s="196">
        <v>1521</v>
      </c>
    </row>
    <row r="41" spans="2:17" x14ac:dyDescent="0.2">
      <c r="B41" s="254" t="s">
        <v>39</v>
      </c>
      <c r="C41" s="193">
        <v>0</v>
      </c>
      <c r="D41" s="194">
        <v>49</v>
      </c>
      <c r="E41" s="194">
        <v>62</v>
      </c>
      <c r="F41" s="194">
        <v>442</v>
      </c>
      <c r="G41" s="360">
        <v>553</v>
      </c>
      <c r="H41" s="193">
        <v>60</v>
      </c>
      <c r="I41" s="194">
        <v>0</v>
      </c>
      <c r="J41" s="194">
        <v>0</v>
      </c>
      <c r="K41" s="360">
        <v>60</v>
      </c>
      <c r="L41" s="193">
        <v>0</v>
      </c>
      <c r="M41" s="194">
        <v>18</v>
      </c>
      <c r="N41" s="195">
        <v>18</v>
      </c>
      <c r="O41" s="196">
        <v>631</v>
      </c>
    </row>
    <row r="42" spans="2:17" x14ac:dyDescent="0.2">
      <c r="B42" s="254" t="s">
        <v>208</v>
      </c>
      <c r="C42" s="193">
        <v>0</v>
      </c>
      <c r="D42" s="194">
        <v>1</v>
      </c>
      <c r="E42" s="194">
        <v>1</v>
      </c>
      <c r="F42" s="194">
        <v>0</v>
      </c>
      <c r="G42" s="360">
        <v>2</v>
      </c>
      <c r="H42" s="193">
        <v>0</v>
      </c>
      <c r="I42" s="194">
        <v>0</v>
      </c>
      <c r="J42" s="194">
        <v>0</v>
      </c>
      <c r="K42" s="360">
        <v>0</v>
      </c>
      <c r="L42" s="193">
        <v>0</v>
      </c>
      <c r="M42" s="194">
        <v>0</v>
      </c>
      <c r="N42" s="195">
        <v>0</v>
      </c>
      <c r="O42" s="196">
        <v>2</v>
      </c>
    </row>
    <row r="43" spans="2:17" x14ac:dyDescent="0.2">
      <c r="B43" s="254" t="s">
        <v>40</v>
      </c>
      <c r="C43" s="193">
        <v>0</v>
      </c>
      <c r="D43" s="194">
        <v>91</v>
      </c>
      <c r="E43" s="194">
        <v>32</v>
      </c>
      <c r="F43" s="194">
        <v>29</v>
      </c>
      <c r="G43" s="360">
        <v>152</v>
      </c>
      <c r="H43" s="193">
        <v>2</v>
      </c>
      <c r="I43" s="194">
        <v>1</v>
      </c>
      <c r="J43" s="194">
        <v>0</v>
      </c>
      <c r="K43" s="360">
        <v>3</v>
      </c>
      <c r="L43" s="193">
        <v>0</v>
      </c>
      <c r="M43" s="194">
        <v>0</v>
      </c>
      <c r="N43" s="195">
        <v>0</v>
      </c>
      <c r="O43" s="196">
        <v>155</v>
      </c>
    </row>
    <row r="44" spans="2:17" x14ac:dyDescent="0.2">
      <c r="B44" s="254" t="s">
        <v>41</v>
      </c>
      <c r="C44" s="193">
        <v>31</v>
      </c>
      <c r="D44" s="194">
        <v>13</v>
      </c>
      <c r="E44" s="194">
        <v>122</v>
      </c>
      <c r="F44" s="194">
        <v>70</v>
      </c>
      <c r="G44" s="360">
        <v>236</v>
      </c>
      <c r="H44" s="193">
        <v>192</v>
      </c>
      <c r="I44" s="194">
        <v>59</v>
      </c>
      <c r="J44" s="194">
        <v>38</v>
      </c>
      <c r="K44" s="360">
        <v>289</v>
      </c>
      <c r="L44" s="193">
        <v>0</v>
      </c>
      <c r="M44" s="194">
        <v>8</v>
      </c>
      <c r="N44" s="195">
        <v>8</v>
      </c>
      <c r="O44" s="196">
        <v>533</v>
      </c>
    </row>
    <row r="45" spans="2:17" x14ac:dyDescent="0.2">
      <c r="B45" s="254" t="s">
        <v>42</v>
      </c>
      <c r="C45" s="193">
        <v>0</v>
      </c>
      <c r="D45" s="194">
        <v>303</v>
      </c>
      <c r="E45" s="194">
        <v>70</v>
      </c>
      <c r="F45" s="194">
        <v>62</v>
      </c>
      <c r="G45" s="360">
        <v>435</v>
      </c>
      <c r="H45" s="193">
        <v>5</v>
      </c>
      <c r="I45" s="194">
        <v>6</v>
      </c>
      <c r="J45" s="194">
        <v>22</v>
      </c>
      <c r="K45" s="360">
        <v>33</v>
      </c>
      <c r="L45" s="193">
        <v>0</v>
      </c>
      <c r="M45" s="194">
        <v>5</v>
      </c>
      <c r="N45" s="195">
        <v>5</v>
      </c>
      <c r="O45" s="196">
        <v>473</v>
      </c>
    </row>
    <row r="46" spans="2:17" x14ac:dyDescent="0.2">
      <c r="B46" s="254" t="s">
        <v>43</v>
      </c>
      <c r="C46" s="193">
        <v>0</v>
      </c>
      <c r="D46" s="194">
        <v>473</v>
      </c>
      <c r="E46" s="194">
        <v>175</v>
      </c>
      <c r="F46" s="194">
        <v>417</v>
      </c>
      <c r="G46" s="360">
        <v>1065</v>
      </c>
      <c r="H46" s="193">
        <v>602</v>
      </c>
      <c r="I46" s="194">
        <v>1056</v>
      </c>
      <c r="J46" s="194">
        <v>41</v>
      </c>
      <c r="K46" s="360">
        <v>1699</v>
      </c>
      <c r="L46" s="193">
        <v>0</v>
      </c>
      <c r="M46" s="194">
        <v>0</v>
      </c>
      <c r="N46" s="195">
        <v>0</v>
      </c>
      <c r="O46" s="196">
        <v>2764</v>
      </c>
    </row>
    <row r="47" spans="2:17" x14ac:dyDescent="0.2">
      <c r="B47" s="254" t="s">
        <v>44</v>
      </c>
      <c r="C47" s="193">
        <v>0</v>
      </c>
      <c r="D47" s="194">
        <v>49</v>
      </c>
      <c r="E47" s="194">
        <v>63</v>
      </c>
      <c r="F47" s="194">
        <v>405</v>
      </c>
      <c r="G47" s="360">
        <v>517</v>
      </c>
      <c r="H47" s="193">
        <v>58</v>
      </c>
      <c r="I47" s="194">
        <v>13</v>
      </c>
      <c r="J47" s="194">
        <v>11</v>
      </c>
      <c r="K47" s="360">
        <v>82</v>
      </c>
      <c r="L47" s="193">
        <v>4</v>
      </c>
      <c r="M47" s="194">
        <v>8</v>
      </c>
      <c r="N47" s="195">
        <v>12</v>
      </c>
      <c r="O47" s="196">
        <v>611</v>
      </c>
    </row>
    <row r="48" spans="2:17" x14ac:dyDescent="0.2">
      <c r="B48" s="133" t="s">
        <v>53</v>
      </c>
      <c r="C48" s="197">
        <v>688</v>
      </c>
      <c r="D48" s="198">
        <v>59961</v>
      </c>
      <c r="E48" s="198">
        <v>22931</v>
      </c>
      <c r="F48" s="198">
        <v>67179</v>
      </c>
      <c r="G48" s="259">
        <v>150759</v>
      </c>
      <c r="H48" s="197">
        <v>49542</v>
      </c>
      <c r="I48" s="198">
        <v>31465</v>
      </c>
      <c r="J48" s="198">
        <v>12576</v>
      </c>
      <c r="K48" s="259">
        <v>93583</v>
      </c>
      <c r="L48" s="197">
        <v>407</v>
      </c>
      <c r="M48" s="198">
        <v>2808</v>
      </c>
      <c r="N48" s="199">
        <v>3215</v>
      </c>
      <c r="O48" s="200">
        <v>247557</v>
      </c>
      <c r="Q48" s="33"/>
    </row>
    <row r="49" spans="2:17" x14ac:dyDescent="0.2">
      <c r="B49" s="254" t="s">
        <v>45</v>
      </c>
      <c r="C49" s="193">
        <v>10</v>
      </c>
      <c r="D49" s="194">
        <v>768</v>
      </c>
      <c r="E49" s="194">
        <v>449</v>
      </c>
      <c r="F49" s="194">
        <v>1354</v>
      </c>
      <c r="G49" s="360">
        <v>2581</v>
      </c>
      <c r="H49" s="193">
        <v>2684</v>
      </c>
      <c r="I49" s="194">
        <v>1832</v>
      </c>
      <c r="J49" s="194">
        <v>671</v>
      </c>
      <c r="K49" s="360">
        <v>5187</v>
      </c>
      <c r="L49" s="193">
        <v>0</v>
      </c>
      <c r="M49" s="194">
        <v>1</v>
      </c>
      <c r="N49" s="195">
        <v>1</v>
      </c>
      <c r="O49" s="196">
        <v>7769</v>
      </c>
    </row>
    <row r="50" spans="2:17" x14ac:dyDescent="0.2">
      <c r="B50" s="254" t="s">
        <v>46</v>
      </c>
      <c r="C50" s="193">
        <v>109</v>
      </c>
      <c r="D50" s="194">
        <v>2036</v>
      </c>
      <c r="E50" s="194">
        <v>986</v>
      </c>
      <c r="F50" s="194">
        <v>1141</v>
      </c>
      <c r="G50" s="360">
        <v>4272</v>
      </c>
      <c r="H50" s="193">
        <v>634</v>
      </c>
      <c r="I50" s="194">
        <v>638</v>
      </c>
      <c r="J50" s="194">
        <v>466</v>
      </c>
      <c r="K50" s="360">
        <v>1738</v>
      </c>
      <c r="L50" s="193">
        <v>3</v>
      </c>
      <c r="M50" s="194">
        <v>161</v>
      </c>
      <c r="N50" s="195">
        <v>164</v>
      </c>
      <c r="O50" s="196">
        <v>6174</v>
      </c>
    </row>
    <row r="51" spans="2:17" x14ac:dyDescent="0.2">
      <c r="B51" s="254" t="s">
        <v>47</v>
      </c>
      <c r="C51" s="193">
        <v>0</v>
      </c>
      <c r="D51" s="194">
        <v>4415</v>
      </c>
      <c r="E51" s="194">
        <v>5146</v>
      </c>
      <c r="F51" s="194">
        <v>1949</v>
      </c>
      <c r="G51" s="360">
        <v>11510</v>
      </c>
      <c r="H51" s="193">
        <v>12985</v>
      </c>
      <c r="I51" s="194">
        <v>14944</v>
      </c>
      <c r="J51" s="194">
        <v>6117</v>
      </c>
      <c r="K51" s="360">
        <v>34046</v>
      </c>
      <c r="L51" s="193">
        <v>393</v>
      </c>
      <c r="M51" s="194">
        <v>1601</v>
      </c>
      <c r="N51" s="195">
        <v>1994</v>
      </c>
      <c r="O51" s="196">
        <v>47550</v>
      </c>
    </row>
    <row r="52" spans="2:17" x14ac:dyDescent="0.2">
      <c r="B52" s="254" t="s">
        <v>48</v>
      </c>
      <c r="C52" s="193">
        <v>804</v>
      </c>
      <c r="D52" s="194">
        <v>14680</v>
      </c>
      <c r="E52" s="194">
        <v>13288</v>
      </c>
      <c r="F52" s="194">
        <v>4330</v>
      </c>
      <c r="G52" s="360">
        <v>33102</v>
      </c>
      <c r="H52" s="193">
        <v>12460</v>
      </c>
      <c r="I52" s="194">
        <v>12150</v>
      </c>
      <c r="J52" s="194">
        <v>5464</v>
      </c>
      <c r="K52" s="360">
        <v>30074</v>
      </c>
      <c r="L52" s="193">
        <v>324</v>
      </c>
      <c r="M52" s="194">
        <v>2228</v>
      </c>
      <c r="N52" s="195">
        <v>2552</v>
      </c>
      <c r="O52" s="196">
        <v>65728</v>
      </c>
    </row>
    <row r="53" spans="2:17" s="2" customFormat="1" x14ac:dyDescent="0.2">
      <c r="B53" s="254" t="s">
        <v>49</v>
      </c>
      <c r="C53" s="193">
        <v>1323</v>
      </c>
      <c r="D53" s="194">
        <v>7294</v>
      </c>
      <c r="E53" s="194">
        <v>6642</v>
      </c>
      <c r="F53" s="194">
        <v>2312</v>
      </c>
      <c r="G53" s="360">
        <v>17571</v>
      </c>
      <c r="H53" s="193">
        <v>10407</v>
      </c>
      <c r="I53" s="194">
        <v>7211</v>
      </c>
      <c r="J53" s="194">
        <v>3062</v>
      </c>
      <c r="K53" s="360">
        <v>20680</v>
      </c>
      <c r="L53" s="193">
        <v>193</v>
      </c>
      <c r="M53" s="194">
        <v>914</v>
      </c>
      <c r="N53" s="195">
        <v>1107</v>
      </c>
      <c r="O53" s="196">
        <v>39358</v>
      </c>
    </row>
    <row r="54" spans="2:17" s="2" customFormat="1" x14ac:dyDescent="0.2">
      <c r="B54" s="254" t="s">
        <v>50</v>
      </c>
      <c r="C54" s="193">
        <v>782</v>
      </c>
      <c r="D54" s="194">
        <v>3221</v>
      </c>
      <c r="E54" s="194">
        <v>2371</v>
      </c>
      <c r="F54" s="194">
        <v>567</v>
      </c>
      <c r="G54" s="360">
        <v>6941</v>
      </c>
      <c r="H54" s="193">
        <v>2283</v>
      </c>
      <c r="I54" s="194">
        <v>1804</v>
      </c>
      <c r="J54" s="194">
        <v>1271</v>
      </c>
      <c r="K54" s="360">
        <v>5358</v>
      </c>
      <c r="L54" s="193">
        <v>42</v>
      </c>
      <c r="M54" s="194">
        <v>464</v>
      </c>
      <c r="N54" s="195">
        <v>506</v>
      </c>
      <c r="O54" s="196">
        <v>12805</v>
      </c>
    </row>
    <row r="55" spans="2:17" x14ac:dyDescent="0.2">
      <c r="B55" s="133" t="s">
        <v>54</v>
      </c>
      <c r="C55" s="197">
        <v>3028</v>
      </c>
      <c r="D55" s="198">
        <v>32414</v>
      </c>
      <c r="E55" s="198">
        <v>28882</v>
      </c>
      <c r="F55" s="198">
        <v>11653</v>
      </c>
      <c r="G55" s="259">
        <v>75977</v>
      </c>
      <c r="H55" s="197">
        <v>41453</v>
      </c>
      <c r="I55" s="198">
        <v>38579</v>
      </c>
      <c r="J55" s="198">
        <v>17051</v>
      </c>
      <c r="K55" s="259">
        <v>97083</v>
      </c>
      <c r="L55" s="197">
        <v>955</v>
      </c>
      <c r="M55" s="198">
        <v>5369</v>
      </c>
      <c r="N55" s="199">
        <v>6324</v>
      </c>
      <c r="O55" s="200">
        <v>179384</v>
      </c>
      <c r="Q55" s="33"/>
    </row>
    <row r="56" spans="2:17" x14ac:dyDescent="0.2">
      <c r="B56" s="254" t="s">
        <v>51</v>
      </c>
      <c r="C56" s="262">
        <v>13</v>
      </c>
      <c r="D56" s="263">
        <v>7092</v>
      </c>
      <c r="E56" s="263">
        <v>711</v>
      </c>
      <c r="F56" s="263">
        <v>1072</v>
      </c>
      <c r="G56" s="265">
        <v>8888</v>
      </c>
      <c r="H56" s="262">
        <v>187721</v>
      </c>
      <c r="I56" s="263">
        <v>7191</v>
      </c>
      <c r="J56" s="263">
        <v>4997</v>
      </c>
      <c r="K56" s="265">
        <v>199909</v>
      </c>
      <c r="L56" s="262">
        <v>1</v>
      </c>
      <c r="M56" s="263">
        <v>9</v>
      </c>
      <c r="N56" s="264">
        <v>10</v>
      </c>
      <c r="O56" s="266">
        <v>208807</v>
      </c>
    </row>
    <row r="57" spans="2:17" s="2" customFormat="1" x14ac:dyDescent="0.2">
      <c r="B57" s="133" t="s">
        <v>55</v>
      </c>
      <c r="C57" s="197">
        <v>13</v>
      </c>
      <c r="D57" s="198">
        <v>7092</v>
      </c>
      <c r="E57" s="198">
        <v>711</v>
      </c>
      <c r="F57" s="198">
        <v>1072</v>
      </c>
      <c r="G57" s="259">
        <v>8888</v>
      </c>
      <c r="H57" s="197">
        <v>187721</v>
      </c>
      <c r="I57" s="198">
        <v>7191</v>
      </c>
      <c r="J57" s="198">
        <v>4997</v>
      </c>
      <c r="K57" s="259">
        <v>199909</v>
      </c>
      <c r="L57" s="197">
        <v>1</v>
      </c>
      <c r="M57" s="198">
        <v>9</v>
      </c>
      <c r="N57" s="199">
        <v>10</v>
      </c>
      <c r="O57" s="200">
        <v>208807</v>
      </c>
    </row>
    <row r="58" spans="2:17" x14ac:dyDescent="0.2">
      <c r="B58" s="230"/>
      <c r="C58" s="220"/>
      <c r="D58" s="221"/>
      <c r="E58" s="221"/>
      <c r="F58" s="221"/>
      <c r="G58" s="237"/>
      <c r="H58" s="220"/>
      <c r="I58" s="221"/>
      <c r="J58" s="221"/>
      <c r="K58" s="237"/>
      <c r="L58" s="220"/>
      <c r="M58" s="221"/>
      <c r="N58" s="222"/>
      <c r="O58" s="219"/>
    </row>
    <row r="59" spans="2:17" s="2" customFormat="1" ht="13.5" thickBot="1" x14ac:dyDescent="0.25">
      <c r="B59" s="135" t="s">
        <v>52</v>
      </c>
      <c r="C59" s="182">
        <v>3729</v>
      </c>
      <c r="D59" s="178">
        <v>99467</v>
      </c>
      <c r="E59" s="178">
        <v>52524</v>
      </c>
      <c r="F59" s="178">
        <v>79904</v>
      </c>
      <c r="G59" s="261">
        <v>235624</v>
      </c>
      <c r="H59" s="182">
        <v>278716</v>
      </c>
      <c r="I59" s="178">
        <v>77235</v>
      </c>
      <c r="J59" s="178">
        <v>34624</v>
      </c>
      <c r="K59" s="261">
        <v>390575</v>
      </c>
      <c r="L59" s="182">
        <v>1363</v>
      </c>
      <c r="M59" s="178">
        <v>8186</v>
      </c>
      <c r="N59" s="179">
        <v>9549</v>
      </c>
      <c r="O59" s="201">
        <v>635748</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B2:H9"/>
  <sheetViews>
    <sheetView showGridLines="0" zoomScaleNormal="100" workbookViewId="0"/>
  </sheetViews>
  <sheetFormatPr defaultRowHeight="12.75" x14ac:dyDescent="0.2"/>
  <cols>
    <col min="1" max="1" width="9.140625" customWidth="1"/>
    <col min="2" max="2" width="20.140625" customWidth="1"/>
    <col min="3" max="7" width="12.42578125" customWidth="1"/>
    <col min="13" max="13" width="11" bestFit="1" customWidth="1"/>
    <col min="14" max="14" width="4.42578125" customWidth="1"/>
  </cols>
  <sheetData>
    <row r="2" spans="2:8" x14ac:dyDescent="0.2">
      <c r="B2" s="2" t="s">
        <v>98</v>
      </c>
    </row>
    <row r="3" spans="2:8" ht="18.75" thickBot="1" x14ac:dyDescent="0.3">
      <c r="B3" s="7" t="s">
        <v>363</v>
      </c>
    </row>
    <row r="4" spans="2:8" ht="13.5" thickBot="1" x14ac:dyDescent="0.25">
      <c r="B4" s="82" t="s">
        <v>125</v>
      </c>
      <c r="C4" s="43">
        <v>2009</v>
      </c>
      <c r="D4" s="41">
        <v>2010</v>
      </c>
      <c r="E4" s="41">
        <v>2011</v>
      </c>
      <c r="F4" s="41">
        <v>2012</v>
      </c>
      <c r="G4" s="42">
        <v>2013</v>
      </c>
    </row>
    <row r="5" spans="2:8" x14ac:dyDescent="0.2">
      <c r="B5" s="162" t="s">
        <v>11</v>
      </c>
      <c r="C5" s="163">
        <v>0.47010200000000002</v>
      </c>
      <c r="D5" s="164">
        <v>0.49489899999999998</v>
      </c>
      <c r="E5" s="164">
        <v>0.51946400000000004</v>
      </c>
      <c r="F5" s="164">
        <v>0.52752500000000002</v>
      </c>
      <c r="G5" s="165">
        <v>0.51139100000000004</v>
      </c>
    </row>
    <row r="6" spans="2:8" x14ac:dyDescent="0.2">
      <c r="B6" s="53" t="s">
        <v>12</v>
      </c>
      <c r="C6" s="83">
        <v>0.70547599999999999</v>
      </c>
      <c r="D6" s="57">
        <v>0.727607</v>
      </c>
      <c r="E6" s="57">
        <v>0.76431400000000005</v>
      </c>
      <c r="F6" s="57">
        <v>0.80704900000000002</v>
      </c>
      <c r="G6" s="84">
        <v>0.817716</v>
      </c>
    </row>
    <row r="7" spans="2:8" x14ac:dyDescent="0.2">
      <c r="B7" s="53" t="s">
        <v>10</v>
      </c>
      <c r="C7" s="83">
        <v>1.5298609999999999</v>
      </c>
      <c r="D7" s="57">
        <v>1.771077</v>
      </c>
      <c r="E7" s="57">
        <v>1.846222</v>
      </c>
      <c r="F7" s="57">
        <v>2.132587</v>
      </c>
      <c r="G7" s="84">
        <v>2.2160120000000001</v>
      </c>
    </row>
    <row r="8" spans="2:8" ht="13.5" thickBot="1" x14ac:dyDescent="0.25">
      <c r="B8" s="144" t="s">
        <v>138</v>
      </c>
      <c r="C8" s="159">
        <v>0.56594500000000003</v>
      </c>
      <c r="D8" s="160">
        <v>0.59694400000000003</v>
      </c>
      <c r="E8" s="160">
        <v>0.63227999999999995</v>
      </c>
      <c r="F8" s="160">
        <v>0.66383599999999998</v>
      </c>
      <c r="G8" s="161">
        <v>0.65034800000000004</v>
      </c>
    </row>
    <row r="9" spans="2:8" ht="48.75" customHeight="1" x14ac:dyDescent="0.2">
      <c r="B9" s="490" t="s">
        <v>196</v>
      </c>
      <c r="C9" s="490"/>
      <c r="D9" s="490"/>
      <c r="E9" s="490"/>
      <c r="F9" s="490"/>
      <c r="G9" s="490"/>
      <c r="H9" s="490"/>
    </row>
  </sheetData>
  <mergeCells count="1">
    <mergeCell ref="B9:H9"/>
  </mergeCells>
  <phoneticPr fontId="4" type="noConversion"/>
  <pageMargins left="0.75" right="0.75" top="1" bottom="1" header="0.5" footer="0.5"/>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B2:O60"/>
  <sheetViews>
    <sheetView showGridLines="0" workbookViewId="0"/>
  </sheetViews>
  <sheetFormatPr defaultRowHeight="12.75" x14ac:dyDescent="0.2"/>
  <cols>
    <col min="2" max="2" width="43.28515625" customWidth="1"/>
    <col min="3" max="3" width="9.42578125" customWidth="1"/>
    <col min="4" max="4" width="9.5703125" customWidth="1"/>
    <col min="5" max="5" width="8.85546875" customWidth="1"/>
    <col min="6" max="7" width="8.5703125" customWidth="1"/>
    <col min="8" max="8" width="8.28515625" customWidth="1"/>
    <col min="9" max="9" width="8.42578125" customWidth="1"/>
    <col min="10" max="10" width="8.7109375" customWidth="1"/>
    <col min="11" max="11" width="8.28515625" customWidth="1"/>
    <col min="14" max="14" width="9.5703125" customWidth="1"/>
  </cols>
  <sheetData>
    <row r="2" spans="2:15" x14ac:dyDescent="0.2">
      <c r="B2" s="2" t="s">
        <v>98</v>
      </c>
    </row>
    <row r="3" spans="2:15" ht="18.75" thickBot="1" x14ac:dyDescent="0.3">
      <c r="B3" s="7" t="s">
        <v>171</v>
      </c>
    </row>
    <row r="4" spans="2:15" ht="12.75" customHeight="1" thickBot="1" x14ac:dyDescent="0.25">
      <c r="B4" s="487" t="s">
        <v>1</v>
      </c>
      <c r="C4" s="476" t="s">
        <v>2</v>
      </c>
      <c r="D4" s="477"/>
      <c r="E4" s="477"/>
      <c r="F4" s="477"/>
      <c r="G4" s="478"/>
      <c r="H4" s="476" t="s">
        <v>3</v>
      </c>
      <c r="I4" s="477"/>
      <c r="J4" s="477"/>
      <c r="K4" s="478"/>
      <c r="L4" s="476" t="s">
        <v>4</v>
      </c>
      <c r="M4" s="477"/>
      <c r="N4" s="478"/>
      <c r="O4" s="472" t="s">
        <v>104</v>
      </c>
    </row>
    <row r="5" spans="2:15" ht="39.75" customHeight="1" thickBot="1" x14ac:dyDescent="0.25">
      <c r="B5" s="488"/>
      <c r="C5" s="356" t="s">
        <v>382</v>
      </c>
      <c r="D5" s="357" t="s">
        <v>385</v>
      </c>
      <c r="E5" s="357" t="s">
        <v>118</v>
      </c>
      <c r="F5" s="357" t="s">
        <v>15</v>
      </c>
      <c r="G5" s="358" t="s">
        <v>120</v>
      </c>
      <c r="H5" s="356" t="s">
        <v>121</v>
      </c>
      <c r="I5" s="357" t="s">
        <v>122</v>
      </c>
      <c r="J5" s="357" t="s">
        <v>123</v>
      </c>
      <c r="K5" s="358" t="s">
        <v>124</v>
      </c>
      <c r="L5" s="356" t="s">
        <v>88</v>
      </c>
      <c r="M5" s="357" t="s">
        <v>8</v>
      </c>
      <c r="N5" s="358" t="s">
        <v>119</v>
      </c>
      <c r="O5" s="486"/>
    </row>
    <row r="6" spans="2:15" x14ac:dyDescent="0.2">
      <c r="B6" s="206" t="s">
        <v>16</v>
      </c>
      <c r="C6" s="271">
        <v>0</v>
      </c>
      <c r="D6" s="272">
        <v>0</v>
      </c>
      <c r="E6" s="272">
        <v>0</v>
      </c>
      <c r="F6" s="272">
        <v>0</v>
      </c>
      <c r="G6" s="273">
        <v>0</v>
      </c>
      <c r="H6" s="271">
        <v>0</v>
      </c>
      <c r="I6" s="272">
        <v>0</v>
      </c>
      <c r="J6" s="272">
        <v>0</v>
      </c>
      <c r="K6" s="273">
        <v>0</v>
      </c>
      <c r="L6" s="271">
        <v>0</v>
      </c>
      <c r="M6" s="272">
        <v>0</v>
      </c>
      <c r="N6" s="273">
        <v>0</v>
      </c>
      <c r="O6" s="382">
        <v>0</v>
      </c>
    </row>
    <row r="7" spans="2:15" x14ac:dyDescent="0.2">
      <c r="B7" s="207" t="s">
        <v>17</v>
      </c>
      <c r="C7" s="270">
        <v>0</v>
      </c>
      <c r="D7" s="274">
        <v>3.283426</v>
      </c>
      <c r="E7" s="274">
        <v>0</v>
      </c>
      <c r="F7" s="274">
        <v>1.2149369999999999</v>
      </c>
      <c r="G7" s="275">
        <v>1.357928</v>
      </c>
      <c r="H7" s="270">
        <v>1.2149369999999999</v>
      </c>
      <c r="I7" s="274">
        <v>0</v>
      </c>
      <c r="J7" s="274">
        <v>0</v>
      </c>
      <c r="K7" s="275">
        <v>1.2149369999999999</v>
      </c>
      <c r="L7" s="270">
        <v>0</v>
      </c>
      <c r="M7" s="274">
        <v>0</v>
      </c>
      <c r="N7" s="275">
        <v>0</v>
      </c>
      <c r="O7" s="383">
        <v>1.3387230000000001</v>
      </c>
    </row>
    <row r="8" spans="2:15" x14ac:dyDescent="0.2">
      <c r="B8" s="207" t="s">
        <v>142</v>
      </c>
      <c r="C8" s="270">
        <v>0</v>
      </c>
      <c r="D8" s="274">
        <v>1.389427</v>
      </c>
      <c r="E8" s="274">
        <v>0</v>
      </c>
      <c r="F8" s="274">
        <v>0</v>
      </c>
      <c r="G8" s="275">
        <v>1.389427</v>
      </c>
      <c r="H8" s="270">
        <v>0</v>
      </c>
      <c r="I8" s="274">
        <v>0</v>
      </c>
      <c r="J8" s="274">
        <v>0</v>
      </c>
      <c r="K8" s="275">
        <v>0</v>
      </c>
      <c r="L8" s="270">
        <v>0</v>
      </c>
      <c r="M8" s="274">
        <v>0</v>
      </c>
      <c r="N8" s="275">
        <v>0</v>
      </c>
      <c r="O8" s="383">
        <v>1.389427</v>
      </c>
    </row>
    <row r="9" spans="2:15" x14ac:dyDescent="0.2">
      <c r="B9" s="207" t="s">
        <v>143</v>
      </c>
      <c r="C9" s="270">
        <v>0</v>
      </c>
      <c r="D9" s="274">
        <v>0</v>
      </c>
      <c r="E9" s="274">
        <v>0</v>
      </c>
      <c r="F9" s="274">
        <v>0</v>
      </c>
      <c r="G9" s="275">
        <v>0</v>
      </c>
      <c r="H9" s="270">
        <v>0</v>
      </c>
      <c r="I9" s="274">
        <v>0</v>
      </c>
      <c r="J9" s="274">
        <v>0</v>
      </c>
      <c r="K9" s="275">
        <v>0</v>
      </c>
      <c r="L9" s="270">
        <v>0</v>
      </c>
      <c r="M9" s="274">
        <v>0</v>
      </c>
      <c r="N9" s="275">
        <v>0</v>
      </c>
      <c r="O9" s="383">
        <v>0</v>
      </c>
    </row>
    <row r="10" spans="2:15" x14ac:dyDescent="0.2">
      <c r="B10" s="207" t="s">
        <v>18</v>
      </c>
      <c r="C10" s="270">
        <v>0</v>
      </c>
      <c r="D10" s="274">
        <v>0.65884100000000001</v>
      </c>
      <c r="E10" s="274">
        <v>0.90164200000000005</v>
      </c>
      <c r="F10" s="274">
        <v>0.90164200000000005</v>
      </c>
      <c r="G10" s="275">
        <v>0.83672199999999997</v>
      </c>
      <c r="H10" s="270">
        <v>0.65770399999999996</v>
      </c>
      <c r="I10" s="274">
        <v>0.96132700000000004</v>
      </c>
      <c r="J10" s="274">
        <v>0</v>
      </c>
      <c r="K10" s="275">
        <v>0.88707800000000003</v>
      </c>
      <c r="L10" s="270">
        <v>0</v>
      </c>
      <c r="M10" s="274">
        <v>0</v>
      </c>
      <c r="N10" s="275">
        <v>0</v>
      </c>
      <c r="O10" s="383">
        <v>0.86511800000000005</v>
      </c>
    </row>
    <row r="11" spans="2:15" x14ac:dyDescent="0.2">
      <c r="B11" s="207" t="s">
        <v>19</v>
      </c>
      <c r="C11" s="270">
        <v>0</v>
      </c>
      <c r="D11" s="274">
        <v>1.6275200000000001</v>
      </c>
      <c r="E11" s="274">
        <v>0</v>
      </c>
      <c r="F11" s="274">
        <v>1.724272</v>
      </c>
      <c r="G11" s="275">
        <v>1.6898249999999999</v>
      </c>
      <c r="H11" s="270">
        <v>1.8503499999999999</v>
      </c>
      <c r="I11" s="274">
        <v>0</v>
      </c>
      <c r="J11" s="274">
        <v>0</v>
      </c>
      <c r="K11" s="275">
        <v>1.8503499999999999</v>
      </c>
      <c r="L11" s="270">
        <v>0</v>
      </c>
      <c r="M11" s="274">
        <v>0</v>
      </c>
      <c r="N11" s="275">
        <v>0</v>
      </c>
      <c r="O11" s="383">
        <v>1.710656</v>
      </c>
    </row>
    <row r="12" spans="2:15" x14ac:dyDescent="0.2">
      <c r="B12" s="207" t="s">
        <v>174</v>
      </c>
      <c r="C12" s="270">
        <v>0</v>
      </c>
      <c r="D12" s="274">
        <v>0</v>
      </c>
      <c r="E12" s="274">
        <v>0</v>
      </c>
      <c r="F12" s="274">
        <v>0.82978300000000005</v>
      </c>
      <c r="G12" s="275">
        <v>0.82978300000000005</v>
      </c>
      <c r="H12" s="270">
        <v>0</v>
      </c>
      <c r="I12" s="274">
        <v>0</v>
      </c>
      <c r="J12" s="274">
        <v>0</v>
      </c>
      <c r="K12" s="275">
        <v>0</v>
      </c>
      <c r="L12" s="270">
        <v>0</v>
      </c>
      <c r="M12" s="274">
        <v>0</v>
      </c>
      <c r="N12" s="275">
        <v>0</v>
      </c>
      <c r="O12" s="383">
        <v>0.82978300000000005</v>
      </c>
    </row>
    <row r="13" spans="2:15" x14ac:dyDescent="0.2">
      <c r="B13" s="207" t="s">
        <v>20</v>
      </c>
      <c r="C13" s="270">
        <v>0</v>
      </c>
      <c r="D13" s="274">
        <v>1.4430210000000001</v>
      </c>
      <c r="E13" s="274">
        <v>1.956672</v>
      </c>
      <c r="F13" s="274">
        <v>2.549922</v>
      </c>
      <c r="G13" s="275">
        <v>2.3891619999999998</v>
      </c>
      <c r="H13" s="270">
        <v>2.2765240000000002</v>
      </c>
      <c r="I13" s="274">
        <v>2.0523989999999999</v>
      </c>
      <c r="J13" s="274">
        <v>15.370316000000001</v>
      </c>
      <c r="K13" s="275">
        <v>5.1466510000000003</v>
      </c>
      <c r="L13" s="270">
        <v>14.684452</v>
      </c>
      <c r="M13" s="274">
        <v>1.465063</v>
      </c>
      <c r="N13" s="275">
        <v>1.648272</v>
      </c>
      <c r="O13" s="383">
        <v>3.5366650000000002</v>
      </c>
    </row>
    <row r="14" spans="2:15" x14ac:dyDescent="0.2">
      <c r="B14" s="207" t="s">
        <v>21</v>
      </c>
      <c r="C14" s="270">
        <v>0</v>
      </c>
      <c r="D14" s="274">
        <v>0</v>
      </c>
      <c r="E14" s="274">
        <v>0</v>
      </c>
      <c r="F14" s="274">
        <v>1.38215</v>
      </c>
      <c r="G14" s="275">
        <v>1.38215</v>
      </c>
      <c r="H14" s="270">
        <v>0</v>
      </c>
      <c r="I14" s="274">
        <v>0</v>
      </c>
      <c r="J14" s="274">
        <v>0</v>
      </c>
      <c r="K14" s="275">
        <v>0</v>
      </c>
      <c r="L14" s="270">
        <v>0</v>
      </c>
      <c r="M14" s="274">
        <v>0</v>
      </c>
      <c r="N14" s="275">
        <v>0</v>
      </c>
      <c r="O14" s="383">
        <v>1.38215</v>
      </c>
    </row>
    <row r="15" spans="2:15" x14ac:dyDescent="0.2">
      <c r="B15" s="207" t="s">
        <v>144</v>
      </c>
      <c r="C15" s="270">
        <v>0</v>
      </c>
      <c r="D15" s="274">
        <v>8.9230000000000004E-2</v>
      </c>
      <c r="E15" s="274">
        <v>0.46097900000000003</v>
      </c>
      <c r="F15" s="274">
        <v>0.14638999999999999</v>
      </c>
      <c r="G15" s="275">
        <v>0.130574</v>
      </c>
      <c r="H15" s="270">
        <v>0</v>
      </c>
      <c r="I15" s="274">
        <v>0</v>
      </c>
      <c r="J15" s="274">
        <v>0</v>
      </c>
      <c r="K15" s="275">
        <v>0</v>
      </c>
      <c r="L15" s="270">
        <v>0</v>
      </c>
      <c r="M15" s="274">
        <v>0</v>
      </c>
      <c r="N15" s="275">
        <v>0</v>
      </c>
      <c r="O15" s="383">
        <v>0.130574</v>
      </c>
    </row>
    <row r="16" spans="2:15" x14ac:dyDescent="0.2">
      <c r="B16" s="207" t="s">
        <v>22</v>
      </c>
      <c r="C16" s="270">
        <v>0</v>
      </c>
      <c r="D16" s="274">
        <v>0</v>
      </c>
      <c r="E16" s="274">
        <v>0</v>
      </c>
      <c r="F16" s="274">
        <v>2.09917</v>
      </c>
      <c r="G16" s="275">
        <v>2.09917</v>
      </c>
      <c r="H16" s="270">
        <v>0</v>
      </c>
      <c r="I16" s="274">
        <v>0</v>
      </c>
      <c r="J16" s="274">
        <v>0</v>
      </c>
      <c r="K16" s="275">
        <v>0</v>
      </c>
      <c r="L16" s="270">
        <v>0</v>
      </c>
      <c r="M16" s="274">
        <v>0</v>
      </c>
      <c r="N16" s="275">
        <v>0</v>
      </c>
      <c r="O16" s="383">
        <v>2.09917</v>
      </c>
    </row>
    <row r="17" spans="2:15" x14ac:dyDescent="0.2">
      <c r="B17" s="207" t="s">
        <v>23</v>
      </c>
      <c r="C17" s="270">
        <v>0</v>
      </c>
      <c r="D17" s="274">
        <v>0.54747699999999999</v>
      </c>
      <c r="E17" s="274">
        <v>0</v>
      </c>
      <c r="F17" s="274">
        <v>0</v>
      </c>
      <c r="G17" s="275">
        <v>0.54747699999999999</v>
      </c>
      <c r="H17" s="270">
        <v>0</v>
      </c>
      <c r="I17" s="274">
        <v>0</v>
      </c>
      <c r="J17" s="274">
        <v>0</v>
      </c>
      <c r="K17" s="275">
        <v>0</v>
      </c>
      <c r="L17" s="270">
        <v>0</v>
      </c>
      <c r="M17" s="274">
        <v>0</v>
      </c>
      <c r="N17" s="275">
        <v>0</v>
      </c>
      <c r="O17" s="383">
        <v>0.54747699999999999</v>
      </c>
    </row>
    <row r="18" spans="2:15" x14ac:dyDescent="0.2">
      <c r="B18" s="207" t="s">
        <v>24</v>
      </c>
      <c r="C18" s="270">
        <v>0</v>
      </c>
      <c r="D18" s="274">
        <v>0.92917899999999998</v>
      </c>
      <c r="E18" s="274">
        <v>0</v>
      </c>
      <c r="F18" s="274">
        <v>0</v>
      </c>
      <c r="G18" s="275">
        <v>0.92917899999999998</v>
      </c>
      <c r="H18" s="270">
        <v>2.5658080000000001</v>
      </c>
      <c r="I18" s="274">
        <v>0</v>
      </c>
      <c r="J18" s="274">
        <v>0</v>
      </c>
      <c r="K18" s="275">
        <v>2.5658080000000001</v>
      </c>
      <c r="L18" s="270">
        <v>0</v>
      </c>
      <c r="M18" s="274">
        <v>0</v>
      </c>
      <c r="N18" s="275">
        <v>0</v>
      </c>
      <c r="O18" s="383">
        <v>1.4747220000000001</v>
      </c>
    </row>
    <row r="19" spans="2:15" x14ac:dyDescent="0.2">
      <c r="B19" s="207" t="s">
        <v>25</v>
      </c>
      <c r="C19" s="270">
        <v>0</v>
      </c>
      <c r="D19" s="274">
        <v>0.817693</v>
      </c>
      <c r="E19" s="274">
        <v>0.76696600000000004</v>
      </c>
      <c r="F19" s="274">
        <v>0.87280999999999997</v>
      </c>
      <c r="G19" s="275">
        <v>0.84463999999999995</v>
      </c>
      <c r="H19" s="270">
        <v>0.78269200000000005</v>
      </c>
      <c r="I19" s="274">
        <v>0</v>
      </c>
      <c r="J19" s="274">
        <v>0</v>
      </c>
      <c r="K19" s="275">
        <v>0.78269200000000005</v>
      </c>
      <c r="L19" s="270">
        <v>0</v>
      </c>
      <c r="M19" s="274">
        <v>0</v>
      </c>
      <c r="N19" s="275">
        <v>0</v>
      </c>
      <c r="O19" s="383">
        <v>0.84257700000000002</v>
      </c>
    </row>
    <row r="20" spans="2:15" x14ac:dyDescent="0.2">
      <c r="B20" s="207" t="s">
        <v>26</v>
      </c>
      <c r="C20" s="270">
        <v>0</v>
      </c>
      <c r="D20" s="274">
        <v>0</v>
      </c>
      <c r="E20" s="274">
        <v>1.2325870000000001</v>
      </c>
      <c r="F20" s="274">
        <v>1.6330819999999999</v>
      </c>
      <c r="G20" s="275">
        <v>1.464618</v>
      </c>
      <c r="H20" s="270">
        <v>0</v>
      </c>
      <c r="I20" s="274">
        <v>1.0498559999999999</v>
      </c>
      <c r="J20" s="274">
        <v>0</v>
      </c>
      <c r="K20" s="275">
        <v>1.0498559999999999</v>
      </c>
      <c r="L20" s="270">
        <v>0</v>
      </c>
      <c r="M20" s="274">
        <v>0</v>
      </c>
      <c r="N20" s="275">
        <v>0</v>
      </c>
      <c r="O20" s="383">
        <v>1.383815</v>
      </c>
    </row>
    <row r="21" spans="2:15" x14ac:dyDescent="0.2">
      <c r="B21" s="207" t="s">
        <v>27</v>
      </c>
      <c r="C21" s="270">
        <v>0</v>
      </c>
      <c r="D21" s="274">
        <v>0</v>
      </c>
      <c r="E21" s="274">
        <v>0</v>
      </c>
      <c r="F21" s="274">
        <v>0.307114</v>
      </c>
      <c r="G21" s="275">
        <v>0.307114</v>
      </c>
      <c r="H21" s="270">
        <v>0</v>
      </c>
      <c r="I21" s="274">
        <v>0</v>
      </c>
      <c r="J21" s="274">
        <v>0</v>
      </c>
      <c r="K21" s="275">
        <v>0</v>
      </c>
      <c r="L21" s="270">
        <v>0</v>
      </c>
      <c r="M21" s="274">
        <v>0</v>
      </c>
      <c r="N21" s="275">
        <v>0</v>
      </c>
      <c r="O21" s="383">
        <v>0.307114</v>
      </c>
    </row>
    <row r="22" spans="2:15" x14ac:dyDescent="0.2">
      <c r="B22" s="207" t="s">
        <v>207</v>
      </c>
      <c r="C22" s="270">
        <v>0</v>
      </c>
      <c r="D22" s="274">
        <v>0</v>
      </c>
      <c r="E22" s="274">
        <v>0</v>
      </c>
      <c r="F22" s="274">
        <v>0.32042700000000002</v>
      </c>
      <c r="G22" s="275">
        <v>0.32042700000000002</v>
      </c>
      <c r="H22" s="270">
        <v>0</v>
      </c>
      <c r="I22" s="274">
        <v>0</v>
      </c>
      <c r="J22" s="274">
        <v>0</v>
      </c>
      <c r="K22" s="275">
        <v>0</v>
      </c>
      <c r="L22" s="270">
        <v>0</v>
      </c>
      <c r="M22" s="274">
        <v>0</v>
      </c>
      <c r="N22" s="275">
        <v>0</v>
      </c>
      <c r="O22" s="383">
        <v>0.32042700000000002</v>
      </c>
    </row>
    <row r="23" spans="2:15" x14ac:dyDescent="0.2">
      <c r="B23" s="207" t="s">
        <v>28</v>
      </c>
      <c r="C23" s="270">
        <v>0</v>
      </c>
      <c r="D23" s="274">
        <v>0.73810600000000004</v>
      </c>
      <c r="E23" s="274">
        <v>1.3494079999999999</v>
      </c>
      <c r="F23" s="274">
        <v>1.0757000000000001</v>
      </c>
      <c r="G23" s="275">
        <v>0.93022400000000005</v>
      </c>
      <c r="H23" s="270">
        <v>1.480934</v>
      </c>
      <c r="I23" s="274">
        <v>0.86765599999999998</v>
      </c>
      <c r="J23" s="274">
        <v>1.2162310000000001</v>
      </c>
      <c r="K23" s="275">
        <v>1.213014</v>
      </c>
      <c r="L23" s="270">
        <v>0</v>
      </c>
      <c r="M23" s="274">
        <v>0.97234200000000004</v>
      </c>
      <c r="N23" s="275">
        <v>0.97234200000000004</v>
      </c>
      <c r="O23" s="383">
        <v>1.1437600000000001</v>
      </c>
    </row>
    <row r="24" spans="2:15" x14ac:dyDescent="0.2">
      <c r="B24" s="207" t="s">
        <v>29</v>
      </c>
      <c r="C24" s="270">
        <v>0</v>
      </c>
      <c r="D24" s="274">
        <v>1.415341</v>
      </c>
      <c r="E24" s="274">
        <v>0</v>
      </c>
      <c r="F24" s="274">
        <v>0.78376999999999997</v>
      </c>
      <c r="G24" s="275">
        <v>0.84272199999999997</v>
      </c>
      <c r="H24" s="270">
        <v>0.86463199999999996</v>
      </c>
      <c r="I24" s="274">
        <v>1.3164800000000001</v>
      </c>
      <c r="J24" s="274">
        <v>0</v>
      </c>
      <c r="K24" s="275">
        <v>0.98485</v>
      </c>
      <c r="L24" s="270">
        <v>0</v>
      </c>
      <c r="M24" s="274">
        <v>1.6858010000000001</v>
      </c>
      <c r="N24" s="275">
        <v>1.6858010000000001</v>
      </c>
      <c r="O24" s="383">
        <v>1.0678209999999999</v>
      </c>
    </row>
    <row r="25" spans="2:15" x14ac:dyDescent="0.2">
      <c r="B25" s="207" t="s">
        <v>30</v>
      </c>
      <c r="C25" s="270">
        <v>0</v>
      </c>
      <c r="D25" s="274">
        <v>0.90809700000000004</v>
      </c>
      <c r="E25" s="274">
        <v>0</v>
      </c>
      <c r="F25" s="274">
        <v>0</v>
      </c>
      <c r="G25" s="275">
        <v>0.90809700000000004</v>
      </c>
      <c r="H25" s="270">
        <v>0</v>
      </c>
      <c r="I25" s="274">
        <v>0</v>
      </c>
      <c r="J25" s="274">
        <v>0</v>
      </c>
      <c r="K25" s="275">
        <v>0</v>
      </c>
      <c r="L25" s="270">
        <v>0</v>
      </c>
      <c r="M25" s="274">
        <v>0</v>
      </c>
      <c r="N25" s="275">
        <v>0</v>
      </c>
      <c r="O25" s="383">
        <v>0.90809700000000004</v>
      </c>
    </row>
    <row r="26" spans="2:15" x14ac:dyDescent="0.2">
      <c r="B26" s="207" t="s">
        <v>31</v>
      </c>
      <c r="C26" s="270">
        <v>0</v>
      </c>
      <c r="D26" s="274">
        <v>0</v>
      </c>
      <c r="E26" s="274">
        <v>0</v>
      </c>
      <c r="F26" s="274">
        <v>1.7249099999999999</v>
      </c>
      <c r="G26" s="275">
        <v>1.7249099999999999</v>
      </c>
      <c r="H26" s="270">
        <v>0</v>
      </c>
      <c r="I26" s="274">
        <v>0</v>
      </c>
      <c r="J26" s="274">
        <v>0</v>
      </c>
      <c r="K26" s="275">
        <v>0</v>
      </c>
      <c r="L26" s="270">
        <v>0</v>
      </c>
      <c r="M26" s="274">
        <v>0</v>
      </c>
      <c r="N26" s="275">
        <v>0</v>
      </c>
      <c r="O26" s="383">
        <v>1.7249099999999999</v>
      </c>
    </row>
    <row r="27" spans="2:15" x14ac:dyDescent="0.2">
      <c r="B27" s="207" t="s">
        <v>179</v>
      </c>
      <c r="C27" s="270">
        <v>0</v>
      </c>
      <c r="D27" s="274">
        <v>1.293023</v>
      </c>
      <c r="E27" s="274">
        <v>0</v>
      </c>
      <c r="F27" s="274">
        <v>0</v>
      </c>
      <c r="G27" s="275">
        <v>1.293023</v>
      </c>
      <c r="H27" s="270">
        <v>0</v>
      </c>
      <c r="I27" s="274">
        <v>0</v>
      </c>
      <c r="J27" s="274">
        <v>0</v>
      </c>
      <c r="K27" s="275">
        <v>0</v>
      </c>
      <c r="L27" s="270">
        <v>0</v>
      </c>
      <c r="M27" s="274">
        <v>0</v>
      </c>
      <c r="N27" s="275">
        <v>0</v>
      </c>
      <c r="O27" s="383">
        <v>1.293023</v>
      </c>
    </row>
    <row r="28" spans="2:15" x14ac:dyDescent="0.2">
      <c r="B28" s="207" t="s">
        <v>204</v>
      </c>
      <c r="C28" s="270">
        <v>0</v>
      </c>
      <c r="D28" s="274">
        <v>0</v>
      </c>
      <c r="E28" s="274">
        <v>0</v>
      </c>
      <c r="F28" s="274">
        <v>0</v>
      </c>
      <c r="G28" s="275">
        <v>0</v>
      </c>
      <c r="H28" s="270">
        <v>0</v>
      </c>
      <c r="I28" s="274">
        <v>0</v>
      </c>
      <c r="J28" s="274">
        <v>0</v>
      </c>
      <c r="K28" s="275">
        <v>0</v>
      </c>
      <c r="L28" s="270">
        <v>0</v>
      </c>
      <c r="M28" s="274">
        <v>0</v>
      </c>
      <c r="N28" s="275">
        <v>0</v>
      </c>
      <c r="O28" s="383">
        <v>0</v>
      </c>
    </row>
    <row r="29" spans="2:15" x14ac:dyDescent="0.2">
      <c r="B29" s="207" t="s">
        <v>175</v>
      </c>
      <c r="C29" s="270">
        <v>0</v>
      </c>
      <c r="D29" s="274">
        <v>0</v>
      </c>
      <c r="E29" s="274">
        <v>2.6119840000000001</v>
      </c>
      <c r="F29" s="274">
        <v>0</v>
      </c>
      <c r="G29" s="275">
        <v>2.6119840000000001</v>
      </c>
      <c r="H29" s="270">
        <v>0</v>
      </c>
      <c r="I29" s="274">
        <v>1.807137</v>
      </c>
      <c r="J29" s="274">
        <v>0</v>
      </c>
      <c r="K29" s="275">
        <v>1.807137</v>
      </c>
      <c r="L29" s="270">
        <v>0</v>
      </c>
      <c r="M29" s="274">
        <v>0</v>
      </c>
      <c r="N29" s="275">
        <v>0</v>
      </c>
      <c r="O29" s="383">
        <v>2.3198460000000001</v>
      </c>
    </row>
    <row r="30" spans="2:15" x14ac:dyDescent="0.2">
      <c r="B30" s="207" t="s">
        <v>32</v>
      </c>
      <c r="C30" s="270">
        <v>0</v>
      </c>
      <c r="D30" s="274">
        <v>0</v>
      </c>
      <c r="E30" s="274">
        <v>0</v>
      </c>
      <c r="F30" s="274">
        <v>0</v>
      </c>
      <c r="G30" s="275">
        <v>0</v>
      </c>
      <c r="H30" s="270">
        <v>0</v>
      </c>
      <c r="I30" s="274">
        <v>0</v>
      </c>
      <c r="J30" s="274">
        <v>0</v>
      </c>
      <c r="K30" s="275">
        <v>0</v>
      </c>
      <c r="L30" s="270">
        <v>0</v>
      </c>
      <c r="M30" s="274">
        <v>0</v>
      </c>
      <c r="N30" s="275">
        <v>0</v>
      </c>
      <c r="O30" s="383">
        <v>0</v>
      </c>
    </row>
    <row r="31" spans="2:15" x14ac:dyDescent="0.2">
      <c r="B31" s="207" t="s">
        <v>33</v>
      </c>
      <c r="C31" s="270">
        <v>0</v>
      </c>
      <c r="D31" s="274">
        <v>0.97096499999999997</v>
      </c>
      <c r="E31" s="274">
        <v>1.090144</v>
      </c>
      <c r="F31" s="274">
        <v>1.450944</v>
      </c>
      <c r="G31" s="275">
        <v>1.24075</v>
      </c>
      <c r="H31" s="270">
        <v>0</v>
      </c>
      <c r="I31" s="274">
        <v>0</v>
      </c>
      <c r="J31" s="274">
        <v>0</v>
      </c>
      <c r="K31" s="275">
        <v>0</v>
      </c>
      <c r="L31" s="270">
        <v>0</v>
      </c>
      <c r="M31" s="274">
        <v>0</v>
      </c>
      <c r="N31" s="275">
        <v>0</v>
      </c>
      <c r="O31" s="383">
        <v>1.24075</v>
      </c>
    </row>
    <row r="32" spans="2:15" x14ac:dyDescent="0.2">
      <c r="B32" s="207" t="s">
        <v>34</v>
      </c>
      <c r="C32" s="270">
        <v>0</v>
      </c>
      <c r="D32" s="274">
        <v>0</v>
      </c>
      <c r="E32" s="274">
        <v>0</v>
      </c>
      <c r="F32" s="274">
        <v>0</v>
      </c>
      <c r="G32" s="275">
        <v>0</v>
      </c>
      <c r="H32" s="270">
        <v>0</v>
      </c>
      <c r="I32" s="274">
        <v>0</v>
      </c>
      <c r="J32" s="274">
        <v>0</v>
      </c>
      <c r="K32" s="275">
        <v>0</v>
      </c>
      <c r="L32" s="270">
        <v>0</v>
      </c>
      <c r="M32" s="274">
        <v>0</v>
      </c>
      <c r="N32" s="275">
        <v>0</v>
      </c>
      <c r="O32" s="383">
        <v>0</v>
      </c>
    </row>
    <row r="33" spans="2:15" x14ac:dyDescent="0.2">
      <c r="B33" s="207" t="s">
        <v>35</v>
      </c>
      <c r="C33" s="270">
        <v>0</v>
      </c>
      <c r="D33" s="274">
        <v>0</v>
      </c>
      <c r="E33" s="274">
        <v>0</v>
      </c>
      <c r="F33" s="274">
        <v>0</v>
      </c>
      <c r="G33" s="275">
        <v>0</v>
      </c>
      <c r="H33" s="270">
        <v>0</v>
      </c>
      <c r="I33" s="274">
        <v>0</v>
      </c>
      <c r="J33" s="274">
        <v>6.2079259999999996</v>
      </c>
      <c r="K33" s="275">
        <v>6.2079259999999996</v>
      </c>
      <c r="L33" s="270">
        <v>0</v>
      </c>
      <c r="M33" s="274">
        <v>0</v>
      </c>
      <c r="N33" s="275">
        <v>0</v>
      </c>
      <c r="O33" s="383">
        <v>6.2079259999999996</v>
      </c>
    </row>
    <row r="34" spans="2:15" x14ac:dyDescent="0.2">
      <c r="B34" s="207" t="s">
        <v>182</v>
      </c>
      <c r="C34" s="270">
        <v>0</v>
      </c>
      <c r="D34" s="274">
        <v>0</v>
      </c>
      <c r="E34" s="274">
        <v>0</v>
      </c>
      <c r="F34" s="274">
        <v>0</v>
      </c>
      <c r="G34" s="275">
        <v>0</v>
      </c>
      <c r="H34" s="270">
        <v>0</v>
      </c>
      <c r="I34" s="274">
        <v>0</v>
      </c>
      <c r="J34" s="274">
        <v>0</v>
      </c>
      <c r="K34" s="275">
        <v>0</v>
      </c>
      <c r="L34" s="270">
        <v>0</v>
      </c>
      <c r="M34" s="274">
        <v>0</v>
      </c>
      <c r="N34" s="275">
        <v>0</v>
      </c>
      <c r="O34" s="383">
        <v>0</v>
      </c>
    </row>
    <row r="35" spans="2:15" x14ac:dyDescent="0.2">
      <c r="B35" s="207" t="s">
        <v>145</v>
      </c>
      <c r="C35" s="270">
        <v>0</v>
      </c>
      <c r="D35" s="274">
        <v>0</v>
      </c>
      <c r="E35" s="274">
        <v>0</v>
      </c>
      <c r="F35" s="274">
        <v>0</v>
      </c>
      <c r="G35" s="275">
        <v>0</v>
      </c>
      <c r="H35" s="270">
        <v>0</v>
      </c>
      <c r="I35" s="274">
        <v>0</v>
      </c>
      <c r="J35" s="274">
        <v>0</v>
      </c>
      <c r="K35" s="275">
        <v>0</v>
      </c>
      <c r="L35" s="270">
        <v>0</v>
      </c>
      <c r="M35" s="274">
        <v>0</v>
      </c>
      <c r="N35" s="275">
        <v>0</v>
      </c>
      <c r="O35" s="383">
        <v>0</v>
      </c>
    </row>
    <row r="36" spans="2:15" x14ac:dyDescent="0.2">
      <c r="B36" s="207" t="s">
        <v>36</v>
      </c>
      <c r="C36" s="270">
        <v>0</v>
      </c>
      <c r="D36" s="274">
        <v>0</v>
      </c>
      <c r="E36" s="274">
        <v>0</v>
      </c>
      <c r="F36" s="274">
        <v>0</v>
      </c>
      <c r="G36" s="275">
        <v>0</v>
      </c>
      <c r="H36" s="270">
        <v>0</v>
      </c>
      <c r="I36" s="274">
        <v>0</v>
      </c>
      <c r="J36" s="274">
        <v>0</v>
      </c>
      <c r="K36" s="275">
        <v>0</v>
      </c>
      <c r="L36" s="270">
        <v>0</v>
      </c>
      <c r="M36" s="274">
        <v>0</v>
      </c>
      <c r="N36" s="275">
        <v>0</v>
      </c>
      <c r="O36" s="383">
        <v>0</v>
      </c>
    </row>
    <row r="37" spans="2:15" x14ac:dyDescent="0.2">
      <c r="B37" s="207" t="s">
        <v>37</v>
      </c>
      <c r="C37" s="270">
        <v>0</v>
      </c>
      <c r="D37" s="274">
        <v>1.082327</v>
      </c>
      <c r="E37" s="274">
        <v>1.028427</v>
      </c>
      <c r="F37" s="274">
        <v>0</v>
      </c>
      <c r="G37" s="275">
        <v>1.061958</v>
      </c>
      <c r="H37" s="270">
        <v>1.028427</v>
      </c>
      <c r="I37" s="274">
        <v>0</v>
      </c>
      <c r="J37" s="274">
        <v>0</v>
      </c>
      <c r="K37" s="275">
        <v>1.028427</v>
      </c>
      <c r="L37" s="270">
        <v>0</v>
      </c>
      <c r="M37" s="274">
        <v>0</v>
      </c>
      <c r="N37" s="275">
        <v>0</v>
      </c>
      <c r="O37" s="383">
        <v>1.052762</v>
      </c>
    </row>
    <row r="38" spans="2:15" x14ac:dyDescent="0.2">
      <c r="B38" s="207" t="s">
        <v>205</v>
      </c>
      <c r="C38" s="270">
        <v>0</v>
      </c>
      <c r="D38" s="274">
        <v>0</v>
      </c>
      <c r="E38" s="274">
        <v>0</v>
      </c>
      <c r="F38" s="274">
        <v>0</v>
      </c>
      <c r="G38" s="275">
        <v>0</v>
      </c>
      <c r="H38" s="270">
        <v>0</v>
      </c>
      <c r="I38" s="274">
        <v>0</v>
      </c>
      <c r="J38" s="274">
        <v>0</v>
      </c>
      <c r="K38" s="275">
        <v>0</v>
      </c>
      <c r="L38" s="270">
        <v>0</v>
      </c>
      <c r="M38" s="274">
        <v>0</v>
      </c>
      <c r="N38" s="275">
        <v>0</v>
      </c>
      <c r="O38" s="383">
        <v>0</v>
      </c>
    </row>
    <row r="39" spans="2:15" x14ac:dyDescent="0.2">
      <c r="B39" s="207" t="s">
        <v>146</v>
      </c>
      <c r="C39" s="270">
        <v>0</v>
      </c>
      <c r="D39" s="274">
        <v>1.499925</v>
      </c>
      <c r="E39" s="274">
        <v>0</v>
      </c>
      <c r="F39" s="274">
        <v>1.3973120000000001</v>
      </c>
      <c r="G39" s="275">
        <v>1.4793190000000001</v>
      </c>
      <c r="H39" s="270">
        <v>0</v>
      </c>
      <c r="I39" s="274">
        <v>0</v>
      </c>
      <c r="J39" s="274">
        <v>0</v>
      </c>
      <c r="K39" s="275">
        <v>0</v>
      </c>
      <c r="L39" s="270">
        <v>0</v>
      </c>
      <c r="M39" s="274">
        <v>0</v>
      </c>
      <c r="N39" s="275">
        <v>0</v>
      </c>
      <c r="O39" s="383">
        <v>1.4793190000000001</v>
      </c>
    </row>
    <row r="40" spans="2:15" x14ac:dyDescent="0.2">
      <c r="B40" s="207" t="s">
        <v>38</v>
      </c>
      <c r="C40" s="270">
        <v>0</v>
      </c>
      <c r="D40" s="274">
        <v>5.718553</v>
      </c>
      <c r="E40" s="274">
        <v>0</v>
      </c>
      <c r="F40" s="274">
        <v>0</v>
      </c>
      <c r="G40" s="275">
        <v>5.718553</v>
      </c>
      <c r="H40" s="270">
        <v>0</v>
      </c>
      <c r="I40" s="274">
        <v>0</v>
      </c>
      <c r="J40" s="274">
        <v>0</v>
      </c>
      <c r="K40" s="275">
        <v>0</v>
      </c>
      <c r="L40" s="270">
        <v>0</v>
      </c>
      <c r="M40" s="274">
        <v>0</v>
      </c>
      <c r="N40" s="275">
        <v>0</v>
      </c>
      <c r="O40" s="383">
        <v>5.718553</v>
      </c>
    </row>
    <row r="41" spans="2:15" x14ac:dyDescent="0.2">
      <c r="B41" s="207" t="s">
        <v>39</v>
      </c>
      <c r="C41" s="270">
        <v>0</v>
      </c>
      <c r="D41" s="274">
        <v>8.8022150000000003</v>
      </c>
      <c r="E41" s="274">
        <v>4.4670059999999996</v>
      </c>
      <c r="F41" s="274">
        <v>0</v>
      </c>
      <c r="G41" s="275">
        <v>5.9077770000000003</v>
      </c>
      <c r="H41" s="270">
        <v>0</v>
      </c>
      <c r="I41" s="274">
        <v>0</v>
      </c>
      <c r="J41" s="274">
        <v>0</v>
      </c>
      <c r="K41" s="275">
        <v>0</v>
      </c>
      <c r="L41" s="270">
        <v>0</v>
      </c>
      <c r="M41" s="274">
        <v>0</v>
      </c>
      <c r="N41" s="275">
        <v>0</v>
      </c>
      <c r="O41" s="383">
        <v>5.9077770000000003</v>
      </c>
    </row>
    <row r="42" spans="2:15" x14ac:dyDescent="0.2">
      <c r="B42" s="207" t="s">
        <v>208</v>
      </c>
      <c r="C42" s="270">
        <v>0</v>
      </c>
      <c r="D42" s="274">
        <v>0</v>
      </c>
      <c r="E42" s="274">
        <v>0</v>
      </c>
      <c r="F42" s="274">
        <v>0</v>
      </c>
      <c r="G42" s="275">
        <v>0</v>
      </c>
      <c r="H42" s="270">
        <v>0</v>
      </c>
      <c r="I42" s="274">
        <v>0</v>
      </c>
      <c r="J42" s="274">
        <v>0</v>
      </c>
      <c r="K42" s="275">
        <v>0</v>
      </c>
      <c r="L42" s="270">
        <v>0</v>
      </c>
      <c r="M42" s="274">
        <v>0</v>
      </c>
      <c r="N42" s="275">
        <v>0</v>
      </c>
      <c r="O42" s="383">
        <v>0</v>
      </c>
    </row>
    <row r="43" spans="2:15" x14ac:dyDescent="0.2">
      <c r="B43" s="207" t="s">
        <v>40</v>
      </c>
      <c r="C43" s="270">
        <v>0</v>
      </c>
      <c r="D43" s="274">
        <v>0</v>
      </c>
      <c r="E43" s="274">
        <v>0</v>
      </c>
      <c r="F43" s="274">
        <v>0</v>
      </c>
      <c r="G43" s="275">
        <v>0</v>
      </c>
      <c r="H43" s="270">
        <v>0</v>
      </c>
      <c r="I43" s="274">
        <v>0</v>
      </c>
      <c r="J43" s="274">
        <v>0</v>
      </c>
      <c r="K43" s="275">
        <v>0</v>
      </c>
      <c r="L43" s="270">
        <v>0</v>
      </c>
      <c r="M43" s="274">
        <v>0</v>
      </c>
      <c r="N43" s="275">
        <v>0</v>
      </c>
      <c r="O43" s="383">
        <v>0</v>
      </c>
    </row>
    <row r="44" spans="2:15" x14ac:dyDescent="0.2">
      <c r="B44" s="207" t="s">
        <v>41</v>
      </c>
      <c r="C44" s="270">
        <v>0</v>
      </c>
      <c r="D44" s="274">
        <v>0</v>
      </c>
      <c r="E44" s="274">
        <v>0</v>
      </c>
      <c r="F44" s="274">
        <v>0</v>
      </c>
      <c r="G44" s="275">
        <v>0</v>
      </c>
      <c r="H44" s="270">
        <v>0</v>
      </c>
      <c r="I44" s="274">
        <v>1.1101350000000001</v>
      </c>
      <c r="J44" s="274">
        <v>0</v>
      </c>
      <c r="K44" s="275">
        <v>1.1101350000000001</v>
      </c>
      <c r="L44" s="270">
        <v>0</v>
      </c>
      <c r="M44" s="274">
        <v>0</v>
      </c>
      <c r="N44" s="275">
        <v>0</v>
      </c>
      <c r="O44" s="383">
        <v>1.1101350000000001</v>
      </c>
    </row>
    <row r="45" spans="2:15" x14ac:dyDescent="0.2">
      <c r="B45" s="207" t="s">
        <v>42</v>
      </c>
      <c r="C45" s="270">
        <v>0</v>
      </c>
      <c r="D45" s="274">
        <v>0.61139600000000005</v>
      </c>
      <c r="E45" s="274">
        <v>0</v>
      </c>
      <c r="F45" s="274">
        <v>0</v>
      </c>
      <c r="G45" s="275">
        <v>0.61139600000000005</v>
      </c>
      <c r="H45" s="270">
        <v>0</v>
      </c>
      <c r="I45" s="274">
        <v>0</v>
      </c>
      <c r="J45" s="274">
        <v>0</v>
      </c>
      <c r="K45" s="275">
        <v>0</v>
      </c>
      <c r="L45" s="270">
        <v>0</v>
      </c>
      <c r="M45" s="274">
        <v>0</v>
      </c>
      <c r="N45" s="275">
        <v>0</v>
      </c>
      <c r="O45" s="383">
        <v>0.61139600000000005</v>
      </c>
    </row>
    <row r="46" spans="2:15" x14ac:dyDescent="0.2">
      <c r="B46" s="207" t="s">
        <v>43</v>
      </c>
      <c r="C46" s="270">
        <v>0</v>
      </c>
      <c r="D46" s="274">
        <v>0</v>
      </c>
      <c r="E46" s="274">
        <v>0</v>
      </c>
      <c r="F46" s="274">
        <v>0</v>
      </c>
      <c r="G46" s="275">
        <v>0</v>
      </c>
      <c r="H46" s="270">
        <v>0</v>
      </c>
      <c r="I46" s="274">
        <v>0</v>
      </c>
      <c r="J46" s="274">
        <v>0</v>
      </c>
      <c r="K46" s="275">
        <v>0</v>
      </c>
      <c r="L46" s="270">
        <v>0</v>
      </c>
      <c r="M46" s="274">
        <v>0</v>
      </c>
      <c r="N46" s="275">
        <v>0</v>
      </c>
      <c r="O46" s="383">
        <v>0</v>
      </c>
    </row>
    <row r="47" spans="2:15" x14ac:dyDescent="0.2">
      <c r="B47" s="207" t="s">
        <v>44</v>
      </c>
      <c r="C47" s="270">
        <v>0</v>
      </c>
      <c r="D47" s="274">
        <v>0</v>
      </c>
      <c r="E47" s="274">
        <v>0</v>
      </c>
      <c r="F47" s="274">
        <v>0</v>
      </c>
      <c r="G47" s="275">
        <v>0</v>
      </c>
      <c r="H47" s="270">
        <v>0</v>
      </c>
      <c r="I47" s="274">
        <v>0</v>
      </c>
      <c r="J47" s="274">
        <v>0</v>
      </c>
      <c r="K47" s="275">
        <v>0</v>
      </c>
      <c r="L47" s="270">
        <v>0</v>
      </c>
      <c r="M47" s="274">
        <v>0</v>
      </c>
      <c r="N47" s="275">
        <v>0</v>
      </c>
      <c r="O47" s="383">
        <v>0</v>
      </c>
    </row>
    <row r="48" spans="2:15" x14ac:dyDescent="0.2">
      <c r="B48" s="133" t="s">
        <v>53</v>
      </c>
      <c r="C48" s="276">
        <v>0</v>
      </c>
      <c r="D48" s="380">
        <v>0.831951</v>
      </c>
      <c r="E48" s="380">
        <v>3.9162360000000001</v>
      </c>
      <c r="F48" s="380">
        <v>1.2720290000000001</v>
      </c>
      <c r="G48" s="381">
        <v>1.1316109999999999</v>
      </c>
      <c r="H48" s="276">
        <v>1.9145730000000001</v>
      </c>
      <c r="I48" s="380">
        <v>1.4754890000000001</v>
      </c>
      <c r="J48" s="380">
        <v>2.7940870000000002</v>
      </c>
      <c r="K48" s="381">
        <v>2.402701</v>
      </c>
      <c r="L48" s="276">
        <v>14.684452</v>
      </c>
      <c r="M48" s="380">
        <v>1.3080000000000001</v>
      </c>
      <c r="N48" s="381">
        <v>1.403632</v>
      </c>
      <c r="O48" s="384">
        <v>1.5337369999999999</v>
      </c>
    </row>
    <row r="49" spans="2:15" x14ac:dyDescent="0.2">
      <c r="B49" s="207" t="s">
        <v>45</v>
      </c>
      <c r="C49" s="270">
        <v>0</v>
      </c>
      <c r="D49" s="274">
        <v>0</v>
      </c>
      <c r="E49" s="274">
        <v>0</v>
      </c>
      <c r="F49" s="274">
        <v>0</v>
      </c>
      <c r="G49" s="275">
        <v>0</v>
      </c>
      <c r="H49" s="270">
        <v>0</v>
      </c>
      <c r="I49" s="274">
        <v>0</v>
      </c>
      <c r="J49" s="274">
        <v>0</v>
      </c>
      <c r="K49" s="275">
        <v>0</v>
      </c>
      <c r="L49" s="270">
        <v>0</v>
      </c>
      <c r="M49" s="274">
        <v>0</v>
      </c>
      <c r="N49" s="275">
        <v>0</v>
      </c>
      <c r="O49" s="383">
        <v>0</v>
      </c>
    </row>
    <row r="50" spans="2:15" x14ac:dyDescent="0.2">
      <c r="B50" s="207" t="s">
        <v>46</v>
      </c>
      <c r="C50" s="270">
        <v>0</v>
      </c>
      <c r="D50" s="274">
        <v>0.50048800000000004</v>
      </c>
      <c r="E50" s="274">
        <v>1.400774</v>
      </c>
      <c r="F50" s="274">
        <v>1.1054269999999999</v>
      </c>
      <c r="G50" s="275">
        <v>0.938446</v>
      </c>
      <c r="H50" s="270">
        <v>0.703905</v>
      </c>
      <c r="I50" s="274">
        <v>0.59713400000000005</v>
      </c>
      <c r="J50" s="274">
        <v>0.18552399999999999</v>
      </c>
      <c r="K50" s="275">
        <v>0.45373000000000002</v>
      </c>
      <c r="L50" s="270">
        <v>0</v>
      </c>
      <c r="M50" s="274">
        <v>1.5021230000000001</v>
      </c>
      <c r="N50" s="275">
        <v>1.5021230000000001</v>
      </c>
      <c r="O50" s="383">
        <v>1.0814440000000001</v>
      </c>
    </row>
    <row r="51" spans="2:15" x14ac:dyDescent="0.2">
      <c r="B51" s="207" t="s">
        <v>47</v>
      </c>
      <c r="C51" s="270">
        <v>0</v>
      </c>
      <c r="D51" s="274">
        <v>2.0112619999999999</v>
      </c>
      <c r="E51" s="274">
        <v>0.73470899999999995</v>
      </c>
      <c r="F51" s="274">
        <v>0.57436100000000001</v>
      </c>
      <c r="G51" s="275">
        <v>0.64063700000000001</v>
      </c>
      <c r="H51" s="270">
        <v>0.60705200000000004</v>
      </c>
      <c r="I51" s="274">
        <v>0.89608500000000002</v>
      </c>
      <c r="J51" s="274">
        <v>1.2816160000000001</v>
      </c>
      <c r="K51" s="275">
        <v>0.66332000000000002</v>
      </c>
      <c r="L51" s="270">
        <v>17.956605</v>
      </c>
      <c r="M51" s="274">
        <v>7.3028649999999997</v>
      </c>
      <c r="N51" s="275">
        <v>9.8930699999999998</v>
      </c>
      <c r="O51" s="383">
        <v>0.65895099999999995</v>
      </c>
    </row>
    <row r="52" spans="2:15" x14ac:dyDescent="0.2">
      <c r="B52" s="207" t="s">
        <v>48</v>
      </c>
      <c r="C52" s="270">
        <v>0</v>
      </c>
      <c r="D52" s="274">
        <v>1.3827130000000001</v>
      </c>
      <c r="E52" s="274">
        <v>1.4021980000000001</v>
      </c>
      <c r="F52" s="274">
        <v>2.9782820000000001</v>
      </c>
      <c r="G52" s="275">
        <v>1.948537</v>
      </c>
      <c r="H52" s="270">
        <v>1.4887760000000001</v>
      </c>
      <c r="I52" s="274">
        <v>5.3497300000000001</v>
      </c>
      <c r="J52" s="274">
        <v>6.223751</v>
      </c>
      <c r="K52" s="275">
        <v>2.814934</v>
      </c>
      <c r="L52" s="270">
        <v>0</v>
      </c>
      <c r="M52" s="274">
        <v>2.373926</v>
      </c>
      <c r="N52" s="275">
        <v>2.373926</v>
      </c>
      <c r="O52" s="383">
        <v>2.503825</v>
      </c>
    </row>
    <row r="53" spans="2:15" x14ac:dyDescent="0.2">
      <c r="B53" s="207" t="s">
        <v>49</v>
      </c>
      <c r="C53" s="270">
        <v>0</v>
      </c>
      <c r="D53" s="274">
        <v>0.50296799999999997</v>
      </c>
      <c r="E53" s="274">
        <v>1.3510070000000001</v>
      </c>
      <c r="F53" s="274">
        <v>0.24690799999999999</v>
      </c>
      <c r="G53" s="275">
        <v>0.37411800000000001</v>
      </c>
      <c r="H53" s="270">
        <v>1.1999</v>
      </c>
      <c r="I53" s="274">
        <v>1.0835999999999999</v>
      </c>
      <c r="J53" s="274">
        <v>16.579122999999999</v>
      </c>
      <c r="K53" s="275">
        <v>1.2102360000000001</v>
      </c>
      <c r="L53" s="270">
        <v>0</v>
      </c>
      <c r="M53" s="274">
        <v>4.4989980000000003</v>
      </c>
      <c r="N53" s="275">
        <v>4.4989980000000003</v>
      </c>
      <c r="O53" s="383">
        <v>0.62495100000000003</v>
      </c>
    </row>
    <row r="54" spans="2:15" x14ac:dyDescent="0.2">
      <c r="B54" s="207" t="s">
        <v>50</v>
      </c>
      <c r="C54" s="270">
        <v>0</v>
      </c>
      <c r="D54" s="274">
        <v>2.2134360000000002</v>
      </c>
      <c r="E54" s="274">
        <v>1.552252</v>
      </c>
      <c r="F54" s="274">
        <v>3.7610700000000001</v>
      </c>
      <c r="G54" s="275">
        <v>2.2721399999999998</v>
      </c>
      <c r="H54" s="270">
        <v>0.991116</v>
      </c>
      <c r="I54" s="274">
        <v>3.1048249999999999</v>
      </c>
      <c r="J54" s="274">
        <v>0</v>
      </c>
      <c r="K54" s="275">
        <v>2.581944</v>
      </c>
      <c r="L54" s="270">
        <v>0</v>
      </c>
      <c r="M54" s="274">
        <v>0</v>
      </c>
      <c r="N54" s="275">
        <v>0</v>
      </c>
      <c r="O54" s="383">
        <v>2.3653209999999998</v>
      </c>
    </row>
    <row r="55" spans="2:15" x14ac:dyDescent="0.2">
      <c r="B55" s="133" t="s">
        <v>54</v>
      </c>
      <c r="C55" s="279">
        <v>0</v>
      </c>
      <c r="D55" s="277">
        <v>0.69024099999999999</v>
      </c>
      <c r="E55" s="277">
        <v>0.92252400000000001</v>
      </c>
      <c r="F55" s="277">
        <v>0.44470799999999999</v>
      </c>
      <c r="G55" s="278">
        <v>0.55539899999999998</v>
      </c>
      <c r="H55" s="279">
        <v>0.66956499999999997</v>
      </c>
      <c r="I55" s="277">
        <v>1.2502899999999999</v>
      </c>
      <c r="J55" s="277">
        <v>3.0697320000000001</v>
      </c>
      <c r="K55" s="278">
        <v>0.81746600000000003</v>
      </c>
      <c r="L55" s="279">
        <v>17.956605</v>
      </c>
      <c r="M55" s="277">
        <v>3.190912</v>
      </c>
      <c r="N55" s="278">
        <v>3.2184759999999999</v>
      </c>
      <c r="O55" s="385">
        <v>0.75747399999999998</v>
      </c>
    </row>
    <row r="56" spans="2:15" x14ac:dyDescent="0.2">
      <c r="B56" s="254" t="s">
        <v>51</v>
      </c>
      <c r="C56" s="286">
        <v>0</v>
      </c>
      <c r="D56" s="287">
        <v>0</v>
      </c>
      <c r="E56" s="287">
        <v>0</v>
      </c>
      <c r="F56" s="287">
        <v>0</v>
      </c>
      <c r="G56" s="288">
        <v>0</v>
      </c>
      <c r="H56" s="286">
        <v>0</v>
      </c>
      <c r="I56" s="287">
        <v>0</v>
      </c>
      <c r="J56" s="287">
        <v>2.0462750000000001</v>
      </c>
      <c r="K56" s="288">
        <v>2.0462750000000001</v>
      </c>
      <c r="L56" s="286">
        <v>0</v>
      </c>
      <c r="M56" s="287">
        <v>0</v>
      </c>
      <c r="N56" s="288">
        <v>0</v>
      </c>
      <c r="O56" s="386">
        <v>2.0462750000000001</v>
      </c>
    </row>
    <row r="57" spans="2:15" x14ac:dyDescent="0.2">
      <c r="B57" s="133" t="s">
        <v>55</v>
      </c>
      <c r="C57" s="279">
        <v>0</v>
      </c>
      <c r="D57" s="277">
        <v>0</v>
      </c>
      <c r="E57" s="277">
        <v>0</v>
      </c>
      <c r="F57" s="277">
        <v>0</v>
      </c>
      <c r="G57" s="278">
        <v>0</v>
      </c>
      <c r="H57" s="279">
        <v>0</v>
      </c>
      <c r="I57" s="277">
        <v>0</v>
      </c>
      <c r="J57" s="277">
        <v>2.0462750000000001</v>
      </c>
      <c r="K57" s="278">
        <v>2.0462750000000001</v>
      </c>
      <c r="L57" s="279">
        <v>0</v>
      </c>
      <c r="M57" s="277">
        <v>0</v>
      </c>
      <c r="N57" s="278">
        <v>0</v>
      </c>
      <c r="O57" s="385">
        <v>2.0462750000000001</v>
      </c>
    </row>
    <row r="58" spans="2:15" x14ac:dyDescent="0.2">
      <c r="B58" s="207"/>
      <c r="C58" s="270">
        <v>0</v>
      </c>
      <c r="D58" s="274">
        <v>0</v>
      </c>
      <c r="E58" s="274">
        <v>0</v>
      </c>
      <c r="F58" s="274">
        <v>0</v>
      </c>
      <c r="G58" s="275">
        <v>0</v>
      </c>
      <c r="H58" s="270">
        <v>0</v>
      </c>
      <c r="I58" s="274">
        <v>0</v>
      </c>
      <c r="J58" s="274">
        <v>0</v>
      </c>
      <c r="K58" s="275">
        <v>0</v>
      </c>
      <c r="L58" s="270">
        <v>0</v>
      </c>
      <c r="M58" s="274">
        <v>0</v>
      </c>
      <c r="N58" s="275">
        <v>0</v>
      </c>
      <c r="O58" s="383">
        <v>0</v>
      </c>
    </row>
    <row r="59" spans="2:15" ht="13.5" thickBot="1" x14ac:dyDescent="0.25">
      <c r="B59" s="135" t="s">
        <v>52</v>
      </c>
      <c r="C59" s="283">
        <v>0</v>
      </c>
      <c r="D59" s="284">
        <v>0.75215100000000001</v>
      </c>
      <c r="E59" s="284">
        <v>1.053518</v>
      </c>
      <c r="F59" s="284">
        <v>0.51325500000000002</v>
      </c>
      <c r="G59" s="285">
        <v>0.639741</v>
      </c>
      <c r="H59" s="283">
        <v>0.71162199999999998</v>
      </c>
      <c r="I59" s="284">
        <v>1.267226</v>
      </c>
      <c r="J59" s="284">
        <v>2.1956690000000001</v>
      </c>
      <c r="K59" s="285">
        <v>1.254866</v>
      </c>
      <c r="L59" s="283">
        <v>16.141416</v>
      </c>
      <c r="M59" s="284">
        <v>2.7305869999999999</v>
      </c>
      <c r="N59" s="285">
        <v>2.7730109999999999</v>
      </c>
      <c r="O59" s="387">
        <v>1.0063899999999999</v>
      </c>
    </row>
    <row r="60" spans="2:15" x14ac:dyDescent="0.2">
      <c r="B60" s="6"/>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B2:G8"/>
  <sheetViews>
    <sheetView showGridLines="0" zoomScaleNormal="100" workbookViewId="0"/>
  </sheetViews>
  <sheetFormatPr defaultRowHeight="12.75" x14ac:dyDescent="0.2"/>
  <cols>
    <col min="1" max="1" width="9.140625" customWidth="1"/>
    <col min="2" max="2" width="18.28515625" customWidth="1"/>
    <col min="3" max="7" width="16.42578125" customWidth="1"/>
    <col min="13" max="13" width="11" bestFit="1" customWidth="1"/>
    <col min="14" max="14" width="4.5703125" customWidth="1"/>
  </cols>
  <sheetData>
    <row r="2" spans="2:7" x14ac:dyDescent="0.2">
      <c r="B2" s="2" t="s">
        <v>98</v>
      </c>
    </row>
    <row r="3" spans="2:7" ht="18.75" thickBot="1" x14ac:dyDescent="0.3">
      <c r="B3" s="7" t="s">
        <v>364</v>
      </c>
    </row>
    <row r="4" spans="2:7" ht="13.5" thickBot="1" x14ac:dyDescent="0.25">
      <c r="B4" s="82" t="s">
        <v>125</v>
      </c>
      <c r="C4" s="43">
        <v>2009</v>
      </c>
      <c r="D4" s="41">
        <v>2010</v>
      </c>
      <c r="E4" s="41">
        <v>2011</v>
      </c>
      <c r="F4" s="41">
        <v>2012</v>
      </c>
      <c r="G4" s="42">
        <v>2013</v>
      </c>
    </row>
    <row r="5" spans="2:7" x14ac:dyDescent="0.2">
      <c r="B5" s="162" t="s">
        <v>11</v>
      </c>
      <c r="C5" s="163">
        <v>1.700169</v>
      </c>
      <c r="D5" s="164">
        <v>0.74809999999999999</v>
      </c>
      <c r="E5" s="164">
        <v>1.3746100000000001</v>
      </c>
      <c r="F5" s="164">
        <v>1.4620249999999999</v>
      </c>
      <c r="G5" s="165">
        <v>0.639741</v>
      </c>
    </row>
    <row r="6" spans="2:7" x14ac:dyDescent="0.2">
      <c r="B6" s="53" t="s">
        <v>12</v>
      </c>
      <c r="C6" s="83">
        <v>2.0396890000000001</v>
      </c>
      <c r="D6" s="57">
        <v>1.379583</v>
      </c>
      <c r="E6" s="57">
        <v>1.469239</v>
      </c>
      <c r="F6" s="57">
        <v>1.579758</v>
      </c>
      <c r="G6" s="84">
        <v>1.254866</v>
      </c>
    </row>
    <row r="7" spans="2:7" x14ac:dyDescent="0.2">
      <c r="B7" s="53" t="s">
        <v>10</v>
      </c>
      <c r="C7" s="83">
        <v>3.0472489999999999</v>
      </c>
      <c r="D7" s="57">
        <v>3.0887359999999999</v>
      </c>
      <c r="E7" s="57">
        <v>2.6122359999999998</v>
      </c>
      <c r="F7" s="57">
        <v>2.50474</v>
      </c>
      <c r="G7" s="84">
        <v>2.7730109999999999</v>
      </c>
    </row>
    <row r="8" spans="2:7" ht="13.5" thickBot="1" x14ac:dyDescent="0.25">
      <c r="B8" s="144" t="s">
        <v>138</v>
      </c>
      <c r="C8" s="159">
        <v>2.0103339999999998</v>
      </c>
      <c r="D8" s="160">
        <v>1.1152439999999999</v>
      </c>
      <c r="E8" s="160">
        <v>1.554217</v>
      </c>
      <c r="F8" s="160">
        <v>1.626436</v>
      </c>
      <c r="G8" s="161">
        <v>1.0063899999999999</v>
      </c>
    </row>
  </sheetData>
  <phoneticPr fontId="4" type="noConversion"/>
  <pageMargins left="0.75" right="0.75" top="1" bottom="1" header="0.5" footer="0.5"/>
  <pageSetup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2:N60"/>
  <sheetViews>
    <sheetView showGridLines="0" workbookViewId="0"/>
  </sheetViews>
  <sheetFormatPr defaultRowHeight="12.75" x14ac:dyDescent="0.2"/>
  <cols>
    <col min="2" max="2" width="40.28515625" customWidth="1"/>
    <col min="3" max="3" width="12.42578125" customWidth="1"/>
    <col min="4" max="4" width="10.85546875" customWidth="1"/>
    <col min="5" max="5" width="12.5703125" customWidth="1"/>
    <col min="6" max="6" width="12.42578125" customWidth="1"/>
    <col min="7" max="7" width="11" customWidth="1"/>
    <col min="8" max="8" width="12.7109375" customWidth="1"/>
    <col min="9" max="9" width="10.85546875" customWidth="1"/>
    <col min="10" max="10" width="10.28515625" customWidth="1"/>
    <col min="11" max="11" width="11.140625" customWidth="1"/>
    <col min="12" max="12" width="12.7109375" customWidth="1"/>
    <col min="13" max="13" width="11.140625" customWidth="1"/>
    <col min="14" max="14" width="12.5703125" customWidth="1"/>
    <col min="15" max="15" width="12.7109375" customWidth="1"/>
  </cols>
  <sheetData>
    <row r="2" spans="1:14" x14ac:dyDescent="0.2">
      <c r="A2" s="2"/>
      <c r="B2" s="2" t="s">
        <v>98</v>
      </c>
    </row>
    <row r="3" spans="1:14" ht="18.75" thickBot="1" x14ac:dyDescent="0.3">
      <c r="A3" s="1"/>
      <c r="B3" s="7" t="s">
        <v>162</v>
      </c>
    </row>
    <row r="4" spans="1:14" ht="25.5" customHeight="1" x14ac:dyDescent="0.2">
      <c r="B4" s="474" t="s">
        <v>1</v>
      </c>
      <c r="C4" s="469" t="s">
        <v>2</v>
      </c>
      <c r="D4" s="470"/>
      <c r="E4" s="471"/>
      <c r="F4" s="469" t="s">
        <v>3</v>
      </c>
      <c r="G4" s="470"/>
      <c r="H4" s="471"/>
      <c r="I4" s="469" t="s">
        <v>4</v>
      </c>
      <c r="J4" s="470"/>
      <c r="K4" s="491"/>
      <c r="L4" s="469" t="s">
        <v>104</v>
      </c>
      <c r="M4" s="470"/>
      <c r="N4" s="471"/>
    </row>
    <row r="5" spans="1:14" ht="26.25" thickBot="1" x14ac:dyDescent="0.25">
      <c r="B5" s="475"/>
      <c r="C5" s="290" t="s">
        <v>76</v>
      </c>
      <c r="D5" s="225" t="s">
        <v>77</v>
      </c>
      <c r="E5" s="226" t="s">
        <v>6</v>
      </c>
      <c r="F5" s="224" t="s">
        <v>76</v>
      </c>
      <c r="G5" s="225" t="s">
        <v>77</v>
      </c>
      <c r="H5" s="226" t="s">
        <v>7</v>
      </c>
      <c r="I5" s="224" t="s">
        <v>76</v>
      </c>
      <c r="J5" s="225" t="s">
        <v>77</v>
      </c>
      <c r="K5" s="227" t="s">
        <v>9</v>
      </c>
      <c r="L5" s="224" t="s">
        <v>76</v>
      </c>
      <c r="M5" s="225" t="s">
        <v>77</v>
      </c>
      <c r="N5" s="226" t="s">
        <v>5</v>
      </c>
    </row>
    <row r="6" spans="1:14" x14ac:dyDescent="0.2">
      <c r="B6" s="206" t="s">
        <v>16</v>
      </c>
      <c r="C6" s="211">
        <v>0</v>
      </c>
      <c r="D6" s="212">
        <v>26307.11</v>
      </c>
      <c r="E6" s="228">
        <v>26307.11</v>
      </c>
      <c r="F6" s="211">
        <v>0</v>
      </c>
      <c r="G6" s="212">
        <v>18213.88</v>
      </c>
      <c r="H6" s="213">
        <v>18213.88</v>
      </c>
      <c r="I6" s="211">
        <v>0</v>
      </c>
      <c r="J6" s="212">
        <v>0</v>
      </c>
      <c r="K6" s="213">
        <v>0</v>
      </c>
      <c r="L6" s="211">
        <v>0</v>
      </c>
      <c r="M6" s="212">
        <v>44520.99</v>
      </c>
      <c r="N6" s="213">
        <v>44520.99</v>
      </c>
    </row>
    <row r="7" spans="1:14" x14ac:dyDescent="0.2">
      <c r="B7" s="207" t="s">
        <v>17</v>
      </c>
      <c r="C7" s="18">
        <v>58072.67</v>
      </c>
      <c r="D7" s="4">
        <v>225771.71</v>
      </c>
      <c r="E7" s="28">
        <v>283844.38</v>
      </c>
      <c r="F7" s="18">
        <v>40645.32</v>
      </c>
      <c r="G7" s="4">
        <v>206474.64</v>
      </c>
      <c r="H7" s="19">
        <v>247119.97</v>
      </c>
      <c r="I7" s="18">
        <v>0</v>
      </c>
      <c r="J7" s="4">
        <v>64275.64</v>
      </c>
      <c r="K7" s="19">
        <v>64275.64</v>
      </c>
      <c r="L7" s="18">
        <v>98718</v>
      </c>
      <c r="M7" s="4">
        <v>496522</v>
      </c>
      <c r="N7" s="19">
        <v>595240</v>
      </c>
    </row>
    <row r="8" spans="1:14" x14ac:dyDescent="0.2">
      <c r="B8" s="207" t="s">
        <v>142</v>
      </c>
      <c r="C8" s="18">
        <v>343400.88</v>
      </c>
      <c r="D8" s="4">
        <v>0</v>
      </c>
      <c r="E8" s="28">
        <v>343400.88</v>
      </c>
      <c r="F8" s="18">
        <v>20669.11</v>
      </c>
      <c r="G8" s="4">
        <v>0</v>
      </c>
      <c r="H8" s="19">
        <v>20669.11</v>
      </c>
      <c r="I8" s="18">
        <v>0</v>
      </c>
      <c r="J8" s="4">
        <v>0</v>
      </c>
      <c r="K8" s="19">
        <v>0</v>
      </c>
      <c r="L8" s="18">
        <v>364069.99</v>
      </c>
      <c r="M8" s="4">
        <v>0</v>
      </c>
      <c r="N8" s="19">
        <v>364069.99</v>
      </c>
    </row>
    <row r="9" spans="1:14" x14ac:dyDescent="0.2">
      <c r="B9" s="207" t="s">
        <v>143</v>
      </c>
      <c r="C9" s="18">
        <v>290940.81</v>
      </c>
      <c r="D9" s="4">
        <v>0</v>
      </c>
      <c r="E9" s="28">
        <v>290940.81</v>
      </c>
      <c r="F9" s="18">
        <v>4129.18</v>
      </c>
      <c r="G9" s="4">
        <v>0</v>
      </c>
      <c r="H9" s="19">
        <v>4129.18</v>
      </c>
      <c r="I9" s="18">
        <v>0</v>
      </c>
      <c r="J9" s="4">
        <v>0</v>
      </c>
      <c r="K9" s="19">
        <v>0</v>
      </c>
      <c r="L9" s="18">
        <v>295070</v>
      </c>
      <c r="M9" s="4">
        <v>0</v>
      </c>
      <c r="N9" s="19">
        <v>295070</v>
      </c>
    </row>
    <row r="10" spans="1:14" x14ac:dyDescent="0.2">
      <c r="B10" s="207" t="s">
        <v>18</v>
      </c>
      <c r="C10" s="18">
        <v>66704824.880000003</v>
      </c>
      <c r="D10" s="4">
        <v>432022.37</v>
      </c>
      <c r="E10" s="28">
        <v>67136847.25</v>
      </c>
      <c r="F10" s="18">
        <v>163716222.27000001</v>
      </c>
      <c r="G10" s="4">
        <v>485492.61</v>
      </c>
      <c r="H10" s="19">
        <v>164201714.88</v>
      </c>
      <c r="I10" s="18">
        <v>1074345.53</v>
      </c>
      <c r="J10" s="4">
        <v>0</v>
      </c>
      <c r="K10" s="19">
        <v>1074345.53</v>
      </c>
      <c r="L10" s="18">
        <v>231495392.68000001</v>
      </c>
      <c r="M10" s="4">
        <v>917514.99</v>
      </c>
      <c r="N10" s="19">
        <v>232412907.66999999</v>
      </c>
    </row>
    <row r="11" spans="1:14" x14ac:dyDescent="0.2">
      <c r="B11" s="207" t="s">
        <v>19</v>
      </c>
      <c r="C11" s="18">
        <v>9404377.8100000005</v>
      </c>
      <c r="D11" s="4">
        <v>833897.14</v>
      </c>
      <c r="E11" s="28">
        <v>10238274.949999999</v>
      </c>
      <c r="F11" s="18">
        <v>4502764.2699999996</v>
      </c>
      <c r="G11" s="4">
        <v>5987.84</v>
      </c>
      <c r="H11" s="19">
        <v>4508752.12</v>
      </c>
      <c r="I11" s="18">
        <v>64732</v>
      </c>
      <c r="J11" s="4">
        <v>0</v>
      </c>
      <c r="K11" s="19">
        <v>64732</v>
      </c>
      <c r="L11" s="18">
        <v>13971874.09</v>
      </c>
      <c r="M11" s="4">
        <v>839884.99</v>
      </c>
      <c r="N11" s="19">
        <v>14811759.08</v>
      </c>
    </row>
    <row r="12" spans="1:14" x14ac:dyDescent="0.2">
      <c r="B12" s="207" t="s">
        <v>174</v>
      </c>
      <c r="C12" s="18">
        <v>508070</v>
      </c>
      <c r="D12" s="4">
        <v>0</v>
      </c>
      <c r="E12" s="28">
        <v>508070</v>
      </c>
      <c r="F12" s="18">
        <v>0</v>
      </c>
      <c r="G12" s="4">
        <v>0</v>
      </c>
      <c r="H12" s="19">
        <v>0</v>
      </c>
      <c r="I12" s="18">
        <v>6485</v>
      </c>
      <c r="J12" s="4">
        <v>0</v>
      </c>
      <c r="K12" s="19">
        <v>6485</v>
      </c>
      <c r="L12" s="18">
        <v>514555</v>
      </c>
      <c r="M12" s="4">
        <v>0</v>
      </c>
      <c r="N12" s="19">
        <v>514555</v>
      </c>
    </row>
    <row r="13" spans="1:14" x14ac:dyDescent="0.2">
      <c r="B13" s="207" t="s">
        <v>20</v>
      </c>
      <c r="C13" s="18">
        <v>27507258.030000001</v>
      </c>
      <c r="D13" s="4">
        <v>0</v>
      </c>
      <c r="E13" s="28">
        <v>27507258.030000001</v>
      </c>
      <c r="F13" s="18">
        <v>94949227</v>
      </c>
      <c r="G13" s="4">
        <v>0</v>
      </c>
      <c r="H13" s="19">
        <v>94949227</v>
      </c>
      <c r="I13" s="18">
        <v>8921411.4600000009</v>
      </c>
      <c r="J13" s="4">
        <v>0</v>
      </c>
      <c r="K13" s="19">
        <v>8921411.4600000009</v>
      </c>
      <c r="L13" s="18">
        <v>131377896.5</v>
      </c>
      <c r="M13" s="4">
        <v>0</v>
      </c>
      <c r="N13" s="19">
        <v>131377896.5</v>
      </c>
    </row>
    <row r="14" spans="1:14" x14ac:dyDescent="0.2">
      <c r="B14" s="207" t="s">
        <v>21</v>
      </c>
      <c r="C14" s="18">
        <v>17722972.960000001</v>
      </c>
      <c r="D14" s="4">
        <v>1129974.3799999999</v>
      </c>
      <c r="E14" s="28">
        <v>18852947.34</v>
      </c>
      <c r="F14" s="18">
        <v>6777948.9000000004</v>
      </c>
      <c r="G14" s="4">
        <v>170747.34</v>
      </c>
      <c r="H14" s="19">
        <v>6948696.2400000002</v>
      </c>
      <c r="I14" s="18">
        <v>1186617.29</v>
      </c>
      <c r="J14" s="4">
        <v>29506.29</v>
      </c>
      <c r="K14" s="19">
        <v>1216123.58</v>
      </c>
      <c r="L14" s="18">
        <v>25687539.16</v>
      </c>
      <c r="M14" s="4">
        <v>1330228.02</v>
      </c>
      <c r="N14" s="19">
        <v>27017767.18</v>
      </c>
    </row>
    <row r="15" spans="1:14" x14ac:dyDescent="0.2">
      <c r="B15" s="207" t="s">
        <v>144</v>
      </c>
      <c r="C15" s="18">
        <v>329334754.5</v>
      </c>
      <c r="D15" s="4">
        <v>7764044.5899999999</v>
      </c>
      <c r="E15" s="28">
        <v>337098799.10000002</v>
      </c>
      <c r="F15" s="18">
        <v>155357820.28999999</v>
      </c>
      <c r="G15" s="4">
        <v>1340332.24</v>
      </c>
      <c r="H15" s="19">
        <v>156698152.53999999</v>
      </c>
      <c r="I15" s="18">
        <v>4829132.67</v>
      </c>
      <c r="J15" s="4">
        <v>6510.15</v>
      </c>
      <c r="K15" s="19">
        <v>4835642.83</v>
      </c>
      <c r="L15" s="18">
        <v>489521707.48000002</v>
      </c>
      <c r="M15" s="4">
        <v>9110887</v>
      </c>
      <c r="N15" s="19">
        <v>498632594.48000002</v>
      </c>
    </row>
    <row r="16" spans="1:14" x14ac:dyDescent="0.2">
      <c r="B16" s="207" t="s">
        <v>22</v>
      </c>
      <c r="C16" s="18">
        <v>1814022.18</v>
      </c>
      <c r="D16" s="4">
        <v>0</v>
      </c>
      <c r="E16" s="28">
        <v>1814022.18</v>
      </c>
      <c r="F16" s="18">
        <v>4742.8</v>
      </c>
      <c r="G16" s="4">
        <v>0</v>
      </c>
      <c r="H16" s="19">
        <v>4742.8</v>
      </c>
      <c r="I16" s="18">
        <v>0</v>
      </c>
      <c r="J16" s="4">
        <v>0</v>
      </c>
      <c r="K16" s="19">
        <v>0</v>
      </c>
      <c r="L16" s="18">
        <v>1818764.99</v>
      </c>
      <c r="M16" s="4">
        <v>0</v>
      </c>
      <c r="N16" s="19">
        <v>1818764.99</v>
      </c>
    </row>
    <row r="17" spans="2:14" x14ac:dyDescent="0.2">
      <c r="B17" s="207" t="s">
        <v>23</v>
      </c>
      <c r="C17" s="18">
        <v>141144033.71000001</v>
      </c>
      <c r="D17" s="4">
        <v>12787369.35</v>
      </c>
      <c r="E17" s="28">
        <v>153931403.06</v>
      </c>
      <c r="F17" s="18">
        <v>52595586.079999998</v>
      </c>
      <c r="G17" s="4">
        <v>1849388.82</v>
      </c>
      <c r="H17" s="19">
        <v>54444974.909999996</v>
      </c>
      <c r="I17" s="18">
        <v>6018040.2400000002</v>
      </c>
      <c r="J17" s="4">
        <v>0</v>
      </c>
      <c r="K17" s="19">
        <v>6018040.2400000002</v>
      </c>
      <c r="L17" s="18">
        <v>199757660.03999999</v>
      </c>
      <c r="M17" s="4">
        <v>14636758.18</v>
      </c>
      <c r="N17" s="19">
        <v>214394418.22</v>
      </c>
    </row>
    <row r="18" spans="2:14" x14ac:dyDescent="0.2">
      <c r="B18" s="207" t="s">
        <v>24</v>
      </c>
      <c r="C18" s="18">
        <v>16856672.239999998</v>
      </c>
      <c r="D18" s="4">
        <v>0</v>
      </c>
      <c r="E18" s="28">
        <v>16856672.239999998</v>
      </c>
      <c r="F18" s="18">
        <v>3213055.62</v>
      </c>
      <c r="G18" s="4">
        <v>0</v>
      </c>
      <c r="H18" s="19">
        <v>3213055.62</v>
      </c>
      <c r="I18" s="18">
        <v>5615259</v>
      </c>
      <c r="J18" s="4">
        <v>0</v>
      </c>
      <c r="K18" s="19">
        <v>5615259</v>
      </c>
      <c r="L18" s="18">
        <v>25684986.870000001</v>
      </c>
      <c r="M18" s="4">
        <v>0</v>
      </c>
      <c r="N18" s="19">
        <v>25684986.870000001</v>
      </c>
    </row>
    <row r="19" spans="2:14" x14ac:dyDescent="0.2">
      <c r="B19" s="207" t="s">
        <v>25</v>
      </c>
      <c r="C19" s="18">
        <v>8225748.2800000003</v>
      </c>
      <c r="D19" s="4">
        <v>73355601.370000005</v>
      </c>
      <c r="E19" s="28">
        <v>81581349.659999996</v>
      </c>
      <c r="F19" s="18">
        <v>1581956.63</v>
      </c>
      <c r="G19" s="4">
        <v>38262275</v>
      </c>
      <c r="H19" s="19">
        <v>39844231.630000003</v>
      </c>
      <c r="I19" s="18">
        <v>422720.09</v>
      </c>
      <c r="J19" s="4">
        <v>1737225.98</v>
      </c>
      <c r="K19" s="19">
        <v>2159946.08</v>
      </c>
      <c r="L19" s="18">
        <v>10230425</v>
      </c>
      <c r="M19" s="4">
        <v>113355102.36</v>
      </c>
      <c r="N19" s="19">
        <v>123585527.37</v>
      </c>
    </row>
    <row r="20" spans="2:14" x14ac:dyDescent="0.2">
      <c r="B20" s="207" t="s">
        <v>26</v>
      </c>
      <c r="C20" s="18">
        <v>54110445.340000004</v>
      </c>
      <c r="D20" s="4">
        <v>10371.57</v>
      </c>
      <c r="E20" s="28">
        <v>54120816.909999996</v>
      </c>
      <c r="F20" s="18">
        <v>108562821.43000001</v>
      </c>
      <c r="G20" s="4">
        <v>11014.42</v>
      </c>
      <c r="H20" s="19">
        <v>108573835.86</v>
      </c>
      <c r="I20" s="18">
        <v>12189027.41</v>
      </c>
      <c r="J20" s="4">
        <v>0</v>
      </c>
      <c r="K20" s="19">
        <v>12189027.41</v>
      </c>
      <c r="L20" s="18">
        <v>174862294.19</v>
      </c>
      <c r="M20" s="4">
        <v>21386</v>
      </c>
      <c r="N20" s="19">
        <v>174883680.19</v>
      </c>
    </row>
    <row r="21" spans="2:14" x14ac:dyDescent="0.2">
      <c r="B21" s="207" t="s">
        <v>27</v>
      </c>
      <c r="C21" s="18">
        <v>20370627.699999999</v>
      </c>
      <c r="D21" s="4">
        <v>32305.19</v>
      </c>
      <c r="E21" s="28">
        <v>20402932.899999999</v>
      </c>
      <c r="F21" s="18">
        <v>11446077.550000001</v>
      </c>
      <c r="G21" s="4">
        <v>57667.79</v>
      </c>
      <c r="H21" s="19">
        <v>11503745.35</v>
      </c>
      <c r="I21" s="18">
        <v>63575.74</v>
      </c>
      <c r="J21" s="4">
        <v>0</v>
      </c>
      <c r="K21" s="19">
        <v>63575.74</v>
      </c>
      <c r="L21" s="18">
        <v>31880281</v>
      </c>
      <c r="M21" s="4">
        <v>89972.99</v>
      </c>
      <c r="N21" s="19">
        <v>31970253.989999998</v>
      </c>
    </row>
    <row r="22" spans="2:14" x14ac:dyDescent="0.2">
      <c r="B22" s="207" t="s">
        <v>207</v>
      </c>
      <c r="C22" s="18">
        <v>10054030.390000001</v>
      </c>
      <c r="D22" s="4">
        <v>187267.99</v>
      </c>
      <c r="E22" s="28">
        <v>10241298.390000001</v>
      </c>
      <c r="F22" s="18">
        <v>792007.67</v>
      </c>
      <c r="G22" s="4">
        <v>0</v>
      </c>
      <c r="H22" s="19">
        <v>792007.67</v>
      </c>
      <c r="I22" s="18">
        <v>18397</v>
      </c>
      <c r="J22" s="4">
        <v>0</v>
      </c>
      <c r="K22" s="19">
        <v>18397</v>
      </c>
      <c r="L22" s="18">
        <v>10864435.07</v>
      </c>
      <c r="M22" s="4">
        <v>187267.99</v>
      </c>
      <c r="N22" s="19">
        <v>11051703.07</v>
      </c>
    </row>
    <row r="23" spans="2:14" x14ac:dyDescent="0.2">
      <c r="B23" s="207" t="s">
        <v>28</v>
      </c>
      <c r="C23" s="18">
        <v>75821935.549999997</v>
      </c>
      <c r="D23" s="4">
        <v>73152</v>
      </c>
      <c r="E23" s="28">
        <v>75895087.549999997</v>
      </c>
      <c r="F23" s="18">
        <v>23912309.879999999</v>
      </c>
      <c r="G23" s="4">
        <v>0</v>
      </c>
      <c r="H23" s="19">
        <v>23912309.879999999</v>
      </c>
      <c r="I23" s="18">
        <v>18331364.02</v>
      </c>
      <c r="J23" s="4">
        <v>0</v>
      </c>
      <c r="K23" s="19">
        <v>18331364.02</v>
      </c>
      <c r="L23" s="18">
        <v>118065609.45999999</v>
      </c>
      <c r="M23" s="4">
        <v>73152</v>
      </c>
      <c r="N23" s="19">
        <v>118138761.45999999</v>
      </c>
    </row>
    <row r="24" spans="2:14" x14ac:dyDescent="0.2">
      <c r="B24" s="207" t="s">
        <v>29</v>
      </c>
      <c r="C24" s="18">
        <v>4520685.84</v>
      </c>
      <c r="D24" s="4">
        <v>9786</v>
      </c>
      <c r="E24" s="28">
        <v>4530471.84</v>
      </c>
      <c r="F24" s="18">
        <v>1930348.9</v>
      </c>
      <c r="G24" s="4">
        <v>0</v>
      </c>
      <c r="H24" s="19">
        <v>1930348.9</v>
      </c>
      <c r="I24" s="18">
        <v>150013.15</v>
      </c>
      <c r="J24" s="4">
        <v>0</v>
      </c>
      <c r="K24" s="19">
        <v>150013.15</v>
      </c>
      <c r="L24" s="18">
        <v>6601047.9100000001</v>
      </c>
      <c r="M24" s="4">
        <v>9786</v>
      </c>
      <c r="N24" s="19">
        <v>6610833.9100000001</v>
      </c>
    </row>
    <row r="25" spans="2:14" x14ac:dyDescent="0.2">
      <c r="B25" s="207" t="s">
        <v>30</v>
      </c>
      <c r="C25" s="18">
        <v>349231.25</v>
      </c>
      <c r="D25" s="4">
        <v>0</v>
      </c>
      <c r="E25" s="28">
        <v>349231.25</v>
      </c>
      <c r="F25" s="18">
        <v>4501.75</v>
      </c>
      <c r="G25" s="4">
        <v>0</v>
      </c>
      <c r="H25" s="19">
        <v>4501.75</v>
      </c>
      <c r="I25" s="18">
        <v>0</v>
      </c>
      <c r="J25" s="4">
        <v>0</v>
      </c>
      <c r="K25" s="19">
        <v>0</v>
      </c>
      <c r="L25" s="18">
        <v>353733</v>
      </c>
      <c r="M25" s="4">
        <v>0</v>
      </c>
      <c r="N25" s="19">
        <v>353733</v>
      </c>
    </row>
    <row r="26" spans="2:14" x14ac:dyDescent="0.2">
      <c r="B26" s="207" t="s">
        <v>31</v>
      </c>
      <c r="C26" s="18">
        <v>521746.37</v>
      </c>
      <c r="D26" s="4">
        <v>0</v>
      </c>
      <c r="E26" s="28">
        <v>521746.37</v>
      </c>
      <c r="F26" s="18">
        <v>6428.61</v>
      </c>
      <c r="G26" s="4">
        <v>0</v>
      </c>
      <c r="H26" s="19">
        <v>6428.61</v>
      </c>
      <c r="I26" s="18">
        <v>0</v>
      </c>
      <c r="J26" s="4">
        <v>0</v>
      </c>
      <c r="K26" s="19">
        <v>0</v>
      </c>
      <c r="L26" s="18">
        <v>528174.99</v>
      </c>
      <c r="M26" s="4">
        <v>0</v>
      </c>
      <c r="N26" s="19">
        <v>528174.99</v>
      </c>
    </row>
    <row r="27" spans="2:14" x14ac:dyDescent="0.2">
      <c r="B27" s="207" t="s">
        <v>179</v>
      </c>
      <c r="C27" s="18">
        <v>27484</v>
      </c>
      <c r="D27" s="4">
        <v>0</v>
      </c>
      <c r="E27" s="28">
        <v>27484</v>
      </c>
      <c r="F27" s="18">
        <v>0</v>
      </c>
      <c r="G27" s="4">
        <v>0</v>
      </c>
      <c r="H27" s="19">
        <v>0</v>
      </c>
      <c r="I27" s="18">
        <v>0</v>
      </c>
      <c r="J27" s="4">
        <v>0</v>
      </c>
      <c r="K27" s="19">
        <v>0</v>
      </c>
      <c r="L27" s="18">
        <v>27484</v>
      </c>
      <c r="M27" s="4">
        <v>0</v>
      </c>
      <c r="N27" s="19">
        <v>27484</v>
      </c>
    </row>
    <row r="28" spans="2:14" x14ac:dyDescent="0.2">
      <c r="B28" s="207" t="s">
        <v>204</v>
      </c>
      <c r="C28" s="18">
        <v>28637</v>
      </c>
      <c r="D28" s="4">
        <v>0</v>
      </c>
      <c r="E28" s="28">
        <v>28637</v>
      </c>
      <c r="F28" s="18">
        <v>0</v>
      </c>
      <c r="G28" s="4">
        <v>0</v>
      </c>
      <c r="H28" s="19">
        <v>0</v>
      </c>
      <c r="I28" s="18">
        <v>0</v>
      </c>
      <c r="J28" s="4">
        <v>0</v>
      </c>
      <c r="K28" s="19">
        <v>0</v>
      </c>
      <c r="L28" s="18">
        <v>28637</v>
      </c>
      <c r="M28" s="4">
        <v>0</v>
      </c>
      <c r="N28" s="19">
        <v>28637</v>
      </c>
    </row>
    <row r="29" spans="2:14" x14ac:dyDescent="0.2">
      <c r="B29" s="207" t="s">
        <v>175</v>
      </c>
      <c r="C29" s="18">
        <v>14352.85</v>
      </c>
      <c r="D29" s="4">
        <v>0</v>
      </c>
      <c r="E29" s="28">
        <v>14352.85</v>
      </c>
      <c r="F29" s="18">
        <v>5658.14</v>
      </c>
      <c r="G29" s="4">
        <v>0</v>
      </c>
      <c r="H29" s="19">
        <v>5658.14</v>
      </c>
      <c r="I29" s="18">
        <v>0</v>
      </c>
      <c r="J29" s="4">
        <v>0</v>
      </c>
      <c r="K29" s="19">
        <v>0</v>
      </c>
      <c r="L29" s="18">
        <v>20011</v>
      </c>
      <c r="M29" s="4">
        <v>0</v>
      </c>
      <c r="N29" s="19">
        <v>20011</v>
      </c>
    </row>
    <row r="30" spans="2:14" x14ac:dyDescent="0.2">
      <c r="B30" s="207" t="s">
        <v>32</v>
      </c>
      <c r="C30" s="18">
        <v>3849905.62</v>
      </c>
      <c r="D30" s="4">
        <v>56148</v>
      </c>
      <c r="E30" s="28">
        <v>3906053.62</v>
      </c>
      <c r="F30" s="18">
        <v>441533.36</v>
      </c>
      <c r="G30" s="4">
        <v>0</v>
      </c>
      <c r="H30" s="19">
        <v>441533.36</v>
      </c>
      <c r="I30" s="18">
        <v>47200</v>
      </c>
      <c r="J30" s="4">
        <v>0</v>
      </c>
      <c r="K30" s="19">
        <v>47200</v>
      </c>
      <c r="L30" s="18">
        <v>4338638.99</v>
      </c>
      <c r="M30" s="4">
        <v>56148</v>
      </c>
      <c r="N30" s="19">
        <v>4394786.99</v>
      </c>
    </row>
    <row r="31" spans="2:14" x14ac:dyDescent="0.2">
      <c r="B31" s="207" t="s">
        <v>33</v>
      </c>
      <c r="C31" s="18">
        <v>32032.58</v>
      </c>
      <c r="D31" s="4">
        <v>0</v>
      </c>
      <c r="E31" s="28">
        <v>32032.58</v>
      </c>
      <c r="F31" s="18">
        <v>117832.41</v>
      </c>
      <c r="G31" s="4">
        <v>0</v>
      </c>
      <c r="H31" s="19">
        <v>117832.41</v>
      </c>
      <c r="I31" s="18">
        <v>0</v>
      </c>
      <c r="J31" s="4">
        <v>0</v>
      </c>
      <c r="K31" s="19">
        <v>0</v>
      </c>
      <c r="L31" s="18">
        <v>149864.99</v>
      </c>
      <c r="M31" s="4">
        <v>0</v>
      </c>
      <c r="N31" s="19">
        <v>149864.99</v>
      </c>
    </row>
    <row r="32" spans="2:14" x14ac:dyDescent="0.2">
      <c r="B32" s="207" t="s">
        <v>34</v>
      </c>
      <c r="C32" s="18">
        <v>42279</v>
      </c>
      <c r="D32" s="4">
        <v>0</v>
      </c>
      <c r="E32" s="28">
        <v>42279</v>
      </c>
      <c r="F32" s="18">
        <v>65964</v>
      </c>
      <c r="G32" s="4">
        <v>0</v>
      </c>
      <c r="H32" s="19">
        <v>65964</v>
      </c>
      <c r="I32" s="18">
        <v>9403</v>
      </c>
      <c r="J32" s="4">
        <v>0</v>
      </c>
      <c r="K32" s="19">
        <v>9403</v>
      </c>
      <c r="L32" s="18">
        <v>117646</v>
      </c>
      <c r="M32" s="4">
        <v>0</v>
      </c>
      <c r="N32" s="19">
        <v>117646</v>
      </c>
    </row>
    <row r="33" spans="2:14" x14ac:dyDescent="0.2">
      <c r="B33" s="207" t="s">
        <v>35</v>
      </c>
      <c r="C33" s="18">
        <v>5594485.2999999998</v>
      </c>
      <c r="D33" s="4">
        <v>284735.99</v>
      </c>
      <c r="E33" s="28">
        <v>5879221.2999999998</v>
      </c>
      <c r="F33" s="18">
        <v>9701842.4399999995</v>
      </c>
      <c r="G33" s="4">
        <v>11435</v>
      </c>
      <c r="H33" s="19">
        <v>9713277.4399999995</v>
      </c>
      <c r="I33" s="18">
        <v>1850601.3</v>
      </c>
      <c r="J33" s="4">
        <v>0</v>
      </c>
      <c r="K33" s="19">
        <v>1850601.3</v>
      </c>
      <c r="L33" s="18">
        <v>17146929.059999999</v>
      </c>
      <c r="M33" s="4">
        <v>296170.99</v>
      </c>
      <c r="N33" s="19">
        <v>17443100.059999999</v>
      </c>
    </row>
    <row r="34" spans="2:14" x14ac:dyDescent="0.2">
      <c r="B34" s="207" t="s">
        <v>182</v>
      </c>
      <c r="C34" s="18">
        <v>184495.25</v>
      </c>
      <c r="D34" s="4">
        <v>0</v>
      </c>
      <c r="E34" s="28">
        <v>184495.25</v>
      </c>
      <c r="F34" s="18">
        <v>165822.75</v>
      </c>
      <c r="G34" s="4">
        <v>0</v>
      </c>
      <c r="H34" s="19">
        <v>165822.75</v>
      </c>
      <c r="I34" s="18">
        <v>0</v>
      </c>
      <c r="J34" s="4">
        <v>0</v>
      </c>
      <c r="K34" s="19">
        <v>0</v>
      </c>
      <c r="L34" s="18">
        <v>350318</v>
      </c>
      <c r="M34" s="4">
        <v>0</v>
      </c>
      <c r="N34" s="19">
        <v>350318</v>
      </c>
    </row>
    <row r="35" spans="2:14" x14ac:dyDescent="0.2">
      <c r="B35" s="207" t="s">
        <v>145</v>
      </c>
      <c r="C35" s="18">
        <v>20462</v>
      </c>
      <c r="D35" s="4">
        <v>0</v>
      </c>
      <c r="E35" s="28">
        <v>20462</v>
      </c>
      <c r="F35" s="18">
        <v>32960</v>
      </c>
      <c r="G35" s="4">
        <v>0</v>
      </c>
      <c r="H35" s="19">
        <v>32960</v>
      </c>
      <c r="I35" s="18">
        <v>0</v>
      </c>
      <c r="J35" s="4">
        <v>0</v>
      </c>
      <c r="K35" s="19">
        <v>0</v>
      </c>
      <c r="L35" s="18">
        <v>53422</v>
      </c>
      <c r="M35" s="4">
        <v>0</v>
      </c>
      <c r="N35" s="19">
        <v>53422</v>
      </c>
    </row>
    <row r="36" spans="2:14" x14ac:dyDescent="0.2">
      <c r="B36" s="207" t="s">
        <v>36</v>
      </c>
      <c r="C36" s="18">
        <v>130973</v>
      </c>
      <c r="D36" s="4">
        <v>0</v>
      </c>
      <c r="E36" s="28">
        <v>130973</v>
      </c>
      <c r="F36" s="18">
        <v>0</v>
      </c>
      <c r="G36" s="4">
        <v>0</v>
      </c>
      <c r="H36" s="19">
        <v>0</v>
      </c>
      <c r="I36" s="18">
        <v>0</v>
      </c>
      <c r="J36" s="4">
        <v>0</v>
      </c>
      <c r="K36" s="19">
        <v>0</v>
      </c>
      <c r="L36" s="18">
        <v>130973</v>
      </c>
      <c r="M36" s="4">
        <v>0</v>
      </c>
      <c r="N36" s="19">
        <v>130973</v>
      </c>
    </row>
    <row r="37" spans="2:14" x14ac:dyDescent="0.2">
      <c r="B37" s="207" t="s">
        <v>37</v>
      </c>
      <c r="C37" s="18">
        <v>565214.56000000006</v>
      </c>
      <c r="D37" s="4">
        <v>428918.34</v>
      </c>
      <c r="E37" s="28">
        <v>994132.9</v>
      </c>
      <c r="F37" s="18">
        <v>986421.17</v>
      </c>
      <c r="G37" s="4">
        <v>1448564.55</v>
      </c>
      <c r="H37" s="19">
        <v>2434985.7200000002</v>
      </c>
      <c r="I37" s="18">
        <v>249647.25</v>
      </c>
      <c r="J37" s="4">
        <v>105661.13</v>
      </c>
      <c r="K37" s="19">
        <v>355308.38</v>
      </c>
      <c r="L37" s="18">
        <v>1801282.99</v>
      </c>
      <c r="M37" s="4">
        <v>1983144.02</v>
      </c>
      <c r="N37" s="19">
        <v>3784427.02</v>
      </c>
    </row>
    <row r="38" spans="2:14" x14ac:dyDescent="0.2">
      <c r="B38" s="207" t="s">
        <v>205</v>
      </c>
      <c r="C38" s="18">
        <v>27927</v>
      </c>
      <c r="D38" s="4">
        <v>0</v>
      </c>
      <c r="E38" s="28">
        <v>27927</v>
      </c>
      <c r="F38" s="18">
        <v>0</v>
      </c>
      <c r="G38" s="4">
        <v>0</v>
      </c>
      <c r="H38" s="19">
        <v>0</v>
      </c>
      <c r="I38" s="18">
        <v>0</v>
      </c>
      <c r="J38" s="4">
        <v>0</v>
      </c>
      <c r="K38" s="19">
        <v>0</v>
      </c>
      <c r="L38" s="18">
        <v>27927</v>
      </c>
      <c r="M38" s="4">
        <v>0</v>
      </c>
      <c r="N38" s="19">
        <v>27927</v>
      </c>
    </row>
    <row r="39" spans="2:14" x14ac:dyDescent="0.2">
      <c r="B39" s="207" t="s">
        <v>146</v>
      </c>
      <c r="C39" s="18">
        <v>97128.1</v>
      </c>
      <c r="D39" s="4">
        <v>0</v>
      </c>
      <c r="E39" s="28">
        <v>97128.1</v>
      </c>
      <c r="F39" s="18">
        <v>39019.9</v>
      </c>
      <c r="G39" s="4">
        <v>0</v>
      </c>
      <c r="H39" s="19">
        <v>39019.9</v>
      </c>
      <c r="I39" s="18">
        <v>0</v>
      </c>
      <c r="J39" s="4">
        <v>0</v>
      </c>
      <c r="K39" s="19">
        <v>0</v>
      </c>
      <c r="L39" s="18">
        <v>136148</v>
      </c>
      <c r="M39" s="4">
        <v>0</v>
      </c>
      <c r="N39" s="19">
        <v>136148</v>
      </c>
    </row>
    <row r="40" spans="2:14" x14ac:dyDescent="0.2">
      <c r="B40" s="207" t="s">
        <v>38</v>
      </c>
      <c r="C40" s="18">
        <v>6556487.9800000004</v>
      </c>
      <c r="D40" s="4">
        <v>0</v>
      </c>
      <c r="E40" s="28">
        <v>6556487.9800000004</v>
      </c>
      <c r="F40" s="18">
        <v>15122</v>
      </c>
      <c r="G40" s="4">
        <v>0</v>
      </c>
      <c r="H40" s="19">
        <v>15122</v>
      </c>
      <c r="I40" s="18">
        <v>0</v>
      </c>
      <c r="J40" s="4">
        <v>0</v>
      </c>
      <c r="K40" s="19">
        <v>0</v>
      </c>
      <c r="L40" s="18">
        <v>6571609.9800000004</v>
      </c>
      <c r="M40" s="4">
        <v>0</v>
      </c>
      <c r="N40" s="19">
        <v>6571609.9800000004</v>
      </c>
    </row>
    <row r="41" spans="2:14" x14ac:dyDescent="0.2">
      <c r="B41" s="207" t="s">
        <v>39</v>
      </c>
      <c r="C41" s="18">
        <v>72043</v>
      </c>
      <c r="D41" s="4">
        <v>5660294.8300000001</v>
      </c>
      <c r="E41" s="28">
        <v>5732337.8300000001</v>
      </c>
      <c r="F41" s="18">
        <v>0</v>
      </c>
      <c r="G41" s="4">
        <v>563441.81000000006</v>
      </c>
      <c r="H41" s="19">
        <v>563441.81000000006</v>
      </c>
      <c r="I41" s="18">
        <v>0</v>
      </c>
      <c r="J41" s="4">
        <v>226754.34</v>
      </c>
      <c r="K41" s="19">
        <v>226754.34</v>
      </c>
      <c r="L41" s="18">
        <v>72043</v>
      </c>
      <c r="M41" s="4">
        <v>6450490.9800000004</v>
      </c>
      <c r="N41" s="19">
        <v>6522533.9800000004</v>
      </c>
    </row>
    <row r="42" spans="2:14" x14ac:dyDescent="0.2">
      <c r="B42" s="207" t="s">
        <v>208</v>
      </c>
      <c r="C42" s="18">
        <v>4912</v>
      </c>
      <c r="D42" s="4">
        <v>0</v>
      </c>
      <c r="E42" s="28">
        <v>4912</v>
      </c>
      <c r="F42" s="18">
        <v>0</v>
      </c>
      <c r="G42" s="4">
        <v>0</v>
      </c>
      <c r="H42" s="19">
        <v>0</v>
      </c>
      <c r="I42" s="18">
        <v>0</v>
      </c>
      <c r="J42" s="4">
        <v>0</v>
      </c>
      <c r="K42" s="19">
        <v>0</v>
      </c>
      <c r="L42" s="18">
        <v>4912</v>
      </c>
      <c r="M42" s="4">
        <v>0</v>
      </c>
      <c r="N42" s="19">
        <v>4912</v>
      </c>
    </row>
    <row r="43" spans="2:14" x14ac:dyDescent="0.2">
      <c r="B43" s="207" t="s">
        <v>40</v>
      </c>
      <c r="C43" s="18">
        <v>707786.28</v>
      </c>
      <c r="D43" s="4">
        <v>0</v>
      </c>
      <c r="E43" s="28">
        <v>707786.28</v>
      </c>
      <c r="F43" s="18">
        <v>15193.72</v>
      </c>
      <c r="G43" s="4">
        <v>0</v>
      </c>
      <c r="H43" s="19">
        <v>15193.72</v>
      </c>
      <c r="I43" s="18">
        <v>0</v>
      </c>
      <c r="J43" s="4">
        <v>0</v>
      </c>
      <c r="K43" s="19">
        <v>0</v>
      </c>
      <c r="L43" s="18">
        <v>722980</v>
      </c>
      <c r="M43" s="4">
        <v>0</v>
      </c>
      <c r="N43" s="19">
        <v>722980</v>
      </c>
    </row>
    <row r="44" spans="2:14" x14ac:dyDescent="0.2">
      <c r="B44" s="207" t="s">
        <v>41</v>
      </c>
      <c r="C44" s="18">
        <v>1421330.11</v>
      </c>
      <c r="D44" s="4">
        <v>24702.400000000001</v>
      </c>
      <c r="E44" s="28">
        <v>1446032.51</v>
      </c>
      <c r="F44" s="18">
        <v>1870731.71</v>
      </c>
      <c r="G44" s="4">
        <v>67569.59</v>
      </c>
      <c r="H44" s="19">
        <v>1938301.3</v>
      </c>
      <c r="I44" s="18">
        <v>219890.14</v>
      </c>
      <c r="J44" s="4">
        <v>0</v>
      </c>
      <c r="K44" s="19">
        <v>219890.14</v>
      </c>
      <c r="L44" s="18">
        <v>3511951.97</v>
      </c>
      <c r="M44" s="4">
        <v>92272</v>
      </c>
      <c r="N44" s="19">
        <v>3604223.97</v>
      </c>
    </row>
    <row r="45" spans="2:14" x14ac:dyDescent="0.2">
      <c r="B45" s="207" t="s">
        <v>42</v>
      </c>
      <c r="C45" s="18">
        <v>2403642.0499999998</v>
      </c>
      <c r="D45" s="4">
        <v>0</v>
      </c>
      <c r="E45" s="28">
        <v>2403642.0499999998</v>
      </c>
      <c r="F45" s="18">
        <v>322970.95</v>
      </c>
      <c r="G45" s="4">
        <v>0</v>
      </c>
      <c r="H45" s="19">
        <v>322970.95</v>
      </c>
      <c r="I45" s="18">
        <v>70139</v>
      </c>
      <c r="J45" s="4">
        <v>0</v>
      </c>
      <c r="K45" s="19">
        <v>70139</v>
      </c>
      <c r="L45" s="18">
        <v>2796752.01</v>
      </c>
      <c r="M45" s="4">
        <v>0</v>
      </c>
      <c r="N45" s="19">
        <v>2796752.01</v>
      </c>
    </row>
    <row r="46" spans="2:14" x14ac:dyDescent="0.2">
      <c r="B46" s="207" t="s">
        <v>43</v>
      </c>
      <c r="C46" s="18">
        <v>10795953.91</v>
      </c>
      <c r="D46" s="4">
        <v>0</v>
      </c>
      <c r="E46" s="28">
        <v>10795953.91</v>
      </c>
      <c r="F46" s="18">
        <v>13393507.32</v>
      </c>
      <c r="G46" s="4">
        <v>0</v>
      </c>
      <c r="H46" s="19">
        <v>13393507.32</v>
      </c>
      <c r="I46" s="18">
        <v>0</v>
      </c>
      <c r="J46" s="4">
        <v>0</v>
      </c>
      <c r="K46" s="19">
        <v>0</v>
      </c>
      <c r="L46" s="18">
        <v>24189461.23</v>
      </c>
      <c r="M46" s="4">
        <v>0</v>
      </c>
      <c r="N46" s="19">
        <v>24189461.23</v>
      </c>
    </row>
    <row r="47" spans="2:14" x14ac:dyDescent="0.2">
      <c r="B47" s="207" t="s">
        <v>44</v>
      </c>
      <c r="C47" s="18">
        <v>2723</v>
      </c>
      <c r="D47" s="4">
        <v>13960013.99</v>
      </c>
      <c r="E47" s="28">
        <v>13962736.99</v>
      </c>
      <c r="F47" s="18">
        <v>0</v>
      </c>
      <c r="G47" s="4">
        <v>1451160.46</v>
      </c>
      <c r="H47" s="19">
        <v>1451160.46</v>
      </c>
      <c r="I47" s="18">
        <v>0</v>
      </c>
      <c r="J47" s="4">
        <v>131001.13</v>
      </c>
      <c r="K47" s="19">
        <v>131001.13</v>
      </c>
      <c r="L47" s="18">
        <v>2723</v>
      </c>
      <c r="M47" s="4">
        <v>15542175.59</v>
      </c>
      <c r="N47" s="19">
        <v>15544898.59</v>
      </c>
    </row>
    <row r="48" spans="2:14" x14ac:dyDescent="0.2">
      <c r="B48" s="133" t="s">
        <v>53</v>
      </c>
      <c r="C48" s="197">
        <v>818244106.12</v>
      </c>
      <c r="D48" s="198">
        <v>117282684.39</v>
      </c>
      <c r="E48" s="259">
        <v>935526790.51999998</v>
      </c>
      <c r="F48" s="197">
        <v>656593843.25999999</v>
      </c>
      <c r="G48" s="198">
        <v>45949766.060000002</v>
      </c>
      <c r="H48" s="199">
        <v>702543609.33000004</v>
      </c>
      <c r="I48" s="197">
        <v>61338001.340000004</v>
      </c>
      <c r="J48" s="198">
        <v>2300934.69</v>
      </c>
      <c r="K48" s="199">
        <v>63638936.039999999</v>
      </c>
      <c r="L48" s="197">
        <v>1536175950.73</v>
      </c>
      <c r="M48" s="198">
        <v>165533385.16</v>
      </c>
      <c r="N48" s="21">
        <v>1701709335.8900001</v>
      </c>
    </row>
    <row r="49" spans="2:14" x14ac:dyDescent="0.2">
      <c r="B49" s="207" t="s">
        <v>45</v>
      </c>
      <c r="C49" s="18">
        <v>12903637.380000001</v>
      </c>
      <c r="D49" s="4">
        <v>0</v>
      </c>
      <c r="E49" s="28">
        <v>12903637.380000001</v>
      </c>
      <c r="F49" s="18">
        <v>31359186.190000001</v>
      </c>
      <c r="G49" s="4">
        <v>0</v>
      </c>
      <c r="H49" s="19">
        <v>31359186.190000001</v>
      </c>
      <c r="I49" s="18">
        <v>1167.9100000000001</v>
      </c>
      <c r="J49" s="4">
        <v>0</v>
      </c>
      <c r="K49" s="19">
        <v>1167.9100000000001</v>
      </c>
      <c r="L49" s="18">
        <v>44263991.479999997</v>
      </c>
      <c r="M49" s="4">
        <v>0</v>
      </c>
      <c r="N49" s="19">
        <v>44263991.479999997</v>
      </c>
    </row>
    <row r="50" spans="2:14" x14ac:dyDescent="0.2">
      <c r="B50" s="207" t="s">
        <v>46</v>
      </c>
      <c r="C50" s="18">
        <v>14688978.109999999</v>
      </c>
      <c r="D50" s="4">
        <v>1031943.45</v>
      </c>
      <c r="E50" s="28">
        <v>15720921.57</v>
      </c>
      <c r="F50" s="18">
        <v>7873431.7199999997</v>
      </c>
      <c r="G50" s="4">
        <v>403834.13</v>
      </c>
      <c r="H50" s="19">
        <v>8277265.8600000003</v>
      </c>
      <c r="I50" s="18">
        <v>2596608.27</v>
      </c>
      <c r="J50" s="4">
        <v>21459.42</v>
      </c>
      <c r="K50" s="19">
        <v>2618067.69</v>
      </c>
      <c r="L50" s="18">
        <v>25159018.120000001</v>
      </c>
      <c r="M50" s="4">
        <v>1457237</v>
      </c>
      <c r="N50" s="19">
        <v>26616255.129999999</v>
      </c>
    </row>
    <row r="51" spans="2:14" x14ac:dyDescent="0.2">
      <c r="B51" s="207" t="s">
        <v>47</v>
      </c>
      <c r="C51" s="18">
        <v>48349940.920000002</v>
      </c>
      <c r="D51" s="4">
        <v>16708485.210000001</v>
      </c>
      <c r="E51" s="28">
        <v>65058426.140000001</v>
      </c>
      <c r="F51" s="18">
        <v>197853114.37</v>
      </c>
      <c r="G51" s="4">
        <v>82618167.120000005</v>
      </c>
      <c r="H51" s="19">
        <v>280471281.5</v>
      </c>
      <c r="I51" s="18">
        <v>18711599.82</v>
      </c>
      <c r="J51" s="4">
        <v>10393117.710000001</v>
      </c>
      <c r="K51" s="19">
        <v>29104717.530000001</v>
      </c>
      <c r="L51" s="18">
        <v>264914655.12</v>
      </c>
      <c r="M51" s="4">
        <v>109719770.05</v>
      </c>
      <c r="N51" s="19">
        <v>374634425.17000002</v>
      </c>
    </row>
    <row r="52" spans="2:14" x14ac:dyDescent="0.2">
      <c r="B52" s="207" t="s">
        <v>48</v>
      </c>
      <c r="C52" s="18">
        <v>132406089.3</v>
      </c>
      <c r="D52" s="4">
        <v>27053016.739999998</v>
      </c>
      <c r="E52" s="28">
        <v>159459106.03999999</v>
      </c>
      <c r="F52" s="18">
        <v>173435691.66</v>
      </c>
      <c r="G52" s="4">
        <v>26821756.68</v>
      </c>
      <c r="H52" s="19">
        <v>200257448.34999999</v>
      </c>
      <c r="I52" s="18">
        <v>38619854.969999999</v>
      </c>
      <c r="J52" s="4">
        <v>6684588.79</v>
      </c>
      <c r="K52" s="19">
        <v>45304443.759999998</v>
      </c>
      <c r="L52" s="18">
        <v>344461635.94</v>
      </c>
      <c r="M52" s="4">
        <v>60559362.219999999</v>
      </c>
      <c r="N52" s="19">
        <v>405020998.16000003</v>
      </c>
    </row>
    <row r="53" spans="2:14" x14ac:dyDescent="0.2">
      <c r="B53" s="207" t="s">
        <v>49</v>
      </c>
      <c r="C53" s="18">
        <v>65696586.200000003</v>
      </c>
      <c r="D53" s="4">
        <v>13627463.33</v>
      </c>
      <c r="E53" s="28">
        <v>79324049.540000007</v>
      </c>
      <c r="F53" s="18">
        <v>99725862.200000003</v>
      </c>
      <c r="G53" s="4">
        <v>14252576.5</v>
      </c>
      <c r="H53" s="19">
        <v>113978438.70999999</v>
      </c>
      <c r="I53" s="18">
        <v>7940545.04</v>
      </c>
      <c r="J53" s="4">
        <v>6628554.1200000001</v>
      </c>
      <c r="K53" s="19">
        <v>14569099.16</v>
      </c>
      <c r="L53" s="18">
        <v>173362993.44999999</v>
      </c>
      <c r="M53" s="4">
        <v>34508593.960000001</v>
      </c>
      <c r="N53" s="19">
        <v>207871587.41</v>
      </c>
    </row>
    <row r="54" spans="2:14" x14ac:dyDescent="0.2">
      <c r="B54" s="207" t="s">
        <v>50</v>
      </c>
      <c r="C54" s="18">
        <v>27393226.719999999</v>
      </c>
      <c r="D54" s="4">
        <v>1648475.96</v>
      </c>
      <c r="E54" s="28">
        <v>29041702.68</v>
      </c>
      <c r="F54" s="18">
        <v>23586857.870000001</v>
      </c>
      <c r="G54" s="4">
        <v>4174855.02</v>
      </c>
      <c r="H54" s="19">
        <v>27761712.899999999</v>
      </c>
      <c r="I54" s="18">
        <v>6580570.5599999996</v>
      </c>
      <c r="J54" s="4">
        <v>1453174.06</v>
      </c>
      <c r="K54" s="19">
        <v>8033744.6200000001</v>
      </c>
      <c r="L54" s="18">
        <v>57560655.159999996</v>
      </c>
      <c r="M54" s="4">
        <v>7276505.04</v>
      </c>
      <c r="N54" s="19">
        <v>64837160.200000003</v>
      </c>
    </row>
    <row r="55" spans="2:14" x14ac:dyDescent="0.2">
      <c r="B55" s="133" t="s">
        <v>54</v>
      </c>
      <c r="C55" s="197">
        <v>301438458.64999998</v>
      </c>
      <c r="D55" s="198">
        <v>60069384.700000003</v>
      </c>
      <c r="E55" s="259">
        <v>361507843.36000001</v>
      </c>
      <c r="F55" s="197">
        <v>533834144.04000002</v>
      </c>
      <c r="G55" s="198">
        <v>128271189.47</v>
      </c>
      <c r="H55" s="199">
        <v>662105333.51999998</v>
      </c>
      <c r="I55" s="197">
        <v>74450346.579999998</v>
      </c>
      <c r="J55" s="198">
        <v>25180894.109999999</v>
      </c>
      <c r="K55" s="199">
        <v>99631240.700000003</v>
      </c>
      <c r="L55" s="20">
        <v>909722949.28999996</v>
      </c>
      <c r="M55" s="5">
        <v>213521468.28999999</v>
      </c>
      <c r="N55" s="21">
        <v>1123244417.5799999</v>
      </c>
    </row>
    <row r="56" spans="2:14" x14ac:dyDescent="0.2">
      <c r="B56" s="254" t="s">
        <v>51</v>
      </c>
      <c r="C56" s="262">
        <v>48498784.039999999</v>
      </c>
      <c r="D56" s="263">
        <v>310105.53000000003</v>
      </c>
      <c r="E56" s="265">
        <v>48808889.57</v>
      </c>
      <c r="F56" s="262">
        <v>1563809269.25</v>
      </c>
      <c r="G56" s="263">
        <v>6171952.5099999998</v>
      </c>
      <c r="H56" s="264">
        <v>1569981221.76</v>
      </c>
      <c r="I56" s="262">
        <v>69672.23</v>
      </c>
      <c r="J56" s="263">
        <v>0</v>
      </c>
      <c r="K56" s="264">
        <v>69672.23</v>
      </c>
      <c r="L56" s="18">
        <v>1612377725.52</v>
      </c>
      <c r="M56" s="4">
        <v>6482058.04</v>
      </c>
      <c r="N56" s="19">
        <v>1618859783.5699999</v>
      </c>
    </row>
    <row r="57" spans="2:14" x14ac:dyDescent="0.2">
      <c r="B57" s="133" t="s">
        <v>55</v>
      </c>
      <c r="C57" s="197">
        <v>48498784.039999999</v>
      </c>
      <c r="D57" s="198">
        <v>310105.53000000003</v>
      </c>
      <c r="E57" s="259">
        <v>48808889.57</v>
      </c>
      <c r="F57" s="197">
        <v>1563809269.25</v>
      </c>
      <c r="G57" s="198">
        <v>6171952.5099999998</v>
      </c>
      <c r="H57" s="199">
        <v>1569981221.76</v>
      </c>
      <c r="I57" s="197">
        <v>69672.23</v>
      </c>
      <c r="J57" s="198">
        <v>0</v>
      </c>
      <c r="K57" s="199">
        <v>69672.23</v>
      </c>
      <c r="L57" s="20">
        <v>1612377725.52</v>
      </c>
      <c r="M57" s="5">
        <v>6482058.04</v>
      </c>
      <c r="N57" s="21">
        <v>1618859783.5699999</v>
      </c>
    </row>
    <row r="58" spans="2:14" x14ac:dyDescent="0.2">
      <c r="B58" s="207"/>
      <c r="C58" s="220">
        <v>0</v>
      </c>
      <c r="D58" s="221">
        <v>0</v>
      </c>
      <c r="E58" s="237">
        <v>0</v>
      </c>
      <c r="F58" s="220">
        <v>0</v>
      </c>
      <c r="G58" s="221">
        <v>0</v>
      </c>
      <c r="H58" s="222">
        <v>0</v>
      </c>
      <c r="I58" s="220">
        <v>0</v>
      </c>
      <c r="J58" s="221">
        <v>0</v>
      </c>
      <c r="K58" s="222">
        <v>0</v>
      </c>
      <c r="L58" s="18">
        <v>0</v>
      </c>
      <c r="M58" s="4">
        <v>0</v>
      </c>
      <c r="N58" s="19">
        <v>0</v>
      </c>
    </row>
    <row r="59" spans="2:14" ht="13.5" thickBot="1" x14ac:dyDescent="0.25">
      <c r="B59" s="135" t="s">
        <v>52</v>
      </c>
      <c r="C59" s="182">
        <v>1168181348.8299999</v>
      </c>
      <c r="D59" s="178">
        <v>177662174.63</v>
      </c>
      <c r="E59" s="261">
        <v>1345843523.46</v>
      </c>
      <c r="F59" s="182">
        <v>2754237256.5500002</v>
      </c>
      <c r="G59" s="178">
        <v>180392908.06</v>
      </c>
      <c r="H59" s="179">
        <v>2934630164.6199999</v>
      </c>
      <c r="I59" s="182">
        <v>135858020.16</v>
      </c>
      <c r="J59" s="178">
        <v>27481828.809999999</v>
      </c>
      <c r="K59" s="179">
        <v>163339848.97</v>
      </c>
      <c r="L59" s="22">
        <v>4058276625.5500002</v>
      </c>
      <c r="M59" s="23">
        <v>385536911.5</v>
      </c>
      <c r="N59" s="24">
        <v>4443813537.0600004</v>
      </c>
    </row>
    <row r="60" spans="2:14" x14ac:dyDescent="0.2">
      <c r="B60" s="8"/>
      <c r="D60" s="13"/>
      <c r="E60" s="13"/>
      <c r="F60" s="13"/>
      <c r="G60" s="13"/>
      <c r="H60" s="13"/>
      <c r="I60" s="13"/>
      <c r="J60" s="13"/>
      <c r="K60" s="13"/>
      <c r="L60" s="13"/>
      <c r="M60" s="13"/>
    </row>
  </sheetData>
  <mergeCells count="5">
    <mergeCell ref="L4:N4"/>
    <mergeCell ref="B4:B5"/>
    <mergeCell ref="C4:E4"/>
    <mergeCell ref="F4:H4"/>
    <mergeCell ref="I4:K4"/>
  </mergeCells>
  <phoneticPr fontId="4" type="noConversion"/>
  <pageMargins left="0.75" right="0.75" top="1" bottom="1" header="0.5" footer="0.5"/>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B2:G7"/>
  <sheetViews>
    <sheetView showGridLines="0" zoomScaleNormal="100" workbookViewId="0"/>
  </sheetViews>
  <sheetFormatPr defaultRowHeight="12.75" x14ac:dyDescent="0.2"/>
  <cols>
    <col min="1" max="1" width="9.140625" customWidth="1"/>
    <col min="2" max="2" width="17.85546875" bestFit="1" customWidth="1"/>
    <col min="3" max="7" width="15.7109375" customWidth="1"/>
    <col min="11" max="11" width="8.5703125" customWidth="1"/>
    <col min="14" max="14" width="12.7109375" bestFit="1" customWidth="1"/>
  </cols>
  <sheetData>
    <row r="2" spans="2:7" x14ac:dyDescent="0.2">
      <c r="B2" s="2" t="s">
        <v>98</v>
      </c>
    </row>
    <row r="3" spans="2:7" ht="18.75" thickBot="1" x14ac:dyDescent="0.3">
      <c r="B3" s="7" t="s">
        <v>365</v>
      </c>
    </row>
    <row r="4" spans="2:7" ht="13.5" thickBot="1" x14ac:dyDescent="0.25">
      <c r="B4" s="95" t="s">
        <v>125</v>
      </c>
      <c r="C4" s="148">
        <v>2009</v>
      </c>
      <c r="D4" s="148">
        <v>2010</v>
      </c>
      <c r="E4" s="148">
        <v>2011</v>
      </c>
      <c r="F4" s="148">
        <v>2012</v>
      </c>
      <c r="G4" s="149">
        <v>2013</v>
      </c>
    </row>
    <row r="5" spans="2:7" x14ac:dyDescent="0.2">
      <c r="B5" s="142" t="s">
        <v>76</v>
      </c>
      <c r="C5" s="151">
        <v>3378376037.4499998</v>
      </c>
      <c r="D5" s="152">
        <v>4226194251.9099998</v>
      </c>
      <c r="E5" s="152">
        <v>4077884841.3800001</v>
      </c>
      <c r="F5" s="152">
        <v>4015067199.1700001</v>
      </c>
      <c r="G5" s="153">
        <v>4058276625.5500002</v>
      </c>
    </row>
    <row r="6" spans="2:7" x14ac:dyDescent="0.2">
      <c r="B6" s="143" t="s">
        <v>77</v>
      </c>
      <c r="C6" s="154">
        <v>382580664.87</v>
      </c>
      <c r="D6" s="147">
        <v>367080131.94999999</v>
      </c>
      <c r="E6" s="147">
        <v>363490182.50999999</v>
      </c>
      <c r="F6" s="147">
        <v>338331489.74000001</v>
      </c>
      <c r="G6" s="155">
        <v>385536911.5</v>
      </c>
    </row>
    <row r="7" spans="2:7" ht="13.5" thickBot="1" x14ac:dyDescent="0.25">
      <c r="B7" s="144" t="s">
        <v>13</v>
      </c>
      <c r="C7" s="146">
        <v>3760956702.3200002</v>
      </c>
      <c r="D7" s="146">
        <v>4593274383.8599997</v>
      </c>
      <c r="E7" s="146">
        <v>4441375023.8999996</v>
      </c>
      <c r="F7" s="146">
        <v>4353398688.9200001</v>
      </c>
      <c r="G7" s="146">
        <v>4443813537.0600004</v>
      </c>
    </row>
  </sheetData>
  <phoneticPr fontId="4" type="noConversion"/>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2:N60"/>
  <sheetViews>
    <sheetView showGridLines="0" workbookViewId="0"/>
  </sheetViews>
  <sheetFormatPr defaultRowHeight="12.75" x14ac:dyDescent="0.2"/>
  <cols>
    <col min="2" max="2" width="53.28515625" bestFit="1" customWidth="1"/>
    <col min="3" max="3" width="9" customWidth="1"/>
    <col min="4" max="4" width="9.42578125" customWidth="1"/>
    <col min="5" max="5" width="8.5703125" customWidth="1"/>
    <col min="6" max="6" width="9.28515625" customWidth="1"/>
    <col min="7" max="7" width="9.42578125" customWidth="1"/>
    <col min="8" max="8" width="8" customWidth="1"/>
    <col min="9" max="9" width="9.5703125" customWidth="1"/>
    <col min="10" max="11" width="8.5703125" customWidth="1"/>
    <col min="13" max="13" width="10" customWidth="1"/>
    <col min="14" max="14" width="8" customWidth="1"/>
  </cols>
  <sheetData>
    <row r="2" spans="1:14" x14ac:dyDescent="0.2">
      <c r="A2" s="2"/>
      <c r="B2" s="2" t="s">
        <v>98</v>
      </c>
    </row>
    <row r="3" spans="1:14" ht="18.75" thickBot="1" x14ac:dyDescent="0.3">
      <c r="A3" s="1"/>
      <c r="B3" s="7" t="s">
        <v>163</v>
      </c>
    </row>
    <row r="4" spans="1:14" ht="12.75" customHeight="1" x14ac:dyDescent="0.2">
      <c r="B4" s="474" t="s">
        <v>1</v>
      </c>
      <c r="C4" s="469" t="s">
        <v>2</v>
      </c>
      <c r="D4" s="470"/>
      <c r="E4" s="471"/>
      <c r="F4" s="469" t="s">
        <v>3</v>
      </c>
      <c r="G4" s="470"/>
      <c r="H4" s="471"/>
      <c r="I4" s="469" t="s">
        <v>4</v>
      </c>
      <c r="J4" s="470"/>
      <c r="K4" s="471"/>
      <c r="L4" s="464" t="s">
        <v>111</v>
      </c>
      <c r="M4" s="465"/>
      <c r="N4" s="466"/>
    </row>
    <row r="5" spans="1:14" ht="26.25" thickBot="1" x14ac:dyDescent="0.25">
      <c r="B5" s="475"/>
      <c r="C5" s="290" t="s">
        <v>76</v>
      </c>
      <c r="D5" s="225" t="s">
        <v>77</v>
      </c>
      <c r="E5" s="226" t="s">
        <v>137</v>
      </c>
      <c r="F5" s="224" t="s">
        <v>76</v>
      </c>
      <c r="G5" s="225" t="s">
        <v>77</v>
      </c>
      <c r="H5" s="226" t="s">
        <v>101</v>
      </c>
      <c r="I5" s="224" t="s">
        <v>76</v>
      </c>
      <c r="J5" s="225" t="s">
        <v>77</v>
      </c>
      <c r="K5" s="226" t="s">
        <v>102</v>
      </c>
      <c r="L5" s="224" t="s">
        <v>76</v>
      </c>
      <c r="M5" s="225" t="s">
        <v>77</v>
      </c>
      <c r="N5" s="226" t="s">
        <v>112</v>
      </c>
    </row>
    <row r="6" spans="1:14" x14ac:dyDescent="0.2">
      <c r="B6" s="206" t="s">
        <v>16</v>
      </c>
      <c r="C6" s="233">
        <v>0</v>
      </c>
      <c r="D6" s="234">
        <v>0.25914999999999999</v>
      </c>
      <c r="E6" s="235">
        <v>0.25914999999999999</v>
      </c>
      <c r="F6" s="233">
        <v>0</v>
      </c>
      <c r="G6" s="234">
        <v>0.185806</v>
      </c>
      <c r="H6" s="235">
        <v>0.185806</v>
      </c>
      <c r="I6" s="233">
        <v>0</v>
      </c>
      <c r="J6" s="234">
        <v>0</v>
      </c>
      <c r="K6" s="235">
        <v>0</v>
      </c>
      <c r="L6" s="233">
        <v>0</v>
      </c>
      <c r="M6" s="234">
        <v>0.22311900000000001</v>
      </c>
      <c r="N6" s="235">
        <v>0.22311900000000001</v>
      </c>
    </row>
    <row r="7" spans="1:14" x14ac:dyDescent="0.2">
      <c r="B7" s="207" t="s">
        <v>17</v>
      </c>
      <c r="C7" s="34">
        <v>0.95947499999999997</v>
      </c>
      <c r="D7" s="35">
        <v>0.53429300000000002</v>
      </c>
      <c r="E7" s="36">
        <v>0.58756399999999998</v>
      </c>
      <c r="F7" s="34">
        <v>1.4473510000000001</v>
      </c>
      <c r="G7" s="35">
        <v>0.56652400000000003</v>
      </c>
      <c r="H7" s="36">
        <v>0.62953899999999996</v>
      </c>
      <c r="I7" s="34">
        <v>0</v>
      </c>
      <c r="J7" s="35">
        <v>0.75145399999999996</v>
      </c>
      <c r="K7" s="36">
        <v>0.75145399999999996</v>
      </c>
      <c r="L7" s="34">
        <v>1.114098</v>
      </c>
      <c r="M7" s="35">
        <v>0.56904399999999999</v>
      </c>
      <c r="N7" s="36">
        <v>0.61929199999999995</v>
      </c>
    </row>
    <row r="8" spans="1:14" x14ac:dyDescent="0.2">
      <c r="B8" s="207" t="s">
        <v>142</v>
      </c>
      <c r="C8" s="34">
        <v>0.57492200000000004</v>
      </c>
      <c r="D8" s="35">
        <v>0</v>
      </c>
      <c r="E8" s="36">
        <v>0.57492200000000004</v>
      </c>
      <c r="F8" s="34">
        <v>0.69055599999999995</v>
      </c>
      <c r="G8" s="35">
        <v>0</v>
      </c>
      <c r="H8" s="36">
        <v>0.69055599999999995</v>
      </c>
      <c r="I8" s="34">
        <v>0</v>
      </c>
      <c r="J8" s="35">
        <v>0</v>
      </c>
      <c r="K8" s="36">
        <v>0</v>
      </c>
      <c r="L8" s="34">
        <v>0.58043999999999996</v>
      </c>
      <c r="M8" s="35">
        <v>0</v>
      </c>
      <c r="N8" s="36">
        <v>0.58043999999999996</v>
      </c>
    </row>
    <row r="9" spans="1:14" x14ac:dyDescent="0.2">
      <c r="B9" s="207" t="s">
        <v>143</v>
      </c>
      <c r="C9" s="34">
        <v>1.3208979999999999</v>
      </c>
      <c r="D9" s="35">
        <v>0</v>
      </c>
      <c r="E9" s="36">
        <v>1.3208979999999999</v>
      </c>
      <c r="F9" s="34">
        <v>1.0222579999999999</v>
      </c>
      <c r="G9" s="35">
        <v>0</v>
      </c>
      <c r="H9" s="36">
        <v>1.0222579999999999</v>
      </c>
      <c r="I9" s="34">
        <v>0</v>
      </c>
      <c r="J9" s="35">
        <v>0</v>
      </c>
      <c r="K9" s="36">
        <v>0</v>
      </c>
      <c r="L9" s="34">
        <v>1.31552</v>
      </c>
      <c r="M9" s="35">
        <v>0</v>
      </c>
      <c r="N9" s="36">
        <v>1.31552</v>
      </c>
    </row>
    <row r="10" spans="1:14" x14ac:dyDescent="0.2">
      <c r="B10" s="207" t="s">
        <v>18</v>
      </c>
      <c r="C10" s="34">
        <v>0.51590800000000003</v>
      </c>
      <c r="D10" s="35">
        <v>0.70686599999999999</v>
      </c>
      <c r="E10" s="36">
        <v>0.51680700000000002</v>
      </c>
      <c r="F10" s="34">
        <v>0.86142700000000005</v>
      </c>
      <c r="G10" s="35">
        <v>0.69755900000000004</v>
      </c>
      <c r="H10" s="36">
        <v>0.86082899999999996</v>
      </c>
      <c r="I10" s="34">
        <v>1.610816</v>
      </c>
      <c r="J10" s="35">
        <v>0</v>
      </c>
      <c r="K10" s="36">
        <v>1.610816</v>
      </c>
      <c r="L10" s="34">
        <v>0.72338899999999995</v>
      </c>
      <c r="M10" s="35">
        <v>0.70191099999999995</v>
      </c>
      <c r="N10" s="36">
        <v>0.723302</v>
      </c>
    </row>
    <row r="11" spans="1:14" x14ac:dyDescent="0.2">
      <c r="B11" s="207" t="s">
        <v>19</v>
      </c>
      <c r="C11" s="34">
        <v>0.55189200000000005</v>
      </c>
      <c r="D11" s="35">
        <v>1.417435</v>
      </c>
      <c r="E11" s="36">
        <v>0.58077699999999999</v>
      </c>
      <c r="F11" s="34">
        <v>0.858182</v>
      </c>
      <c r="G11" s="35">
        <v>2.3885619999999999</v>
      </c>
      <c r="H11" s="36">
        <v>0.85891300000000004</v>
      </c>
      <c r="I11" s="34">
        <v>0.60366299999999995</v>
      </c>
      <c r="J11" s="35">
        <v>0</v>
      </c>
      <c r="K11" s="36">
        <v>0.60366299999999995</v>
      </c>
      <c r="L11" s="34">
        <v>0.62390199999999996</v>
      </c>
      <c r="M11" s="35">
        <v>1.4215549999999999</v>
      </c>
      <c r="N11" s="36">
        <v>0.64440500000000001</v>
      </c>
    </row>
    <row r="12" spans="1:14" x14ac:dyDescent="0.2">
      <c r="B12" s="207" t="s">
        <v>174</v>
      </c>
      <c r="C12" s="34">
        <v>0.42612499999999998</v>
      </c>
      <c r="D12" s="35">
        <v>0</v>
      </c>
      <c r="E12" s="36">
        <v>0.42612499999999998</v>
      </c>
      <c r="F12" s="34">
        <v>0</v>
      </c>
      <c r="G12" s="35">
        <v>0</v>
      </c>
      <c r="H12" s="36">
        <v>0</v>
      </c>
      <c r="I12" s="34">
        <v>5.0664059999999997</v>
      </c>
      <c r="J12" s="35">
        <v>0</v>
      </c>
      <c r="K12" s="36">
        <v>5.0664059999999997</v>
      </c>
      <c r="L12" s="34">
        <v>0.43110100000000001</v>
      </c>
      <c r="M12" s="35">
        <v>0</v>
      </c>
      <c r="N12" s="36">
        <v>0.43110100000000001</v>
      </c>
    </row>
    <row r="13" spans="1:14" x14ac:dyDescent="0.2">
      <c r="B13" s="207" t="s">
        <v>20</v>
      </c>
      <c r="C13" s="34">
        <v>0.93898300000000001</v>
      </c>
      <c r="D13" s="35">
        <v>0</v>
      </c>
      <c r="E13" s="36">
        <v>0.93898300000000001</v>
      </c>
      <c r="F13" s="34">
        <v>1.6593880000000001</v>
      </c>
      <c r="G13" s="35">
        <v>0</v>
      </c>
      <c r="H13" s="36">
        <v>1.6593880000000001</v>
      </c>
      <c r="I13" s="34">
        <v>2.504124</v>
      </c>
      <c r="J13" s="35">
        <v>0</v>
      </c>
      <c r="K13" s="36">
        <v>2.504124</v>
      </c>
      <c r="L13" s="34">
        <v>1.4585090000000001</v>
      </c>
      <c r="M13" s="35">
        <v>0</v>
      </c>
      <c r="N13" s="36">
        <v>1.4585090000000001</v>
      </c>
    </row>
    <row r="14" spans="1:14" x14ac:dyDescent="0.2">
      <c r="B14" s="207" t="s">
        <v>21</v>
      </c>
      <c r="C14" s="34">
        <v>0.48374699999999998</v>
      </c>
      <c r="D14" s="35">
        <v>0.846607</v>
      </c>
      <c r="E14" s="36">
        <v>0.496502</v>
      </c>
      <c r="F14" s="34">
        <v>0.71862300000000001</v>
      </c>
      <c r="G14" s="35">
        <v>0.87983999999999996</v>
      </c>
      <c r="H14" s="36">
        <v>0.72187400000000002</v>
      </c>
      <c r="I14" s="34">
        <v>0.81591999999999998</v>
      </c>
      <c r="J14" s="35">
        <v>1.2084809999999999</v>
      </c>
      <c r="K14" s="36">
        <v>0.82240100000000005</v>
      </c>
      <c r="L14" s="34">
        <v>0.54052800000000001</v>
      </c>
      <c r="M14" s="35">
        <v>0.85644799999999999</v>
      </c>
      <c r="N14" s="36">
        <v>0.55052699999999999</v>
      </c>
    </row>
    <row r="15" spans="1:14" x14ac:dyDescent="0.2">
      <c r="B15" s="207" t="s">
        <v>144</v>
      </c>
      <c r="C15" s="34">
        <v>0.69281700000000002</v>
      </c>
      <c r="D15" s="35">
        <v>1.3200970000000001</v>
      </c>
      <c r="E15" s="36">
        <v>0.70048299999999997</v>
      </c>
      <c r="F15" s="34">
        <v>0.91084900000000002</v>
      </c>
      <c r="G15" s="35">
        <v>1.9695480000000001</v>
      </c>
      <c r="H15" s="36">
        <v>0.91505599999999998</v>
      </c>
      <c r="I15" s="34">
        <v>2.5039920000000002</v>
      </c>
      <c r="J15" s="35">
        <v>0.82931900000000003</v>
      </c>
      <c r="K15" s="36">
        <v>2.4972029999999998</v>
      </c>
      <c r="L15" s="34">
        <v>0.75561199999999995</v>
      </c>
      <c r="M15" s="35">
        <v>1.3867830000000001</v>
      </c>
      <c r="N15" s="36">
        <v>0.76194799999999996</v>
      </c>
    </row>
    <row r="16" spans="1:14" x14ac:dyDescent="0.2">
      <c r="B16" s="207" t="s">
        <v>22</v>
      </c>
      <c r="C16" s="34">
        <v>0.42293900000000001</v>
      </c>
      <c r="D16" s="35">
        <v>0</v>
      </c>
      <c r="E16" s="36">
        <v>0.42293900000000001</v>
      </c>
      <c r="F16" s="34">
        <v>0.46679100000000001</v>
      </c>
      <c r="G16" s="35">
        <v>0</v>
      </c>
      <c r="H16" s="36">
        <v>0.46679100000000001</v>
      </c>
      <c r="I16" s="34">
        <v>0</v>
      </c>
      <c r="J16" s="35">
        <v>0</v>
      </c>
      <c r="K16" s="36">
        <v>0</v>
      </c>
      <c r="L16" s="34">
        <v>0.42304199999999997</v>
      </c>
      <c r="M16" s="35">
        <v>0</v>
      </c>
      <c r="N16" s="36">
        <v>0.42304199999999997</v>
      </c>
    </row>
    <row r="17" spans="2:14" x14ac:dyDescent="0.2">
      <c r="B17" s="207" t="s">
        <v>23</v>
      </c>
      <c r="C17" s="34">
        <v>0.40358300000000003</v>
      </c>
      <c r="D17" s="35">
        <v>1.05613</v>
      </c>
      <c r="E17" s="36">
        <v>0.42541800000000002</v>
      </c>
      <c r="F17" s="34">
        <v>0.95985699999999996</v>
      </c>
      <c r="G17" s="35">
        <v>1.5072000000000001</v>
      </c>
      <c r="H17" s="36">
        <v>0.97184499999999996</v>
      </c>
      <c r="I17" s="34">
        <v>0.73031800000000002</v>
      </c>
      <c r="J17" s="35">
        <v>0</v>
      </c>
      <c r="K17" s="36">
        <v>0.73031800000000002</v>
      </c>
      <c r="L17" s="34">
        <v>0.48395199999999999</v>
      </c>
      <c r="M17" s="35">
        <v>1.0976360000000001</v>
      </c>
      <c r="N17" s="36">
        <v>0.50315799999999999</v>
      </c>
    </row>
    <row r="18" spans="2:14" x14ac:dyDescent="0.2">
      <c r="B18" s="207" t="s">
        <v>24</v>
      </c>
      <c r="C18" s="34">
        <v>0.46633999999999998</v>
      </c>
      <c r="D18" s="35">
        <v>0</v>
      </c>
      <c r="E18" s="36">
        <v>0.46633999999999998</v>
      </c>
      <c r="F18" s="34">
        <v>0.53996599999999995</v>
      </c>
      <c r="G18" s="35">
        <v>0</v>
      </c>
      <c r="H18" s="36">
        <v>0.53996599999999995</v>
      </c>
      <c r="I18" s="34">
        <v>1.8299909999999999</v>
      </c>
      <c r="J18" s="35">
        <v>0</v>
      </c>
      <c r="K18" s="36">
        <v>1.8299909999999999</v>
      </c>
      <c r="L18" s="34">
        <v>0.56868399999999997</v>
      </c>
      <c r="M18" s="35">
        <v>0</v>
      </c>
      <c r="N18" s="36">
        <v>0.56868399999999997</v>
      </c>
    </row>
    <row r="19" spans="2:14" x14ac:dyDescent="0.2">
      <c r="B19" s="207" t="s">
        <v>25</v>
      </c>
      <c r="C19" s="34">
        <v>0.88219999999999998</v>
      </c>
      <c r="D19" s="35">
        <v>1.556943</v>
      </c>
      <c r="E19" s="36">
        <v>1.445471</v>
      </c>
      <c r="F19" s="34">
        <v>0.96095200000000003</v>
      </c>
      <c r="G19" s="35">
        <v>1.846023</v>
      </c>
      <c r="H19" s="36">
        <v>1.780899</v>
      </c>
      <c r="I19" s="34">
        <v>2.079056</v>
      </c>
      <c r="J19" s="35">
        <v>2.608447</v>
      </c>
      <c r="K19" s="36">
        <v>2.4846300000000001</v>
      </c>
      <c r="L19" s="34">
        <v>0.91558200000000001</v>
      </c>
      <c r="M19" s="35">
        <v>1.654625</v>
      </c>
      <c r="N19" s="36">
        <v>1.5509900000000001</v>
      </c>
    </row>
    <row r="20" spans="2:14" x14ac:dyDescent="0.2">
      <c r="B20" s="207" t="s">
        <v>26</v>
      </c>
      <c r="C20" s="34">
        <v>0.72825499999999999</v>
      </c>
      <c r="D20" s="35">
        <v>0.13585800000000001</v>
      </c>
      <c r="E20" s="36">
        <v>0.72764700000000004</v>
      </c>
      <c r="F20" s="34">
        <v>0.95294800000000002</v>
      </c>
      <c r="G20" s="35">
        <v>0.18049100000000001</v>
      </c>
      <c r="H20" s="36">
        <v>0.95253399999999999</v>
      </c>
      <c r="I20" s="34">
        <v>4.9970569999999999</v>
      </c>
      <c r="J20" s="35">
        <v>0</v>
      </c>
      <c r="K20" s="36">
        <v>4.9970569999999999</v>
      </c>
      <c r="L20" s="34">
        <v>0.91712300000000002</v>
      </c>
      <c r="M20" s="35">
        <v>0.15568599999999999</v>
      </c>
      <c r="N20" s="36">
        <v>0.91657500000000003</v>
      </c>
    </row>
    <row r="21" spans="2:14" x14ac:dyDescent="0.2">
      <c r="B21" s="207" t="s">
        <v>27</v>
      </c>
      <c r="C21" s="34">
        <v>0.50326000000000004</v>
      </c>
      <c r="D21" s="35">
        <v>1.100697</v>
      </c>
      <c r="E21" s="36">
        <v>0.50369299999999995</v>
      </c>
      <c r="F21" s="34">
        <v>0.66259999999999997</v>
      </c>
      <c r="G21" s="35">
        <v>1.445697</v>
      </c>
      <c r="H21" s="36">
        <v>0.66440500000000002</v>
      </c>
      <c r="I21" s="34">
        <v>1.0147109999999999</v>
      </c>
      <c r="J21" s="35">
        <v>0</v>
      </c>
      <c r="K21" s="36">
        <v>1.0147109999999999</v>
      </c>
      <c r="L21" s="34">
        <v>0.55142400000000003</v>
      </c>
      <c r="M21" s="35">
        <v>1.299455</v>
      </c>
      <c r="N21" s="36">
        <v>0.552319</v>
      </c>
    </row>
    <row r="22" spans="2:14" x14ac:dyDescent="0.2">
      <c r="B22" s="207" t="s">
        <v>207</v>
      </c>
      <c r="C22" s="34">
        <v>0.29684899999999997</v>
      </c>
      <c r="D22" s="35">
        <v>0.93529200000000001</v>
      </c>
      <c r="E22" s="36">
        <v>0.30060199999999998</v>
      </c>
      <c r="F22" s="34">
        <v>0.69564499999999996</v>
      </c>
      <c r="G22" s="35">
        <v>0</v>
      </c>
      <c r="H22" s="36">
        <v>0.69564499999999996</v>
      </c>
      <c r="I22" s="34">
        <v>1.105456</v>
      </c>
      <c r="J22" s="35">
        <v>0</v>
      </c>
      <c r="K22" s="36">
        <v>1.105456</v>
      </c>
      <c r="L22" s="34">
        <v>0.310197</v>
      </c>
      <c r="M22" s="35">
        <v>0.93529200000000001</v>
      </c>
      <c r="N22" s="36">
        <v>0.31374999999999997</v>
      </c>
    </row>
    <row r="23" spans="2:14" x14ac:dyDescent="0.2">
      <c r="B23" s="207" t="s">
        <v>28</v>
      </c>
      <c r="C23" s="34">
        <v>0.56520800000000004</v>
      </c>
      <c r="D23" s="35">
        <v>11.984272000000001</v>
      </c>
      <c r="E23" s="36">
        <v>0.56572800000000001</v>
      </c>
      <c r="F23" s="34">
        <v>0.75814899999999996</v>
      </c>
      <c r="G23" s="35">
        <v>0</v>
      </c>
      <c r="H23" s="36">
        <v>0.75814899999999996</v>
      </c>
      <c r="I23" s="34">
        <v>1.6598980000000001</v>
      </c>
      <c r="J23" s="35">
        <v>0</v>
      </c>
      <c r="K23" s="36">
        <v>1.6598980000000001</v>
      </c>
      <c r="L23" s="34">
        <v>0.66804600000000003</v>
      </c>
      <c r="M23" s="35">
        <v>11.984272000000001</v>
      </c>
      <c r="N23" s="36">
        <v>0.66843699999999995</v>
      </c>
    </row>
    <row r="24" spans="2:14" x14ac:dyDescent="0.2">
      <c r="B24" s="207" t="s">
        <v>29</v>
      </c>
      <c r="C24" s="34">
        <v>0.51155600000000001</v>
      </c>
      <c r="D24" s="35">
        <v>4.7597269999999998</v>
      </c>
      <c r="E24" s="36">
        <v>0.512544</v>
      </c>
      <c r="F24" s="34">
        <v>1.077124</v>
      </c>
      <c r="G24" s="35">
        <v>0</v>
      </c>
      <c r="H24" s="36">
        <v>1.077124</v>
      </c>
      <c r="I24" s="34">
        <v>2.0103879999999998</v>
      </c>
      <c r="J24" s="35">
        <v>0</v>
      </c>
      <c r="K24" s="36">
        <v>2.0103879999999998</v>
      </c>
      <c r="L24" s="34">
        <v>0.61669600000000002</v>
      </c>
      <c r="M24" s="35">
        <v>4.7597269999999998</v>
      </c>
      <c r="N24" s="36">
        <v>0.61749200000000004</v>
      </c>
    </row>
    <row r="25" spans="2:14" x14ac:dyDescent="0.2">
      <c r="B25" s="207" t="s">
        <v>30</v>
      </c>
      <c r="C25" s="34">
        <v>0.50555300000000003</v>
      </c>
      <c r="D25" s="35">
        <v>0</v>
      </c>
      <c r="E25" s="36">
        <v>0.50555300000000003</v>
      </c>
      <c r="F25" s="34">
        <v>0.60357300000000003</v>
      </c>
      <c r="G25" s="35">
        <v>0</v>
      </c>
      <c r="H25" s="36">
        <v>0.60357300000000003</v>
      </c>
      <c r="I25" s="34">
        <v>0</v>
      </c>
      <c r="J25" s="35">
        <v>0</v>
      </c>
      <c r="K25" s="36">
        <v>0</v>
      </c>
      <c r="L25" s="34">
        <v>0.50660000000000005</v>
      </c>
      <c r="M25" s="35">
        <v>0</v>
      </c>
      <c r="N25" s="36">
        <v>0.50660000000000005</v>
      </c>
    </row>
    <row r="26" spans="2:14" x14ac:dyDescent="0.2">
      <c r="B26" s="207" t="s">
        <v>31</v>
      </c>
      <c r="C26" s="34">
        <v>1.0822419999999999</v>
      </c>
      <c r="D26" s="35">
        <v>0</v>
      </c>
      <c r="E26" s="36">
        <v>1.0822419999999999</v>
      </c>
      <c r="F26" s="34">
        <v>1.7100420000000001</v>
      </c>
      <c r="G26" s="35">
        <v>0</v>
      </c>
      <c r="H26" s="36">
        <v>1.7100420000000001</v>
      </c>
      <c r="I26" s="34">
        <v>0</v>
      </c>
      <c r="J26" s="35">
        <v>0</v>
      </c>
      <c r="K26" s="36">
        <v>0</v>
      </c>
      <c r="L26" s="34">
        <v>1.087099</v>
      </c>
      <c r="M26" s="35">
        <v>0</v>
      </c>
      <c r="N26" s="36">
        <v>1.087099</v>
      </c>
    </row>
    <row r="27" spans="2:14" x14ac:dyDescent="0.2">
      <c r="B27" s="207" t="s">
        <v>179</v>
      </c>
      <c r="C27" s="34">
        <v>3.1958129999999998</v>
      </c>
      <c r="D27" s="35">
        <v>0</v>
      </c>
      <c r="E27" s="36">
        <v>3.1958129999999998</v>
      </c>
      <c r="F27" s="34">
        <v>0</v>
      </c>
      <c r="G27" s="35">
        <v>0</v>
      </c>
      <c r="H27" s="36">
        <v>0</v>
      </c>
      <c r="I27" s="34">
        <v>0</v>
      </c>
      <c r="J27" s="35">
        <v>0</v>
      </c>
      <c r="K27" s="36">
        <v>0</v>
      </c>
      <c r="L27" s="34">
        <v>3.1958129999999998</v>
      </c>
      <c r="M27" s="35">
        <v>0</v>
      </c>
      <c r="N27" s="36">
        <v>3.1958129999999998</v>
      </c>
    </row>
    <row r="28" spans="2:14" x14ac:dyDescent="0.2">
      <c r="B28" s="207" t="s">
        <v>204</v>
      </c>
      <c r="C28" s="34">
        <v>0.48478100000000002</v>
      </c>
      <c r="D28" s="35">
        <v>0</v>
      </c>
      <c r="E28" s="36">
        <v>0.48478100000000002</v>
      </c>
      <c r="F28" s="34">
        <v>0</v>
      </c>
      <c r="G28" s="35">
        <v>0</v>
      </c>
      <c r="H28" s="36">
        <v>0</v>
      </c>
      <c r="I28" s="34">
        <v>0</v>
      </c>
      <c r="J28" s="35">
        <v>0</v>
      </c>
      <c r="K28" s="36">
        <v>0</v>
      </c>
      <c r="L28" s="34">
        <v>0.48478100000000002</v>
      </c>
      <c r="M28" s="35">
        <v>0</v>
      </c>
      <c r="N28" s="36">
        <v>0.48478100000000002</v>
      </c>
    </row>
    <row r="29" spans="2:14" x14ac:dyDescent="0.2">
      <c r="B29" s="207" t="s">
        <v>175</v>
      </c>
      <c r="C29" s="34">
        <v>2.6119840000000001</v>
      </c>
      <c r="D29" s="35">
        <v>0</v>
      </c>
      <c r="E29" s="36">
        <v>2.6119840000000001</v>
      </c>
      <c r="F29" s="34">
        <v>1.807137</v>
      </c>
      <c r="G29" s="35">
        <v>0</v>
      </c>
      <c r="H29" s="36">
        <v>1.807137</v>
      </c>
      <c r="I29" s="34">
        <v>0</v>
      </c>
      <c r="J29" s="35">
        <v>0</v>
      </c>
      <c r="K29" s="36">
        <v>0</v>
      </c>
      <c r="L29" s="34">
        <v>2.3198460000000001</v>
      </c>
      <c r="M29" s="35">
        <v>0</v>
      </c>
      <c r="N29" s="36">
        <v>2.3198460000000001</v>
      </c>
    </row>
    <row r="30" spans="2:14" x14ac:dyDescent="0.2">
      <c r="B30" s="207" t="s">
        <v>32</v>
      </c>
      <c r="C30" s="34">
        <v>0.54185799999999995</v>
      </c>
      <c r="D30" s="35">
        <v>1.6963140000000001</v>
      </c>
      <c r="E30" s="36">
        <v>0.547211</v>
      </c>
      <c r="F30" s="34">
        <v>0.85678100000000001</v>
      </c>
      <c r="G30" s="35">
        <v>0</v>
      </c>
      <c r="H30" s="36">
        <v>0.85678100000000001</v>
      </c>
      <c r="I30" s="34">
        <v>1.3882350000000001</v>
      </c>
      <c r="J30" s="35">
        <v>0</v>
      </c>
      <c r="K30" s="36">
        <v>1.3882350000000001</v>
      </c>
      <c r="L30" s="34">
        <v>0.56681999999999999</v>
      </c>
      <c r="M30" s="35">
        <v>1.6963140000000001</v>
      </c>
      <c r="N30" s="36">
        <v>0.57168300000000005</v>
      </c>
    </row>
    <row r="31" spans="2:14" x14ac:dyDescent="0.2">
      <c r="B31" s="207" t="s">
        <v>33</v>
      </c>
      <c r="C31" s="34">
        <v>0.901034</v>
      </c>
      <c r="D31" s="35">
        <v>0</v>
      </c>
      <c r="E31" s="36">
        <v>0.901034</v>
      </c>
      <c r="F31" s="34">
        <v>1.5545960000000001</v>
      </c>
      <c r="G31" s="35">
        <v>0</v>
      </c>
      <c r="H31" s="36">
        <v>1.5545960000000001</v>
      </c>
      <c r="I31" s="34">
        <v>0</v>
      </c>
      <c r="J31" s="35">
        <v>0</v>
      </c>
      <c r="K31" s="36">
        <v>0</v>
      </c>
      <c r="L31" s="34">
        <v>1.3459270000000001</v>
      </c>
      <c r="M31" s="35">
        <v>0</v>
      </c>
      <c r="N31" s="36">
        <v>1.3459270000000001</v>
      </c>
    </row>
    <row r="32" spans="2:14" x14ac:dyDescent="0.2">
      <c r="B32" s="207" t="s">
        <v>34</v>
      </c>
      <c r="C32" s="34">
        <v>0.53055600000000003</v>
      </c>
      <c r="D32" s="35">
        <v>0</v>
      </c>
      <c r="E32" s="36">
        <v>0.53055600000000003</v>
      </c>
      <c r="F32" s="34">
        <v>1.228105</v>
      </c>
      <c r="G32" s="35">
        <v>0</v>
      </c>
      <c r="H32" s="36">
        <v>1.228105</v>
      </c>
      <c r="I32" s="34">
        <v>18.806000000000001</v>
      </c>
      <c r="J32" s="35">
        <v>0</v>
      </c>
      <c r="K32" s="36">
        <v>18.806000000000001</v>
      </c>
      <c r="L32" s="34">
        <v>0.87861</v>
      </c>
      <c r="M32" s="35">
        <v>0</v>
      </c>
      <c r="N32" s="36">
        <v>0.87861</v>
      </c>
    </row>
    <row r="33" spans="2:14" x14ac:dyDescent="0.2">
      <c r="B33" s="207" t="s">
        <v>35</v>
      </c>
      <c r="C33" s="34">
        <v>0.85194400000000003</v>
      </c>
      <c r="D33" s="35">
        <v>2.143805</v>
      </c>
      <c r="E33" s="36">
        <v>0.87755499999999997</v>
      </c>
      <c r="F33" s="34">
        <v>1.3657760000000001</v>
      </c>
      <c r="G33" s="35">
        <v>6.2079259999999996</v>
      </c>
      <c r="H33" s="36">
        <v>1.3670310000000001</v>
      </c>
      <c r="I33" s="34">
        <v>2.1317879999999998</v>
      </c>
      <c r="J33" s="35">
        <v>0</v>
      </c>
      <c r="K33" s="36">
        <v>2.1317879999999998</v>
      </c>
      <c r="L33" s="34">
        <v>1.1794260000000001</v>
      </c>
      <c r="M33" s="35">
        <v>2.199398</v>
      </c>
      <c r="N33" s="36">
        <v>1.188787</v>
      </c>
    </row>
    <row r="34" spans="2:14" x14ac:dyDescent="0.2">
      <c r="B34" s="207" t="s">
        <v>182</v>
      </c>
      <c r="C34" s="34">
        <v>0.85121899999999995</v>
      </c>
      <c r="D34" s="35">
        <v>0</v>
      </c>
      <c r="E34" s="36">
        <v>0.85121899999999995</v>
      </c>
      <c r="F34" s="34">
        <v>1.0124109999999999</v>
      </c>
      <c r="G34" s="35">
        <v>0</v>
      </c>
      <c r="H34" s="36">
        <v>1.0124109999999999</v>
      </c>
      <c r="I34" s="34">
        <v>0</v>
      </c>
      <c r="J34" s="35">
        <v>0</v>
      </c>
      <c r="K34" s="36">
        <v>0</v>
      </c>
      <c r="L34" s="34">
        <v>0.92059999999999997</v>
      </c>
      <c r="M34" s="35">
        <v>0</v>
      </c>
      <c r="N34" s="36">
        <v>0.92059999999999997</v>
      </c>
    </row>
    <row r="35" spans="2:14" x14ac:dyDescent="0.2">
      <c r="B35" s="207" t="s">
        <v>145</v>
      </c>
      <c r="C35" s="34">
        <v>0.81209600000000004</v>
      </c>
      <c r="D35" s="35">
        <v>0</v>
      </c>
      <c r="E35" s="36">
        <v>0.81209600000000004</v>
      </c>
      <c r="F35" s="34">
        <v>2.0096940000000001</v>
      </c>
      <c r="G35" s="35">
        <v>0</v>
      </c>
      <c r="H35" s="36">
        <v>2.0096940000000001</v>
      </c>
      <c r="I35" s="34">
        <v>0</v>
      </c>
      <c r="J35" s="35">
        <v>0</v>
      </c>
      <c r="K35" s="36">
        <v>0</v>
      </c>
      <c r="L35" s="34">
        <v>1.2842750000000001</v>
      </c>
      <c r="M35" s="35">
        <v>0</v>
      </c>
      <c r="N35" s="36">
        <v>1.2842750000000001</v>
      </c>
    </row>
    <row r="36" spans="2:14" x14ac:dyDescent="0.2">
      <c r="B36" s="207" t="s">
        <v>36</v>
      </c>
      <c r="C36" s="34">
        <v>0.41234399999999999</v>
      </c>
      <c r="D36" s="35">
        <v>0</v>
      </c>
      <c r="E36" s="36">
        <v>0.41234399999999999</v>
      </c>
      <c r="F36" s="34">
        <v>0</v>
      </c>
      <c r="G36" s="35">
        <v>0</v>
      </c>
      <c r="H36" s="36">
        <v>0</v>
      </c>
      <c r="I36" s="34">
        <v>0</v>
      </c>
      <c r="J36" s="35">
        <v>0</v>
      </c>
      <c r="K36" s="36">
        <v>0</v>
      </c>
      <c r="L36" s="34">
        <v>0.41234399999999999</v>
      </c>
      <c r="M36" s="35">
        <v>0</v>
      </c>
      <c r="N36" s="36">
        <v>0.41234399999999999</v>
      </c>
    </row>
    <row r="37" spans="2:14" x14ac:dyDescent="0.2">
      <c r="B37" s="207" t="s">
        <v>37</v>
      </c>
      <c r="C37" s="34">
        <v>0.33421499999999998</v>
      </c>
      <c r="D37" s="35">
        <v>1.658077</v>
      </c>
      <c r="E37" s="36">
        <v>0.50985000000000003</v>
      </c>
      <c r="F37" s="34">
        <v>0.51365499999999997</v>
      </c>
      <c r="G37" s="35">
        <v>3.3057460000000001</v>
      </c>
      <c r="H37" s="36">
        <v>1.032389</v>
      </c>
      <c r="I37" s="34">
        <v>3.1806239999999999</v>
      </c>
      <c r="J37" s="35">
        <v>9.6221770000000006</v>
      </c>
      <c r="K37" s="36">
        <v>3.971212</v>
      </c>
      <c r="L37" s="34">
        <v>0.488145</v>
      </c>
      <c r="M37" s="35">
        <v>2.8016000000000001</v>
      </c>
      <c r="N37" s="36">
        <v>0.86050400000000005</v>
      </c>
    </row>
    <row r="38" spans="2:14" x14ac:dyDescent="0.2">
      <c r="B38" s="207" t="s">
        <v>205</v>
      </c>
      <c r="C38" s="34">
        <v>0.83543699999999999</v>
      </c>
      <c r="D38" s="35">
        <v>0</v>
      </c>
      <c r="E38" s="36">
        <v>0.83543699999999999</v>
      </c>
      <c r="F38" s="34">
        <v>0</v>
      </c>
      <c r="G38" s="35">
        <v>0</v>
      </c>
      <c r="H38" s="36">
        <v>0</v>
      </c>
      <c r="I38" s="34">
        <v>0</v>
      </c>
      <c r="J38" s="35">
        <v>0</v>
      </c>
      <c r="K38" s="36">
        <v>0</v>
      </c>
      <c r="L38" s="34">
        <v>0.83543699999999999</v>
      </c>
      <c r="M38" s="35">
        <v>0</v>
      </c>
      <c r="N38" s="36">
        <v>0.83543699999999999</v>
      </c>
    </row>
    <row r="39" spans="2:14" x14ac:dyDescent="0.2">
      <c r="B39" s="207" t="s">
        <v>146</v>
      </c>
      <c r="C39" s="34">
        <v>0.91424899999999998</v>
      </c>
      <c r="D39" s="35">
        <v>0</v>
      </c>
      <c r="E39" s="36">
        <v>0.91424899999999998</v>
      </c>
      <c r="F39" s="34">
        <v>0.64373400000000003</v>
      </c>
      <c r="G39" s="35">
        <v>0</v>
      </c>
      <c r="H39" s="36">
        <v>0.64373400000000003</v>
      </c>
      <c r="I39" s="34">
        <v>0</v>
      </c>
      <c r="J39" s="35">
        <v>0</v>
      </c>
      <c r="K39" s="36">
        <v>0</v>
      </c>
      <c r="L39" s="34">
        <v>0.81597500000000001</v>
      </c>
      <c r="M39" s="35">
        <v>0</v>
      </c>
      <c r="N39" s="36">
        <v>0.81597500000000001</v>
      </c>
    </row>
    <row r="40" spans="2:14" x14ac:dyDescent="0.2">
      <c r="B40" s="207" t="s">
        <v>38</v>
      </c>
      <c r="C40" s="34">
        <v>0.37637500000000002</v>
      </c>
      <c r="D40" s="35">
        <v>0</v>
      </c>
      <c r="E40" s="36">
        <v>0.37637500000000002</v>
      </c>
      <c r="F40" s="34">
        <v>0.84147099999999997</v>
      </c>
      <c r="G40" s="35">
        <v>0</v>
      </c>
      <c r="H40" s="36">
        <v>0.84147099999999997</v>
      </c>
      <c r="I40" s="34">
        <v>0</v>
      </c>
      <c r="J40" s="35">
        <v>0</v>
      </c>
      <c r="K40" s="36">
        <v>0</v>
      </c>
      <c r="L40" s="34">
        <v>0.37685400000000002</v>
      </c>
      <c r="M40" s="35">
        <v>0</v>
      </c>
      <c r="N40" s="36">
        <v>0.37685400000000002</v>
      </c>
    </row>
    <row r="41" spans="2:14" x14ac:dyDescent="0.2">
      <c r="B41" s="207" t="s">
        <v>39</v>
      </c>
      <c r="C41" s="34">
        <v>0.62285900000000005</v>
      </c>
      <c r="D41" s="35">
        <v>0.85184400000000005</v>
      </c>
      <c r="E41" s="36">
        <v>0.84792599999999996</v>
      </c>
      <c r="F41" s="34">
        <v>0</v>
      </c>
      <c r="G41" s="35">
        <v>0.83754700000000004</v>
      </c>
      <c r="H41" s="36">
        <v>0.83754700000000004</v>
      </c>
      <c r="I41" s="34">
        <v>0</v>
      </c>
      <c r="J41" s="35">
        <v>1.4714750000000001</v>
      </c>
      <c r="K41" s="36">
        <v>1.4714750000000001</v>
      </c>
      <c r="L41" s="34">
        <v>0.62285900000000005</v>
      </c>
      <c r="M41" s="35">
        <v>0.86333599999999999</v>
      </c>
      <c r="N41" s="36">
        <v>0.85967000000000005</v>
      </c>
    </row>
    <row r="42" spans="2:14" x14ac:dyDescent="0.2">
      <c r="B42" s="207" t="s">
        <v>208</v>
      </c>
      <c r="C42" s="34">
        <v>2.7319239999999998</v>
      </c>
      <c r="D42" s="35">
        <v>0</v>
      </c>
      <c r="E42" s="36">
        <v>2.7319239999999998</v>
      </c>
      <c r="F42" s="34">
        <v>0</v>
      </c>
      <c r="G42" s="35">
        <v>0</v>
      </c>
      <c r="H42" s="36">
        <v>0</v>
      </c>
      <c r="I42" s="34">
        <v>0</v>
      </c>
      <c r="J42" s="35">
        <v>0</v>
      </c>
      <c r="K42" s="36">
        <v>0</v>
      </c>
      <c r="L42" s="34">
        <v>2.7319239999999998</v>
      </c>
      <c r="M42" s="35">
        <v>0</v>
      </c>
      <c r="N42" s="36">
        <v>2.7319239999999998</v>
      </c>
    </row>
    <row r="43" spans="2:14" x14ac:dyDescent="0.2">
      <c r="B43" s="207" t="s">
        <v>40</v>
      </c>
      <c r="C43" s="34">
        <v>0.45401900000000001</v>
      </c>
      <c r="D43" s="35">
        <v>0</v>
      </c>
      <c r="E43" s="36">
        <v>0.45401900000000001</v>
      </c>
      <c r="F43" s="34">
        <v>0.65306399999999998</v>
      </c>
      <c r="G43" s="35">
        <v>0</v>
      </c>
      <c r="H43" s="36">
        <v>0.65306399999999998</v>
      </c>
      <c r="I43" s="34">
        <v>0</v>
      </c>
      <c r="J43" s="35">
        <v>0</v>
      </c>
      <c r="K43" s="36">
        <v>0</v>
      </c>
      <c r="L43" s="34">
        <v>0.45694600000000002</v>
      </c>
      <c r="M43" s="35">
        <v>0</v>
      </c>
      <c r="N43" s="36">
        <v>0.45694600000000002</v>
      </c>
    </row>
    <row r="44" spans="2:14" x14ac:dyDescent="0.2">
      <c r="B44" s="207" t="s">
        <v>41</v>
      </c>
      <c r="C44" s="34">
        <v>1.463155</v>
      </c>
      <c r="D44" s="35">
        <v>1.61642</v>
      </c>
      <c r="E44" s="36">
        <v>1.4655290000000001</v>
      </c>
      <c r="F44" s="34">
        <v>2.0095369999999999</v>
      </c>
      <c r="G44" s="35">
        <v>2.9761310000000001</v>
      </c>
      <c r="H44" s="36">
        <v>2.0325489999999999</v>
      </c>
      <c r="I44" s="34">
        <v>1.8513010000000001</v>
      </c>
      <c r="J44" s="35">
        <v>0</v>
      </c>
      <c r="K44" s="36">
        <v>1.8513010000000001</v>
      </c>
      <c r="L44" s="34">
        <v>1.7376290000000001</v>
      </c>
      <c r="M44" s="35">
        <v>2.4291049999999998</v>
      </c>
      <c r="N44" s="36">
        <v>1.7503850000000001</v>
      </c>
    </row>
    <row r="45" spans="2:14" x14ac:dyDescent="0.2">
      <c r="B45" s="207" t="s">
        <v>42</v>
      </c>
      <c r="C45" s="34">
        <v>0.43719200000000003</v>
      </c>
      <c r="D45" s="35">
        <v>0</v>
      </c>
      <c r="E45" s="36">
        <v>0.43719200000000003</v>
      </c>
      <c r="F45" s="34">
        <v>1.356986</v>
      </c>
      <c r="G45" s="35">
        <v>0</v>
      </c>
      <c r="H45" s="36">
        <v>1.356986</v>
      </c>
      <c r="I45" s="34">
        <v>5.9855770000000001</v>
      </c>
      <c r="J45" s="35">
        <v>0</v>
      </c>
      <c r="K45" s="36">
        <v>5.9855770000000001</v>
      </c>
      <c r="L45" s="34">
        <v>0.48659200000000002</v>
      </c>
      <c r="M45" s="35">
        <v>0</v>
      </c>
      <c r="N45" s="36">
        <v>0.48659200000000002</v>
      </c>
    </row>
    <row r="46" spans="2:14" x14ac:dyDescent="0.2">
      <c r="B46" s="207" t="s">
        <v>43</v>
      </c>
      <c r="C46" s="34">
        <v>0.59908700000000004</v>
      </c>
      <c r="D46" s="35">
        <v>0</v>
      </c>
      <c r="E46" s="36">
        <v>0.59908700000000004</v>
      </c>
      <c r="F46" s="34">
        <v>0.65719000000000005</v>
      </c>
      <c r="G46" s="35">
        <v>0</v>
      </c>
      <c r="H46" s="36">
        <v>0.65719000000000005</v>
      </c>
      <c r="I46" s="34">
        <v>0</v>
      </c>
      <c r="J46" s="35">
        <v>0</v>
      </c>
      <c r="K46" s="36">
        <v>0</v>
      </c>
      <c r="L46" s="34">
        <v>0.62992300000000001</v>
      </c>
      <c r="M46" s="35">
        <v>0</v>
      </c>
      <c r="N46" s="36">
        <v>0.62992300000000001</v>
      </c>
    </row>
    <row r="47" spans="2:14" x14ac:dyDescent="0.2">
      <c r="B47" s="207" t="s">
        <v>44</v>
      </c>
      <c r="C47" s="34">
        <v>0.94058699999999995</v>
      </c>
      <c r="D47" s="35">
        <v>8.9808590000000006</v>
      </c>
      <c r="E47" s="36">
        <v>8.9659119999999994</v>
      </c>
      <c r="F47" s="34">
        <v>0</v>
      </c>
      <c r="G47" s="35">
        <v>6.3960590000000002</v>
      </c>
      <c r="H47" s="36">
        <v>6.3960590000000002</v>
      </c>
      <c r="I47" s="34">
        <v>0</v>
      </c>
      <c r="J47" s="35">
        <v>2.2607840000000001</v>
      </c>
      <c r="K47" s="36">
        <v>2.2607840000000001</v>
      </c>
      <c r="L47" s="34">
        <v>0.94058699999999995</v>
      </c>
      <c r="M47" s="35">
        <v>8.4502919999999992</v>
      </c>
      <c r="N47" s="36">
        <v>8.4384899999999998</v>
      </c>
    </row>
    <row r="48" spans="2:14" x14ac:dyDescent="0.2">
      <c r="B48" s="133" t="s">
        <v>53</v>
      </c>
      <c r="C48" s="279">
        <v>0.56750500000000004</v>
      </c>
      <c r="D48" s="277">
        <v>1.5208660000000001</v>
      </c>
      <c r="E48" s="278">
        <v>0.61590599999999995</v>
      </c>
      <c r="F48" s="279">
        <v>0.94861399999999996</v>
      </c>
      <c r="G48" s="277">
        <v>1.8052969999999999</v>
      </c>
      <c r="H48" s="278">
        <v>0.97899999999999998</v>
      </c>
      <c r="I48" s="279">
        <v>1.8050379999999999</v>
      </c>
      <c r="J48" s="277">
        <v>2.2853319999999999</v>
      </c>
      <c r="K48" s="278">
        <v>1.818859</v>
      </c>
      <c r="L48" s="279">
        <v>0.70857800000000004</v>
      </c>
      <c r="M48" s="277">
        <v>1.598193</v>
      </c>
      <c r="N48" s="278">
        <v>0.74914099999999995</v>
      </c>
    </row>
    <row r="49" spans="2:14" x14ac:dyDescent="0.2">
      <c r="B49" s="207" t="s">
        <v>45</v>
      </c>
      <c r="C49" s="34">
        <v>0.53060700000000005</v>
      </c>
      <c r="D49" s="35">
        <v>0</v>
      </c>
      <c r="E49" s="36">
        <v>0.53060700000000005</v>
      </c>
      <c r="F49" s="34">
        <v>0.72769300000000003</v>
      </c>
      <c r="G49" s="35">
        <v>0</v>
      </c>
      <c r="H49" s="36">
        <v>0.72769300000000003</v>
      </c>
      <c r="I49" s="34">
        <v>2.6543420000000002</v>
      </c>
      <c r="J49" s="35">
        <v>0</v>
      </c>
      <c r="K49" s="36">
        <v>2.6543420000000002</v>
      </c>
      <c r="L49" s="34">
        <v>0.656609</v>
      </c>
      <c r="M49" s="35">
        <v>0</v>
      </c>
      <c r="N49" s="36">
        <v>0.656609</v>
      </c>
    </row>
    <row r="50" spans="2:14" x14ac:dyDescent="0.2">
      <c r="B50" s="207" t="s">
        <v>46</v>
      </c>
      <c r="C50" s="34">
        <v>0.49091899999999999</v>
      </c>
      <c r="D50" s="35">
        <v>0.369417</v>
      </c>
      <c r="E50" s="36">
        <v>0.480545</v>
      </c>
      <c r="F50" s="34">
        <v>0.87120799999999998</v>
      </c>
      <c r="G50" s="35">
        <v>0.33621600000000001</v>
      </c>
      <c r="H50" s="36">
        <v>0.808446</v>
      </c>
      <c r="I50" s="34">
        <v>1.9732940000000001</v>
      </c>
      <c r="J50" s="35">
        <v>0.49408099999999999</v>
      </c>
      <c r="K50" s="36">
        <v>1.926029</v>
      </c>
      <c r="L50" s="34">
        <v>0.62468699999999999</v>
      </c>
      <c r="M50" s="35">
        <v>0.36088199999999998</v>
      </c>
      <c r="N50" s="36">
        <v>0.60064799999999996</v>
      </c>
    </row>
    <row r="51" spans="2:14" x14ac:dyDescent="0.2">
      <c r="B51" s="207" t="s">
        <v>47</v>
      </c>
      <c r="C51" s="34">
        <v>0.689191</v>
      </c>
      <c r="D51" s="35">
        <v>0.72203899999999999</v>
      </c>
      <c r="E51" s="36">
        <v>0.69733900000000004</v>
      </c>
      <c r="F51" s="34">
        <v>1.730907</v>
      </c>
      <c r="G51" s="35">
        <v>1.4603889999999999</v>
      </c>
      <c r="H51" s="36">
        <v>1.6413469999999999</v>
      </c>
      <c r="I51" s="34">
        <v>4.2966280000000001</v>
      </c>
      <c r="J51" s="35">
        <v>3.4840200000000001</v>
      </c>
      <c r="K51" s="36">
        <v>3.9662839999999999</v>
      </c>
      <c r="L51" s="34">
        <v>1.4030339999999999</v>
      </c>
      <c r="M51" s="35">
        <v>1.326776</v>
      </c>
      <c r="N51" s="36">
        <v>1.3798079999999999</v>
      </c>
    </row>
    <row r="52" spans="2:14" x14ac:dyDescent="0.2">
      <c r="B52" s="207" t="s">
        <v>48</v>
      </c>
      <c r="C52" s="34">
        <v>0.46988099999999999</v>
      </c>
      <c r="D52" s="35">
        <v>0.59165900000000005</v>
      </c>
      <c r="E52" s="36">
        <v>0.48688199999999998</v>
      </c>
      <c r="F52" s="34">
        <v>0.91265600000000002</v>
      </c>
      <c r="G52" s="35">
        <v>1.0313650000000001</v>
      </c>
      <c r="H52" s="36">
        <v>0.92694600000000005</v>
      </c>
      <c r="I52" s="34">
        <v>2.5005169999999999</v>
      </c>
      <c r="J52" s="35">
        <v>1.7375700000000001</v>
      </c>
      <c r="K52" s="36">
        <v>2.3483740000000002</v>
      </c>
      <c r="L52" s="34">
        <v>0.706928</v>
      </c>
      <c r="M52" s="35">
        <v>0.801292</v>
      </c>
      <c r="N52" s="36">
        <v>0.71959899999999999</v>
      </c>
    </row>
    <row r="53" spans="2:14" x14ac:dyDescent="0.2">
      <c r="B53" s="207" t="s">
        <v>49</v>
      </c>
      <c r="C53" s="34">
        <v>0.55905899999999997</v>
      </c>
      <c r="D53" s="35">
        <v>1.033301</v>
      </c>
      <c r="E53" s="36">
        <v>0.60691200000000001</v>
      </c>
      <c r="F53" s="34">
        <v>1.1840980000000001</v>
      </c>
      <c r="G53" s="35">
        <v>0.78526499999999999</v>
      </c>
      <c r="H53" s="36">
        <v>1.1133869999999999</v>
      </c>
      <c r="I53" s="34">
        <v>3.0024039999999999</v>
      </c>
      <c r="J53" s="35">
        <v>2.4463159999999999</v>
      </c>
      <c r="K53" s="36">
        <v>2.7209910000000002</v>
      </c>
      <c r="L53" s="34">
        <v>0.84824500000000003</v>
      </c>
      <c r="M53" s="35">
        <v>1.01353</v>
      </c>
      <c r="N53" s="36">
        <v>0.87184799999999996</v>
      </c>
    </row>
    <row r="54" spans="2:14" x14ac:dyDescent="0.2">
      <c r="B54" s="207" t="s">
        <v>50</v>
      </c>
      <c r="C54" s="34">
        <v>0.37731799999999999</v>
      </c>
      <c r="D54" s="35">
        <v>0.66330100000000003</v>
      </c>
      <c r="E54" s="36">
        <v>0.38678400000000002</v>
      </c>
      <c r="F54" s="34">
        <v>0.75418499999999999</v>
      </c>
      <c r="G54" s="35">
        <v>1.143583</v>
      </c>
      <c r="H54" s="36">
        <v>0.79488800000000004</v>
      </c>
      <c r="I54" s="34">
        <v>2.0634769999999998</v>
      </c>
      <c r="J54" s="35">
        <v>0.91049199999999997</v>
      </c>
      <c r="K54" s="36">
        <v>1.6789080000000001</v>
      </c>
      <c r="L54" s="34">
        <v>0.53763099999999997</v>
      </c>
      <c r="M54" s="35">
        <v>0.94109299999999996</v>
      </c>
      <c r="N54" s="36">
        <v>0.56480600000000003</v>
      </c>
    </row>
    <row r="55" spans="2:14" x14ac:dyDescent="0.2">
      <c r="B55" s="133" t="s">
        <v>54</v>
      </c>
      <c r="C55" s="279">
        <v>0.50551999999999997</v>
      </c>
      <c r="D55" s="277">
        <v>0.68783099999999997</v>
      </c>
      <c r="E55" s="278">
        <v>0.52881</v>
      </c>
      <c r="F55" s="279">
        <v>1.131084</v>
      </c>
      <c r="G55" s="277">
        <v>1.214912</v>
      </c>
      <c r="H55" s="278">
        <v>1.1464080000000001</v>
      </c>
      <c r="I55" s="279">
        <v>2.7625549999999999</v>
      </c>
      <c r="J55" s="277">
        <v>2.2524679999999999</v>
      </c>
      <c r="K55" s="278">
        <v>2.6130010000000001</v>
      </c>
      <c r="L55" s="279">
        <v>0.83063799999999999</v>
      </c>
      <c r="M55" s="277">
        <v>1.0462039999999999</v>
      </c>
      <c r="N55" s="278">
        <v>0.86449799999999999</v>
      </c>
    </row>
    <row r="56" spans="2:14" x14ac:dyDescent="0.2">
      <c r="B56" s="254" t="s">
        <v>51</v>
      </c>
      <c r="C56" s="286">
        <v>0.73843899999999996</v>
      </c>
      <c r="D56" s="287">
        <v>1.7703180000000001</v>
      </c>
      <c r="E56" s="288">
        <v>0.74118399999999995</v>
      </c>
      <c r="F56" s="286">
        <v>1.3261419999999999</v>
      </c>
      <c r="G56" s="287">
        <v>1.7210970000000001</v>
      </c>
      <c r="H56" s="288">
        <v>1.327339</v>
      </c>
      <c r="I56" s="286">
        <v>2.520794</v>
      </c>
      <c r="J56" s="287">
        <v>0</v>
      </c>
      <c r="K56" s="288">
        <v>2.520794</v>
      </c>
      <c r="L56" s="286">
        <v>1.2951630000000001</v>
      </c>
      <c r="M56" s="287">
        <v>1.72339</v>
      </c>
      <c r="N56" s="288">
        <v>1.2964530000000001</v>
      </c>
    </row>
    <row r="57" spans="2:14" x14ac:dyDescent="0.2">
      <c r="B57" s="133" t="s">
        <v>55</v>
      </c>
      <c r="C57" s="279">
        <v>0.73843899999999996</v>
      </c>
      <c r="D57" s="277">
        <v>1.7703180000000001</v>
      </c>
      <c r="E57" s="278">
        <v>0.74118399999999995</v>
      </c>
      <c r="F57" s="279">
        <v>1.3261419999999999</v>
      </c>
      <c r="G57" s="277">
        <v>1.7210970000000001</v>
      </c>
      <c r="H57" s="278">
        <v>1.327339</v>
      </c>
      <c r="I57" s="279">
        <v>2.520794</v>
      </c>
      <c r="J57" s="277">
        <v>0</v>
      </c>
      <c r="K57" s="278">
        <v>2.520794</v>
      </c>
      <c r="L57" s="279">
        <v>1.2951630000000001</v>
      </c>
      <c r="M57" s="277">
        <v>1.72339</v>
      </c>
      <c r="N57" s="278">
        <v>1.2964530000000001</v>
      </c>
    </row>
    <row r="58" spans="2:14" x14ac:dyDescent="0.2">
      <c r="B58" s="207"/>
      <c r="C58" s="280">
        <v>0</v>
      </c>
      <c r="D58" s="281">
        <v>0</v>
      </c>
      <c r="E58" s="282">
        <v>0</v>
      </c>
      <c r="F58" s="280">
        <v>0</v>
      </c>
      <c r="G58" s="281">
        <v>0</v>
      </c>
      <c r="H58" s="282">
        <v>0</v>
      </c>
      <c r="I58" s="280">
        <v>0</v>
      </c>
      <c r="J58" s="281">
        <v>0</v>
      </c>
      <c r="K58" s="282">
        <v>0</v>
      </c>
      <c r="L58" s="280">
        <v>0</v>
      </c>
      <c r="M58" s="281">
        <v>0</v>
      </c>
      <c r="N58" s="282">
        <v>0</v>
      </c>
    </row>
    <row r="59" spans="2:14" ht="13.5" thickBot="1" x14ac:dyDescent="0.25">
      <c r="B59" s="135" t="s">
        <v>52</v>
      </c>
      <c r="C59" s="283">
        <v>0.55527199999999999</v>
      </c>
      <c r="D59" s="284">
        <v>1.0792090000000001</v>
      </c>
      <c r="E59" s="285">
        <v>0.59329500000000002</v>
      </c>
      <c r="F59" s="283">
        <v>1.1753439999999999</v>
      </c>
      <c r="G59" s="284">
        <v>1.3400209999999999</v>
      </c>
      <c r="H59" s="285">
        <v>1.1842900000000001</v>
      </c>
      <c r="I59" s="283">
        <v>2.2286790000000001</v>
      </c>
      <c r="J59" s="284">
        <v>2.2551839999999999</v>
      </c>
      <c r="K59" s="285">
        <v>2.2330939999999999</v>
      </c>
      <c r="L59" s="283">
        <v>0.90021799999999996</v>
      </c>
      <c r="M59" s="284">
        <v>1.237965</v>
      </c>
      <c r="N59" s="285">
        <v>0.92204299999999995</v>
      </c>
    </row>
    <row r="60" spans="2:14" x14ac:dyDescent="0.2">
      <c r="B60" s="6"/>
    </row>
  </sheetData>
  <mergeCells count="5">
    <mergeCell ref="L4:N4"/>
    <mergeCell ref="B4:B5"/>
    <mergeCell ref="C4:E4"/>
    <mergeCell ref="F4:H4"/>
    <mergeCell ref="I4:K4"/>
  </mergeCells>
  <phoneticPr fontId="4" type="noConversion"/>
  <pageMargins left="0.75" right="0.75"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G7"/>
  <sheetViews>
    <sheetView showGridLines="0" workbookViewId="0"/>
  </sheetViews>
  <sheetFormatPr defaultRowHeight="12.75" x14ac:dyDescent="0.2"/>
  <cols>
    <col min="1" max="1" width="9.140625" customWidth="1"/>
    <col min="2" max="2" width="17.85546875" bestFit="1" customWidth="1"/>
    <col min="3" max="7" width="14.140625" customWidth="1"/>
    <col min="8" max="8" width="11.85546875" bestFit="1" customWidth="1"/>
    <col min="9" max="9" width="12.5703125" customWidth="1"/>
    <col min="10" max="13" width="11" customWidth="1"/>
    <col min="14" max="14" width="12" customWidth="1"/>
  </cols>
  <sheetData>
    <row r="1" spans="1:7" x14ac:dyDescent="0.2">
      <c r="A1" s="2"/>
    </row>
    <row r="2" spans="1:7" x14ac:dyDescent="0.2">
      <c r="B2" s="2" t="s">
        <v>98</v>
      </c>
    </row>
    <row r="3" spans="1:7" ht="18.75" thickBot="1" x14ac:dyDescent="0.3">
      <c r="B3" s="7" t="s">
        <v>366</v>
      </c>
    </row>
    <row r="4" spans="1:7" ht="13.5" thickBot="1" x14ac:dyDescent="0.25">
      <c r="B4" s="108" t="s">
        <v>125</v>
      </c>
      <c r="C4" s="43">
        <v>2009</v>
      </c>
      <c r="D4" s="41">
        <v>2010</v>
      </c>
      <c r="E4" s="41">
        <v>2011</v>
      </c>
      <c r="F4" s="41">
        <v>2012</v>
      </c>
      <c r="G4" s="42">
        <v>2013</v>
      </c>
    </row>
    <row r="5" spans="1:7" x14ac:dyDescent="0.2">
      <c r="B5" s="162" t="s">
        <v>76</v>
      </c>
      <c r="C5" s="163">
        <v>0.72137200000000001</v>
      </c>
      <c r="D5" s="164">
        <v>0.87125799999999998</v>
      </c>
      <c r="E5" s="164">
        <v>0.82651399999999997</v>
      </c>
      <c r="F5" s="164">
        <v>0.833067</v>
      </c>
      <c r="G5" s="165">
        <v>0.90021799999999996</v>
      </c>
    </row>
    <row r="6" spans="1:7" x14ac:dyDescent="0.2">
      <c r="B6" s="53" t="s">
        <v>77</v>
      </c>
      <c r="C6" s="83">
        <v>1.0721780000000001</v>
      </c>
      <c r="D6" s="57">
        <v>1.0588340000000001</v>
      </c>
      <c r="E6" s="57">
        <v>1.15605</v>
      </c>
      <c r="F6" s="57">
        <v>0.96325400000000005</v>
      </c>
      <c r="G6" s="84">
        <v>1.237965</v>
      </c>
    </row>
    <row r="7" spans="1:7" ht="13.5" thickBot="1" x14ac:dyDescent="0.25">
      <c r="B7" s="144" t="s">
        <v>138</v>
      </c>
      <c r="C7" s="159">
        <v>0.74620799999999998</v>
      </c>
      <c r="D7" s="160">
        <v>0.88376999999999994</v>
      </c>
      <c r="E7" s="160">
        <v>0.84625700000000004</v>
      </c>
      <c r="F7" s="160">
        <v>0.84191000000000005</v>
      </c>
      <c r="G7" s="161">
        <v>0.92204299999999995</v>
      </c>
    </row>
  </sheetData>
  <phoneticPr fontId="4" type="noConversion"/>
  <pageMargins left="0.75" right="0.75" top="1" bottom="1"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O60"/>
  <sheetViews>
    <sheetView showGridLines="0" workbookViewId="0"/>
  </sheetViews>
  <sheetFormatPr defaultRowHeight="12.75" x14ac:dyDescent="0.2"/>
  <cols>
    <col min="2" max="2" width="42.85546875" customWidth="1"/>
    <col min="3" max="3" width="11.7109375" customWidth="1"/>
    <col min="4" max="4" width="12.5703125" customWidth="1"/>
    <col min="5" max="5" width="11.7109375" customWidth="1"/>
    <col min="6" max="6" width="11.5703125" customWidth="1"/>
    <col min="7" max="7" width="13.7109375" customWidth="1"/>
    <col min="8" max="8" width="12.7109375" customWidth="1"/>
    <col min="9" max="9" width="11.7109375" customWidth="1"/>
    <col min="10" max="10" width="11.5703125" customWidth="1"/>
    <col min="11" max="11" width="13" customWidth="1"/>
    <col min="12" max="12" width="9.7109375" customWidth="1"/>
    <col min="13" max="13" width="10.42578125" customWidth="1"/>
    <col min="14" max="14" width="10.28515625" customWidth="1"/>
    <col min="15" max="15" width="12.85546875" customWidth="1"/>
  </cols>
  <sheetData>
    <row r="2" spans="1:15" x14ac:dyDescent="0.2">
      <c r="A2" s="2"/>
      <c r="B2" s="2" t="s">
        <v>282</v>
      </c>
    </row>
    <row r="3" spans="1:15" ht="18.75" thickBot="1" x14ac:dyDescent="0.3">
      <c r="A3" s="1"/>
      <c r="B3" s="7" t="s">
        <v>380</v>
      </c>
    </row>
    <row r="4" spans="1:15" ht="12.75" customHeight="1" thickBot="1" x14ac:dyDescent="0.25">
      <c r="B4" s="474" t="s">
        <v>1</v>
      </c>
      <c r="C4" s="476" t="s">
        <v>2</v>
      </c>
      <c r="D4" s="477"/>
      <c r="E4" s="477"/>
      <c r="F4" s="477"/>
      <c r="G4" s="478"/>
      <c r="H4" s="476" t="s">
        <v>3</v>
      </c>
      <c r="I4" s="477"/>
      <c r="J4" s="477"/>
      <c r="K4" s="478"/>
      <c r="L4" s="476" t="s">
        <v>4</v>
      </c>
      <c r="M4" s="477"/>
      <c r="N4" s="478"/>
      <c r="O4" s="472" t="s">
        <v>104</v>
      </c>
    </row>
    <row r="5" spans="1:15" ht="26.25" thickBot="1" x14ac:dyDescent="0.25">
      <c r="B5" s="475"/>
      <c r="C5" s="356" t="s">
        <v>382</v>
      </c>
      <c r="D5" s="357" t="s">
        <v>329</v>
      </c>
      <c r="E5" s="357" t="s">
        <v>118</v>
      </c>
      <c r="F5" s="357" t="s">
        <v>15</v>
      </c>
      <c r="G5" s="358" t="s">
        <v>120</v>
      </c>
      <c r="H5" s="356" t="s">
        <v>121</v>
      </c>
      <c r="I5" s="357" t="s">
        <v>122</v>
      </c>
      <c r="J5" s="357" t="s">
        <v>123</v>
      </c>
      <c r="K5" s="358" t="s">
        <v>124</v>
      </c>
      <c r="L5" s="356" t="s">
        <v>88</v>
      </c>
      <c r="M5" s="357" t="s">
        <v>8</v>
      </c>
      <c r="N5" s="358" t="s">
        <v>119</v>
      </c>
      <c r="O5" s="473"/>
    </row>
    <row r="6" spans="1:15" x14ac:dyDescent="0.2">
      <c r="B6" s="206" t="s">
        <v>16</v>
      </c>
      <c r="C6" s="255">
        <v>0</v>
      </c>
      <c r="D6" s="256">
        <v>87513</v>
      </c>
      <c r="E6" s="256">
        <v>13999.8</v>
      </c>
      <c r="F6" s="256">
        <v>0</v>
      </c>
      <c r="G6" s="359">
        <v>101512.8</v>
      </c>
      <c r="H6" s="255">
        <v>62999.1</v>
      </c>
      <c r="I6" s="256">
        <v>35027</v>
      </c>
      <c r="J6" s="256">
        <v>0</v>
      </c>
      <c r="K6" s="359">
        <v>98026.1</v>
      </c>
      <c r="L6" s="255">
        <v>0</v>
      </c>
      <c r="M6" s="256">
        <v>0</v>
      </c>
      <c r="N6" s="257">
        <v>0</v>
      </c>
      <c r="O6" s="258">
        <v>199539</v>
      </c>
    </row>
    <row r="7" spans="1:15" x14ac:dyDescent="0.2">
      <c r="B7" s="207" t="s">
        <v>17</v>
      </c>
      <c r="C7" s="193">
        <v>0</v>
      </c>
      <c r="D7" s="194">
        <v>2111</v>
      </c>
      <c r="E7" s="194">
        <v>88804.6</v>
      </c>
      <c r="F7" s="194">
        <v>392170.6</v>
      </c>
      <c r="G7" s="360">
        <v>483086.2</v>
      </c>
      <c r="H7" s="193">
        <v>296468.5</v>
      </c>
      <c r="I7" s="194">
        <v>86749.1</v>
      </c>
      <c r="J7" s="194">
        <v>9322.9</v>
      </c>
      <c r="K7" s="360">
        <v>392540.7</v>
      </c>
      <c r="L7" s="193">
        <v>0</v>
      </c>
      <c r="M7" s="194">
        <v>85535</v>
      </c>
      <c r="N7" s="195">
        <v>85535</v>
      </c>
      <c r="O7" s="196">
        <v>961162</v>
      </c>
    </row>
    <row r="8" spans="1:15" x14ac:dyDescent="0.2">
      <c r="B8" s="207" t="s">
        <v>142</v>
      </c>
      <c r="C8" s="193">
        <v>0</v>
      </c>
      <c r="D8" s="194">
        <v>416525</v>
      </c>
      <c r="E8" s="194">
        <v>123825.7</v>
      </c>
      <c r="F8" s="194">
        <v>56949.1</v>
      </c>
      <c r="G8" s="360">
        <v>597299.80000000005</v>
      </c>
      <c r="H8" s="193">
        <v>21775.1</v>
      </c>
      <c r="I8" s="194">
        <v>8156</v>
      </c>
      <c r="J8" s="194">
        <v>0</v>
      </c>
      <c r="K8" s="360">
        <v>29931.1</v>
      </c>
      <c r="L8" s="193">
        <v>0</v>
      </c>
      <c r="M8" s="194">
        <v>0</v>
      </c>
      <c r="N8" s="195">
        <v>0</v>
      </c>
      <c r="O8" s="196">
        <v>627231</v>
      </c>
    </row>
    <row r="9" spans="1:15" x14ac:dyDescent="0.2">
      <c r="B9" s="207" t="s">
        <v>143</v>
      </c>
      <c r="C9" s="193">
        <v>0</v>
      </c>
      <c r="D9" s="194">
        <v>164120</v>
      </c>
      <c r="E9" s="194">
        <v>15747</v>
      </c>
      <c r="F9" s="194">
        <v>40392.699999999997</v>
      </c>
      <c r="G9" s="360">
        <v>220259.7</v>
      </c>
      <c r="H9" s="193">
        <v>4039.2</v>
      </c>
      <c r="I9" s="194">
        <v>0</v>
      </c>
      <c r="J9" s="194">
        <v>0</v>
      </c>
      <c r="K9" s="360">
        <v>4039.2</v>
      </c>
      <c r="L9" s="193">
        <v>0</v>
      </c>
      <c r="M9" s="194">
        <v>0</v>
      </c>
      <c r="N9" s="195">
        <v>0</v>
      </c>
      <c r="O9" s="196">
        <v>224299</v>
      </c>
    </row>
    <row r="10" spans="1:15" x14ac:dyDescent="0.2">
      <c r="B10" s="207" t="s">
        <v>18</v>
      </c>
      <c r="C10" s="193">
        <v>1250</v>
      </c>
      <c r="D10" s="194">
        <v>65249085</v>
      </c>
      <c r="E10" s="194">
        <v>8994035.5999999996</v>
      </c>
      <c r="F10" s="194">
        <v>55662598.600000001</v>
      </c>
      <c r="G10" s="360">
        <v>129906969.2</v>
      </c>
      <c r="H10" s="193">
        <v>120886186.90000001</v>
      </c>
      <c r="I10" s="194">
        <v>57675790.799999997</v>
      </c>
      <c r="J10" s="194">
        <v>12186177</v>
      </c>
      <c r="K10" s="360">
        <v>190748154.69999999</v>
      </c>
      <c r="L10" s="193">
        <v>0</v>
      </c>
      <c r="M10" s="194">
        <v>666956.9</v>
      </c>
      <c r="N10" s="195">
        <v>666956.9</v>
      </c>
      <c r="O10" s="196">
        <v>321322080.89999998</v>
      </c>
    </row>
    <row r="11" spans="1:15" x14ac:dyDescent="0.2">
      <c r="B11" s="207" t="s">
        <v>19</v>
      </c>
      <c r="C11" s="193">
        <v>0</v>
      </c>
      <c r="D11" s="194">
        <v>10685225</v>
      </c>
      <c r="E11" s="194">
        <v>2336480.2000000002</v>
      </c>
      <c r="F11" s="194">
        <v>4606850</v>
      </c>
      <c r="G11" s="360">
        <v>17628555.199999999</v>
      </c>
      <c r="H11" s="193">
        <v>2741191.6</v>
      </c>
      <c r="I11" s="194">
        <v>2366787</v>
      </c>
      <c r="J11" s="194">
        <v>141389.9</v>
      </c>
      <c r="K11" s="360">
        <v>5249368.7</v>
      </c>
      <c r="L11" s="193">
        <v>8444</v>
      </c>
      <c r="M11" s="194">
        <v>98788</v>
      </c>
      <c r="N11" s="195">
        <v>107232</v>
      </c>
      <c r="O11" s="196">
        <v>22985156</v>
      </c>
    </row>
    <row r="12" spans="1:15" x14ac:dyDescent="0.2">
      <c r="B12" s="207" t="s">
        <v>174</v>
      </c>
      <c r="C12" s="193">
        <v>0</v>
      </c>
      <c r="D12" s="194">
        <v>833343</v>
      </c>
      <c r="E12" s="194">
        <v>146605.5</v>
      </c>
      <c r="F12" s="194">
        <v>212352.5</v>
      </c>
      <c r="G12" s="360">
        <v>1192301</v>
      </c>
      <c r="H12" s="193">
        <v>0</v>
      </c>
      <c r="I12" s="194">
        <v>0</v>
      </c>
      <c r="J12" s="194">
        <v>0</v>
      </c>
      <c r="K12" s="360">
        <v>0</v>
      </c>
      <c r="L12" s="193">
        <v>1280</v>
      </c>
      <c r="M12" s="194">
        <v>0</v>
      </c>
      <c r="N12" s="195">
        <v>1280</v>
      </c>
      <c r="O12" s="196">
        <v>1193581</v>
      </c>
    </row>
    <row r="13" spans="1:15" x14ac:dyDescent="0.2">
      <c r="B13" s="207" t="s">
        <v>20</v>
      </c>
      <c r="C13" s="193">
        <v>50120</v>
      </c>
      <c r="D13" s="194">
        <v>5069433.9000000004</v>
      </c>
      <c r="E13" s="194">
        <v>9934530.0999999996</v>
      </c>
      <c r="F13" s="194">
        <v>14240634.800000001</v>
      </c>
      <c r="G13" s="360">
        <v>29294719</v>
      </c>
      <c r="H13" s="193">
        <v>20209928.5</v>
      </c>
      <c r="I13" s="194">
        <v>24370875.399999999</v>
      </c>
      <c r="J13" s="194">
        <v>12638587</v>
      </c>
      <c r="K13" s="360">
        <v>57219390.899999999</v>
      </c>
      <c r="L13" s="193">
        <v>365503.9</v>
      </c>
      <c r="M13" s="194">
        <v>3197183</v>
      </c>
      <c r="N13" s="195">
        <v>3562687</v>
      </c>
      <c r="O13" s="196">
        <v>90076797</v>
      </c>
    </row>
    <row r="14" spans="1:15" x14ac:dyDescent="0.2">
      <c r="B14" s="207" t="s">
        <v>21</v>
      </c>
      <c r="C14" s="193">
        <v>0</v>
      </c>
      <c r="D14" s="194">
        <v>16757068</v>
      </c>
      <c r="E14" s="194">
        <v>9395387.5999999996</v>
      </c>
      <c r="F14" s="194">
        <v>11819053.4</v>
      </c>
      <c r="G14" s="360">
        <v>37971509</v>
      </c>
      <c r="H14" s="193">
        <v>6931347.5999999996</v>
      </c>
      <c r="I14" s="194">
        <v>2070257.2</v>
      </c>
      <c r="J14" s="194">
        <v>624305.9</v>
      </c>
      <c r="K14" s="360">
        <v>9625910.9000000004</v>
      </c>
      <c r="L14" s="193">
        <v>1412754</v>
      </c>
      <c r="M14" s="194">
        <v>65992</v>
      </c>
      <c r="N14" s="195">
        <v>1478746</v>
      </c>
      <c r="O14" s="196">
        <v>49076165.899999999</v>
      </c>
    </row>
    <row r="15" spans="1:15" x14ac:dyDescent="0.2">
      <c r="B15" s="207" t="s">
        <v>144</v>
      </c>
      <c r="C15" s="193">
        <v>416219</v>
      </c>
      <c r="D15" s="194">
        <v>133092409</v>
      </c>
      <c r="E15" s="194">
        <v>63233768.299999997</v>
      </c>
      <c r="F15" s="194">
        <v>284494621.30000001</v>
      </c>
      <c r="G15" s="360">
        <v>481237017.60000002</v>
      </c>
      <c r="H15" s="193">
        <v>124257127</v>
      </c>
      <c r="I15" s="194">
        <v>38945799.200000003</v>
      </c>
      <c r="J15" s="194">
        <v>8041303</v>
      </c>
      <c r="K15" s="360">
        <v>171244229.30000001</v>
      </c>
      <c r="L15" s="193">
        <v>49541</v>
      </c>
      <c r="M15" s="194">
        <v>1886881.9</v>
      </c>
      <c r="N15" s="195">
        <v>1936422.9</v>
      </c>
      <c r="O15" s="196">
        <v>654417669.89999998</v>
      </c>
    </row>
    <row r="16" spans="1:15" x14ac:dyDescent="0.2">
      <c r="B16" s="207" t="s">
        <v>22</v>
      </c>
      <c r="C16" s="193">
        <v>0</v>
      </c>
      <c r="D16" s="194">
        <v>3499335.9</v>
      </c>
      <c r="E16" s="194">
        <v>335294.09999999998</v>
      </c>
      <c r="F16" s="194">
        <v>454454.4</v>
      </c>
      <c r="G16" s="360">
        <v>4289084.5</v>
      </c>
      <c r="H16" s="193">
        <v>10160.4</v>
      </c>
      <c r="I16" s="194">
        <v>0</v>
      </c>
      <c r="J16" s="194">
        <v>0</v>
      </c>
      <c r="K16" s="360">
        <v>10160.4</v>
      </c>
      <c r="L16" s="193">
        <v>0</v>
      </c>
      <c r="M16" s="194">
        <v>0</v>
      </c>
      <c r="N16" s="195">
        <v>0</v>
      </c>
      <c r="O16" s="196">
        <v>4299244.9000000004</v>
      </c>
    </row>
    <row r="17" spans="2:15" x14ac:dyDescent="0.2">
      <c r="B17" s="207" t="s">
        <v>23</v>
      </c>
      <c r="C17" s="193">
        <v>11190</v>
      </c>
      <c r="D17" s="194">
        <v>196132301</v>
      </c>
      <c r="E17" s="194">
        <v>28926117.100000001</v>
      </c>
      <c r="F17" s="194">
        <v>136765395</v>
      </c>
      <c r="G17" s="360">
        <v>361835003.19999999</v>
      </c>
      <c r="H17" s="193">
        <v>41526368</v>
      </c>
      <c r="I17" s="194">
        <v>8566839.6999999993</v>
      </c>
      <c r="J17" s="194">
        <v>5929032.9000000004</v>
      </c>
      <c r="K17" s="360">
        <v>56022240.700000003</v>
      </c>
      <c r="L17" s="193">
        <v>21642.9</v>
      </c>
      <c r="M17" s="194">
        <v>8218650</v>
      </c>
      <c r="N17" s="195">
        <v>8240293</v>
      </c>
      <c r="O17" s="196">
        <v>426097537</v>
      </c>
    </row>
    <row r="18" spans="2:15" x14ac:dyDescent="0.2">
      <c r="B18" s="207" t="s">
        <v>24</v>
      </c>
      <c r="C18" s="193">
        <v>61001</v>
      </c>
      <c r="D18" s="194">
        <v>11767809.9</v>
      </c>
      <c r="E18" s="194">
        <v>14396342.699999999</v>
      </c>
      <c r="F18" s="194">
        <v>9921557</v>
      </c>
      <c r="G18" s="360">
        <v>36146710.799999997</v>
      </c>
      <c r="H18" s="193">
        <v>3314636.7</v>
      </c>
      <c r="I18" s="194">
        <v>2568164.4</v>
      </c>
      <c r="J18" s="194">
        <v>67675</v>
      </c>
      <c r="K18" s="360">
        <v>5950476.0999999996</v>
      </c>
      <c r="L18" s="193">
        <v>139</v>
      </c>
      <c r="M18" s="194">
        <v>3068323</v>
      </c>
      <c r="N18" s="195">
        <v>3068462</v>
      </c>
      <c r="O18" s="196">
        <v>45165648.899999999</v>
      </c>
    </row>
    <row r="19" spans="2:15" x14ac:dyDescent="0.2">
      <c r="B19" s="207" t="s">
        <v>25</v>
      </c>
      <c r="C19" s="193">
        <v>0</v>
      </c>
      <c r="D19" s="194">
        <v>15283996.9</v>
      </c>
      <c r="E19" s="194">
        <v>9288815.1999999993</v>
      </c>
      <c r="F19" s="194">
        <v>31866448.300000001</v>
      </c>
      <c r="G19" s="360">
        <v>56439260.5</v>
      </c>
      <c r="H19" s="193">
        <v>9709716.5</v>
      </c>
      <c r="I19" s="194">
        <v>8418044.8000000007</v>
      </c>
      <c r="J19" s="194">
        <v>4245337</v>
      </c>
      <c r="K19" s="360">
        <v>22373098.399999999</v>
      </c>
      <c r="L19" s="193">
        <v>90000</v>
      </c>
      <c r="M19" s="194">
        <v>779323</v>
      </c>
      <c r="N19" s="195">
        <v>869323</v>
      </c>
      <c r="O19" s="196">
        <v>79681681.900000006</v>
      </c>
    </row>
    <row r="20" spans="2:15" x14ac:dyDescent="0.2">
      <c r="B20" s="207" t="s">
        <v>26</v>
      </c>
      <c r="C20" s="193">
        <v>103019</v>
      </c>
      <c r="D20" s="194">
        <v>21932409</v>
      </c>
      <c r="E20" s="194">
        <v>7162425.7999999998</v>
      </c>
      <c r="F20" s="194">
        <v>45179958.700000003</v>
      </c>
      <c r="G20" s="360">
        <v>74377812.5</v>
      </c>
      <c r="H20" s="193">
        <v>55598392.5</v>
      </c>
      <c r="I20" s="194">
        <v>50096388.799999997</v>
      </c>
      <c r="J20" s="194">
        <v>8289358</v>
      </c>
      <c r="K20" s="360">
        <v>113984139.40000001</v>
      </c>
      <c r="L20" s="193">
        <v>203487</v>
      </c>
      <c r="M20" s="194">
        <v>2235754</v>
      </c>
      <c r="N20" s="195">
        <v>2439241</v>
      </c>
      <c r="O20" s="196">
        <v>190801193</v>
      </c>
    </row>
    <row r="21" spans="2:15" x14ac:dyDescent="0.2">
      <c r="B21" s="207" t="s">
        <v>27</v>
      </c>
      <c r="C21" s="193">
        <v>0</v>
      </c>
      <c r="D21" s="194">
        <v>14521043.9</v>
      </c>
      <c r="E21" s="194">
        <v>6574826.2000000002</v>
      </c>
      <c r="F21" s="194">
        <v>19410759.399999999</v>
      </c>
      <c r="G21" s="360">
        <v>40506629.700000003</v>
      </c>
      <c r="H21" s="193">
        <v>6792200.2999999998</v>
      </c>
      <c r="I21" s="194">
        <v>9268333.8000000007</v>
      </c>
      <c r="J21" s="194">
        <v>1253822</v>
      </c>
      <c r="K21" s="360">
        <v>17314356.199999999</v>
      </c>
      <c r="L21" s="193">
        <v>2923</v>
      </c>
      <c r="M21" s="194">
        <v>59731</v>
      </c>
      <c r="N21" s="195">
        <v>62654</v>
      </c>
      <c r="O21" s="196">
        <v>57883639.899999999</v>
      </c>
    </row>
    <row r="22" spans="2:15" x14ac:dyDescent="0.2">
      <c r="B22" s="207" t="s">
        <v>207</v>
      </c>
      <c r="C22" s="193">
        <v>0</v>
      </c>
      <c r="D22" s="194">
        <v>24779207</v>
      </c>
      <c r="E22" s="194">
        <v>1157871.3</v>
      </c>
      <c r="F22" s="194">
        <v>8132210.2999999998</v>
      </c>
      <c r="G22" s="360">
        <v>34069288.700000003</v>
      </c>
      <c r="H22" s="193">
        <v>1081341.8999999999</v>
      </c>
      <c r="I22" s="194">
        <v>24540.3</v>
      </c>
      <c r="J22" s="194">
        <v>32639</v>
      </c>
      <c r="K22" s="360">
        <v>1138521.2</v>
      </c>
      <c r="L22" s="193">
        <v>0</v>
      </c>
      <c r="M22" s="194">
        <v>16642</v>
      </c>
      <c r="N22" s="195">
        <v>16642</v>
      </c>
      <c r="O22" s="196">
        <v>35224452</v>
      </c>
    </row>
    <row r="23" spans="2:15" x14ac:dyDescent="0.2">
      <c r="B23" s="207" t="s">
        <v>28</v>
      </c>
      <c r="C23" s="193">
        <v>467508</v>
      </c>
      <c r="D23" s="194">
        <v>71481398</v>
      </c>
      <c r="E23" s="194">
        <v>45419744.200000003</v>
      </c>
      <c r="F23" s="194">
        <v>16786007</v>
      </c>
      <c r="G23" s="360">
        <v>134154657.2</v>
      </c>
      <c r="H23" s="193">
        <v>19393382.300000001</v>
      </c>
      <c r="I23" s="194">
        <v>7119742.2999999998</v>
      </c>
      <c r="J23" s="194">
        <v>5027218.9000000004</v>
      </c>
      <c r="K23" s="360">
        <v>31540343.699999999</v>
      </c>
      <c r="L23" s="193">
        <v>2395278</v>
      </c>
      <c r="M23" s="194">
        <v>8648387</v>
      </c>
      <c r="N23" s="195">
        <v>11043665</v>
      </c>
      <c r="O23" s="196">
        <v>176738666</v>
      </c>
    </row>
    <row r="24" spans="2:15" x14ac:dyDescent="0.2">
      <c r="B24" s="207" t="s">
        <v>29</v>
      </c>
      <c r="C24" s="193">
        <v>0</v>
      </c>
      <c r="D24" s="194">
        <v>3172950.9</v>
      </c>
      <c r="E24" s="194">
        <v>1034687.9</v>
      </c>
      <c r="F24" s="194">
        <v>4631541.7</v>
      </c>
      <c r="G24" s="360">
        <v>8839180.6999999993</v>
      </c>
      <c r="H24" s="193">
        <v>896231.6</v>
      </c>
      <c r="I24" s="194">
        <v>815848.6</v>
      </c>
      <c r="J24" s="194">
        <v>80052</v>
      </c>
      <c r="K24" s="360">
        <v>1792132.2</v>
      </c>
      <c r="L24" s="193">
        <v>0</v>
      </c>
      <c r="M24" s="194">
        <v>74619</v>
      </c>
      <c r="N24" s="195">
        <v>74619</v>
      </c>
      <c r="O24" s="196">
        <v>10705931.9</v>
      </c>
    </row>
    <row r="25" spans="2:15" x14ac:dyDescent="0.2">
      <c r="B25" s="207" t="s">
        <v>30</v>
      </c>
      <c r="C25" s="193">
        <v>0</v>
      </c>
      <c r="D25" s="194">
        <v>616553</v>
      </c>
      <c r="E25" s="194">
        <v>37292.5</v>
      </c>
      <c r="F25" s="194">
        <v>36944</v>
      </c>
      <c r="G25" s="360">
        <v>690789.5</v>
      </c>
      <c r="H25" s="193">
        <v>7458.5</v>
      </c>
      <c r="I25" s="194">
        <v>0</v>
      </c>
      <c r="J25" s="194">
        <v>0</v>
      </c>
      <c r="K25" s="360">
        <v>7458.5</v>
      </c>
      <c r="L25" s="193">
        <v>0</v>
      </c>
      <c r="M25" s="194">
        <v>0</v>
      </c>
      <c r="N25" s="195">
        <v>0</v>
      </c>
      <c r="O25" s="196">
        <v>698248</v>
      </c>
    </row>
    <row r="26" spans="2:15" x14ac:dyDescent="0.2">
      <c r="B26" s="207" t="s">
        <v>31</v>
      </c>
      <c r="C26" s="193">
        <v>0</v>
      </c>
      <c r="D26" s="194">
        <v>0</v>
      </c>
      <c r="E26" s="194">
        <v>3800.6</v>
      </c>
      <c r="F26" s="194">
        <v>478296.9</v>
      </c>
      <c r="G26" s="360">
        <v>482097.6</v>
      </c>
      <c r="H26" s="193">
        <v>3759.3</v>
      </c>
      <c r="I26" s="194">
        <v>0</v>
      </c>
      <c r="J26" s="194">
        <v>0</v>
      </c>
      <c r="K26" s="360">
        <v>3759.3</v>
      </c>
      <c r="L26" s="193">
        <v>0</v>
      </c>
      <c r="M26" s="194">
        <v>0</v>
      </c>
      <c r="N26" s="195">
        <v>0</v>
      </c>
      <c r="O26" s="196">
        <v>485856.9</v>
      </c>
    </row>
    <row r="27" spans="2:15" x14ac:dyDescent="0.2">
      <c r="B27" s="207" t="s">
        <v>179</v>
      </c>
      <c r="C27" s="193">
        <v>0</v>
      </c>
      <c r="D27" s="194">
        <v>8600</v>
      </c>
      <c r="E27" s="194">
        <v>0</v>
      </c>
      <c r="F27" s="194">
        <v>0</v>
      </c>
      <c r="G27" s="360">
        <v>8600</v>
      </c>
      <c r="H27" s="193">
        <v>0</v>
      </c>
      <c r="I27" s="194">
        <v>0</v>
      </c>
      <c r="J27" s="194">
        <v>0</v>
      </c>
      <c r="K27" s="360">
        <v>0</v>
      </c>
      <c r="L27" s="193">
        <v>0</v>
      </c>
      <c r="M27" s="194">
        <v>0</v>
      </c>
      <c r="N27" s="195">
        <v>0</v>
      </c>
      <c r="O27" s="196">
        <v>8600</v>
      </c>
    </row>
    <row r="28" spans="2:15" x14ac:dyDescent="0.2">
      <c r="B28" s="207" t="s">
        <v>204</v>
      </c>
      <c r="C28" s="193">
        <v>0</v>
      </c>
      <c r="D28" s="194">
        <v>59072</v>
      </c>
      <c r="E28" s="194">
        <v>0</v>
      </c>
      <c r="F28" s="194">
        <v>0</v>
      </c>
      <c r="G28" s="360">
        <v>59072</v>
      </c>
      <c r="H28" s="193">
        <v>0</v>
      </c>
      <c r="I28" s="194">
        <v>0</v>
      </c>
      <c r="J28" s="194">
        <v>0</v>
      </c>
      <c r="K28" s="360">
        <v>0</v>
      </c>
      <c r="L28" s="193">
        <v>0</v>
      </c>
      <c r="M28" s="194">
        <v>0</v>
      </c>
      <c r="N28" s="195">
        <v>0</v>
      </c>
      <c r="O28" s="196">
        <v>59072</v>
      </c>
    </row>
    <row r="29" spans="2:15" x14ac:dyDescent="0.2">
      <c r="B29" s="207" t="s">
        <v>175</v>
      </c>
      <c r="C29" s="193">
        <v>0</v>
      </c>
      <c r="D29" s="194">
        <v>0</v>
      </c>
      <c r="E29" s="194">
        <v>5495</v>
      </c>
      <c r="F29" s="194">
        <v>0</v>
      </c>
      <c r="G29" s="360">
        <v>5495</v>
      </c>
      <c r="H29" s="193">
        <v>0</v>
      </c>
      <c r="I29" s="194">
        <v>3131</v>
      </c>
      <c r="J29" s="194">
        <v>0</v>
      </c>
      <c r="K29" s="360">
        <v>3131</v>
      </c>
      <c r="L29" s="193">
        <v>0</v>
      </c>
      <c r="M29" s="194">
        <v>0</v>
      </c>
      <c r="N29" s="195">
        <v>0</v>
      </c>
      <c r="O29" s="196">
        <v>8626</v>
      </c>
    </row>
    <row r="30" spans="2:15" x14ac:dyDescent="0.2">
      <c r="B30" s="207" t="s">
        <v>32</v>
      </c>
      <c r="C30" s="193">
        <v>0</v>
      </c>
      <c r="D30" s="194">
        <v>4642902.9000000004</v>
      </c>
      <c r="E30" s="194">
        <v>991440.8</v>
      </c>
      <c r="F30" s="194">
        <v>1503764.3</v>
      </c>
      <c r="G30" s="360">
        <v>7138108.2000000002</v>
      </c>
      <c r="H30" s="193">
        <v>423176.8</v>
      </c>
      <c r="I30" s="194">
        <v>84698.9</v>
      </c>
      <c r="J30" s="194">
        <v>7464</v>
      </c>
      <c r="K30" s="360">
        <v>515339.7</v>
      </c>
      <c r="L30" s="193">
        <v>0</v>
      </c>
      <c r="M30" s="194">
        <v>34000</v>
      </c>
      <c r="N30" s="195">
        <v>34000</v>
      </c>
      <c r="O30" s="196">
        <v>7687447.9000000004</v>
      </c>
    </row>
    <row r="31" spans="2:15" x14ac:dyDescent="0.2">
      <c r="B31" s="207" t="s">
        <v>33</v>
      </c>
      <c r="C31" s="193">
        <v>0</v>
      </c>
      <c r="D31" s="194">
        <v>18559</v>
      </c>
      <c r="E31" s="194">
        <v>6698</v>
      </c>
      <c r="F31" s="194">
        <v>10293.799999999999</v>
      </c>
      <c r="G31" s="360">
        <v>35550.800000000003</v>
      </c>
      <c r="H31" s="193">
        <v>9796.1</v>
      </c>
      <c r="I31" s="194">
        <v>35979.9</v>
      </c>
      <c r="J31" s="194">
        <v>30020</v>
      </c>
      <c r="K31" s="360">
        <v>75796.100000000006</v>
      </c>
      <c r="L31" s="193">
        <v>0</v>
      </c>
      <c r="M31" s="194">
        <v>0</v>
      </c>
      <c r="N31" s="195">
        <v>0</v>
      </c>
      <c r="O31" s="196">
        <v>111346.9</v>
      </c>
    </row>
    <row r="32" spans="2:15" x14ac:dyDescent="0.2">
      <c r="B32" s="207" t="s">
        <v>34</v>
      </c>
      <c r="C32" s="193">
        <v>0</v>
      </c>
      <c r="D32" s="194">
        <v>36789</v>
      </c>
      <c r="E32" s="194">
        <v>42899</v>
      </c>
      <c r="F32" s="194">
        <v>0</v>
      </c>
      <c r="G32" s="360">
        <v>79688</v>
      </c>
      <c r="H32" s="193">
        <v>0</v>
      </c>
      <c r="I32" s="194">
        <v>0</v>
      </c>
      <c r="J32" s="194">
        <v>53712</v>
      </c>
      <c r="K32" s="360">
        <v>53712</v>
      </c>
      <c r="L32" s="193">
        <v>0</v>
      </c>
      <c r="M32" s="194">
        <v>500</v>
      </c>
      <c r="N32" s="195">
        <v>500</v>
      </c>
      <c r="O32" s="196">
        <v>133900</v>
      </c>
    </row>
    <row r="33" spans="2:15" x14ac:dyDescent="0.2">
      <c r="B33" s="207" t="s">
        <v>35</v>
      </c>
      <c r="C33" s="193">
        <v>244272</v>
      </c>
      <c r="D33" s="194">
        <v>2733534</v>
      </c>
      <c r="E33" s="194">
        <v>2170454.7000000002</v>
      </c>
      <c r="F33" s="194">
        <v>1551281.7</v>
      </c>
      <c r="G33" s="360">
        <v>6699542.4000000004</v>
      </c>
      <c r="H33" s="193">
        <v>3013405.4</v>
      </c>
      <c r="I33" s="194">
        <v>3351446</v>
      </c>
      <c r="J33" s="194">
        <v>740529</v>
      </c>
      <c r="K33" s="360">
        <v>7105380.5</v>
      </c>
      <c r="L33" s="193">
        <v>56783.9</v>
      </c>
      <c r="M33" s="194">
        <v>811313.9</v>
      </c>
      <c r="N33" s="195">
        <v>868097.9</v>
      </c>
      <c r="O33" s="196">
        <v>14673020.9</v>
      </c>
    </row>
    <row r="34" spans="2:15" x14ac:dyDescent="0.2">
      <c r="B34" s="207" t="s">
        <v>182</v>
      </c>
      <c r="C34" s="193">
        <v>413</v>
      </c>
      <c r="D34" s="194">
        <v>34732</v>
      </c>
      <c r="E34" s="194">
        <v>167228.79999999999</v>
      </c>
      <c r="F34" s="194">
        <v>14368.3</v>
      </c>
      <c r="G34" s="360">
        <v>216742.1</v>
      </c>
      <c r="H34" s="193">
        <v>19342.7</v>
      </c>
      <c r="I34" s="194">
        <v>91302</v>
      </c>
      <c r="J34" s="194">
        <v>53145</v>
      </c>
      <c r="K34" s="360">
        <v>163789.79999999999</v>
      </c>
      <c r="L34" s="193">
        <v>0</v>
      </c>
      <c r="M34" s="194">
        <v>0</v>
      </c>
      <c r="N34" s="195">
        <v>0</v>
      </c>
      <c r="O34" s="196">
        <v>380532</v>
      </c>
    </row>
    <row r="35" spans="2:15" x14ac:dyDescent="0.2">
      <c r="B35" s="207" t="s">
        <v>145</v>
      </c>
      <c r="C35" s="193">
        <v>0</v>
      </c>
      <c r="D35" s="194">
        <v>0</v>
      </c>
      <c r="E35" s="194">
        <v>20719</v>
      </c>
      <c r="F35" s="194">
        <v>4477.5</v>
      </c>
      <c r="G35" s="360">
        <v>25196.5</v>
      </c>
      <c r="H35" s="193">
        <v>7609.5</v>
      </c>
      <c r="I35" s="194">
        <v>7336</v>
      </c>
      <c r="J35" s="194">
        <v>1455</v>
      </c>
      <c r="K35" s="360">
        <v>16400.5</v>
      </c>
      <c r="L35" s="193">
        <v>0</v>
      </c>
      <c r="M35" s="194">
        <v>0</v>
      </c>
      <c r="N35" s="195">
        <v>0</v>
      </c>
      <c r="O35" s="196">
        <v>41597</v>
      </c>
    </row>
    <row r="36" spans="2:15" x14ac:dyDescent="0.2">
      <c r="B36" s="207" t="s">
        <v>36</v>
      </c>
      <c r="C36" s="193">
        <v>0</v>
      </c>
      <c r="D36" s="194">
        <v>297744.90000000002</v>
      </c>
      <c r="E36" s="194">
        <v>0</v>
      </c>
      <c r="F36" s="194">
        <v>19885</v>
      </c>
      <c r="G36" s="360">
        <v>317629.90000000002</v>
      </c>
      <c r="H36" s="193">
        <v>0</v>
      </c>
      <c r="I36" s="194">
        <v>0</v>
      </c>
      <c r="J36" s="194">
        <v>0</v>
      </c>
      <c r="K36" s="360">
        <v>0</v>
      </c>
      <c r="L36" s="193">
        <v>0</v>
      </c>
      <c r="M36" s="194">
        <v>0</v>
      </c>
      <c r="N36" s="195">
        <v>0</v>
      </c>
      <c r="O36" s="196">
        <v>317629.90000000002</v>
      </c>
    </row>
    <row r="37" spans="2:15" x14ac:dyDescent="0.2">
      <c r="B37" s="207" t="s">
        <v>37</v>
      </c>
      <c r="C37" s="193">
        <v>0</v>
      </c>
      <c r="D37" s="194">
        <v>582255.9</v>
      </c>
      <c r="E37" s="194">
        <v>713698.3</v>
      </c>
      <c r="F37" s="194">
        <v>653898.80000000005</v>
      </c>
      <c r="G37" s="360">
        <v>1949853.2</v>
      </c>
      <c r="H37" s="193">
        <v>1079730.8999999999</v>
      </c>
      <c r="I37" s="194">
        <v>907141.8</v>
      </c>
      <c r="J37" s="194">
        <v>371719</v>
      </c>
      <c r="K37" s="360">
        <v>2358591.7000000002</v>
      </c>
      <c r="L37" s="193">
        <v>3316</v>
      </c>
      <c r="M37" s="194">
        <v>86155</v>
      </c>
      <c r="N37" s="195">
        <v>89471</v>
      </c>
      <c r="O37" s="196">
        <v>4397916</v>
      </c>
    </row>
    <row r="38" spans="2:15" x14ac:dyDescent="0.2">
      <c r="B38" s="207" t="s">
        <v>205</v>
      </c>
      <c r="C38" s="193">
        <v>0</v>
      </c>
      <c r="D38" s="194">
        <v>0</v>
      </c>
      <c r="E38" s="194">
        <v>15411</v>
      </c>
      <c r="F38" s="194">
        <v>18016.900000000001</v>
      </c>
      <c r="G38" s="360">
        <v>33427.9</v>
      </c>
      <c r="H38" s="193">
        <v>0</v>
      </c>
      <c r="I38" s="194">
        <v>0</v>
      </c>
      <c r="J38" s="194">
        <v>0</v>
      </c>
      <c r="K38" s="360">
        <v>0</v>
      </c>
      <c r="L38" s="193">
        <v>0</v>
      </c>
      <c r="M38" s="194">
        <v>0</v>
      </c>
      <c r="N38" s="195">
        <v>0</v>
      </c>
      <c r="O38" s="196">
        <v>33427.9</v>
      </c>
    </row>
    <row r="39" spans="2:15" x14ac:dyDescent="0.2">
      <c r="B39" s="207" t="s">
        <v>146</v>
      </c>
      <c r="C39" s="193">
        <v>0</v>
      </c>
      <c r="D39" s="194">
        <v>51173</v>
      </c>
      <c r="E39" s="194">
        <v>27755.1</v>
      </c>
      <c r="F39" s="194">
        <v>27310</v>
      </c>
      <c r="G39" s="360">
        <v>106238.1</v>
      </c>
      <c r="H39" s="193">
        <v>3083.9</v>
      </c>
      <c r="I39" s="194">
        <v>0</v>
      </c>
      <c r="J39" s="194">
        <v>57531</v>
      </c>
      <c r="K39" s="360">
        <v>60614.9</v>
      </c>
      <c r="L39" s="193">
        <v>0</v>
      </c>
      <c r="M39" s="194">
        <v>0</v>
      </c>
      <c r="N39" s="195">
        <v>0</v>
      </c>
      <c r="O39" s="196">
        <v>166853</v>
      </c>
    </row>
    <row r="40" spans="2:15" x14ac:dyDescent="0.2">
      <c r="B40" s="207" t="s">
        <v>38</v>
      </c>
      <c r="C40" s="193">
        <v>0</v>
      </c>
      <c r="D40" s="194">
        <v>15649603</v>
      </c>
      <c r="E40" s="194">
        <v>109582.6</v>
      </c>
      <c r="F40" s="194">
        <v>1660890.4</v>
      </c>
      <c r="G40" s="360">
        <v>17420076.100000001</v>
      </c>
      <c r="H40" s="193">
        <v>14351.8</v>
      </c>
      <c r="I40" s="194">
        <v>3619</v>
      </c>
      <c r="J40" s="194">
        <v>0</v>
      </c>
      <c r="K40" s="360">
        <v>17970.8</v>
      </c>
      <c r="L40" s="193">
        <v>0</v>
      </c>
      <c r="M40" s="194">
        <v>0</v>
      </c>
      <c r="N40" s="195">
        <v>0</v>
      </c>
      <c r="O40" s="196">
        <v>17438047</v>
      </c>
    </row>
    <row r="41" spans="2:15" x14ac:dyDescent="0.2">
      <c r="B41" s="207" t="s">
        <v>39</v>
      </c>
      <c r="C41" s="193">
        <v>0</v>
      </c>
      <c r="D41" s="194">
        <v>387301.9</v>
      </c>
      <c r="E41" s="194">
        <v>596211.69999999995</v>
      </c>
      <c r="F41" s="194">
        <v>5776903</v>
      </c>
      <c r="G41" s="360">
        <v>6760416.7000000002</v>
      </c>
      <c r="H41" s="193">
        <v>672728.2</v>
      </c>
      <c r="I41" s="194">
        <v>0</v>
      </c>
      <c r="J41" s="194">
        <v>0</v>
      </c>
      <c r="K41" s="360">
        <v>672728.2</v>
      </c>
      <c r="L41" s="193">
        <v>0</v>
      </c>
      <c r="M41" s="194">
        <v>154100</v>
      </c>
      <c r="N41" s="195">
        <v>154100</v>
      </c>
      <c r="O41" s="196">
        <v>7587245</v>
      </c>
    </row>
    <row r="42" spans="2:15" x14ac:dyDescent="0.2">
      <c r="B42" s="207" t="s">
        <v>208</v>
      </c>
      <c r="C42" s="193">
        <v>0</v>
      </c>
      <c r="D42" s="194">
        <v>1283</v>
      </c>
      <c r="E42" s="194">
        <v>515</v>
      </c>
      <c r="F42" s="194">
        <v>0</v>
      </c>
      <c r="G42" s="360">
        <v>1798</v>
      </c>
      <c r="H42" s="193">
        <v>0</v>
      </c>
      <c r="I42" s="194">
        <v>0</v>
      </c>
      <c r="J42" s="194">
        <v>0</v>
      </c>
      <c r="K42" s="360">
        <v>0</v>
      </c>
      <c r="L42" s="193">
        <v>0</v>
      </c>
      <c r="M42" s="194">
        <v>0</v>
      </c>
      <c r="N42" s="195">
        <v>0</v>
      </c>
      <c r="O42" s="196">
        <v>1798</v>
      </c>
    </row>
    <row r="43" spans="2:15" x14ac:dyDescent="0.2">
      <c r="B43" s="207" t="s">
        <v>40</v>
      </c>
      <c r="C43" s="193">
        <v>0</v>
      </c>
      <c r="D43" s="194">
        <v>1009978.9</v>
      </c>
      <c r="E43" s="194">
        <v>316580.40000000002</v>
      </c>
      <c r="F43" s="194">
        <v>232374.2</v>
      </c>
      <c r="G43" s="360">
        <v>1558933.7</v>
      </c>
      <c r="H43" s="193">
        <v>19786.2</v>
      </c>
      <c r="I43" s="194">
        <v>3479</v>
      </c>
      <c r="J43" s="194">
        <v>0</v>
      </c>
      <c r="K43" s="360">
        <v>23265.200000000001</v>
      </c>
      <c r="L43" s="193">
        <v>0</v>
      </c>
      <c r="M43" s="194">
        <v>0</v>
      </c>
      <c r="N43" s="195">
        <v>0</v>
      </c>
      <c r="O43" s="196">
        <v>1582198.9</v>
      </c>
    </row>
    <row r="44" spans="2:15" x14ac:dyDescent="0.2">
      <c r="B44" s="207" t="s">
        <v>41</v>
      </c>
      <c r="C44" s="193">
        <v>8720</v>
      </c>
      <c r="D44" s="194">
        <v>232156</v>
      </c>
      <c r="E44" s="194">
        <v>407871.7</v>
      </c>
      <c r="F44" s="194">
        <v>337948.7</v>
      </c>
      <c r="G44" s="360">
        <v>986696.5</v>
      </c>
      <c r="H44" s="193">
        <v>588017.1</v>
      </c>
      <c r="I44" s="194">
        <v>232918.3</v>
      </c>
      <c r="J44" s="194">
        <v>132695</v>
      </c>
      <c r="K44" s="360">
        <v>953630.4</v>
      </c>
      <c r="L44" s="193">
        <v>0</v>
      </c>
      <c r="M44" s="194">
        <v>118775.9</v>
      </c>
      <c r="N44" s="195">
        <v>118775.9</v>
      </c>
      <c r="O44" s="196">
        <v>2059102.9</v>
      </c>
    </row>
    <row r="45" spans="2:15" x14ac:dyDescent="0.2">
      <c r="B45" s="207" t="s">
        <v>42</v>
      </c>
      <c r="C45" s="193">
        <v>0</v>
      </c>
      <c r="D45" s="194">
        <v>3916540.9</v>
      </c>
      <c r="E45" s="194">
        <v>706088.2</v>
      </c>
      <c r="F45" s="194">
        <v>875268.8</v>
      </c>
      <c r="G45" s="360">
        <v>5497898</v>
      </c>
      <c r="H45" s="193">
        <v>62759.3</v>
      </c>
      <c r="I45" s="194">
        <v>39921.599999999999</v>
      </c>
      <c r="J45" s="194">
        <v>135325</v>
      </c>
      <c r="K45" s="360">
        <v>238005.9</v>
      </c>
      <c r="L45" s="193">
        <v>0</v>
      </c>
      <c r="M45" s="194">
        <v>11718</v>
      </c>
      <c r="N45" s="195">
        <v>11718</v>
      </c>
      <c r="O45" s="196">
        <v>5747622</v>
      </c>
    </row>
    <row r="46" spans="2:15" x14ac:dyDescent="0.2">
      <c r="B46" s="207" t="s">
        <v>43</v>
      </c>
      <c r="C46" s="193">
        <v>0</v>
      </c>
      <c r="D46" s="194">
        <v>7241570.9000000004</v>
      </c>
      <c r="E46" s="194">
        <v>2553652.4</v>
      </c>
      <c r="F46" s="194">
        <v>8225447</v>
      </c>
      <c r="G46" s="360">
        <v>18020670.5</v>
      </c>
      <c r="H46" s="193">
        <v>10179589.4</v>
      </c>
      <c r="I46" s="194">
        <v>8750076</v>
      </c>
      <c r="J46" s="194">
        <v>1450284</v>
      </c>
      <c r="K46" s="360">
        <v>20379949.399999999</v>
      </c>
      <c r="L46" s="193">
        <v>0</v>
      </c>
      <c r="M46" s="194">
        <v>0</v>
      </c>
      <c r="N46" s="195">
        <v>0</v>
      </c>
      <c r="O46" s="196">
        <v>38400620</v>
      </c>
    </row>
    <row r="47" spans="2:15" x14ac:dyDescent="0.2">
      <c r="B47" s="207" t="s">
        <v>44</v>
      </c>
      <c r="C47" s="193">
        <v>0</v>
      </c>
      <c r="D47" s="194">
        <v>267322</v>
      </c>
      <c r="E47" s="194">
        <v>224258.9</v>
      </c>
      <c r="F47" s="194">
        <v>1065732.5</v>
      </c>
      <c r="G47" s="360">
        <v>1557313.4</v>
      </c>
      <c r="H47" s="193">
        <v>190537.1</v>
      </c>
      <c r="I47" s="194">
        <v>20174.400000000001</v>
      </c>
      <c r="J47" s="194">
        <v>16172</v>
      </c>
      <c r="K47" s="360">
        <v>226883.5</v>
      </c>
      <c r="L47" s="193">
        <v>0</v>
      </c>
      <c r="M47" s="194">
        <v>57945</v>
      </c>
      <c r="N47" s="195">
        <v>57945</v>
      </c>
      <c r="O47" s="196">
        <v>1842142</v>
      </c>
    </row>
    <row r="48" spans="2:15" x14ac:dyDescent="0.2">
      <c r="B48" s="26" t="s">
        <v>53</v>
      </c>
      <c r="C48" s="197">
        <v>1363712</v>
      </c>
      <c r="D48" s="198">
        <v>632714959</v>
      </c>
      <c r="E48" s="198">
        <v>217696963.90000001</v>
      </c>
      <c r="F48" s="198">
        <v>667167058.20000005</v>
      </c>
      <c r="G48" s="259">
        <v>1518942693.2</v>
      </c>
      <c r="H48" s="197">
        <v>430028627.19999999</v>
      </c>
      <c r="I48" s="198">
        <v>225968569.5</v>
      </c>
      <c r="J48" s="198">
        <v>61616272</v>
      </c>
      <c r="K48" s="259">
        <v>717613468.70000005</v>
      </c>
      <c r="L48" s="197">
        <v>4611093</v>
      </c>
      <c r="M48" s="198">
        <v>30377274</v>
      </c>
      <c r="N48" s="199">
        <v>34988367</v>
      </c>
      <c r="O48" s="200">
        <v>2271544528.9000001</v>
      </c>
    </row>
    <row r="49" spans="2:15" x14ac:dyDescent="0.2">
      <c r="B49" s="207" t="s">
        <v>45</v>
      </c>
      <c r="C49" s="193">
        <v>491</v>
      </c>
      <c r="D49" s="194">
        <v>7308476.9000000004</v>
      </c>
      <c r="E49" s="194">
        <v>3799048</v>
      </c>
      <c r="F49" s="194">
        <v>13210575</v>
      </c>
      <c r="G49" s="360">
        <v>24318591.100000001</v>
      </c>
      <c r="H49" s="193">
        <v>24458759.100000001</v>
      </c>
      <c r="I49" s="194">
        <v>16801664.600000001</v>
      </c>
      <c r="J49" s="194">
        <v>1833552</v>
      </c>
      <c r="K49" s="360">
        <v>43093975.799999997</v>
      </c>
      <c r="L49" s="193">
        <v>0</v>
      </c>
      <c r="M49" s="194">
        <v>440</v>
      </c>
      <c r="N49" s="195">
        <v>440</v>
      </c>
      <c r="O49" s="196">
        <v>67413007</v>
      </c>
    </row>
    <row r="50" spans="2:15" x14ac:dyDescent="0.2">
      <c r="B50" s="207" t="s">
        <v>46</v>
      </c>
      <c r="C50" s="193">
        <v>118127</v>
      </c>
      <c r="D50" s="194">
        <v>17613272.899999999</v>
      </c>
      <c r="E50" s="194">
        <v>5665456.9000000004</v>
      </c>
      <c r="F50" s="194">
        <v>9317913.1999999993</v>
      </c>
      <c r="G50" s="360">
        <v>32714770.199999999</v>
      </c>
      <c r="H50" s="193">
        <v>4230656.7</v>
      </c>
      <c r="I50" s="194">
        <v>3440352.9</v>
      </c>
      <c r="J50" s="194">
        <v>2567475.9</v>
      </c>
      <c r="K50" s="360">
        <v>10238485.699999999</v>
      </c>
      <c r="L50" s="193">
        <v>12020</v>
      </c>
      <c r="M50" s="194">
        <v>1347287.9</v>
      </c>
      <c r="N50" s="195">
        <v>1359307.9</v>
      </c>
      <c r="O50" s="196">
        <v>44312563.899999999</v>
      </c>
    </row>
    <row r="51" spans="2:15" x14ac:dyDescent="0.2">
      <c r="B51" s="207" t="s">
        <v>47</v>
      </c>
      <c r="C51" s="193">
        <v>0</v>
      </c>
      <c r="D51" s="194">
        <v>45149600.899999999</v>
      </c>
      <c r="E51" s="194">
        <v>29038241.100000001</v>
      </c>
      <c r="F51" s="194">
        <v>19107380</v>
      </c>
      <c r="G51" s="360">
        <v>93295222.099999994</v>
      </c>
      <c r="H51" s="193">
        <v>78422057.900000006</v>
      </c>
      <c r="I51" s="194">
        <v>79425380.799999997</v>
      </c>
      <c r="J51" s="194">
        <v>13031246</v>
      </c>
      <c r="K51" s="360">
        <v>170878684.80000001</v>
      </c>
      <c r="L51" s="193">
        <v>823217</v>
      </c>
      <c r="M51" s="194">
        <v>6514813.9000000004</v>
      </c>
      <c r="N51" s="195">
        <v>7338030.9000000004</v>
      </c>
      <c r="O51" s="196">
        <v>271511938</v>
      </c>
    </row>
    <row r="52" spans="2:15" x14ac:dyDescent="0.2">
      <c r="B52" s="207" t="s">
        <v>48</v>
      </c>
      <c r="C52" s="193">
        <v>1831381</v>
      </c>
      <c r="D52" s="194">
        <v>172917850.90000001</v>
      </c>
      <c r="E52" s="194">
        <v>121099124.7</v>
      </c>
      <c r="F52" s="194">
        <v>31661832.100000001</v>
      </c>
      <c r="G52" s="360">
        <v>327510188.89999998</v>
      </c>
      <c r="H52" s="193">
        <v>109081909.40000001</v>
      </c>
      <c r="I52" s="194">
        <v>84980384.599999994</v>
      </c>
      <c r="J52" s="194">
        <v>21977717.899999999</v>
      </c>
      <c r="K52" s="360">
        <v>216040012</v>
      </c>
      <c r="L52" s="193">
        <v>1921465</v>
      </c>
      <c r="M52" s="194">
        <v>17370369</v>
      </c>
      <c r="N52" s="195">
        <v>19291834</v>
      </c>
      <c r="O52" s="196">
        <v>562842034.89999998</v>
      </c>
    </row>
    <row r="53" spans="2:15" x14ac:dyDescent="0.2">
      <c r="B53" s="207" t="s">
        <v>49</v>
      </c>
      <c r="C53" s="193">
        <v>688941</v>
      </c>
      <c r="D53" s="194">
        <v>76045623</v>
      </c>
      <c r="E53" s="194">
        <v>32237300.300000001</v>
      </c>
      <c r="F53" s="194">
        <v>21729197.199999999</v>
      </c>
      <c r="G53" s="360">
        <v>130701061.5</v>
      </c>
      <c r="H53" s="193">
        <v>43419063</v>
      </c>
      <c r="I53" s="194">
        <v>42978020.299999997</v>
      </c>
      <c r="J53" s="194">
        <v>15973820.9</v>
      </c>
      <c r="K53" s="360">
        <v>102370904.40000001</v>
      </c>
      <c r="L53" s="193">
        <v>636090.9</v>
      </c>
      <c r="M53" s="194">
        <v>4718244</v>
      </c>
      <c r="N53" s="195">
        <v>5354335</v>
      </c>
      <c r="O53" s="196">
        <v>238426300.90000001</v>
      </c>
    </row>
    <row r="54" spans="2:15" x14ac:dyDescent="0.2">
      <c r="B54" s="207" t="s">
        <v>50</v>
      </c>
      <c r="C54" s="193">
        <v>926356</v>
      </c>
      <c r="D54" s="194">
        <v>47385621</v>
      </c>
      <c r="E54" s="194">
        <v>21615068</v>
      </c>
      <c r="F54" s="194">
        <v>5157960.2</v>
      </c>
      <c r="G54" s="360">
        <v>75085005.200000003</v>
      </c>
      <c r="H54" s="193">
        <v>18948301.699999999</v>
      </c>
      <c r="I54" s="194">
        <v>11750392.9</v>
      </c>
      <c r="J54" s="194">
        <v>4226576</v>
      </c>
      <c r="K54" s="360">
        <v>34925270.700000003</v>
      </c>
      <c r="L54" s="193">
        <v>277721.90000000002</v>
      </c>
      <c r="M54" s="194">
        <v>4507378</v>
      </c>
      <c r="N54" s="195">
        <v>4785100</v>
      </c>
      <c r="O54" s="196">
        <v>114795376</v>
      </c>
    </row>
    <row r="55" spans="2:15" x14ac:dyDescent="0.2">
      <c r="B55" s="133" t="s">
        <v>54</v>
      </c>
      <c r="C55" s="197">
        <v>3565296</v>
      </c>
      <c r="D55" s="198">
        <v>366420445.89999998</v>
      </c>
      <c r="E55" s="198">
        <v>213454239.30000001</v>
      </c>
      <c r="F55" s="198">
        <v>100184858</v>
      </c>
      <c r="G55" s="259">
        <v>683624839.39999998</v>
      </c>
      <c r="H55" s="197">
        <v>278560748.10000002</v>
      </c>
      <c r="I55" s="198">
        <v>239376196.40000001</v>
      </c>
      <c r="J55" s="198">
        <v>59610388.899999999</v>
      </c>
      <c r="K55" s="259">
        <v>577547333.5</v>
      </c>
      <c r="L55" s="197">
        <v>3670515</v>
      </c>
      <c r="M55" s="198">
        <v>34458533</v>
      </c>
      <c r="N55" s="199">
        <v>38129048</v>
      </c>
      <c r="O55" s="200">
        <v>1299301220.9000001</v>
      </c>
    </row>
    <row r="56" spans="2:15" x14ac:dyDescent="0.2">
      <c r="B56" s="254" t="s">
        <v>51</v>
      </c>
      <c r="C56" s="262">
        <v>0</v>
      </c>
      <c r="D56" s="263">
        <v>54969463.899999999</v>
      </c>
      <c r="E56" s="263">
        <v>4316155.3</v>
      </c>
      <c r="F56" s="263">
        <v>6566909.5999999996</v>
      </c>
      <c r="G56" s="265">
        <v>65852529</v>
      </c>
      <c r="H56" s="262">
        <v>1029687245.5</v>
      </c>
      <c r="I56" s="263">
        <v>40281364.399999999</v>
      </c>
      <c r="J56" s="263">
        <v>112834386</v>
      </c>
      <c r="K56" s="265">
        <v>1182802995.9000001</v>
      </c>
      <c r="L56" s="262">
        <v>3028</v>
      </c>
      <c r="M56" s="263">
        <v>24610.9</v>
      </c>
      <c r="N56" s="264">
        <v>27638.9</v>
      </c>
      <c r="O56" s="266">
        <v>1248683164</v>
      </c>
    </row>
    <row r="57" spans="2:15" x14ac:dyDescent="0.2">
      <c r="B57" s="133" t="s">
        <v>55</v>
      </c>
      <c r="C57" s="197">
        <v>0</v>
      </c>
      <c r="D57" s="198">
        <v>54969463.899999999</v>
      </c>
      <c r="E57" s="198">
        <v>4316155.3</v>
      </c>
      <c r="F57" s="198">
        <v>6566909.5999999996</v>
      </c>
      <c r="G57" s="259">
        <v>65852529</v>
      </c>
      <c r="H57" s="197">
        <v>1029687245.5</v>
      </c>
      <c r="I57" s="198">
        <v>40281364.399999999</v>
      </c>
      <c r="J57" s="198">
        <v>112834386</v>
      </c>
      <c r="K57" s="259">
        <v>1182802995.9000001</v>
      </c>
      <c r="L57" s="197">
        <v>3028</v>
      </c>
      <c r="M57" s="198">
        <v>24610.9</v>
      </c>
      <c r="N57" s="199">
        <v>27638.9</v>
      </c>
      <c r="O57" s="200">
        <v>1248683164</v>
      </c>
    </row>
    <row r="58" spans="2:15" s="17" customFormat="1" x14ac:dyDescent="0.2">
      <c r="B58" s="230"/>
      <c r="C58" s="220">
        <v>0</v>
      </c>
      <c r="D58" s="221">
        <v>0</v>
      </c>
      <c r="E58" s="221">
        <v>0</v>
      </c>
      <c r="F58" s="221">
        <v>0</v>
      </c>
      <c r="G58" s="237">
        <v>0</v>
      </c>
      <c r="H58" s="220">
        <v>0</v>
      </c>
      <c r="I58" s="221">
        <v>0</v>
      </c>
      <c r="J58" s="221">
        <v>0</v>
      </c>
      <c r="K58" s="237">
        <v>0</v>
      </c>
      <c r="L58" s="220">
        <v>0</v>
      </c>
      <c r="M58" s="221">
        <v>0</v>
      </c>
      <c r="N58" s="222">
        <v>0</v>
      </c>
      <c r="O58" s="219">
        <v>0</v>
      </c>
    </row>
    <row r="59" spans="2:15" ht="13.5" thickBot="1" x14ac:dyDescent="0.25">
      <c r="B59" s="135" t="s">
        <v>52</v>
      </c>
      <c r="C59" s="182">
        <v>4929008</v>
      </c>
      <c r="D59" s="178">
        <v>1054104868.9</v>
      </c>
      <c r="E59" s="178">
        <v>435467358.69999999</v>
      </c>
      <c r="F59" s="178">
        <v>773918825.89999998</v>
      </c>
      <c r="G59" s="261">
        <v>2268420061.5999999</v>
      </c>
      <c r="H59" s="182">
        <v>1738276620.8</v>
      </c>
      <c r="I59" s="178">
        <v>505626130.39999998</v>
      </c>
      <c r="J59" s="178">
        <v>234061047</v>
      </c>
      <c r="K59" s="261">
        <v>2477963798.3000002</v>
      </c>
      <c r="L59" s="182">
        <v>8284636</v>
      </c>
      <c r="M59" s="178">
        <v>64860418</v>
      </c>
      <c r="N59" s="179">
        <v>73145054</v>
      </c>
      <c r="O59" s="201">
        <v>4819528914</v>
      </c>
    </row>
    <row r="60" spans="2:15" x14ac:dyDescent="0.2">
      <c r="B60" s="411" t="s">
        <v>216</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B2:G9"/>
  <sheetViews>
    <sheetView showGridLines="0" zoomScaleNormal="100" workbookViewId="0"/>
  </sheetViews>
  <sheetFormatPr defaultRowHeight="12.75" x14ac:dyDescent="0.2"/>
  <cols>
    <col min="1" max="1" width="9.140625" customWidth="1"/>
    <col min="2" max="2" width="19.140625" customWidth="1"/>
    <col min="3" max="7" width="19.7109375" customWidth="1"/>
    <col min="10" max="10" width="11.85546875" customWidth="1"/>
    <col min="11" max="11" width="2.7109375" customWidth="1"/>
    <col min="14" max="14" width="12.7109375" bestFit="1" customWidth="1"/>
  </cols>
  <sheetData>
    <row r="2" spans="2:7" x14ac:dyDescent="0.2">
      <c r="B2" s="2" t="s">
        <v>282</v>
      </c>
    </row>
    <row r="3" spans="2:7" ht="18.75" thickBot="1" x14ac:dyDescent="0.3">
      <c r="B3" s="7" t="s">
        <v>367</v>
      </c>
    </row>
    <row r="4" spans="2:7" ht="13.5" thickBot="1" x14ac:dyDescent="0.25">
      <c r="B4" s="95" t="s">
        <v>125</v>
      </c>
      <c r="C4" s="148">
        <v>2009</v>
      </c>
      <c r="D4" s="148">
        <v>2010</v>
      </c>
      <c r="E4" s="148">
        <v>2011</v>
      </c>
      <c r="F4" s="148">
        <v>2012</v>
      </c>
      <c r="G4" s="149">
        <v>2013</v>
      </c>
    </row>
    <row r="5" spans="2:7" x14ac:dyDescent="0.2">
      <c r="B5" s="142" t="s">
        <v>11</v>
      </c>
      <c r="C5" s="173">
        <v>2431189755.9000001</v>
      </c>
      <c r="D5" s="174">
        <v>2512744272.4000001</v>
      </c>
      <c r="E5" s="174">
        <v>2460521232.4000001</v>
      </c>
      <c r="F5" s="174">
        <v>2440080774.4000001</v>
      </c>
      <c r="G5" s="175">
        <v>2268420061.5999999</v>
      </c>
    </row>
    <row r="6" spans="2:7" x14ac:dyDescent="0.2">
      <c r="B6" s="150" t="s">
        <v>12</v>
      </c>
      <c r="C6" s="176">
        <v>2522155444</v>
      </c>
      <c r="D6" s="171">
        <v>2595359123.5</v>
      </c>
      <c r="E6" s="171">
        <v>2701454428.5</v>
      </c>
      <c r="F6" s="171">
        <v>2644066144.5</v>
      </c>
      <c r="G6" s="177">
        <v>2477963798.3000002</v>
      </c>
    </row>
    <row r="7" spans="2:7" x14ac:dyDescent="0.2">
      <c r="B7" s="150" t="s">
        <v>10</v>
      </c>
      <c r="C7" s="176">
        <v>86743197</v>
      </c>
      <c r="D7" s="171">
        <v>89258949.900000006</v>
      </c>
      <c r="E7" s="171">
        <v>86279734</v>
      </c>
      <c r="F7" s="171">
        <v>86709175</v>
      </c>
      <c r="G7" s="177">
        <v>73145054</v>
      </c>
    </row>
    <row r="8" spans="2:7" ht="13.5" thickBot="1" x14ac:dyDescent="0.25">
      <c r="B8" s="172" t="s">
        <v>13</v>
      </c>
      <c r="C8" s="167">
        <v>5040088397</v>
      </c>
      <c r="D8" s="168">
        <v>5197362345.8999996</v>
      </c>
      <c r="E8" s="168">
        <v>5248255395</v>
      </c>
      <c r="F8" s="169">
        <v>5170856094</v>
      </c>
      <c r="G8" s="170">
        <v>4819528914</v>
      </c>
    </row>
    <row r="9" spans="2:7" x14ac:dyDescent="0.2">
      <c r="B9" s="355"/>
    </row>
  </sheetData>
  <phoneticPr fontId="4" type="noConversion"/>
  <pageMargins left="0.75" right="0.75" top="1" bottom="1" header="0.5" footer="0.5"/>
  <pageSetup orientation="portrait"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2:O60"/>
  <sheetViews>
    <sheetView showGridLines="0" workbookViewId="0"/>
  </sheetViews>
  <sheetFormatPr defaultRowHeight="12.75" x14ac:dyDescent="0.2"/>
  <cols>
    <col min="2" max="2" width="42.5703125" customWidth="1"/>
    <col min="3" max="3" width="9.42578125" customWidth="1"/>
    <col min="4" max="4" width="9" customWidth="1"/>
    <col min="5" max="5" width="6.5703125" customWidth="1"/>
    <col min="6" max="6" width="7" customWidth="1"/>
    <col min="7" max="8" width="8.28515625" customWidth="1"/>
    <col min="9" max="9" width="9" customWidth="1"/>
    <col min="10" max="10" width="6.7109375" customWidth="1"/>
    <col min="11" max="11" width="8.85546875" customWidth="1"/>
    <col min="12" max="12" width="6.5703125" customWidth="1"/>
    <col min="13" max="13" width="7.140625" customWidth="1"/>
    <col min="14" max="14" width="9.42578125" customWidth="1"/>
    <col min="15" max="15" width="10.5703125" bestFit="1" customWidth="1"/>
    <col min="16" max="16" width="10.5703125" customWidth="1"/>
  </cols>
  <sheetData>
    <row r="2" spans="2:15" x14ac:dyDescent="0.2">
      <c r="B2" s="2" t="s">
        <v>282</v>
      </c>
    </row>
    <row r="3" spans="2:15" ht="18.75" thickBot="1" x14ac:dyDescent="0.3">
      <c r="B3" s="7" t="s">
        <v>110</v>
      </c>
    </row>
    <row r="4" spans="2:15" ht="12.75" customHeight="1" thickBot="1" x14ac:dyDescent="0.25">
      <c r="B4" s="474" t="s">
        <v>1</v>
      </c>
      <c r="C4" s="476" t="s">
        <v>2</v>
      </c>
      <c r="D4" s="477"/>
      <c r="E4" s="477"/>
      <c r="F4" s="477"/>
      <c r="G4" s="478"/>
      <c r="H4" s="476" t="s">
        <v>3</v>
      </c>
      <c r="I4" s="477"/>
      <c r="J4" s="477"/>
      <c r="K4" s="478"/>
      <c r="L4" s="476" t="s">
        <v>4</v>
      </c>
      <c r="M4" s="477"/>
      <c r="N4" s="478"/>
      <c r="O4" s="472" t="s">
        <v>104</v>
      </c>
    </row>
    <row r="5" spans="2:15" ht="42" customHeight="1" thickBot="1" x14ac:dyDescent="0.25">
      <c r="B5" s="475"/>
      <c r="C5" s="356" t="s">
        <v>382</v>
      </c>
      <c r="D5" s="357" t="s">
        <v>329</v>
      </c>
      <c r="E5" s="357" t="s">
        <v>118</v>
      </c>
      <c r="F5" s="357" t="s">
        <v>15</v>
      </c>
      <c r="G5" s="358" t="s">
        <v>120</v>
      </c>
      <c r="H5" s="356" t="s">
        <v>121</v>
      </c>
      <c r="I5" s="357" t="s">
        <v>122</v>
      </c>
      <c r="J5" s="357" t="s">
        <v>123</v>
      </c>
      <c r="K5" s="358" t="s">
        <v>124</v>
      </c>
      <c r="L5" s="356" t="s">
        <v>88</v>
      </c>
      <c r="M5" s="357" t="s">
        <v>8</v>
      </c>
      <c r="N5" s="358" t="s">
        <v>119</v>
      </c>
      <c r="O5" s="486"/>
    </row>
    <row r="6" spans="2:15" x14ac:dyDescent="0.2">
      <c r="B6" s="206" t="s">
        <v>16</v>
      </c>
      <c r="C6" s="211">
        <v>0</v>
      </c>
      <c r="D6" s="212">
        <v>3241.22</v>
      </c>
      <c r="E6" s="212">
        <v>6999.9</v>
      </c>
      <c r="F6" s="212">
        <v>0</v>
      </c>
      <c r="G6" s="213">
        <v>3500.44</v>
      </c>
      <c r="H6" s="211">
        <v>6999.9</v>
      </c>
      <c r="I6" s="212">
        <v>7005.4</v>
      </c>
      <c r="J6" s="212">
        <v>0</v>
      </c>
      <c r="K6" s="213">
        <v>7001.87</v>
      </c>
      <c r="L6" s="211">
        <v>0</v>
      </c>
      <c r="M6" s="212">
        <v>0</v>
      </c>
      <c r="N6" s="213">
        <v>0</v>
      </c>
      <c r="O6" s="231">
        <v>4640.4399999999996</v>
      </c>
    </row>
    <row r="7" spans="2:15" x14ac:dyDescent="0.2">
      <c r="B7" s="207" t="s">
        <v>17</v>
      </c>
      <c r="C7" s="18">
        <v>0</v>
      </c>
      <c r="D7" s="4">
        <v>1055.5</v>
      </c>
      <c r="E7" s="4">
        <v>6343.18</v>
      </c>
      <c r="F7" s="4">
        <v>7262.41</v>
      </c>
      <c r="G7" s="19">
        <v>6901.23</v>
      </c>
      <c r="H7" s="18">
        <v>7230.94</v>
      </c>
      <c r="I7" s="4">
        <v>3771.7</v>
      </c>
      <c r="J7" s="4">
        <v>517.94000000000005</v>
      </c>
      <c r="K7" s="19">
        <v>4787.08</v>
      </c>
      <c r="L7" s="18">
        <v>0</v>
      </c>
      <c r="M7" s="4">
        <v>10691.87</v>
      </c>
      <c r="N7" s="19">
        <v>10691.87</v>
      </c>
      <c r="O7" s="232">
        <v>6007.26</v>
      </c>
    </row>
    <row r="8" spans="2:15" x14ac:dyDescent="0.2">
      <c r="B8" s="207" t="s">
        <v>142</v>
      </c>
      <c r="C8" s="18">
        <v>0</v>
      </c>
      <c r="D8" s="4">
        <v>5785.06</v>
      </c>
      <c r="E8" s="4">
        <v>9525.0499999999993</v>
      </c>
      <c r="F8" s="4">
        <v>8135.59</v>
      </c>
      <c r="G8" s="19">
        <v>6492.39</v>
      </c>
      <c r="H8" s="18">
        <v>7258.37</v>
      </c>
      <c r="I8" s="4">
        <v>8156</v>
      </c>
      <c r="J8" s="4">
        <v>0</v>
      </c>
      <c r="K8" s="19">
        <v>7482.77</v>
      </c>
      <c r="L8" s="18">
        <v>0</v>
      </c>
      <c r="M8" s="4">
        <v>0</v>
      </c>
      <c r="N8" s="19">
        <v>0</v>
      </c>
      <c r="O8" s="232">
        <v>6533.65</v>
      </c>
    </row>
    <row r="9" spans="2:15" x14ac:dyDescent="0.2">
      <c r="B9" s="207" t="s">
        <v>143</v>
      </c>
      <c r="C9" s="18">
        <v>0</v>
      </c>
      <c r="D9" s="4">
        <v>2930.71</v>
      </c>
      <c r="E9" s="4">
        <v>1749.66</v>
      </c>
      <c r="F9" s="4">
        <v>4039.27</v>
      </c>
      <c r="G9" s="19">
        <v>2936.79</v>
      </c>
      <c r="H9" s="18">
        <v>4039.27</v>
      </c>
      <c r="I9" s="4">
        <v>0</v>
      </c>
      <c r="J9" s="4">
        <v>0</v>
      </c>
      <c r="K9" s="19">
        <v>4039.27</v>
      </c>
      <c r="L9" s="18">
        <v>0</v>
      </c>
      <c r="M9" s="4">
        <v>0</v>
      </c>
      <c r="N9" s="19">
        <v>0</v>
      </c>
      <c r="O9" s="232">
        <v>2951.3</v>
      </c>
    </row>
    <row r="10" spans="2:15" x14ac:dyDescent="0.2">
      <c r="B10" s="207" t="s">
        <v>18</v>
      </c>
      <c r="C10" s="18">
        <v>178.57</v>
      </c>
      <c r="D10" s="4">
        <v>12025.26</v>
      </c>
      <c r="E10" s="4">
        <v>7043.09</v>
      </c>
      <c r="F10" s="4">
        <v>7559.77</v>
      </c>
      <c r="G10" s="19">
        <v>9230.93</v>
      </c>
      <c r="H10" s="18">
        <v>7311.81</v>
      </c>
      <c r="I10" s="4">
        <v>7782.45</v>
      </c>
      <c r="J10" s="4">
        <v>5305.25</v>
      </c>
      <c r="K10" s="19">
        <v>7269.08</v>
      </c>
      <c r="L10" s="18">
        <v>0</v>
      </c>
      <c r="M10" s="4">
        <v>8442.49</v>
      </c>
      <c r="N10" s="19">
        <v>8442.49</v>
      </c>
      <c r="O10" s="232">
        <v>7954.89</v>
      </c>
    </row>
    <row r="11" spans="2:15" x14ac:dyDescent="0.2">
      <c r="B11" s="207" t="s">
        <v>19</v>
      </c>
      <c r="C11" s="18">
        <v>0</v>
      </c>
      <c r="D11" s="4">
        <v>30442.23</v>
      </c>
      <c r="E11" s="4">
        <v>7788.26</v>
      </c>
      <c r="F11" s="4">
        <v>7861.51</v>
      </c>
      <c r="G11" s="19">
        <v>14251.05</v>
      </c>
      <c r="H11" s="18">
        <v>8038.68</v>
      </c>
      <c r="I11" s="4">
        <v>7373.16</v>
      </c>
      <c r="J11" s="4">
        <v>3213.4</v>
      </c>
      <c r="K11" s="19">
        <v>7435.36</v>
      </c>
      <c r="L11" s="18">
        <v>8444</v>
      </c>
      <c r="M11" s="4">
        <v>19757.599999999999</v>
      </c>
      <c r="N11" s="19">
        <v>17872</v>
      </c>
      <c r="O11" s="232">
        <v>11793.3</v>
      </c>
    </row>
    <row r="12" spans="2:15" x14ac:dyDescent="0.2">
      <c r="B12" s="207" t="s">
        <v>174</v>
      </c>
      <c r="C12" s="18">
        <v>0</v>
      </c>
      <c r="D12" s="4">
        <v>13020.98</v>
      </c>
      <c r="E12" s="4">
        <v>12217.12</v>
      </c>
      <c r="F12" s="4">
        <v>11176.44</v>
      </c>
      <c r="G12" s="19">
        <v>12550.53</v>
      </c>
      <c r="H12" s="18">
        <v>0</v>
      </c>
      <c r="I12" s="4">
        <v>0</v>
      </c>
      <c r="J12" s="4">
        <v>0</v>
      </c>
      <c r="K12" s="19">
        <v>0</v>
      </c>
      <c r="L12" s="18">
        <v>1280</v>
      </c>
      <c r="M12" s="4">
        <v>0</v>
      </c>
      <c r="N12" s="19">
        <v>1280</v>
      </c>
      <c r="O12" s="232">
        <v>12433.13</v>
      </c>
    </row>
    <row r="13" spans="2:15" x14ac:dyDescent="0.2">
      <c r="B13" s="207" t="s">
        <v>20</v>
      </c>
      <c r="C13" s="18">
        <v>589.64</v>
      </c>
      <c r="D13" s="4">
        <v>6524.36</v>
      </c>
      <c r="E13" s="4">
        <v>5651.04</v>
      </c>
      <c r="F13" s="4">
        <v>7116.75</v>
      </c>
      <c r="G13" s="19">
        <v>6339.47</v>
      </c>
      <c r="H13" s="18">
        <v>6072.69</v>
      </c>
      <c r="I13" s="4">
        <v>6388.17</v>
      </c>
      <c r="J13" s="4">
        <v>5752.65</v>
      </c>
      <c r="K13" s="19">
        <v>6126.27</v>
      </c>
      <c r="L13" s="18">
        <v>5537.93</v>
      </c>
      <c r="M13" s="4">
        <v>19144.8</v>
      </c>
      <c r="N13" s="19">
        <v>15290.5</v>
      </c>
      <c r="O13" s="232">
        <v>6346.11</v>
      </c>
    </row>
    <row r="14" spans="2:15" x14ac:dyDescent="0.2">
      <c r="B14" s="207" t="s">
        <v>21</v>
      </c>
      <c r="C14" s="18">
        <v>0</v>
      </c>
      <c r="D14" s="4">
        <v>8838.11</v>
      </c>
      <c r="E14" s="4">
        <v>12713.65</v>
      </c>
      <c r="F14" s="4">
        <v>11938.43</v>
      </c>
      <c r="G14" s="19">
        <v>10474.89</v>
      </c>
      <c r="H14" s="18">
        <v>11930.03</v>
      </c>
      <c r="I14" s="4">
        <v>7367.46</v>
      </c>
      <c r="J14" s="4">
        <v>5290.72</v>
      </c>
      <c r="K14" s="19">
        <v>9822.35</v>
      </c>
      <c r="L14" s="18">
        <v>24357.82</v>
      </c>
      <c r="M14" s="4">
        <v>4399.46</v>
      </c>
      <c r="N14" s="19">
        <v>20256.79</v>
      </c>
      <c r="O14" s="232">
        <v>10490.84</v>
      </c>
    </row>
    <row r="15" spans="2:15" x14ac:dyDescent="0.2">
      <c r="B15" s="207" t="s">
        <v>144</v>
      </c>
      <c r="C15" s="18">
        <v>15415.51</v>
      </c>
      <c r="D15" s="4">
        <v>11424.24</v>
      </c>
      <c r="E15" s="4">
        <v>13388.47</v>
      </c>
      <c r="F15" s="4">
        <v>12559.35</v>
      </c>
      <c r="G15" s="19">
        <v>12322.98</v>
      </c>
      <c r="H15" s="18">
        <v>13074.19</v>
      </c>
      <c r="I15" s="4">
        <v>9978.42</v>
      </c>
      <c r="J15" s="4">
        <v>6575.06</v>
      </c>
      <c r="K15" s="19">
        <v>11705</v>
      </c>
      <c r="L15" s="18">
        <v>1238.52</v>
      </c>
      <c r="M15" s="4">
        <v>4624.71</v>
      </c>
      <c r="N15" s="19">
        <v>4322.37</v>
      </c>
      <c r="O15" s="232">
        <v>12089.74</v>
      </c>
    </row>
    <row r="16" spans="2:15" x14ac:dyDescent="0.2">
      <c r="B16" s="207" t="s">
        <v>22</v>
      </c>
      <c r="C16" s="18">
        <v>0</v>
      </c>
      <c r="D16" s="4">
        <v>11548.96</v>
      </c>
      <c r="E16" s="4">
        <v>10160.42</v>
      </c>
      <c r="F16" s="4">
        <v>10098.98</v>
      </c>
      <c r="G16" s="19">
        <v>11257.43</v>
      </c>
      <c r="H16" s="18">
        <v>10160.42</v>
      </c>
      <c r="I16" s="4">
        <v>0</v>
      </c>
      <c r="J16" s="4">
        <v>0</v>
      </c>
      <c r="K16" s="19">
        <v>10160.42</v>
      </c>
      <c r="L16" s="18">
        <v>0</v>
      </c>
      <c r="M16" s="4">
        <v>0</v>
      </c>
      <c r="N16" s="19">
        <v>0</v>
      </c>
      <c r="O16" s="232">
        <v>11254.56</v>
      </c>
    </row>
    <row r="17" spans="2:15" x14ac:dyDescent="0.2">
      <c r="B17" s="207" t="s">
        <v>23</v>
      </c>
      <c r="C17" s="18">
        <v>349.68</v>
      </c>
      <c r="D17" s="4">
        <v>10711.75</v>
      </c>
      <c r="E17" s="4">
        <v>9232.7199999999993</v>
      </c>
      <c r="F17" s="4">
        <v>10459.26</v>
      </c>
      <c r="G17" s="19">
        <v>10472.49</v>
      </c>
      <c r="H17" s="18">
        <v>10577.27</v>
      </c>
      <c r="I17" s="4">
        <v>6625.55</v>
      </c>
      <c r="J17" s="4">
        <v>5673.71</v>
      </c>
      <c r="K17" s="19">
        <v>8943.52</v>
      </c>
      <c r="L17" s="18">
        <v>3091.85</v>
      </c>
      <c r="M17" s="4">
        <v>34972.97</v>
      </c>
      <c r="N17" s="19">
        <v>34050.79</v>
      </c>
      <c r="O17" s="232">
        <v>10378.19</v>
      </c>
    </row>
    <row r="18" spans="2:15" x14ac:dyDescent="0.2">
      <c r="B18" s="207" t="s">
        <v>24</v>
      </c>
      <c r="C18" s="18">
        <v>1386.38</v>
      </c>
      <c r="D18" s="4">
        <v>9972.7199999999993</v>
      </c>
      <c r="E18" s="4">
        <v>13367.07</v>
      </c>
      <c r="F18" s="4">
        <v>10389.06</v>
      </c>
      <c r="G18" s="19">
        <v>11101.56</v>
      </c>
      <c r="H18" s="18">
        <v>10761.8</v>
      </c>
      <c r="I18" s="4">
        <v>13237.96</v>
      </c>
      <c r="J18" s="4">
        <v>2602.88</v>
      </c>
      <c r="K18" s="19">
        <v>11269.84</v>
      </c>
      <c r="L18" s="18">
        <v>139</v>
      </c>
      <c r="M18" s="4">
        <v>10027.19</v>
      </c>
      <c r="N18" s="19">
        <v>9994.99</v>
      </c>
      <c r="O18" s="232">
        <v>11040.24</v>
      </c>
    </row>
    <row r="19" spans="2:15" x14ac:dyDescent="0.2">
      <c r="B19" s="207" t="s">
        <v>25</v>
      </c>
      <c r="C19" s="18">
        <v>0</v>
      </c>
      <c r="D19" s="4">
        <v>6240.91</v>
      </c>
      <c r="E19" s="4">
        <v>6115.08</v>
      </c>
      <c r="F19" s="4">
        <v>6137.6</v>
      </c>
      <c r="G19" s="19">
        <v>6161.49</v>
      </c>
      <c r="H19" s="18">
        <v>6083.78</v>
      </c>
      <c r="I19" s="4">
        <v>6126.67</v>
      </c>
      <c r="J19" s="4">
        <v>5799.64</v>
      </c>
      <c r="K19" s="19">
        <v>6043.51</v>
      </c>
      <c r="L19" s="18">
        <v>6000</v>
      </c>
      <c r="M19" s="4">
        <v>5060.53</v>
      </c>
      <c r="N19" s="19">
        <v>5143.92</v>
      </c>
      <c r="O19" s="232">
        <v>6114.77</v>
      </c>
    </row>
    <row r="20" spans="2:15" x14ac:dyDescent="0.2">
      <c r="B20" s="207" t="s">
        <v>26</v>
      </c>
      <c r="C20" s="18">
        <v>804.83</v>
      </c>
      <c r="D20" s="4">
        <v>8195.9599999999991</v>
      </c>
      <c r="E20" s="4">
        <v>5488.44</v>
      </c>
      <c r="F20" s="4">
        <v>6533.61</v>
      </c>
      <c r="G20" s="19">
        <v>6746.89</v>
      </c>
      <c r="H20" s="18">
        <v>6351.92</v>
      </c>
      <c r="I20" s="4">
        <v>5758.86</v>
      </c>
      <c r="J20" s="4">
        <v>2476.65</v>
      </c>
      <c r="K20" s="19">
        <v>5480.27</v>
      </c>
      <c r="L20" s="18">
        <v>3699.76</v>
      </c>
      <c r="M20" s="4">
        <v>5235.95</v>
      </c>
      <c r="N20" s="19">
        <v>5060.66</v>
      </c>
      <c r="O20" s="232">
        <v>5906.24</v>
      </c>
    </row>
    <row r="21" spans="2:15" x14ac:dyDescent="0.2">
      <c r="B21" s="207" t="s">
        <v>27</v>
      </c>
      <c r="C21" s="18">
        <v>0</v>
      </c>
      <c r="D21" s="4">
        <v>10140.39</v>
      </c>
      <c r="E21" s="4">
        <v>9043.77</v>
      </c>
      <c r="F21" s="4">
        <v>9305.25</v>
      </c>
      <c r="G21" s="19">
        <v>9542.19</v>
      </c>
      <c r="H21" s="18">
        <v>9304.3799999999992</v>
      </c>
      <c r="I21" s="4">
        <v>9158.43</v>
      </c>
      <c r="J21" s="4">
        <v>8194.91</v>
      </c>
      <c r="K21" s="19">
        <v>9136.86</v>
      </c>
      <c r="L21" s="18">
        <v>1461.5</v>
      </c>
      <c r="M21" s="4">
        <v>14932.75</v>
      </c>
      <c r="N21" s="19">
        <v>10442.33</v>
      </c>
      <c r="O21" s="232">
        <v>9418.09</v>
      </c>
    </row>
    <row r="22" spans="2:15" x14ac:dyDescent="0.2">
      <c r="B22" s="207" t="s">
        <v>207</v>
      </c>
      <c r="C22" s="18">
        <v>0</v>
      </c>
      <c r="D22" s="4">
        <v>10324.66</v>
      </c>
      <c r="E22" s="4">
        <v>7985.31</v>
      </c>
      <c r="F22" s="4">
        <v>9635.32</v>
      </c>
      <c r="G22" s="19">
        <v>10052.9</v>
      </c>
      <c r="H22" s="18">
        <v>9242.23</v>
      </c>
      <c r="I22" s="4">
        <v>3505.76</v>
      </c>
      <c r="J22" s="4">
        <v>3626.55</v>
      </c>
      <c r="K22" s="19">
        <v>8560.31</v>
      </c>
      <c r="L22" s="18">
        <v>0</v>
      </c>
      <c r="M22" s="4">
        <v>16642</v>
      </c>
      <c r="N22" s="19">
        <v>16642</v>
      </c>
      <c r="O22" s="232">
        <v>9998.42</v>
      </c>
    </row>
    <row r="23" spans="2:15" x14ac:dyDescent="0.2">
      <c r="B23" s="207" t="s">
        <v>28</v>
      </c>
      <c r="C23" s="18">
        <v>5026.96</v>
      </c>
      <c r="D23" s="4">
        <v>10205.790000000001</v>
      </c>
      <c r="E23" s="4">
        <v>9653.5</v>
      </c>
      <c r="F23" s="4">
        <v>9559.2199999999993</v>
      </c>
      <c r="G23" s="19">
        <v>9894.8700000000008</v>
      </c>
      <c r="H23" s="18">
        <v>10148.290000000001</v>
      </c>
      <c r="I23" s="4">
        <v>7815.3</v>
      </c>
      <c r="J23" s="4">
        <v>6839.75</v>
      </c>
      <c r="K23" s="19">
        <v>8867.11</v>
      </c>
      <c r="L23" s="18">
        <v>18009.599999999999</v>
      </c>
      <c r="M23" s="4">
        <v>10198.56</v>
      </c>
      <c r="N23" s="19">
        <v>11257.55</v>
      </c>
      <c r="O23" s="232">
        <v>9766.7199999999993</v>
      </c>
    </row>
    <row r="24" spans="2:15" x14ac:dyDescent="0.2">
      <c r="B24" s="207" t="s">
        <v>29</v>
      </c>
      <c r="C24" s="18">
        <v>0</v>
      </c>
      <c r="D24" s="4">
        <v>12156.9</v>
      </c>
      <c r="E24" s="4">
        <v>9669.98</v>
      </c>
      <c r="F24" s="4">
        <v>11133.51</v>
      </c>
      <c r="G24" s="19">
        <v>11274.46</v>
      </c>
      <c r="H24" s="18">
        <v>10669.42</v>
      </c>
      <c r="I24" s="4">
        <v>5998.88</v>
      </c>
      <c r="J24" s="4">
        <v>2859</v>
      </c>
      <c r="K24" s="19">
        <v>7226.33</v>
      </c>
      <c r="L24" s="18">
        <v>0</v>
      </c>
      <c r="M24" s="4">
        <v>10659.85</v>
      </c>
      <c r="N24" s="19">
        <v>10659.85</v>
      </c>
      <c r="O24" s="232">
        <v>10304.07</v>
      </c>
    </row>
    <row r="25" spans="2:15" x14ac:dyDescent="0.2">
      <c r="B25" s="207" t="s">
        <v>30</v>
      </c>
      <c r="C25" s="18">
        <v>0</v>
      </c>
      <c r="D25" s="4">
        <v>8935.5499999999993</v>
      </c>
      <c r="E25" s="4">
        <v>7458.5</v>
      </c>
      <c r="F25" s="4">
        <v>6157.33</v>
      </c>
      <c r="G25" s="19">
        <v>8634.86</v>
      </c>
      <c r="H25" s="18">
        <v>7458.5</v>
      </c>
      <c r="I25" s="4">
        <v>0</v>
      </c>
      <c r="J25" s="4">
        <v>0</v>
      </c>
      <c r="K25" s="19">
        <v>7458.5</v>
      </c>
      <c r="L25" s="18">
        <v>0</v>
      </c>
      <c r="M25" s="4">
        <v>0</v>
      </c>
      <c r="N25" s="19">
        <v>0</v>
      </c>
      <c r="O25" s="232">
        <v>8620.34</v>
      </c>
    </row>
    <row r="26" spans="2:15" x14ac:dyDescent="0.2">
      <c r="B26" s="207" t="s">
        <v>31</v>
      </c>
      <c r="C26" s="18">
        <v>0</v>
      </c>
      <c r="D26" s="4">
        <v>0</v>
      </c>
      <c r="E26" s="4">
        <v>1266.8800000000001</v>
      </c>
      <c r="F26" s="4">
        <v>5198.88</v>
      </c>
      <c r="G26" s="19">
        <v>5074.71</v>
      </c>
      <c r="H26" s="18">
        <v>1879.66</v>
      </c>
      <c r="I26" s="4">
        <v>0</v>
      </c>
      <c r="J26" s="4">
        <v>0</v>
      </c>
      <c r="K26" s="19">
        <v>1879.66</v>
      </c>
      <c r="L26" s="18">
        <v>0</v>
      </c>
      <c r="M26" s="4">
        <v>0</v>
      </c>
      <c r="N26" s="19">
        <v>0</v>
      </c>
      <c r="O26" s="232">
        <v>5008.83</v>
      </c>
    </row>
    <row r="27" spans="2:15" x14ac:dyDescent="0.2">
      <c r="B27" s="207" t="s">
        <v>179</v>
      </c>
      <c r="C27" s="18">
        <v>0</v>
      </c>
      <c r="D27" s="4">
        <v>1433.33</v>
      </c>
      <c r="E27" s="4">
        <v>0</v>
      </c>
      <c r="F27" s="4">
        <v>0</v>
      </c>
      <c r="G27" s="19">
        <v>1433.33</v>
      </c>
      <c r="H27" s="18">
        <v>0</v>
      </c>
      <c r="I27" s="4">
        <v>0</v>
      </c>
      <c r="J27" s="4">
        <v>0</v>
      </c>
      <c r="K27" s="19">
        <v>0</v>
      </c>
      <c r="L27" s="18">
        <v>0</v>
      </c>
      <c r="M27" s="4">
        <v>0</v>
      </c>
      <c r="N27" s="19">
        <v>0</v>
      </c>
      <c r="O27" s="232">
        <v>1433.33</v>
      </c>
    </row>
    <row r="28" spans="2:15" x14ac:dyDescent="0.2">
      <c r="B28" s="207" t="s">
        <v>204</v>
      </c>
      <c r="C28" s="18">
        <v>0</v>
      </c>
      <c r="D28" s="4">
        <v>7384</v>
      </c>
      <c r="E28" s="4">
        <v>0</v>
      </c>
      <c r="F28" s="4">
        <v>0</v>
      </c>
      <c r="G28" s="19">
        <v>7384</v>
      </c>
      <c r="H28" s="18">
        <v>0</v>
      </c>
      <c r="I28" s="4">
        <v>0</v>
      </c>
      <c r="J28" s="4">
        <v>0</v>
      </c>
      <c r="K28" s="19">
        <v>0</v>
      </c>
      <c r="L28" s="18">
        <v>0</v>
      </c>
      <c r="M28" s="4">
        <v>0</v>
      </c>
      <c r="N28" s="19">
        <v>0</v>
      </c>
      <c r="O28" s="232">
        <v>7384</v>
      </c>
    </row>
    <row r="29" spans="2:15" x14ac:dyDescent="0.2">
      <c r="B29" s="207" t="s">
        <v>175</v>
      </c>
      <c r="C29" s="18">
        <v>0</v>
      </c>
      <c r="D29" s="4">
        <v>0</v>
      </c>
      <c r="E29" s="4">
        <v>2747.5</v>
      </c>
      <c r="F29" s="4">
        <v>0</v>
      </c>
      <c r="G29" s="19">
        <v>2747.5</v>
      </c>
      <c r="H29" s="18">
        <v>0</v>
      </c>
      <c r="I29" s="4">
        <v>3131</v>
      </c>
      <c r="J29" s="4">
        <v>0</v>
      </c>
      <c r="K29" s="19">
        <v>3131</v>
      </c>
      <c r="L29" s="18">
        <v>0</v>
      </c>
      <c r="M29" s="4">
        <v>0</v>
      </c>
      <c r="N29" s="19">
        <v>0</v>
      </c>
      <c r="O29" s="232">
        <v>2875.33</v>
      </c>
    </row>
    <row r="30" spans="2:15" x14ac:dyDescent="0.2">
      <c r="B30" s="207" t="s">
        <v>32</v>
      </c>
      <c r="C30" s="18">
        <v>0</v>
      </c>
      <c r="D30" s="4">
        <v>7777.05</v>
      </c>
      <c r="E30" s="4">
        <v>6158.01</v>
      </c>
      <c r="F30" s="4">
        <v>7791.52</v>
      </c>
      <c r="G30" s="19">
        <v>7505.89</v>
      </c>
      <c r="H30" s="18">
        <v>7296.15</v>
      </c>
      <c r="I30" s="4">
        <v>3529.12</v>
      </c>
      <c r="J30" s="4">
        <v>1866</v>
      </c>
      <c r="K30" s="19">
        <v>5992.32</v>
      </c>
      <c r="L30" s="18">
        <v>0</v>
      </c>
      <c r="M30" s="4">
        <v>11333.33</v>
      </c>
      <c r="N30" s="19">
        <v>11333.33</v>
      </c>
      <c r="O30" s="232">
        <v>7391.77</v>
      </c>
    </row>
    <row r="31" spans="2:15" x14ac:dyDescent="0.2">
      <c r="B31" s="207" t="s">
        <v>33</v>
      </c>
      <c r="C31" s="18">
        <v>0</v>
      </c>
      <c r="D31" s="4">
        <v>2319.87</v>
      </c>
      <c r="E31" s="4">
        <v>3349</v>
      </c>
      <c r="F31" s="4">
        <v>5146.9399999999996</v>
      </c>
      <c r="G31" s="19">
        <v>2962.57</v>
      </c>
      <c r="H31" s="18">
        <v>515.58000000000004</v>
      </c>
      <c r="I31" s="4">
        <v>5996.66</v>
      </c>
      <c r="J31" s="4">
        <v>6004</v>
      </c>
      <c r="K31" s="19">
        <v>2526.5300000000002</v>
      </c>
      <c r="L31" s="18">
        <v>0</v>
      </c>
      <c r="M31" s="4">
        <v>0</v>
      </c>
      <c r="N31" s="19">
        <v>0</v>
      </c>
      <c r="O31" s="232">
        <v>2651.11</v>
      </c>
    </row>
    <row r="32" spans="2:15" x14ac:dyDescent="0.2">
      <c r="B32" s="207" t="s">
        <v>34</v>
      </c>
      <c r="C32" s="18">
        <v>0</v>
      </c>
      <c r="D32" s="4">
        <v>9197.25</v>
      </c>
      <c r="E32" s="4">
        <v>14299.66</v>
      </c>
      <c r="F32" s="4">
        <v>0</v>
      </c>
      <c r="G32" s="19">
        <v>11384</v>
      </c>
      <c r="H32" s="18">
        <v>0</v>
      </c>
      <c r="I32" s="4">
        <v>0</v>
      </c>
      <c r="J32" s="4">
        <v>10742.4</v>
      </c>
      <c r="K32" s="19">
        <v>10742.4</v>
      </c>
      <c r="L32" s="18">
        <v>0</v>
      </c>
      <c r="M32" s="4">
        <v>500</v>
      </c>
      <c r="N32" s="19">
        <v>500</v>
      </c>
      <c r="O32" s="232">
        <v>10300</v>
      </c>
    </row>
    <row r="33" spans="2:15" x14ac:dyDescent="0.2">
      <c r="B33" s="207" t="s">
        <v>35</v>
      </c>
      <c r="C33" s="18">
        <v>1017.8</v>
      </c>
      <c r="D33" s="4">
        <v>5613</v>
      </c>
      <c r="E33" s="4">
        <v>4393.63</v>
      </c>
      <c r="F33" s="4">
        <v>5405.16</v>
      </c>
      <c r="G33" s="19">
        <v>4442.66</v>
      </c>
      <c r="H33" s="18">
        <v>4451.1099999999997</v>
      </c>
      <c r="I33" s="4">
        <v>4641.8900000000003</v>
      </c>
      <c r="J33" s="4">
        <v>2034.42</v>
      </c>
      <c r="K33" s="19">
        <v>4030.27</v>
      </c>
      <c r="L33" s="18">
        <v>2839.19</v>
      </c>
      <c r="M33" s="4">
        <v>9219.4699999999993</v>
      </c>
      <c r="N33" s="19">
        <v>8037.94</v>
      </c>
      <c r="O33" s="232">
        <v>4342.41</v>
      </c>
    </row>
    <row r="34" spans="2:15" x14ac:dyDescent="0.2">
      <c r="B34" s="207" t="s">
        <v>182</v>
      </c>
      <c r="C34" s="18">
        <v>413</v>
      </c>
      <c r="D34" s="4">
        <v>6946.4</v>
      </c>
      <c r="E34" s="4">
        <v>5394.47</v>
      </c>
      <c r="F34" s="4">
        <v>4789.45</v>
      </c>
      <c r="G34" s="19">
        <v>5418.55</v>
      </c>
      <c r="H34" s="18">
        <v>4835.68</v>
      </c>
      <c r="I34" s="4">
        <v>8300.18</v>
      </c>
      <c r="J34" s="4">
        <v>6643.12</v>
      </c>
      <c r="K34" s="19">
        <v>7121.29</v>
      </c>
      <c r="L34" s="18">
        <v>0</v>
      </c>
      <c r="M34" s="4">
        <v>0</v>
      </c>
      <c r="N34" s="19">
        <v>0</v>
      </c>
      <c r="O34" s="232">
        <v>6040.19</v>
      </c>
    </row>
    <row r="35" spans="2:15" x14ac:dyDescent="0.2">
      <c r="B35" s="207" t="s">
        <v>145</v>
      </c>
      <c r="C35" s="18">
        <v>0</v>
      </c>
      <c r="D35" s="4">
        <v>0</v>
      </c>
      <c r="E35" s="4">
        <v>5179.75</v>
      </c>
      <c r="F35" s="4">
        <v>4477.5</v>
      </c>
      <c r="G35" s="19">
        <v>5039.3</v>
      </c>
      <c r="H35" s="18">
        <v>3804.75</v>
      </c>
      <c r="I35" s="4">
        <v>3668</v>
      </c>
      <c r="J35" s="4">
        <v>1455</v>
      </c>
      <c r="K35" s="19">
        <v>3280.1</v>
      </c>
      <c r="L35" s="18">
        <v>0</v>
      </c>
      <c r="M35" s="4">
        <v>0</v>
      </c>
      <c r="N35" s="19">
        <v>0</v>
      </c>
      <c r="O35" s="232">
        <v>4159.7</v>
      </c>
    </row>
    <row r="36" spans="2:15" x14ac:dyDescent="0.2">
      <c r="B36" s="207" t="s">
        <v>36</v>
      </c>
      <c r="C36" s="18">
        <v>0</v>
      </c>
      <c r="D36" s="4">
        <v>9022.57</v>
      </c>
      <c r="E36" s="4">
        <v>0</v>
      </c>
      <c r="F36" s="4">
        <v>6628.33</v>
      </c>
      <c r="G36" s="19">
        <v>8823.0499999999993</v>
      </c>
      <c r="H36" s="18">
        <v>0</v>
      </c>
      <c r="I36" s="4">
        <v>0</v>
      </c>
      <c r="J36" s="4">
        <v>0</v>
      </c>
      <c r="K36" s="19">
        <v>0</v>
      </c>
      <c r="L36" s="18">
        <v>0</v>
      </c>
      <c r="M36" s="4">
        <v>0</v>
      </c>
      <c r="N36" s="19">
        <v>0</v>
      </c>
      <c r="O36" s="232">
        <v>8823.0499999999993</v>
      </c>
    </row>
    <row r="37" spans="2:15" x14ac:dyDescent="0.2">
      <c r="B37" s="207" t="s">
        <v>37</v>
      </c>
      <c r="C37" s="18">
        <v>0</v>
      </c>
      <c r="D37" s="4">
        <v>18782.45</v>
      </c>
      <c r="E37" s="4">
        <v>9034.15</v>
      </c>
      <c r="F37" s="4">
        <v>9209.84</v>
      </c>
      <c r="G37" s="19">
        <v>10772.66</v>
      </c>
      <c r="H37" s="18">
        <v>11865.17</v>
      </c>
      <c r="I37" s="4">
        <v>5154.21</v>
      </c>
      <c r="J37" s="4">
        <v>3717.19</v>
      </c>
      <c r="K37" s="19">
        <v>6426.68</v>
      </c>
      <c r="L37" s="18">
        <v>829</v>
      </c>
      <c r="M37" s="4">
        <v>6627.3</v>
      </c>
      <c r="N37" s="19">
        <v>5263</v>
      </c>
      <c r="O37" s="232">
        <v>7783.92</v>
      </c>
    </row>
    <row r="38" spans="2:15" x14ac:dyDescent="0.2">
      <c r="B38" s="207" t="s">
        <v>205</v>
      </c>
      <c r="C38" s="18">
        <v>0</v>
      </c>
      <c r="D38" s="4">
        <v>0</v>
      </c>
      <c r="E38" s="4">
        <v>7705.5</v>
      </c>
      <c r="F38" s="4">
        <v>6005.66</v>
      </c>
      <c r="G38" s="19">
        <v>6685.59</v>
      </c>
      <c r="H38" s="18">
        <v>0</v>
      </c>
      <c r="I38" s="4">
        <v>0</v>
      </c>
      <c r="J38" s="4">
        <v>0</v>
      </c>
      <c r="K38" s="19">
        <v>0</v>
      </c>
      <c r="L38" s="18">
        <v>0</v>
      </c>
      <c r="M38" s="4">
        <v>0</v>
      </c>
      <c r="N38" s="19">
        <v>0</v>
      </c>
      <c r="O38" s="232">
        <v>6685.59</v>
      </c>
    </row>
    <row r="39" spans="2:15" x14ac:dyDescent="0.2">
      <c r="B39" s="207" t="s">
        <v>146</v>
      </c>
      <c r="C39" s="18">
        <v>0</v>
      </c>
      <c r="D39" s="4">
        <v>5117.3</v>
      </c>
      <c r="E39" s="4">
        <v>3083.9</v>
      </c>
      <c r="F39" s="4">
        <v>3034.44</v>
      </c>
      <c r="G39" s="19">
        <v>3794.21</v>
      </c>
      <c r="H39" s="18">
        <v>3083.9</v>
      </c>
      <c r="I39" s="4">
        <v>0</v>
      </c>
      <c r="J39" s="4">
        <v>11506.2</v>
      </c>
      <c r="K39" s="19">
        <v>10102.48</v>
      </c>
      <c r="L39" s="18">
        <v>0</v>
      </c>
      <c r="M39" s="4">
        <v>0</v>
      </c>
      <c r="N39" s="19">
        <v>0</v>
      </c>
      <c r="O39" s="232">
        <v>4907.4399999999996</v>
      </c>
    </row>
    <row r="40" spans="2:15" x14ac:dyDescent="0.2">
      <c r="B40" s="207" t="s">
        <v>38</v>
      </c>
      <c r="C40" s="18">
        <v>0</v>
      </c>
      <c r="D40" s="4">
        <v>11274.93</v>
      </c>
      <c r="E40" s="4">
        <v>8429.43</v>
      </c>
      <c r="F40" s="4">
        <v>14195.64</v>
      </c>
      <c r="G40" s="19">
        <v>11475.67</v>
      </c>
      <c r="H40" s="18">
        <v>14351.89</v>
      </c>
      <c r="I40" s="4">
        <v>1809.5</v>
      </c>
      <c r="J40" s="4">
        <v>0</v>
      </c>
      <c r="K40" s="19">
        <v>5990.29</v>
      </c>
      <c r="L40" s="18">
        <v>0</v>
      </c>
      <c r="M40" s="4">
        <v>0</v>
      </c>
      <c r="N40" s="19">
        <v>0</v>
      </c>
      <c r="O40" s="232">
        <v>11464.85</v>
      </c>
    </row>
    <row r="41" spans="2:15" x14ac:dyDescent="0.2">
      <c r="B41" s="207" t="s">
        <v>39</v>
      </c>
      <c r="C41" s="18">
        <v>0</v>
      </c>
      <c r="D41" s="4">
        <v>7904.12</v>
      </c>
      <c r="E41" s="4">
        <v>9616.31</v>
      </c>
      <c r="F41" s="4">
        <v>13069.91</v>
      </c>
      <c r="G41" s="19">
        <v>12224.98</v>
      </c>
      <c r="H41" s="18">
        <v>11212.13</v>
      </c>
      <c r="I41" s="4">
        <v>0</v>
      </c>
      <c r="J41" s="4">
        <v>0</v>
      </c>
      <c r="K41" s="19">
        <v>11212.13</v>
      </c>
      <c r="L41" s="18">
        <v>0</v>
      </c>
      <c r="M41" s="4">
        <v>8561.11</v>
      </c>
      <c r="N41" s="19">
        <v>8561.11</v>
      </c>
      <c r="O41" s="232">
        <v>12024.16</v>
      </c>
    </row>
    <row r="42" spans="2:15" x14ac:dyDescent="0.2">
      <c r="B42" s="207" t="s">
        <v>208</v>
      </c>
      <c r="C42" s="18">
        <v>0</v>
      </c>
      <c r="D42" s="4">
        <v>1283</v>
      </c>
      <c r="E42" s="4">
        <v>515</v>
      </c>
      <c r="F42" s="4">
        <v>0</v>
      </c>
      <c r="G42" s="19">
        <v>899</v>
      </c>
      <c r="H42" s="18">
        <v>0</v>
      </c>
      <c r="I42" s="4">
        <v>0</v>
      </c>
      <c r="J42" s="4">
        <v>0</v>
      </c>
      <c r="K42" s="19">
        <v>0</v>
      </c>
      <c r="L42" s="18">
        <v>0</v>
      </c>
      <c r="M42" s="4">
        <v>0</v>
      </c>
      <c r="N42" s="19">
        <v>0</v>
      </c>
      <c r="O42" s="232">
        <v>899</v>
      </c>
    </row>
    <row r="43" spans="2:15" x14ac:dyDescent="0.2">
      <c r="B43" s="207" t="s">
        <v>40</v>
      </c>
      <c r="C43" s="18">
        <v>0</v>
      </c>
      <c r="D43" s="4">
        <v>11098.67</v>
      </c>
      <c r="E43" s="4">
        <v>9893.1299999999992</v>
      </c>
      <c r="F43" s="4">
        <v>8012.9</v>
      </c>
      <c r="G43" s="19">
        <v>10256.14</v>
      </c>
      <c r="H43" s="18">
        <v>9893.1299999999992</v>
      </c>
      <c r="I43" s="4">
        <v>3479</v>
      </c>
      <c r="J43" s="4">
        <v>0</v>
      </c>
      <c r="K43" s="19">
        <v>7755.09</v>
      </c>
      <c r="L43" s="18">
        <v>0</v>
      </c>
      <c r="M43" s="4">
        <v>0</v>
      </c>
      <c r="N43" s="19">
        <v>0</v>
      </c>
      <c r="O43" s="232">
        <v>10207.73</v>
      </c>
    </row>
    <row r="44" spans="2:15" x14ac:dyDescent="0.2">
      <c r="B44" s="207" t="s">
        <v>41</v>
      </c>
      <c r="C44" s="18">
        <v>281.29000000000002</v>
      </c>
      <c r="D44" s="4">
        <v>17858.150000000001</v>
      </c>
      <c r="E44" s="4">
        <v>3343.21</v>
      </c>
      <c r="F44" s="4">
        <v>4827.83</v>
      </c>
      <c r="G44" s="19">
        <v>4180.91</v>
      </c>
      <c r="H44" s="18">
        <v>3062.58</v>
      </c>
      <c r="I44" s="4">
        <v>3947.76</v>
      </c>
      <c r="J44" s="4">
        <v>3491.97</v>
      </c>
      <c r="K44" s="19">
        <v>3299.75</v>
      </c>
      <c r="L44" s="18">
        <v>0</v>
      </c>
      <c r="M44" s="4">
        <v>14846.99</v>
      </c>
      <c r="N44" s="19">
        <v>14846.99</v>
      </c>
      <c r="O44" s="232">
        <v>3863.23</v>
      </c>
    </row>
    <row r="45" spans="2:15" x14ac:dyDescent="0.2">
      <c r="B45" s="207" t="s">
        <v>42</v>
      </c>
      <c r="C45" s="18">
        <v>0</v>
      </c>
      <c r="D45" s="4">
        <v>12925.87</v>
      </c>
      <c r="E45" s="4">
        <v>10086.969999999999</v>
      </c>
      <c r="F45" s="4">
        <v>14117.23</v>
      </c>
      <c r="G45" s="19">
        <v>12638.84</v>
      </c>
      <c r="H45" s="18">
        <v>12551.86</v>
      </c>
      <c r="I45" s="4">
        <v>6653.61</v>
      </c>
      <c r="J45" s="4">
        <v>6151.13</v>
      </c>
      <c r="K45" s="19">
        <v>7212.3</v>
      </c>
      <c r="L45" s="18">
        <v>0</v>
      </c>
      <c r="M45" s="4">
        <v>2343.6</v>
      </c>
      <c r="N45" s="19">
        <v>2343.6</v>
      </c>
      <c r="O45" s="232">
        <v>12151.42</v>
      </c>
    </row>
    <row r="46" spans="2:15" x14ac:dyDescent="0.2">
      <c r="B46" s="207" t="s">
        <v>43</v>
      </c>
      <c r="C46" s="18">
        <v>0</v>
      </c>
      <c r="D46" s="4">
        <v>15309.87</v>
      </c>
      <c r="E46" s="4">
        <v>14592.29</v>
      </c>
      <c r="F46" s="4">
        <v>19725.29</v>
      </c>
      <c r="G46" s="19">
        <v>16920.810000000001</v>
      </c>
      <c r="H46" s="18">
        <v>16909.61</v>
      </c>
      <c r="I46" s="4">
        <v>8286.0499999999993</v>
      </c>
      <c r="J46" s="4">
        <v>35372.78</v>
      </c>
      <c r="K46" s="19">
        <v>11995.26</v>
      </c>
      <c r="L46" s="18">
        <v>0</v>
      </c>
      <c r="M46" s="4">
        <v>0</v>
      </c>
      <c r="N46" s="19">
        <v>0</v>
      </c>
      <c r="O46" s="232">
        <v>13893.13</v>
      </c>
    </row>
    <row r="47" spans="2:15" x14ac:dyDescent="0.2">
      <c r="B47" s="207" t="s">
        <v>44</v>
      </c>
      <c r="C47" s="18">
        <v>0</v>
      </c>
      <c r="D47" s="4">
        <v>5455.55</v>
      </c>
      <c r="E47" s="4">
        <v>3559.66</v>
      </c>
      <c r="F47" s="4">
        <v>2631.43</v>
      </c>
      <c r="G47" s="19">
        <v>3012.21</v>
      </c>
      <c r="H47" s="18">
        <v>3285.12</v>
      </c>
      <c r="I47" s="4">
        <v>1551.87</v>
      </c>
      <c r="J47" s="4">
        <v>1470.18</v>
      </c>
      <c r="K47" s="19">
        <v>2766.87</v>
      </c>
      <c r="L47" s="18">
        <v>0</v>
      </c>
      <c r="M47" s="4">
        <v>7243.12</v>
      </c>
      <c r="N47" s="19">
        <v>4828.75</v>
      </c>
      <c r="O47" s="232">
        <v>3014.96</v>
      </c>
    </row>
    <row r="48" spans="2:15" x14ac:dyDescent="0.2">
      <c r="B48" s="133" t="s">
        <v>53</v>
      </c>
      <c r="C48" s="295">
        <v>1982.13</v>
      </c>
      <c r="D48" s="389">
        <v>10552.1</v>
      </c>
      <c r="E48" s="389">
        <v>9493.56</v>
      </c>
      <c r="F48" s="389">
        <v>9931.18</v>
      </c>
      <c r="G48" s="394">
        <v>10075.299999999999</v>
      </c>
      <c r="H48" s="295">
        <v>8680.08</v>
      </c>
      <c r="I48" s="389">
        <v>7181.58</v>
      </c>
      <c r="J48" s="389">
        <v>4899.51</v>
      </c>
      <c r="K48" s="394">
        <v>7668.2</v>
      </c>
      <c r="L48" s="295">
        <v>11329.46</v>
      </c>
      <c r="M48" s="389">
        <v>10818.11</v>
      </c>
      <c r="N48" s="394">
        <v>10882.85</v>
      </c>
      <c r="O48" s="395">
        <v>9175.84</v>
      </c>
    </row>
    <row r="49" spans="2:15" x14ac:dyDescent="0.2">
      <c r="B49" s="207" t="s">
        <v>45</v>
      </c>
      <c r="C49" s="296">
        <v>49.1</v>
      </c>
      <c r="D49" s="297">
        <v>9516.24</v>
      </c>
      <c r="E49" s="297">
        <v>8461.1299999999992</v>
      </c>
      <c r="F49" s="297">
        <v>9756.7000000000007</v>
      </c>
      <c r="G49" s="298">
        <v>9422.15</v>
      </c>
      <c r="H49" s="296">
        <v>9112.7999999999993</v>
      </c>
      <c r="I49" s="297">
        <v>9171.2099999999991</v>
      </c>
      <c r="J49" s="297">
        <v>2732.56</v>
      </c>
      <c r="K49" s="298">
        <v>8308.07</v>
      </c>
      <c r="L49" s="296">
        <v>0</v>
      </c>
      <c r="M49" s="297">
        <v>440</v>
      </c>
      <c r="N49" s="298">
        <v>440</v>
      </c>
      <c r="O49" s="390">
        <v>8677.17</v>
      </c>
    </row>
    <row r="50" spans="2:15" x14ac:dyDescent="0.2">
      <c r="B50" s="207" t="s">
        <v>46</v>
      </c>
      <c r="C50" s="296">
        <v>1083.73</v>
      </c>
      <c r="D50" s="297">
        <v>8650.91</v>
      </c>
      <c r="E50" s="297">
        <v>5745.89</v>
      </c>
      <c r="F50" s="297">
        <v>8166.44</v>
      </c>
      <c r="G50" s="298">
        <v>7657.95</v>
      </c>
      <c r="H50" s="296">
        <v>6672.96</v>
      </c>
      <c r="I50" s="297">
        <v>5392.4</v>
      </c>
      <c r="J50" s="297">
        <v>5509.6</v>
      </c>
      <c r="K50" s="298">
        <v>5890.95</v>
      </c>
      <c r="L50" s="296">
        <v>4006.66</v>
      </c>
      <c r="M50" s="297">
        <v>8368.24</v>
      </c>
      <c r="N50" s="298">
        <v>8288.4599999999991</v>
      </c>
      <c r="O50" s="390">
        <v>7177.28</v>
      </c>
    </row>
    <row r="51" spans="2:15" x14ac:dyDescent="0.2">
      <c r="B51" s="207" t="s">
        <v>47</v>
      </c>
      <c r="C51" s="296">
        <v>0</v>
      </c>
      <c r="D51" s="297">
        <v>10226.41</v>
      </c>
      <c r="E51" s="297">
        <v>5642.87</v>
      </c>
      <c r="F51" s="297">
        <v>9803.68</v>
      </c>
      <c r="G51" s="298">
        <v>8105.57</v>
      </c>
      <c r="H51" s="296">
        <v>6039.43</v>
      </c>
      <c r="I51" s="297">
        <v>5314.86</v>
      </c>
      <c r="J51" s="297">
        <v>2130.33</v>
      </c>
      <c r="K51" s="298">
        <v>5019.05</v>
      </c>
      <c r="L51" s="296">
        <v>2094.69</v>
      </c>
      <c r="M51" s="297">
        <v>4069.21</v>
      </c>
      <c r="N51" s="298">
        <v>3680.05</v>
      </c>
      <c r="O51" s="390">
        <v>5710.03</v>
      </c>
    </row>
    <row r="52" spans="2:15" x14ac:dyDescent="0.2">
      <c r="B52" s="207" t="s">
        <v>48</v>
      </c>
      <c r="C52" s="296">
        <v>2277.83</v>
      </c>
      <c r="D52" s="297">
        <v>11779.14</v>
      </c>
      <c r="E52" s="297">
        <v>9113.41</v>
      </c>
      <c r="F52" s="297">
        <v>7312.2</v>
      </c>
      <c r="G52" s="298">
        <v>9893.9599999999991</v>
      </c>
      <c r="H52" s="296">
        <v>8754.56</v>
      </c>
      <c r="I52" s="297">
        <v>6994.27</v>
      </c>
      <c r="J52" s="297">
        <v>4022.27</v>
      </c>
      <c r="K52" s="298">
        <v>7183.61</v>
      </c>
      <c r="L52" s="296">
        <v>5930.44</v>
      </c>
      <c r="M52" s="297">
        <v>7796.39</v>
      </c>
      <c r="N52" s="298">
        <v>7559.49</v>
      </c>
      <c r="O52" s="390">
        <v>8563.2000000000007</v>
      </c>
    </row>
    <row r="53" spans="2:15" x14ac:dyDescent="0.2">
      <c r="B53" s="207" t="s">
        <v>49</v>
      </c>
      <c r="C53" s="296">
        <v>520.74</v>
      </c>
      <c r="D53" s="297">
        <v>10425.77</v>
      </c>
      <c r="E53" s="297">
        <v>4853.55</v>
      </c>
      <c r="F53" s="297">
        <v>9398.44</v>
      </c>
      <c r="G53" s="298">
        <v>7438.45</v>
      </c>
      <c r="H53" s="296">
        <v>4172.1000000000004</v>
      </c>
      <c r="I53" s="297">
        <v>5960.06</v>
      </c>
      <c r="J53" s="297">
        <v>5216.79</v>
      </c>
      <c r="K53" s="298">
        <v>4950.2299999999996</v>
      </c>
      <c r="L53" s="296">
        <v>3295.8</v>
      </c>
      <c r="M53" s="297">
        <v>5162.1899999999996</v>
      </c>
      <c r="N53" s="298">
        <v>4836.79</v>
      </c>
      <c r="O53" s="390">
        <v>6057.88</v>
      </c>
    </row>
    <row r="54" spans="2:15" x14ac:dyDescent="0.2">
      <c r="B54" s="207" t="s">
        <v>50</v>
      </c>
      <c r="C54" s="296">
        <v>1184.5899999999999</v>
      </c>
      <c r="D54" s="297">
        <v>14711.46</v>
      </c>
      <c r="E54" s="297">
        <v>9116.43</v>
      </c>
      <c r="F54" s="297">
        <v>9096.93</v>
      </c>
      <c r="G54" s="298">
        <v>10817.6</v>
      </c>
      <c r="H54" s="296">
        <v>8299.73</v>
      </c>
      <c r="I54" s="297">
        <v>6513.52</v>
      </c>
      <c r="J54" s="297">
        <v>3325.39</v>
      </c>
      <c r="K54" s="298">
        <v>6518.34</v>
      </c>
      <c r="L54" s="296">
        <v>6612.42</v>
      </c>
      <c r="M54" s="297">
        <v>9714.17</v>
      </c>
      <c r="N54" s="298">
        <v>9456.7099999999991</v>
      </c>
      <c r="O54" s="390">
        <v>8964.8799999999992</v>
      </c>
    </row>
    <row r="55" spans="2:15" x14ac:dyDescent="0.2">
      <c r="B55" s="133" t="s">
        <v>54</v>
      </c>
      <c r="C55" s="295">
        <v>1177.44</v>
      </c>
      <c r="D55" s="389">
        <v>11304.38</v>
      </c>
      <c r="E55" s="389">
        <v>7390.56</v>
      </c>
      <c r="F55" s="389">
        <v>8597.34</v>
      </c>
      <c r="G55" s="394">
        <v>8997.7800000000007</v>
      </c>
      <c r="H55" s="295">
        <v>6719.91</v>
      </c>
      <c r="I55" s="389">
        <v>6204.83</v>
      </c>
      <c r="J55" s="389">
        <v>3496</v>
      </c>
      <c r="K55" s="394">
        <v>5949</v>
      </c>
      <c r="L55" s="295">
        <v>3843.47</v>
      </c>
      <c r="M55" s="389">
        <v>6418.05</v>
      </c>
      <c r="N55" s="394">
        <v>6029.26</v>
      </c>
      <c r="O55" s="395">
        <v>7243.12</v>
      </c>
    </row>
    <row r="56" spans="2:15" x14ac:dyDescent="0.2">
      <c r="B56" s="254" t="s">
        <v>51</v>
      </c>
      <c r="C56" s="299">
        <v>0</v>
      </c>
      <c r="D56" s="300">
        <v>7750.91</v>
      </c>
      <c r="E56" s="300">
        <v>6070.54</v>
      </c>
      <c r="F56" s="300">
        <v>6125.84</v>
      </c>
      <c r="G56" s="301">
        <v>7409.15</v>
      </c>
      <c r="H56" s="299">
        <v>5485.2</v>
      </c>
      <c r="I56" s="300">
        <v>5601.63</v>
      </c>
      <c r="J56" s="300">
        <v>22580.42</v>
      </c>
      <c r="K56" s="301">
        <v>5916.7</v>
      </c>
      <c r="L56" s="299">
        <v>3028</v>
      </c>
      <c r="M56" s="300">
        <v>2734.55</v>
      </c>
      <c r="N56" s="301">
        <v>2763.89</v>
      </c>
      <c r="O56" s="391">
        <v>5980.08</v>
      </c>
    </row>
    <row r="57" spans="2:15" x14ac:dyDescent="0.2">
      <c r="B57" s="133" t="s">
        <v>55</v>
      </c>
      <c r="C57" s="295">
        <v>0</v>
      </c>
      <c r="D57" s="389">
        <v>7750.91</v>
      </c>
      <c r="E57" s="389">
        <v>6070.54</v>
      </c>
      <c r="F57" s="389">
        <v>6125.84</v>
      </c>
      <c r="G57" s="394">
        <v>7409.15</v>
      </c>
      <c r="H57" s="295">
        <v>5485.2</v>
      </c>
      <c r="I57" s="389">
        <v>5601.63</v>
      </c>
      <c r="J57" s="389">
        <v>22580.42</v>
      </c>
      <c r="K57" s="394">
        <v>5916.7</v>
      </c>
      <c r="L57" s="295">
        <v>3028</v>
      </c>
      <c r="M57" s="389">
        <v>2734.55</v>
      </c>
      <c r="N57" s="394">
        <v>2763.89</v>
      </c>
      <c r="O57" s="395">
        <v>5980.08</v>
      </c>
    </row>
    <row r="58" spans="2:15" x14ac:dyDescent="0.2">
      <c r="B58" s="207"/>
      <c r="C58" s="302">
        <v>0</v>
      </c>
      <c r="D58" s="303">
        <v>0</v>
      </c>
      <c r="E58" s="303">
        <v>0</v>
      </c>
      <c r="F58" s="303">
        <v>0</v>
      </c>
      <c r="G58" s="304">
        <v>0</v>
      </c>
      <c r="H58" s="302">
        <v>0</v>
      </c>
      <c r="I58" s="303">
        <v>0</v>
      </c>
      <c r="J58" s="303">
        <v>0</v>
      </c>
      <c r="K58" s="304">
        <v>0</v>
      </c>
      <c r="L58" s="302">
        <v>0</v>
      </c>
      <c r="M58" s="303">
        <v>0</v>
      </c>
      <c r="N58" s="304">
        <v>0</v>
      </c>
      <c r="O58" s="392">
        <v>0</v>
      </c>
    </row>
    <row r="59" spans="2:15" ht="13.5" thickBot="1" x14ac:dyDescent="0.25">
      <c r="B59" s="135" t="s">
        <v>52</v>
      </c>
      <c r="C59" s="305">
        <v>1321.8</v>
      </c>
      <c r="D59" s="306">
        <v>10597.53</v>
      </c>
      <c r="E59" s="306">
        <v>8290.82</v>
      </c>
      <c r="F59" s="306">
        <v>9685.6</v>
      </c>
      <c r="G59" s="307">
        <v>9627.2800000000007</v>
      </c>
      <c r="H59" s="305">
        <v>6236.73</v>
      </c>
      <c r="I59" s="306">
        <v>6546.59</v>
      </c>
      <c r="J59" s="306">
        <v>6760.08</v>
      </c>
      <c r="K59" s="307">
        <v>6344.39</v>
      </c>
      <c r="L59" s="305">
        <v>6078.23</v>
      </c>
      <c r="M59" s="306">
        <v>7923.33</v>
      </c>
      <c r="N59" s="307">
        <v>7659.97</v>
      </c>
      <c r="O59" s="393">
        <v>7580.87</v>
      </c>
    </row>
    <row r="60" spans="2:15" x14ac:dyDescent="0.2">
      <c r="B60" s="6" t="s">
        <v>209</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2:V50"/>
  <sheetViews>
    <sheetView showGridLines="0" zoomScaleNormal="100" workbookViewId="0"/>
  </sheetViews>
  <sheetFormatPr defaultRowHeight="12.75" x14ac:dyDescent="0.2"/>
  <cols>
    <col min="1" max="1" width="9.140625" customWidth="1"/>
    <col min="2" max="2" width="18.28515625" customWidth="1"/>
    <col min="3" max="3" width="11.42578125" customWidth="1"/>
    <col min="4" max="4" width="11.5703125" customWidth="1"/>
    <col min="5" max="5" width="12.28515625" bestFit="1" customWidth="1"/>
    <col min="6" max="6" width="11.42578125" customWidth="1"/>
    <col min="7" max="7" width="12.28515625" bestFit="1" customWidth="1"/>
    <col min="9" max="9" width="12.28515625" bestFit="1" customWidth="1"/>
    <col min="13" max="13" width="6" customWidth="1"/>
    <col min="14" max="14" width="1" customWidth="1"/>
    <col min="16" max="16" width="15.42578125" customWidth="1"/>
  </cols>
  <sheetData>
    <row r="2" spans="2:22" x14ac:dyDescent="0.2">
      <c r="B2" s="2" t="s">
        <v>178</v>
      </c>
    </row>
    <row r="3" spans="2:22" ht="18.75" thickBot="1" x14ac:dyDescent="0.3">
      <c r="B3" s="7" t="s">
        <v>349</v>
      </c>
    </row>
    <row r="4" spans="2:22" ht="13.5" thickBot="1" x14ac:dyDescent="0.25">
      <c r="B4" s="100" t="s">
        <v>128</v>
      </c>
      <c r="C4" s="104">
        <v>2009</v>
      </c>
      <c r="D4" s="60">
        <v>2010</v>
      </c>
      <c r="E4" s="60">
        <v>2011</v>
      </c>
      <c r="F4" s="60">
        <v>2012</v>
      </c>
      <c r="G4" s="61">
        <v>2013</v>
      </c>
    </row>
    <row r="5" spans="2:22" x14ac:dyDescent="0.2">
      <c r="B5" s="101" t="s">
        <v>11</v>
      </c>
      <c r="C5" s="62">
        <v>239814</v>
      </c>
      <c r="D5" s="58">
        <v>249359</v>
      </c>
      <c r="E5" s="58">
        <v>249397</v>
      </c>
      <c r="F5" s="58">
        <v>245800</v>
      </c>
      <c r="G5" s="59">
        <v>235624</v>
      </c>
    </row>
    <row r="6" spans="2:22" x14ac:dyDescent="0.2">
      <c r="B6" s="102" t="s">
        <v>12</v>
      </c>
      <c r="C6" s="105">
        <v>402416</v>
      </c>
      <c r="D6" s="45">
        <v>403129</v>
      </c>
      <c r="E6" s="45">
        <v>401038</v>
      </c>
      <c r="F6" s="45">
        <v>394591</v>
      </c>
      <c r="G6" s="46">
        <v>390575</v>
      </c>
    </row>
    <row r="7" spans="2:22" x14ac:dyDescent="0.2">
      <c r="B7" s="102" t="s">
        <v>10</v>
      </c>
      <c r="C7" s="105">
        <v>9473</v>
      </c>
      <c r="D7" s="45">
        <v>9666</v>
      </c>
      <c r="E7" s="45">
        <v>9423</v>
      </c>
      <c r="F7" s="45">
        <v>9670</v>
      </c>
      <c r="G7" s="46">
        <v>9549</v>
      </c>
    </row>
    <row r="8" spans="2:22" ht="13.5" thickBot="1" x14ac:dyDescent="0.25">
      <c r="B8" s="94" t="s">
        <v>13</v>
      </c>
      <c r="C8" s="111">
        <v>651703</v>
      </c>
      <c r="D8" s="109">
        <v>662154</v>
      </c>
      <c r="E8" s="109">
        <v>659858</v>
      </c>
      <c r="F8" s="109">
        <v>650061</v>
      </c>
      <c r="G8" s="110">
        <v>635748</v>
      </c>
      <c r="P8" s="15"/>
      <c r="Q8" s="15"/>
      <c r="R8" s="15"/>
      <c r="S8" s="15"/>
      <c r="T8" s="15"/>
      <c r="U8" s="15"/>
      <c r="V8" s="8"/>
    </row>
    <row r="40" spans="9:19" x14ac:dyDescent="0.2">
      <c r="I40" s="336" t="s">
        <v>209</v>
      </c>
      <c r="O40" s="15"/>
      <c r="P40" s="15"/>
      <c r="Q40" s="15"/>
      <c r="R40" s="15"/>
      <c r="S40" s="15"/>
    </row>
    <row r="41" spans="9:19" x14ac:dyDescent="0.2">
      <c r="O41" s="15"/>
      <c r="P41" s="15"/>
      <c r="Q41" s="15"/>
      <c r="R41" s="15"/>
      <c r="S41" s="15"/>
    </row>
    <row r="42" spans="9:19" x14ac:dyDescent="0.2">
      <c r="O42" s="15"/>
      <c r="P42" s="15"/>
      <c r="Q42" s="15"/>
      <c r="R42" s="15"/>
      <c r="S42" s="15"/>
    </row>
    <row r="43" spans="9:19" x14ac:dyDescent="0.2">
      <c r="O43" s="15"/>
      <c r="P43" s="15"/>
      <c r="Q43" s="15"/>
      <c r="R43" s="15"/>
      <c r="S43" s="15"/>
    </row>
    <row r="44" spans="9:19" x14ac:dyDescent="0.2">
      <c r="O44" s="15"/>
      <c r="P44" s="15"/>
      <c r="Q44" s="15"/>
      <c r="R44" s="15"/>
      <c r="S44" s="15"/>
    </row>
    <row r="45" spans="9:19" x14ac:dyDescent="0.2">
      <c r="O45" s="15"/>
      <c r="P45" s="15"/>
      <c r="Q45" s="15"/>
      <c r="R45" s="15"/>
      <c r="S45" s="15"/>
    </row>
    <row r="46" spans="9:19" x14ac:dyDescent="0.2">
      <c r="O46" s="15"/>
      <c r="P46" s="15"/>
      <c r="Q46" s="15"/>
      <c r="R46" s="15"/>
      <c r="S46" s="15"/>
    </row>
    <row r="47" spans="9:19" x14ac:dyDescent="0.2">
      <c r="O47" s="15"/>
      <c r="P47" s="15"/>
      <c r="Q47" s="15"/>
      <c r="R47" s="15"/>
      <c r="S47" s="15"/>
    </row>
    <row r="48" spans="9:19" x14ac:dyDescent="0.2">
      <c r="O48" s="15"/>
      <c r="P48" s="15"/>
      <c r="Q48" s="15"/>
      <c r="R48" s="15"/>
      <c r="S48" s="15"/>
    </row>
    <row r="49" spans="15:19" x14ac:dyDescent="0.2">
      <c r="O49" s="15"/>
      <c r="P49" s="15"/>
      <c r="Q49" s="15"/>
      <c r="R49" s="15"/>
      <c r="S49" s="15"/>
    </row>
    <row r="50" spans="15:19" x14ac:dyDescent="0.2">
      <c r="O50" s="15"/>
      <c r="P50" s="15"/>
      <c r="Q50" s="15"/>
      <c r="R50" s="15"/>
      <c r="S50" s="15"/>
    </row>
  </sheetData>
  <phoneticPr fontId="4" type="noConversion"/>
  <conditionalFormatting sqref="I40">
    <cfRule type="cellIs" dxfId="3" priority="1" stopIfTrue="1" operator="equal">
      <formula>"WARNING!"</formula>
    </cfRule>
  </conditionalFormatting>
  <pageMargins left="0.75" right="0.75" top="1" bottom="1" header="0.5" footer="0.5"/>
  <pageSetup scale="69"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2:G9"/>
  <sheetViews>
    <sheetView showGridLines="0" zoomScaleNormal="100" workbookViewId="0"/>
  </sheetViews>
  <sheetFormatPr defaultRowHeight="12.75" x14ac:dyDescent="0.2"/>
  <cols>
    <col min="1" max="1" width="9.140625" customWidth="1"/>
    <col min="2" max="2" width="17.85546875" bestFit="1" customWidth="1"/>
    <col min="3" max="7" width="13.42578125" bestFit="1" customWidth="1"/>
    <col min="8" max="8" width="17.85546875" bestFit="1" customWidth="1"/>
    <col min="9" max="9" width="12.5703125" customWidth="1"/>
    <col min="10" max="13" width="7" customWidth="1"/>
    <col min="14" max="14" width="5.140625" customWidth="1"/>
  </cols>
  <sheetData>
    <row r="2" spans="2:7" x14ac:dyDescent="0.2">
      <c r="B2" s="2" t="s">
        <v>282</v>
      </c>
    </row>
    <row r="3" spans="2:7" ht="18.75" thickBot="1" x14ac:dyDescent="0.3">
      <c r="B3" s="7" t="s">
        <v>368</v>
      </c>
    </row>
    <row r="4" spans="2:7" ht="13.5" thickBot="1" x14ac:dyDescent="0.25">
      <c r="B4" s="108" t="s">
        <v>125</v>
      </c>
      <c r="C4" s="43">
        <v>2009</v>
      </c>
      <c r="D4" s="41">
        <v>2010</v>
      </c>
      <c r="E4" s="41">
        <v>2011</v>
      </c>
      <c r="F4" s="41">
        <v>2012</v>
      </c>
      <c r="G4" s="42">
        <v>2013</v>
      </c>
    </row>
    <row r="5" spans="2:7" x14ac:dyDescent="0.2">
      <c r="B5" s="162" t="s">
        <v>11</v>
      </c>
      <c r="C5" s="87">
        <v>10137.799999999999</v>
      </c>
      <c r="D5" s="88">
        <v>10076.799999999999</v>
      </c>
      <c r="E5" s="88">
        <v>9865.7999999999993</v>
      </c>
      <c r="F5" s="88">
        <v>9927</v>
      </c>
      <c r="G5" s="89">
        <v>9627.2000000000007</v>
      </c>
    </row>
    <row r="6" spans="2:7" x14ac:dyDescent="0.2">
      <c r="B6" s="53" t="s">
        <v>12</v>
      </c>
      <c r="C6" s="90">
        <v>6267.5</v>
      </c>
      <c r="D6" s="86">
        <v>6438</v>
      </c>
      <c r="E6" s="86">
        <v>6736.1</v>
      </c>
      <c r="F6" s="86">
        <v>6700.7</v>
      </c>
      <c r="G6" s="91">
        <v>6344.3</v>
      </c>
    </row>
    <row r="7" spans="2:7" x14ac:dyDescent="0.2">
      <c r="B7" s="53" t="s">
        <v>10</v>
      </c>
      <c r="C7" s="90">
        <v>9156.7999999999993</v>
      </c>
      <c r="D7" s="86">
        <v>9234.2999999999993</v>
      </c>
      <c r="E7" s="86">
        <v>9156.2000000000007</v>
      </c>
      <c r="F7" s="86">
        <v>8966.7999999999993</v>
      </c>
      <c r="G7" s="91">
        <v>7659.9</v>
      </c>
    </row>
    <row r="8" spans="2:7" ht="13.5" thickBot="1" x14ac:dyDescent="0.25">
      <c r="B8" s="144" t="s">
        <v>138</v>
      </c>
      <c r="C8" s="203">
        <v>7733.7</v>
      </c>
      <c r="D8" s="204">
        <v>7849.1</v>
      </c>
      <c r="E8" s="204">
        <v>7953.6</v>
      </c>
      <c r="F8" s="204">
        <v>7954.4</v>
      </c>
      <c r="G8" s="205">
        <v>7580.8</v>
      </c>
    </row>
    <row r="9" spans="2:7" x14ac:dyDescent="0.2">
      <c r="B9" s="355"/>
    </row>
  </sheetData>
  <phoneticPr fontId="4" type="noConversion"/>
  <pageMargins left="0.75" right="0.75" top="1" bottom="1" header="0.5" footer="0.5"/>
  <pageSetup orientation="portrait"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2:N60"/>
  <sheetViews>
    <sheetView showGridLines="0" zoomScaleNormal="100" workbookViewId="0"/>
  </sheetViews>
  <sheetFormatPr defaultRowHeight="12.75" x14ac:dyDescent="0.2"/>
  <cols>
    <col min="2" max="2" width="40.85546875" customWidth="1"/>
    <col min="3" max="3" width="13.5703125" customWidth="1"/>
    <col min="4" max="4" width="12.28515625" customWidth="1"/>
    <col min="5" max="6" width="13.5703125" customWidth="1"/>
    <col min="7" max="7" width="12" customWidth="1"/>
    <col min="8" max="8" width="13.7109375" customWidth="1"/>
    <col min="9" max="9" width="11" customWidth="1"/>
    <col min="10" max="10" width="11.140625" customWidth="1"/>
    <col min="11" max="11" width="12" customWidth="1"/>
    <col min="12" max="12" width="13.7109375" customWidth="1"/>
    <col min="13" max="13" width="12" customWidth="1"/>
    <col min="14" max="14" width="13.7109375" customWidth="1"/>
  </cols>
  <sheetData>
    <row r="2" spans="1:14" x14ac:dyDescent="0.2">
      <c r="A2" s="2"/>
      <c r="B2" s="2" t="s">
        <v>282</v>
      </c>
    </row>
    <row r="3" spans="1:14" ht="18.75" thickBot="1" x14ac:dyDescent="0.3">
      <c r="A3" s="1"/>
      <c r="B3" s="7" t="s">
        <v>103</v>
      </c>
    </row>
    <row r="4" spans="1:14" ht="12.75" customHeight="1" x14ac:dyDescent="0.2">
      <c r="B4" s="474" t="s">
        <v>1</v>
      </c>
      <c r="C4" s="469" t="s">
        <v>2</v>
      </c>
      <c r="D4" s="470"/>
      <c r="E4" s="471"/>
      <c r="F4" s="469" t="s">
        <v>3</v>
      </c>
      <c r="G4" s="470"/>
      <c r="H4" s="471"/>
      <c r="I4" s="469" t="s">
        <v>4</v>
      </c>
      <c r="J4" s="470"/>
      <c r="K4" s="471"/>
      <c r="L4" s="469" t="s">
        <v>104</v>
      </c>
      <c r="M4" s="470"/>
      <c r="N4" s="471"/>
    </row>
    <row r="5" spans="1:14" ht="26.25" thickBot="1" x14ac:dyDescent="0.25">
      <c r="B5" s="475"/>
      <c r="C5" s="166" t="s">
        <v>76</v>
      </c>
      <c r="D5" s="117" t="s">
        <v>77</v>
      </c>
      <c r="E5" s="118" t="s">
        <v>6</v>
      </c>
      <c r="F5" s="116" t="s">
        <v>76</v>
      </c>
      <c r="G5" s="117" t="s">
        <v>77</v>
      </c>
      <c r="H5" s="118" t="s">
        <v>7</v>
      </c>
      <c r="I5" s="116" t="s">
        <v>76</v>
      </c>
      <c r="J5" s="117" t="s">
        <v>77</v>
      </c>
      <c r="K5" s="118" t="s">
        <v>119</v>
      </c>
      <c r="L5" s="116" t="s">
        <v>76</v>
      </c>
      <c r="M5" s="117" t="s">
        <v>77</v>
      </c>
      <c r="N5" s="118" t="s">
        <v>5</v>
      </c>
    </row>
    <row r="6" spans="1:14" x14ac:dyDescent="0.2">
      <c r="B6" s="112" t="s">
        <v>16</v>
      </c>
      <c r="C6" s="308">
        <v>0</v>
      </c>
      <c r="D6" s="309">
        <v>101512.8</v>
      </c>
      <c r="E6" s="310">
        <v>101512.8</v>
      </c>
      <c r="F6" s="308">
        <v>0</v>
      </c>
      <c r="G6" s="309">
        <v>98026.1</v>
      </c>
      <c r="H6" s="310">
        <v>98026.1</v>
      </c>
      <c r="I6" s="308">
        <v>0</v>
      </c>
      <c r="J6" s="309">
        <v>0</v>
      </c>
      <c r="K6" s="310">
        <v>0</v>
      </c>
      <c r="L6" s="308">
        <v>0</v>
      </c>
      <c r="M6" s="309">
        <v>199539</v>
      </c>
      <c r="N6" s="310">
        <v>199539</v>
      </c>
    </row>
    <row r="7" spans="1:14" x14ac:dyDescent="0.2">
      <c r="B7" s="25" t="s">
        <v>17</v>
      </c>
      <c r="C7" s="311">
        <v>60525.4</v>
      </c>
      <c r="D7" s="312">
        <v>422560.8</v>
      </c>
      <c r="E7" s="313">
        <v>483086.2</v>
      </c>
      <c r="F7" s="311">
        <v>28082.5</v>
      </c>
      <c r="G7" s="312">
        <v>364458.1</v>
      </c>
      <c r="H7" s="313">
        <v>392540.7</v>
      </c>
      <c r="I7" s="311">
        <v>0</v>
      </c>
      <c r="J7" s="312">
        <v>85535</v>
      </c>
      <c r="K7" s="313">
        <v>85535</v>
      </c>
      <c r="L7" s="311">
        <v>88607.9</v>
      </c>
      <c r="M7" s="312">
        <v>872554</v>
      </c>
      <c r="N7" s="313">
        <v>961162</v>
      </c>
    </row>
    <row r="8" spans="1:14" x14ac:dyDescent="0.2">
      <c r="B8" s="25" t="s">
        <v>142</v>
      </c>
      <c r="C8" s="311">
        <v>597299.80000000005</v>
      </c>
      <c r="D8" s="312">
        <v>0</v>
      </c>
      <c r="E8" s="313">
        <v>597299.80000000005</v>
      </c>
      <c r="F8" s="311">
        <v>29931.1</v>
      </c>
      <c r="G8" s="312">
        <v>0</v>
      </c>
      <c r="H8" s="313">
        <v>29931.1</v>
      </c>
      <c r="I8" s="311">
        <v>0</v>
      </c>
      <c r="J8" s="312">
        <v>0</v>
      </c>
      <c r="K8" s="313">
        <v>0</v>
      </c>
      <c r="L8" s="311">
        <v>627231</v>
      </c>
      <c r="M8" s="312">
        <v>0</v>
      </c>
      <c r="N8" s="313">
        <v>627231</v>
      </c>
    </row>
    <row r="9" spans="1:14" x14ac:dyDescent="0.2">
      <c r="B9" s="25" t="s">
        <v>143</v>
      </c>
      <c r="C9" s="311">
        <v>220259.7</v>
      </c>
      <c r="D9" s="312">
        <v>0</v>
      </c>
      <c r="E9" s="313">
        <v>220259.7</v>
      </c>
      <c r="F9" s="311">
        <v>4039.2</v>
      </c>
      <c r="G9" s="312">
        <v>0</v>
      </c>
      <c r="H9" s="313">
        <v>4039.2</v>
      </c>
      <c r="I9" s="311">
        <v>0</v>
      </c>
      <c r="J9" s="312">
        <v>0</v>
      </c>
      <c r="K9" s="313">
        <v>0</v>
      </c>
      <c r="L9" s="311">
        <v>224299</v>
      </c>
      <c r="M9" s="312">
        <v>0</v>
      </c>
      <c r="N9" s="313">
        <v>224299</v>
      </c>
    </row>
    <row r="10" spans="1:14" x14ac:dyDescent="0.2">
      <c r="B10" s="25" t="s">
        <v>18</v>
      </c>
      <c r="C10" s="311">
        <v>129295790</v>
      </c>
      <c r="D10" s="312">
        <v>611179.19999999995</v>
      </c>
      <c r="E10" s="313">
        <v>129906969.2</v>
      </c>
      <c r="F10" s="311">
        <v>190052166.90000001</v>
      </c>
      <c r="G10" s="312">
        <v>695987.7</v>
      </c>
      <c r="H10" s="313">
        <v>190748154.69999999</v>
      </c>
      <c r="I10" s="311">
        <v>666956.9</v>
      </c>
      <c r="J10" s="312">
        <v>0</v>
      </c>
      <c r="K10" s="313">
        <v>666956.9</v>
      </c>
      <c r="L10" s="311">
        <v>320014913.89999998</v>
      </c>
      <c r="M10" s="312">
        <v>1307167</v>
      </c>
      <c r="N10" s="313">
        <v>321322080.89999998</v>
      </c>
    </row>
    <row r="11" spans="1:14" x14ac:dyDescent="0.2">
      <c r="B11" s="25" t="s">
        <v>19</v>
      </c>
      <c r="C11" s="311">
        <v>17040241.100000001</v>
      </c>
      <c r="D11" s="312">
        <v>588314.1</v>
      </c>
      <c r="E11" s="313">
        <v>17628555.199999999</v>
      </c>
      <c r="F11" s="311">
        <v>5246861.8</v>
      </c>
      <c r="G11" s="312">
        <v>2506.8000000000002</v>
      </c>
      <c r="H11" s="313">
        <v>5249368.7</v>
      </c>
      <c r="I11" s="311">
        <v>107232</v>
      </c>
      <c r="J11" s="312">
        <v>0</v>
      </c>
      <c r="K11" s="313">
        <v>107232</v>
      </c>
      <c r="L11" s="311">
        <v>22394335</v>
      </c>
      <c r="M11" s="312">
        <v>590821</v>
      </c>
      <c r="N11" s="313">
        <v>22985156</v>
      </c>
    </row>
    <row r="12" spans="1:14" x14ac:dyDescent="0.2">
      <c r="B12" s="25" t="s">
        <v>174</v>
      </c>
      <c r="C12" s="311">
        <v>1192301</v>
      </c>
      <c r="D12" s="312">
        <v>0</v>
      </c>
      <c r="E12" s="313">
        <v>1192301</v>
      </c>
      <c r="F12" s="311">
        <v>0</v>
      </c>
      <c r="G12" s="312">
        <v>0</v>
      </c>
      <c r="H12" s="313">
        <v>0</v>
      </c>
      <c r="I12" s="311">
        <v>1280</v>
      </c>
      <c r="J12" s="312">
        <v>0</v>
      </c>
      <c r="K12" s="313">
        <v>1280</v>
      </c>
      <c r="L12" s="311">
        <v>1193581</v>
      </c>
      <c r="M12" s="312">
        <v>0</v>
      </c>
      <c r="N12" s="313">
        <v>1193581</v>
      </c>
    </row>
    <row r="13" spans="1:14" x14ac:dyDescent="0.2">
      <c r="B13" s="25" t="s">
        <v>20</v>
      </c>
      <c r="C13" s="311">
        <v>29294719</v>
      </c>
      <c r="D13" s="312">
        <v>0</v>
      </c>
      <c r="E13" s="313">
        <v>29294719</v>
      </c>
      <c r="F13" s="311">
        <v>57219390.899999999</v>
      </c>
      <c r="G13" s="312">
        <v>0</v>
      </c>
      <c r="H13" s="313">
        <v>57219390.899999999</v>
      </c>
      <c r="I13" s="311">
        <v>3562687</v>
      </c>
      <c r="J13" s="312">
        <v>0</v>
      </c>
      <c r="K13" s="313">
        <v>3562687</v>
      </c>
      <c r="L13" s="311">
        <v>90076797</v>
      </c>
      <c r="M13" s="312">
        <v>0</v>
      </c>
      <c r="N13" s="313">
        <v>90076797</v>
      </c>
    </row>
    <row r="14" spans="1:14" x14ac:dyDescent="0.2">
      <c r="B14" s="25" t="s">
        <v>21</v>
      </c>
      <c r="C14" s="311">
        <v>36636800.299999997</v>
      </c>
      <c r="D14" s="312">
        <v>1334708.7</v>
      </c>
      <c r="E14" s="313">
        <v>37971509</v>
      </c>
      <c r="F14" s="311">
        <v>9431844.5999999996</v>
      </c>
      <c r="G14" s="312">
        <v>194066.2</v>
      </c>
      <c r="H14" s="313">
        <v>9625910.9000000004</v>
      </c>
      <c r="I14" s="311">
        <v>1454330</v>
      </c>
      <c r="J14" s="312">
        <v>24416</v>
      </c>
      <c r="K14" s="313">
        <v>1478746</v>
      </c>
      <c r="L14" s="311">
        <v>47522974.899999999</v>
      </c>
      <c r="M14" s="312">
        <v>1553191</v>
      </c>
      <c r="N14" s="313">
        <v>49076165.899999999</v>
      </c>
    </row>
    <row r="15" spans="1:14" x14ac:dyDescent="0.2">
      <c r="B15" s="25" t="s">
        <v>144</v>
      </c>
      <c r="C15" s="311">
        <v>475355598.30000001</v>
      </c>
      <c r="D15" s="312">
        <v>5881419.2000000002</v>
      </c>
      <c r="E15" s="313">
        <v>481237017.60000002</v>
      </c>
      <c r="F15" s="311">
        <v>170563701.59999999</v>
      </c>
      <c r="G15" s="312">
        <v>680527.7</v>
      </c>
      <c r="H15" s="313">
        <v>171244229.30000001</v>
      </c>
      <c r="I15" s="311">
        <v>1928572.9</v>
      </c>
      <c r="J15" s="312">
        <v>7850</v>
      </c>
      <c r="K15" s="313">
        <v>1936422.9</v>
      </c>
      <c r="L15" s="311">
        <v>647847872.89999998</v>
      </c>
      <c r="M15" s="312">
        <v>6569796.9000000004</v>
      </c>
      <c r="N15" s="313">
        <v>654417669.89999998</v>
      </c>
    </row>
    <row r="16" spans="1:14" x14ac:dyDescent="0.2">
      <c r="B16" s="25" t="s">
        <v>22</v>
      </c>
      <c r="C16" s="311">
        <v>4289084.5</v>
      </c>
      <c r="D16" s="312">
        <v>0</v>
      </c>
      <c r="E16" s="313">
        <v>4289084.5</v>
      </c>
      <c r="F16" s="311">
        <v>10160.4</v>
      </c>
      <c r="G16" s="312">
        <v>0</v>
      </c>
      <c r="H16" s="313">
        <v>10160.4</v>
      </c>
      <c r="I16" s="311">
        <v>0</v>
      </c>
      <c r="J16" s="312">
        <v>0</v>
      </c>
      <c r="K16" s="313">
        <v>0</v>
      </c>
      <c r="L16" s="311">
        <v>4299244.9000000004</v>
      </c>
      <c r="M16" s="312">
        <v>0</v>
      </c>
      <c r="N16" s="313">
        <v>4299244.9000000004</v>
      </c>
    </row>
    <row r="17" spans="2:14" x14ac:dyDescent="0.2">
      <c r="B17" s="25" t="s">
        <v>23</v>
      </c>
      <c r="C17" s="311">
        <v>349727243.80000001</v>
      </c>
      <c r="D17" s="312">
        <v>12107759.4</v>
      </c>
      <c r="E17" s="313">
        <v>361835003.19999999</v>
      </c>
      <c r="F17" s="311">
        <v>54795205.100000001</v>
      </c>
      <c r="G17" s="312">
        <v>1227035.5</v>
      </c>
      <c r="H17" s="313">
        <v>56022240.700000003</v>
      </c>
      <c r="I17" s="311">
        <v>8240293</v>
      </c>
      <c r="J17" s="312">
        <v>0</v>
      </c>
      <c r="K17" s="313">
        <v>8240293</v>
      </c>
      <c r="L17" s="311">
        <v>412762742</v>
      </c>
      <c r="M17" s="312">
        <v>13334795</v>
      </c>
      <c r="N17" s="313">
        <v>426097537</v>
      </c>
    </row>
    <row r="18" spans="2:14" x14ac:dyDescent="0.2">
      <c r="B18" s="25" t="s">
        <v>24</v>
      </c>
      <c r="C18" s="311">
        <v>36146710.799999997</v>
      </c>
      <c r="D18" s="312">
        <v>0</v>
      </c>
      <c r="E18" s="313">
        <v>36146710.799999997</v>
      </c>
      <c r="F18" s="311">
        <v>5950476.0999999996</v>
      </c>
      <c r="G18" s="312">
        <v>0</v>
      </c>
      <c r="H18" s="313">
        <v>5950476.0999999996</v>
      </c>
      <c r="I18" s="311">
        <v>3068462</v>
      </c>
      <c r="J18" s="312">
        <v>0</v>
      </c>
      <c r="K18" s="313">
        <v>3068462</v>
      </c>
      <c r="L18" s="311">
        <v>45165648.899999999</v>
      </c>
      <c r="M18" s="312">
        <v>0</v>
      </c>
      <c r="N18" s="313">
        <v>45165648.899999999</v>
      </c>
    </row>
    <row r="19" spans="2:14" x14ac:dyDescent="0.2">
      <c r="B19" s="25" t="s">
        <v>25</v>
      </c>
      <c r="C19" s="311">
        <v>9324120.9000000004</v>
      </c>
      <c r="D19" s="312">
        <v>47115139.600000001</v>
      </c>
      <c r="E19" s="313">
        <v>56439260.5</v>
      </c>
      <c r="F19" s="311">
        <v>1646238</v>
      </c>
      <c r="G19" s="312">
        <v>20726860.300000001</v>
      </c>
      <c r="H19" s="313">
        <v>22373098.399999999</v>
      </c>
      <c r="I19" s="311">
        <v>203323</v>
      </c>
      <c r="J19" s="312">
        <v>666000</v>
      </c>
      <c r="K19" s="313">
        <v>869323</v>
      </c>
      <c r="L19" s="311">
        <v>11173681.9</v>
      </c>
      <c r="M19" s="312">
        <v>68507999.900000006</v>
      </c>
      <c r="N19" s="313">
        <v>79681681.900000006</v>
      </c>
    </row>
    <row r="20" spans="2:14" x14ac:dyDescent="0.2">
      <c r="B20" s="25" t="s">
        <v>26</v>
      </c>
      <c r="C20" s="311">
        <v>74301471.299999997</v>
      </c>
      <c r="D20" s="312">
        <v>76341.2</v>
      </c>
      <c r="E20" s="313">
        <v>74377812.5</v>
      </c>
      <c r="F20" s="311">
        <v>113923114.59999999</v>
      </c>
      <c r="G20" s="312">
        <v>61024.800000000003</v>
      </c>
      <c r="H20" s="313">
        <v>113984139.40000001</v>
      </c>
      <c r="I20" s="311">
        <v>2439241</v>
      </c>
      <c r="J20" s="312">
        <v>0</v>
      </c>
      <c r="K20" s="313">
        <v>2439241</v>
      </c>
      <c r="L20" s="311">
        <v>190663827</v>
      </c>
      <c r="M20" s="312">
        <v>137366</v>
      </c>
      <c r="N20" s="313">
        <v>190801193</v>
      </c>
    </row>
    <row r="21" spans="2:14" x14ac:dyDescent="0.2">
      <c r="B21" s="25" t="s">
        <v>27</v>
      </c>
      <c r="C21" s="311">
        <v>40477280</v>
      </c>
      <c r="D21" s="312">
        <v>29349.7</v>
      </c>
      <c r="E21" s="313">
        <v>40506629.700000003</v>
      </c>
      <c r="F21" s="311">
        <v>17274466.899999999</v>
      </c>
      <c r="G21" s="312">
        <v>39889.199999999997</v>
      </c>
      <c r="H21" s="313">
        <v>17314356.199999999</v>
      </c>
      <c r="I21" s="311">
        <v>62654</v>
      </c>
      <c r="J21" s="312">
        <v>0</v>
      </c>
      <c r="K21" s="313">
        <v>62654</v>
      </c>
      <c r="L21" s="311">
        <v>57814400.899999999</v>
      </c>
      <c r="M21" s="312">
        <v>69238.899999999994</v>
      </c>
      <c r="N21" s="313">
        <v>57883639.899999999</v>
      </c>
    </row>
    <row r="22" spans="2:14" x14ac:dyDescent="0.2">
      <c r="B22" s="25" t="s">
        <v>207</v>
      </c>
      <c r="C22" s="311">
        <v>33869064.700000003</v>
      </c>
      <c r="D22" s="312">
        <v>200224</v>
      </c>
      <c r="E22" s="313">
        <v>34069288.700000003</v>
      </c>
      <c r="F22" s="311">
        <v>1138521.2</v>
      </c>
      <c r="G22" s="312">
        <v>0</v>
      </c>
      <c r="H22" s="313">
        <v>1138521.2</v>
      </c>
      <c r="I22" s="311">
        <v>16642</v>
      </c>
      <c r="J22" s="312">
        <v>0</v>
      </c>
      <c r="K22" s="313">
        <v>16642</v>
      </c>
      <c r="L22" s="311">
        <v>35024228</v>
      </c>
      <c r="M22" s="312">
        <v>200224</v>
      </c>
      <c r="N22" s="313">
        <v>35224452</v>
      </c>
    </row>
    <row r="23" spans="2:14" x14ac:dyDescent="0.2">
      <c r="B23" s="25" t="s">
        <v>28</v>
      </c>
      <c r="C23" s="311">
        <v>134148553.2</v>
      </c>
      <c r="D23" s="312">
        <v>6104</v>
      </c>
      <c r="E23" s="313">
        <v>134154657.2</v>
      </c>
      <c r="F23" s="311">
        <v>31540343.699999999</v>
      </c>
      <c r="G23" s="312">
        <v>0</v>
      </c>
      <c r="H23" s="313">
        <v>31540343.699999999</v>
      </c>
      <c r="I23" s="311">
        <v>11043665</v>
      </c>
      <c r="J23" s="312">
        <v>0</v>
      </c>
      <c r="K23" s="313">
        <v>11043665</v>
      </c>
      <c r="L23" s="311">
        <v>176732562</v>
      </c>
      <c r="M23" s="312">
        <v>6104</v>
      </c>
      <c r="N23" s="313">
        <v>176738666</v>
      </c>
    </row>
    <row r="24" spans="2:14" x14ac:dyDescent="0.2">
      <c r="B24" s="25" t="s">
        <v>29</v>
      </c>
      <c r="C24" s="311">
        <v>8837124.6999999993</v>
      </c>
      <c r="D24" s="312">
        <v>2056</v>
      </c>
      <c r="E24" s="313">
        <v>8839180.6999999993</v>
      </c>
      <c r="F24" s="311">
        <v>1792132.2</v>
      </c>
      <c r="G24" s="312">
        <v>0</v>
      </c>
      <c r="H24" s="313">
        <v>1792132.2</v>
      </c>
      <c r="I24" s="311">
        <v>74619</v>
      </c>
      <c r="J24" s="312">
        <v>0</v>
      </c>
      <c r="K24" s="313">
        <v>74619</v>
      </c>
      <c r="L24" s="311">
        <v>10703875.9</v>
      </c>
      <c r="M24" s="312">
        <v>2056</v>
      </c>
      <c r="N24" s="313">
        <v>10705931.9</v>
      </c>
    </row>
    <row r="25" spans="2:14" x14ac:dyDescent="0.2">
      <c r="B25" s="25" t="s">
        <v>30</v>
      </c>
      <c r="C25" s="311">
        <v>690789.5</v>
      </c>
      <c r="D25" s="312">
        <v>0</v>
      </c>
      <c r="E25" s="313">
        <v>690789.5</v>
      </c>
      <c r="F25" s="311">
        <v>7458.5</v>
      </c>
      <c r="G25" s="312">
        <v>0</v>
      </c>
      <c r="H25" s="313">
        <v>7458.5</v>
      </c>
      <c r="I25" s="311">
        <v>0</v>
      </c>
      <c r="J25" s="312">
        <v>0</v>
      </c>
      <c r="K25" s="313">
        <v>0</v>
      </c>
      <c r="L25" s="311">
        <v>698248</v>
      </c>
      <c r="M25" s="312">
        <v>0</v>
      </c>
      <c r="N25" s="313">
        <v>698248</v>
      </c>
    </row>
    <row r="26" spans="2:14" x14ac:dyDescent="0.2">
      <c r="B26" s="25" t="s">
        <v>31</v>
      </c>
      <c r="C26" s="311">
        <v>482097.6</v>
      </c>
      <c r="D26" s="312">
        <v>0</v>
      </c>
      <c r="E26" s="313">
        <v>482097.6</v>
      </c>
      <c r="F26" s="311">
        <v>3759.3</v>
      </c>
      <c r="G26" s="312">
        <v>0</v>
      </c>
      <c r="H26" s="313">
        <v>3759.3</v>
      </c>
      <c r="I26" s="311">
        <v>0</v>
      </c>
      <c r="J26" s="312">
        <v>0</v>
      </c>
      <c r="K26" s="313">
        <v>0</v>
      </c>
      <c r="L26" s="311">
        <v>485856.9</v>
      </c>
      <c r="M26" s="312">
        <v>0</v>
      </c>
      <c r="N26" s="313">
        <v>485856.9</v>
      </c>
    </row>
    <row r="27" spans="2:14" x14ac:dyDescent="0.2">
      <c r="B27" s="25" t="s">
        <v>179</v>
      </c>
      <c r="C27" s="311">
        <v>8600</v>
      </c>
      <c r="D27" s="312">
        <v>0</v>
      </c>
      <c r="E27" s="313">
        <v>8600</v>
      </c>
      <c r="F27" s="311">
        <v>0</v>
      </c>
      <c r="G27" s="312">
        <v>0</v>
      </c>
      <c r="H27" s="313">
        <v>0</v>
      </c>
      <c r="I27" s="311">
        <v>0</v>
      </c>
      <c r="J27" s="312">
        <v>0</v>
      </c>
      <c r="K27" s="313">
        <v>0</v>
      </c>
      <c r="L27" s="311">
        <v>8600</v>
      </c>
      <c r="M27" s="312">
        <v>0</v>
      </c>
      <c r="N27" s="313">
        <v>8600</v>
      </c>
    </row>
    <row r="28" spans="2:14" x14ac:dyDescent="0.2">
      <c r="B28" s="25" t="s">
        <v>204</v>
      </c>
      <c r="C28" s="311">
        <v>59072</v>
      </c>
      <c r="D28" s="312">
        <v>0</v>
      </c>
      <c r="E28" s="313">
        <v>59072</v>
      </c>
      <c r="F28" s="311">
        <v>0</v>
      </c>
      <c r="G28" s="312">
        <v>0</v>
      </c>
      <c r="H28" s="313">
        <v>0</v>
      </c>
      <c r="I28" s="311">
        <v>0</v>
      </c>
      <c r="J28" s="312">
        <v>0</v>
      </c>
      <c r="K28" s="313">
        <v>0</v>
      </c>
      <c r="L28" s="311">
        <v>59072</v>
      </c>
      <c r="M28" s="312">
        <v>0</v>
      </c>
      <c r="N28" s="313">
        <v>59072</v>
      </c>
    </row>
    <row r="29" spans="2:14" x14ac:dyDescent="0.2">
      <c r="B29" s="25" t="s">
        <v>175</v>
      </c>
      <c r="C29" s="311">
        <v>5495</v>
      </c>
      <c r="D29" s="312">
        <v>0</v>
      </c>
      <c r="E29" s="313">
        <v>5495</v>
      </c>
      <c r="F29" s="311">
        <v>3131</v>
      </c>
      <c r="G29" s="312">
        <v>0</v>
      </c>
      <c r="H29" s="313">
        <v>3131</v>
      </c>
      <c r="I29" s="311">
        <v>0</v>
      </c>
      <c r="J29" s="312">
        <v>0</v>
      </c>
      <c r="K29" s="313">
        <v>0</v>
      </c>
      <c r="L29" s="311">
        <v>8626</v>
      </c>
      <c r="M29" s="312">
        <v>0</v>
      </c>
      <c r="N29" s="313">
        <v>8626</v>
      </c>
    </row>
    <row r="30" spans="2:14" x14ac:dyDescent="0.2">
      <c r="B30" s="25" t="s">
        <v>32</v>
      </c>
      <c r="C30" s="311">
        <v>7105008.2000000002</v>
      </c>
      <c r="D30" s="312">
        <v>33099.9</v>
      </c>
      <c r="E30" s="313">
        <v>7138108.2000000002</v>
      </c>
      <c r="F30" s="311">
        <v>515339.7</v>
      </c>
      <c r="G30" s="312">
        <v>0</v>
      </c>
      <c r="H30" s="313">
        <v>515339.7</v>
      </c>
      <c r="I30" s="311">
        <v>34000</v>
      </c>
      <c r="J30" s="312">
        <v>0</v>
      </c>
      <c r="K30" s="313">
        <v>34000</v>
      </c>
      <c r="L30" s="311">
        <v>7654347.9000000004</v>
      </c>
      <c r="M30" s="312">
        <v>33099.9</v>
      </c>
      <c r="N30" s="313">
        <v>7687447.9000000004</v>
      </c>
    </row>
    <row r="31" spans="2:14" x14ac:dyDescent="0.2">
      <c r="B31" s="25" t="s">
        <v>33</v>
      </c>
      <c r="C31" s="311">
        <v>35550.800000000003</v>
      </c>
      <c r="D31" s="312">
        <v>0</v>
      </c>
      <c r="E31" s="313">
        <v>35550.800000000003</v>
      </c>
      <c r="F31" s="311">
        <v>75796.100000000006</v>
      </c>
      <c r="G31" s="312">
        <v>0</v>
      </c>
      <c r="H31" s="313">
        <v>75796.100000000006</v>
      </c>
      <c r="I31" s="311">
        <v>0</v>
      </c>
      <c r="J31" s="312">
        <v>0</v>
      </c>
      <c r="K31" s="313">
        <v>0</v>
      </c>
      <c r="L31" s="311">
        <v>111346.9</v>
      </c>
      <c r="M31" s="312">
        <v>0</v>
      </c>
      <c r="N31" s="313">
        <v>111346.9</v>
      </c>
    </row>
    <row r="32" spans="2:14" x14ac:dyDescent="0.2">
      <c r="B32" s="25" t="s">
        <v>34</v>
      </c>
      <c r="C32" s="311">
        <v>79688</v>
      </c>
      <c r="D32" s="312">
        <v>0</v>
      </c>
      <c r="E32" s="313">
        <v>79688</v>
      </c>
      <c r="F32" s="311">
        <v>53712</v>
      </c>
      <c r="G32" s="312">
        <v>0</v>
      </c>
      <c r="H32" s="313">
        <v>53712</v>
      </c>
      <c r="I32" s="311">
        <v>500</v>
      </c>
      <c r="J32" s="312">
        <v>0</v>
      </c>
      <c r="K32" s="313">
        <v>500</v>
      </c>
      <c r="L32" s="311">
        <v>133900</v>
      </c>
      <c r="M32" s="312">
        <v>0</v>
      </c>
      <c r="N32" s="313">
        <v>133900</v>
      </c>
    </row>
    <row r="33" spans="2:14" x14ac:dyDescent="0.2">
      <c r="B33" s="25" t="s">
        <v>35</v>
      </c>
      <c r="C33" s="311">
        <v>6566724.4000000004</v>
      </c>
      <c r="D33" s="312">
        <v>132818</v>
      </c>
      <c r="E33" s="313">
        <v>6699542.4000000004</v>
      </c>
      <c r="F33" s="311">
        <v>7103538.5</v>
      </c>
      <c r="G33" s="312">
        <v>1842</v>
      </c>
      <c r="H33" s="313">
        <v>7105380.5</v>
      </c>
      <c r="I33" s="311">
        <v>868097.9</v>
      </c>
      <c r="J33" s="312">
        <v>0</v>
      </c>
      <c r="K33" s="313">
        <v>868097.9</v>
      </c>
      <c r="L33" s="311">
        <v>14538360.9</v>
      </c>
      <c r="M33" s="312">
        <v>134660</v>
      </c>
      <c r="N33" s="313">
        <v>14673020.9</v>
      </c>
    </row>
    <row r="34" spans="2:14" x14ac:dyDescent="0.2">
      <c r="B34" s="25" t="s">
        <v>182</v>
      </c>
      <c r="C34" s="311">
        <v>216742.1</v>
      </c>
      <c r="D34" s="312">
        <v>0</v>
      </c>
      <c r="E34" s="313">
        <v>216742.1</v>
      </c>
      <c r="F34" s="311">
        <v>163789.79999999999</v>
      </c>
      <c r="G34" s="312">
        <v>0</v>
      </c>
      <c r="H34" s="313">
        <v>163789.79999999999</v>
      </c>
      <c r="I34" s="311">
        <v>0</v>
      </c>
      <c r="J34" s="312">
        <v>0</v>
      </c>
      <c r="K34" s="313">
        <v>0</v>
      </c>
      <c r="L34" s="311">
        <v>380532</v>
      </c>
      <c r="M34" s="312">
        <v>0</v>
      </c>
      <c r="N34" s="313">
        <v>380532</v>
      </c>
    </row>
    <row r="35" spans="2:14" x14ac:dyDescent="0.2">
      <c r="B35" s="25" t="s">
        <v>145</v>
      </c>
      <c r="C35" s="311">
        <v>25196.5</v>
      </c>
      <c r="D35" s="312">
        <v>0</v>
      </c>
      <c r="E35" s="313">
        <v>25196.5</v>
      </c>
      <c r="F35" s="311">
        <v>16400.5</v>
      </c>
      <c r="G35" s="312">
        <v>0</v>
      </c>
      <c r="H35" s="313">
        <v>16400.5</v>
      </c>
      <c r="I35" s="311">
        <v>0</v>
      </c>
      <c r="J35" s="312">
        <v>0</v>
      </c>
      <c r="K35" s="313">
        <v>0</v>
      </c>
      <c r="L35" s="311">
        <v>41597</v>
      </c>
      <c r="M35" s="312">
        <v>0</v>
      </c>
      <c r="N35" s="313">
        <v>41597</v>
      </c>
    </row>
    <row r="36" spans="2:14" x14ac:dyDescent="0.2">
      <c r="B36" s="25" t="s">
        <v>36</v>
      </c>
      <c r="C36" s="311">
        <v>317629.90000000002</v>
      </c>
      <c r="D36" s="312">
        <v>0</v>
      </c>
      <c r="E36" s="313">
        <v>317629.90000000002</v>
      </c>
      <c r="F36" s="311">
        <v>0</v>
      </c>
      <c r="G36" s="312">
        <v>0</v>
      </c>
      <c r="H36" s="313">
        <v>0</v>
      </c>
      <c r="I36" s="311">
        <v>0</v>
      </c>
      <c r="J36" s="312">
        <v>0</v>
      </c>
      <c r="K36" s="313">
        <v>0</v>
      </c>
      <c r="L36" s="311">
        <v>317629.90000000002</v>
      </c>
      <c r="M36" s="312">
        <v>0</v>
      </c>
      <c r="N36" s="313">
        <v>317629.90000000002</v>
      </c>
    </row>
    <row r="37" spans="2:14" x14ac:dyDescent="0.2">
      <c r="B37" s="25" t="s">
        <v>37</v>
      </c>
      <c r="C37" s="311">
        <v>1691169.1</v>
      </c>
      <c r="D37" s="312">
        <v>258684.1</v>
      </c>
      <c r="E37" s="313">
        <v>1949853.2</v>
      </c>
      <c r="F37" s="311">
        <v>1920395.8</v>
      </c>
      <c r="G37" s="312">
        <v>438195.8</v>
      </c>
      <c r="H37" s="313">
        <v>2358591.7000000002</v>
      </c>
      <c r="I37" s="311">
        <v>78490</v>
      </c>
      <c r="J37" s="312">
        <v>10981</v>
      </c>
      <c r="K37" s="313">
        <v>89471</v>
      </c>
      <c r="L37" s="311">
        <v>3690055</v>
      </c>
      <c r="M37" s="312">
        <v>707860.9</v>
      </c>
      <c r="N37" s="313">
        <v>4397916</v>
      </c>
    </row>
    <row r="38" spans="2:14" x14ac:dyDescent="0.2">
      <c r="B38" s="25" t="s">
        <v>205</v>
      </c>
      <c r="C38" s="311">
        <v>33427.9</v>
      </c>
      <c r="D38" s="312">
        <v>0</v>
      </c>
      <c r="E38" s="313">
        <v>33427.9</v>
      </c>
      <c r="F38" s="311">
        <v>0</v>
      </c>
      <c r="G38" s="312">
        <v>0</v>
      </c>
      <c r="H38" s="313">
        <v>0</v>
      </c>
      <c r="I38" s="311">
        <v>0</v>
      </c>
      <c r="J38" s="312">
        <v>0</v>
      </c>
      <c r="K38" s="313">
        <v>0</v>
      </c>
      <c r="L38" s="311">
        <v>33427.9</v>
      </c>
      <c r="M38" s="312">
        <v>0</v>
      </c>
      <c r="N38" s="313">
        <v>33427.9</v>
      </c>
    </row>
    <row r="39" spans="2:14" x14ac:dyDescent="0.2">
      <c r="B39" s="25" t="s">
        <v>146</v>
      </c>
      <c r="C39" s="311">
        <v>106238.1</v>
      </c>
      <c r="D39" s="312">
        <v>0</v>
      </c>
      <c r="E39" s="313">
        <v>106238.1</v>
      </c>
      <c r="F39" s="311">
        <v>60614.9</v>
      </c>
      <c r="G39" s="312">
        <v>0</v>
      </c>
      <c r="H39" s="313">
        <v>60614.9</v>
      </c>
      <c r="I39" s="311">
        <v>0</v>
      </c>
      <c r="J39" s="312">
        <v>0</v>
      </c>
      <c r="K39" s="313">
        <v>0</v>
      </c>
      <c r="L39" s="311">
        <v>166853</v>
      </c>
      <c r="M39" s="312">
        <v>0</v>
      </c>
      <c r="N39" s="313">
        <v>166853</v>
      </c>
    </row>
    <row r="40" spans="2:14" x14ac:dyDescent="0.2">
      <c r="B40" s="25" t="s">
        <v>38</v>
      </c>
      <c r="C40" s="311">
        <v>17420076.100000001</v>
      </c>
      <c r="D40" s="312">
        <v>0</v>
      </c>
      <c r="E40" s="313">
        <v>17420076.100000001</v>
      </c>
      <c r="F40" s="311">
        <v>17970.8</v>
      </c>
      <c r="G40" s="312">
        <v>0</v>
      </c>
      <c r="H40" s="313">
        <v>17970.8</v>
      </c>
      <c r="I40" s="311">
        <v>0</v>
      </c>
      <c r="J40" s="312">
        <v>0</v>
      </c>
      <c r="K40" s="313">
        <v>0</v>
      </c>
      <c r="L40" s="311">
        <v>17438047</v>
      </c>
      <c r="M40" s="312">
        <v>0</v>
      </c>
      <c r="N40" s="313">
        <v>17438047</v>
      </c>
    </row>
    <row r="41" spans="2:14" x14ac:dyDescent="0.2">
      <c r="B41" s="25" t="s">
        <v>39</v>
      </c>
      <c r="C41" s="311">
        <v>115665</v>
      </c>
      <c r="D41" s="312">
        <v>6644751.7000000002</v>
      </c>
      <c r="E41" s="313">
        <v>6760416.7000000002</v>
      </c>
      <c r="F41" s="311">
        <v>0</v>
      </c>
      <c r="G41" s="312">
        <v>672728.2</v>
      </c>
      <c r="H41" s="313">
        <v>672728.2</v>
      </c>
      <c r="I41" s="311">
        <v>0</v>
      </c>
      <c r="J41" s="312">
        <v>154100</v>
      </c>
      <c r="K41" s="313">
        <v>154100</v>
      </c>
      <c r="L41" s="311">
        <v>115665</v>
      </c>
      <c r="M41" s="312">
        <v>7471580</v>
      </c>
      <c r="N41" s="313">
        <v>7587245</v>
      </c>
    </row>
    <row r="42" spans="2:14" x14ac:dyDescent="0.2">
      <c r="B42" s="25" t="s">
        <v>208</v>
      </c>
      <c r="C42" s="311">
        <v>1798</v>
      </c>
      <c r="D42" s="312">
        <v>0</v>
      </c>
      <c r="E42" s="313">
        <v>1798</v>
      </c>
      <c r="F42" s="311">
        <v>0</v>
      </c>
      <c r="G42" s="312">
        <v>0</v>
      </c>
      <c r="H42" s="313">
        <v>0</v>
      </c>
      <c r="I42" s="311">
        <v>0</v>
      </c>
      <c r="J42" s="312">
        <v>0</v>
      </c>
      <c r="K42" s="313">
        <v>0</v>
      </c>
      <c r="L42" s="311">
        <v>1798</v>
      </c>
      <c r="M42" s="312">
        <v>0</v>
      </c>
      <c r="N42" s="313">
        <v>1798</v>
      </c>
    </row>
    <row r="43" spans="2:14" x14ac:dyDescent="0.2">
      <c r="B43" s="25" t="s">
        <v>40</v>
      </c>
      <c r="C43" s="311">
        <v>1558933.7</v>
      </c>
      <c r="D43" s="312">
        <v>0</v>
      </c>
      <c r="E43" s="313">
        <v>1558933.7</v>
      </c>
      <c r="F43" s="311">
        <v>23265.200000000001</v>
      </c>
      <c r="G43" s="312">
        <v>0</v>
      </c>
      <c r="H43" s="313">
        <v>23265.200000000001</v>
      </c>
      <c r="I43" s="311">
        <v>0</v>
      </c>
      <c r="J43" s="312">
        <v>0</v>
      </c>
      <c r="K43" s="313">
        <v>0</v>
      </c>
      <c r="L43" s="311">
        <v>1582198.9</v>
      </c>
      <c r="M43" s="312">
        <v>0</v>
      </c>
      <c r="N43" s="313">
        <v>1582198.9</v>
      </c>
    </row>
    <row r="44" spans="2:14" x14ac:dyDescent="0.2">
      <c r="B44" s="25" t="s">
        <v>41</v>
      </c>
      <c r="C44" s="311">
        <v>971414.4</v>
      </c>
      <c r="D44" s="312">
        <v>15282.1</v>
      </c>
      <c r="E44" s="313">
        <v>986696.5</v>
      </c>
      <c r="F44" s="311">
        <v>930926.5</v>
      </c>
      <c r="G44" s="312">
        <v>22703.8</v>
      </c>
      <c r="H44" s="313">
        <v>953630.4</v>
      </c>
      <c r="I44" s="311">
        <v>118775.9</v>
      </c>
      <c r="J44" s="312">
        <v>0</v>
      </c>
      <c r="K44" s="313">
        <v>118775.9</v>
      </c>
      <c r="L44" s="311">
        <v>2021116.9</v>
      </c>
      <c r="M44" s="312">
        <v>37986</v>
      </c>
      <c r="N44" s="313">
        <v>2059102.9</v>
      </c>
    </row>
    <row r="45" spans="2:14" x14ac:dyDescent="0.2">
      <c r="B45" s="25" t="s">
        <v>42</v>
      </c>
      <c r="C45" s="311">
        <v>5497898</v>
      </c>
      <c r="D45" s="312">
        <v>0</v>
      </c>
      <c r="E45" s="313">
        <v>5497898</v>
      </c>
      <c r="F45" s="311">
        <v>238005.9</v>
      </c>
      <c r="G45" s="312">
        <v>0</v>
      </c>
      <c r="H45" s="313">
        <v>238005.9</v>
      </c>
      <c r="I45" s="311">
        <v>11718</v>
      </c>
      <c r="J45" s="312">
        <v>0</v>
      </c>
      <c r="K45" s="313">
        <v>11718</v>
      </c>
      <c r="L45" s="311">
        <v>5747622</v>
      </c>
      <c r="M45" s="312">
        <v>0</v>
      </c>
      <c r="N45" s="313">
        <v>5747622</v>
      </c>
    </row>
    <row r="46" spans="2:14" x14ac:dyDescent="0.2">
      <c r="B46" s="25" t="s">
        <v>43</v>
      </c>
      <c r="C46" s="311">
        <v>18020670.5</v>
      </c>
      <c r="D46" s="312">
        <v>0</v>
      </c>
      <c r="E46" s="313">
        <v>18020670.5</v>
      </c>
      <c r="F46" s="311">
        <v>20379949.399999999</v>
      </c>
      <c r="G46" s="312">
        <v>0</v>
      </c>
      <c r="H46" s="313">
        <v>20379949.399999999</v>
      </c>
      <c r="I46" s="311">
        <v>0</v>
      </c>
      <c r="J46" s="312">
        <v>0</v>
      </c>
      <c r="K46" s="313">
        <v>0</v>
      </c>
      <c r="L46" s="311">
        <v>38400620</v>
      </c>
      <c r="M46" s="312">
        <v>0</v>
      </c>
      <c r="N46" s="313">
        <v>38400620</v>
      </c>
    </row>
    <row r="47" spans="2:14" x14ac:dyDescent="0.2">
      <c r="B47" s="25" t="s">
        <v>44</v>
      </c>
      <c r="C47" s="311">
        <v>2895</v>
      </c>
      <c r="D47" s="312">
        <v>1554418.4</v>
      </c>
      <c r="E47" s="313">
        <v>1557313.4</v>
      </c>
      <c r="F47" s="311">
        <v>0</v>
      </c>
      <c r="G47" s="312">
        <v>226883.5</v>
      </c>
      <c r="H47" s="313">
        <v>226883.5</v>
      </c>
      <c r="I47" s="311">
        <v>0</v>
      </c>
      <c r="J47" s="312">
        <v>57945</v>
      </c>
      <c r="K47" s="313">
        <v>57945</v>
      </c>
      <c r="L47" s="311">
        <v>2895</v>
      </c>
      <c r="M47" s="312">
        <v>1839247</v>
      </c>
      <c r="N47" s="313">
        <v>1842142</v>
      </c>
    </row>
    <row r="48" spans="2:14" x14ac:dyDescent="0.2">
      <c r="B48" s="26" t="s">
        <v>53</v>
      </c>
      <c r="C48" s="314">
        <v>1441826969.5999999</v>
      </c>
      <c r="D48" s="315">
        <v>77115723.5</v>
      </c>
      <c r="E48" s="316">
        <v>1518942693.2</v>
      </c>
      <c r="F48" s="314">
        <v>692160732.29999995</v>
      </c>
      <c r="G48" s="315">
        <v>25452736.399999999</v>
      </c>
      <c r="H48" s="317">
        <v>717613468.70000005</v>
      </c>
      <c r="I48" s="314">
        <v>33981540</v>
      </c>
      <c r="J48" s="315">
        <v>1006827</v>
      </c>
      <c r="K48" s="317">
        <v>34988367</v>
      </c>
      <c r="L48" s="318">
        <v>2167969241.9000001</v>
      </c>
      <c r="M48" s="319">
        <v>103575286.90000001</v>
      </c>
      <c r="N48" s="320">
        <v>2271544528.9000001</v>
      </c>
    </row>
    <row r="49" spans="2:14" x14ac:dyDescent="0.2">
      <c r="B49" s="25" t="s">
        <v>45</v>
      </c>
      <c r="C49" s="311">
        <v>24318591.100000001</v>
      </c>
      <c r="D49" s="312">
        <v>0</v>
      </c>
      <c r="E49" s="313">
        <v>24318591.100000001</v>
      </c>
      <c r="F49" s="311">
        <v>43093975.799999997</v>
      </c>
      <c r="G49" s="312">
        <v>0</v>
      </c>
      <c r="H49" s="313">
        <v>43093975.799999997</v>
      </c>
      <c r="I49" s="311">
        <v>440</v>
      </c>
      <c r="J49" s="312">
        <v>0</v>
      </c>
      <c r="K49" s="313">
        <v>440</v>
      </c>
      <c r="L49" s="311">
        <v>67413007</v>
      </c>
      <c r="M49" s="312">
        <v>0</v>
      </c>
      <c r="N49" s="313">
        <v>67413007</v>
      </c>
    </row>
    <row r="50" spans="2:14" x14ac:dyDescent="0.2">
      <c r="B50" s="25" t="s">
        <v>46</v>
      </c>
      <c r="C50" s="311">
        <v>29921337.399999999</v>
      </c>
      <c r="D50" s="312">
        <v>2793432.8</v>
      </c>
      <c r="E50" s="313">
        <v>32714770.199999999</v>
      </c>
      <c r="F50" s="311">
        <v>9037371.5</v>
      </c>
      <c r="G50" s="312">
        <v>1201114.1000000001</v>
      </c>
      <c r="H50" s="313">
        <v>10238485.699999999</v>
      </c>
      <c r="I50" s="311">
        <v>1315874.8999999999</v>
      </c>
      <c r="J50" s="312">
        <v>43432.9</v>
      </c>
      <c r="K50" s="313">
        <v>1359307.9</v>
      </c>
      <c r="L50" s="311">
        <v>40274583.899999999</v>
      </c>
      <c r="M50" s="312">
        <v>4037979.9</v>
      </c>
      <c r="N50" s="313">
        <v>44312563.899999999</v>
      </c>
    </row>
    <row r="51" spans="2:14" x14ac:dyDescent="0.2">
      <c r="B51" s="25" t="s">
        <v>47</v>
      </c>
      <c r="C51" s="311">
        <v>70154539</v>
      </c>
      <c r="D51" s="312">
        <v>23140683.100000001</v>
      </c>
      <c r="E51" s="313">
        <v>93295222.099999994</v>
      </c>
      <c r="F51" s="311">
        <v>114305977.90000001</v>
      </c>
      <c r="G51" s="312">
        <v>56572706.799999997</v>
      </c>
      <c r="H51" s="313">
        <v>170878684.80000001</v>
      </c>
      <c r="I51" s="311">
        <v>4354948.9000000004</v>
      </c>
      <c r="J51" s="312">
        <v>2983081.9</v>
      </c>
      <c r="K51" s="313">
        <v>7338030.9000000004</v>
      </c>
      <c r="L51" s="311">
        <v>188815466</v>
      </c>
      <c r="M51" s="312">
        <v>82696471.900000006</v>
      </c>
      <c r="N51" s="313">
        <v>271511938</v>
      </c>
    </row>
    <row r="52" spans="2:14" x14ac:dyDescent="0.2">
      <c r="B52" s="25" t="s">
        <v>48</v>
      </c>
      <c r="C52" s="311">
        <v>281786241.60000002</v>
      </c>
      <c r="D52" s="312">
        <v>45723947.299999997</v>
      </c>
      <c r="E52" s="313">
        <v>327510188.89999998</v>
      </c>
      <c r="F52" s="311">
        <v>190033937.30000001</v>
      </c>
      <c r="G52" s="312">
        <v>26006074.600000001</v>
      </c>
      <c r="H52" s="313">
        <v>216040012</v>
      </c>
      <c r="I52" s="311">
        <v>15444744</v>
      </c>
      <c r="J52" s="312">
        <v>3847089.9</v>
      </c>
      <c r="K52" s="313">
        <v>19291834</v>
      </c>
      <c r="L52" s="311">
        <v>487264922.89999998</v>
      </c>
      <c r="M52" s="312">
        <v>75577111.900000006</v>
      </c>
      <c r="N52" s="313">
        <v>562842034.89999998</v>
      </c>
    </row>
    <row r="53" spans="2:14" x14ac:dyDescent="0.2">
      <c r="B53" s="25" t="s">
        <v>49</v>
      </c>
      <c r="C53" s="311">
        <v>117512790.3</v>
      </c>
      <c r="D53" s="312">
        <v>13188271.199999999</v>
      </c>
      <c r="E53" s="313">
        <v>130701061.5</v>
      </c>
      <c r="F53" s="311">
        <v>84220884.599999994</v>
      </c>
      <c r="G53" s="312">
        <v>18150019.699999999</v>
      </c>
      <c r="H53" s="313">
        <v>102370904.40000001</v>
      </c>
      <c r="I53" s="311">
        <v>2644729</v>
      </c>
      <c r="J53" s="312">
        <v>2709605.9</v>
      </c>
      <c r="K53" s="313">
        <v>5354335</v>
      </c>
      <c r="L53" s="311">
        <v>204378403.90000001</v>
      </c>
      <c r="M53" s="312">
        <v>34047896.899999999</v>
      </c>
      <c r="N53" s="313">
        <v>238426300.90000001</v>
      </c>
    </row>
    <row r="54" spans="2:14" x14ac:dyDescent="0.2">
      <c r="B54" s="25" t="s">
        <v>50</v>
      </c>
      <c r="C54" s="311">
        <v>72599747</v>
      </c>
      <c r="D54" s="312">
        <v>2485258.2000000002</v>
      </c>
      <c r="E54" s="313">
        <v>75085005.200000003</v>
      </c>
      <c r="F54" s="311">
        <v>31274593.899999999</v>
      </c>
      <c r="G54" s="312">
        <v>3650676.7</v>
      </c>
      <c r="H54" s="313">
        <v>34925270.700000003</v>
      </c>
      <c r="I54" s="311">
        <v>3189069</v>
      </c>
      <c r="J54" s="312">
        <v>1596031</v>
      </c>
      <c r="K54" s="313">
        <v>4785100</v>
      </c>
      <c r="L54" s="311">
        <v>107063410</v>
      </c>
      <c r="M54" s="312">
        <v>7731966</v>
      </c>
      <c r="N54" s="313">
        <v>114795376</v>
      </c>
    </row>
    <row r="55" spans="2:14" x14ac:dyDescent="0.2">
      <c r="B55" s="26" t="s">
        <v>54</v>
      </c>
      <c r="C55" s="314">
        <v>596293246.70000005</v>
      </c>
      <c r="D55" s="315">
        <v>87331592.700000003</v>
      </c>
      <c r="E55" s="316">
        <v>683624839.39999998</v>
      </c>
      <c r="F55" s="314">
        <v>471966741.19999999</v>
      </c>
      <c r="G55" s="315">
        <v>105580592.2</v>
      </c>
      <c r="H55" s="317">
        <v>577547333.5</v>
      </c>
      <c r="I55" s="314">
        <v>26949806</v>
      </c>
      <c r="J55" s="315">
        <v>11179241.9</v>
      </c>
      <c r="K55" s="317">
        <v>38129048</v>
      </c>
      <c r="L55" s="318">
        <v>1095209793.9000001</v>
      </c>
      <c r="M55" s="319">
        <v>204091426.90000001</v>
      </c>
      <c r="N55" s="320">
        <v>1299301220.9000001</v>
      </c>
    </row>
    <row r="56" spans="2:14" x14ac:dyDescent="0.2">
      <c r="B56" s="254" t="s">
        <v>51</v>
      </c>
      <c r="C56" s="321">
        <v>65677359.600000001</v>
      </c>
      <c r="D56" s="322">
        <v>175169.3</v>
      </c>
      <c r="E56" s="323">
        <v>65852529</v>
      </c>
      <c r="F56" s="321">
        <v>1179216940.3</v>
      </c>
      <c r="G56" s="322">
        <v>3586055.6</v>
      </c>
      <c r="H56" s="324">
        <v>1182802995.9000001</v>
      </c>
      <c r="I56" s="321">
        <v>27638.9</v>
      </c>
      <c r="J56" s="322">
        <v>0</v>
      </c>
      <c r="K56" s="324">
        <v>27638.9</v>
      </c>
      <c r="L56" s="311">
        <v>1244921939</v>
      </c>
      <c r="M56" s="312">
        <v>3761224.9</v>
      </c>
      <c r="N56" s="313">
        <v>1248683164</v>
      </c>
    </row>
    <row r="57" spans="2:14" x14ac:dyDescent="0.2">
      <c r="B57" s="26" t="s">
        <v>55</v>
      </c>
      <c r="C57" s="314">
        <v>65677359.600000001</v>
      </c>
      <c r="D57" s="315">
        <v>175169.3</v>
      </c>
      <c r="E57" s="316">
        <v>65852529</v>
      </c>
      <c r="F57" s="314">
        <v>1179216940.3</v>
      </c>
      <c r="G57" s="315">
        <v>3586055.6</v>
      </c>
      <c r="H57" s="317">
        <v>1182802995.9000001</v>
      </c>
      <c r="I57" s="314">
        <v>27638.9</v>
      </c>
      <c r="J57" s="315">
        <v>0</v>
      </c>
      <c r="K57" s="317">
        <v>27638.9</v>
      </c>
      <c r="L57" s="318">
        <v>1244921939</v>
      </c>
      <c r="M57" s="319">
        <v>3761224.9</v>
      </c>
      <c r="N57" s="320">
        <v>1248683164</v>
      </c>
    </row>
    <row r="58" spans="2:14" x14ac:dyDescent="0.2">
      <c r="B58" s="25"/>
      <c r="C58" s="325">
        <v>0</v>
      </c>
      <c r="D58" s="326">
        <v>0</v>
      </c>
      <c r="E58" s="327">
        <v>0</v>
      </c>
      <c r="F58" s="325">
        <v>0</v>
      </c>
      <c r="G58" s="326">
        <v>0</v>
      </c>
      <c r="H58" s="328">
        <v>0</v>
      </c>
      <c r="I58" s="325">
        <v>0</v>
      </c>
      <c r="J58" s="326">
        <v>0</v>
      </c>
      <c r="K58" s="328">
        <v>0</v>
      </c>
      <c r="L58" s="311">
        <v>0</v>
      </c>
      <c r="M58" s="312">
        <v>0</v>
      </c>
      <c r="N58" s="313">
        <v>0</v>
      </c>
    </row>
    <row r="59" spans="2:14" ht="13.5" thickBot="1" x14ac:dyDescent="0.25">
      <c r="B59" s="27" t="s">
        <v>52</v>
      </c>
      <c r="C59" s="329">
        <v>2103797576</v>
      </c>
      <c r="D59" s="330">
        <v>164622485.59999999</v>
      </c>
      <c r="E59" s="331">
        <v>2268420061.5999999</v>
      </c>
      <c r="F59" s="329">
        <v>2343344413.9000001</v>
      </c>
      <c r="G59" s="330">
        <v>134619384.30000001</v>
      </c>
      <c r="H59" s="332">
        <v>2477963798.3000002</v>
      </c>
      <c r="I59" s="329">
        <v>60958985</v>
      </c>
      <c r="J59" s="330">
        <v>12186068.9</v>
      </c>
      <c r="K59" s="332">
        <v>73145054</v>
      </c>
      <c r="L59" s="333">
        <v>4508100975</v>
      </c>
      <c r="M59" s="334">
        <v>311427938.89999998</v>
      </c>
      <c r="N59" s="335">
        <v>4819528914</v>
      </c>
    </row>
    <row r="60" spans="2:14" x14ac:dyDescent="0.2">
      <c r="B60" s="6"/>
    </row>
  </sheetData>
  <mergeCells count="5">
    <mergeCell ref="L4:N4"/>
    <mergeCell ref="B4:B5"/>
    <mergeCell ref="C4:E4"/>
    <mergeCell ref="F4:H4"/>
    <mergeCell ref="I4:K4"/>
  </mergeCells>
  <phoneticPr fontId="4" type="noConversion"/>
  <pageMargins left="0.75" right="0.75" top="1" bottom="1" header="0.5" footer="0.5"/>
  <pageSetup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B2:G8"/>
  <sheetViews>
    <sheetView showGridLines="0" zoomScaleNormal="100" workbookViewId="0"/>
  </sheetViews>
  <sheetFormatPr defaultRowHeight="12.75" x14ac:dyDescent="0.2"/>
  <cols>
    <col min="1" max="1" width="9.140625" customWidth="1"/>
    <col min="2" max="2" width="18.140625" customWidth="1"/>
    <col min="3" max="7" width="16.28515625" customWidth="1"/>
    <col min="11" max="11" width="6.5703125" customWidth="1"/>
    <col min="12" max="12" width="4.85546875" customWidth="1"/>
    <col min="16" max="16" width="12.7109375" bestFit="1" customWidth="1"/>
  </cols>
  <sheetData>
    <row r="2" spans="2:7" x14ac:dyDescent="0.2">
      <c r="B2" s="2" t="s">
        <v>282</v>
      </c>
    </row>
    <row r="3" spans="2:7" ht="18.75" thickBot="1" x14ac:dyDescent="0.3">
      <c r="B3" s="7" t="s">
        <v>369</v>
      </c>
    </row>
    <row r="4" spans="2:7" ht="13.5" thickBot="1" x14ac:dyDescent="0.25">
      <c r="B4" s="70" t="s">
        <v>152</v>
      </c>
      <c r="C4" s="72">
        <v>2009</v>
      </c>
      <c r="D4" s="148">
        <v>2010</v>
      </c>
      <c r="E4" s="148">
        <v>2011</v>
      </c>
      <c r="F4" s="148">
        <v>2012</v>
      </c>
      <c r="G4" s="149">
        <v>2013</v>
      </c>
    </row>
    <row r="5" spans="2:7" x14ac:dyDescent="0.2">
      <c r="B5" s="142" t="s">
        <v>76</v>
      </c>
      <c r="C5" s="337">
        <v>4683262760</v>
      </c>
      <c r="D5" s="174">
        <v>4850679207.8999996</v>
      </c>
      <c r="E5" s="174">
        <v>4933831370</v>
      </c>
      <c r="F5" s="174">
        <v>4819618209</v>
      </c>
      <c r="G5" s="175">
        <v>4508100975</v>
      </c>
    </row>
    <row r="6" spans="2:7" x14ac:dyDescent="0.2">
      <c r="B6" s="143" t="s">
        <v>77</v>
      </c>
      <c r="C6" s="338">
        <v>356825637</v>
      </c>
      <c r="D6" s="171">
        <v>346683138</v>
      </c>
      <c r="E6" s="171">
        <v>314424024.89999998</v>
      </c>
      <c r="F6" s="171">
        <v>351237885</v>
      </c>
      <c r="G6" s="177">
        <v>311427938.89999998</v>
      </c>
    </row>
    <row r="7" spans="2:7" ht="13.5" thickBot="1" x14ac:dyDescent="0.25">
      <c r="B7" s="172" t="s">
        <v>13</v>
      </c>
      <c r="C7" s="339">
        <v>5040088397</v>
      </c>
      <c r="D7" s="109">
        <v>5197362345.8999996</v>
      </c>
      <c r="E7" s="109">
        <v>5248255395</v>
      </c>
      <c r="F7" s="109">
        <v>5170856094</v>
      </c>
      <c r="G7" s="110">
        <v>4819528914</v>
      </c>
    </row>
    <row r="8" spans="2:7" x14ac:dyDescent="0.2">
      <c r="B8" s="355"/>
    </row>
  </sheetData>
  <phoneticPr fontId="4" type="noConversion"/>
  <pageMargins left="0.75" right="0.75" top="1" bottom="1" header="0.5" footer="0.5"/>
  <pageSetup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B2:O60"/>
  <sheetViews>
    <sheetView showGridLines="0" zoomScaleNormal="100" workbookViewId="0"/>
  </sheetViews>
  <sheetFormatPr defaultRowHeight="12.75" x14ac:dyDescent="0.2"/>
  <cols>
    <col min="2" max="2" width="44.28515625" customWidth="1"/>
    <col min="3" max="3" width="11.28515625" customWidth="1"/>
    <col min="4" max="4" width="11.85546875" customWidth="1"/>
    <col min="5" max="5" width="12" customWidth="1"/>
    <col min="6" max="6" width="12.28515625" customWidth="1"/>
    <col min="7" max="7" width="13.28515625" customWidth="1"/>
    <col min="8" max="8" width="14.140625" customWidth="1"/>
    <col min="9" max="9" width="11.85546875" customWidth="1"/>
    <col min="10" max="10" width="12.28515625" customWidth="1"/>
    <col min="11" max="11" width="14.140625" customWidth="1"/>
    <col min="12" max="12" width="10.42578125" customWidth="1"/>
    <col min="13" max="13" width="10.7109375" customWidth="1"/>
    <col min="14" max="14" width="11" bestFit="1" customWidth="1"/>
    <col min="15" max="15" width="13.5703125" customWidth="1"/>
  </cols>
  <sheetData>
    <row r="2" spans="2:15" x14ac:dyDescent="0.2">
      <c r="B2" s="2" t="s">
        <v>282</v>
      </c>
    </row>
    <row r="3" spans="2:15" ht="18.75" thickBot="1" x14ac:dyDescent="0.3">
      <c r="B3" s="7" t="s">
        <v>107</v>
      </c>
    </row>
    <row r="4" spans="2:15" ht="13.5" thickBot="1" x14ac:dyDescent="0.25">
      <c r="B4" s="474" t="s">
        <v>1</v>
      </c>
      <c r="C4" s="476" t="s">
        <v>2</v>
      </c>
      <c r="D4" s="477"/>
      <c r="E4" s="477"/>
      <c r="F4" s="477"/>
      <c r="G4" s="478"/>
      <c r="H4" s="476" t="s">
        <v>3</v>
      </c>
      <c r="I4" s="477"/>
      <c r="J4" s="477"/>
      <c r="K4" s="478"/>
      <c r="L4" s="476" t="s">
        <v>4</v>
      </c>
      <c r="M4" s="477"/>
      <c r="N4" s="478"/>
      <c r="O4" s="472" t="s">
        <v>104</v>
      </c>
    </row>
    <row r="5" spans="2:15" ht="39.75" customHeight="1" thickBot="1" x14ac:dyDescent="0.25">
      <c r="B5" s="475"/>
      <c r="C5" s="356" t="s">
        <v>382</v>
      </c>
      <c r="D5" s="357" t="s">
        <v>329</v>
      </c>
      <c r="E5" s="357" t="s">
        <v>118</v>
      </c>
      <c r="F5" s="357" t="s">
        <v>15</v>
      </c>
      <c r="G5" s="358" t="s">
        <v>120</v>
      </c>
      <c r="H5" s="356" t="s">
        <v>121</v>
      </c>
      <c r="I5" s="357" t="s">
        <v>122</v>
      </c>
      <c r="J5" s="357" t="s">
        <v>123</v>
      </c>
      <c r="K5" s="358" t="s">
        <v>124</v>
      </c>
      <c r="L5" s="356" t="s">
        <v>88</v>
      </c>
      <c r="M5" s="357" t="s">
        <v>8</v>
      </c>
      <c r="N5" s="358" t="s">
        <v>119</v>
      </c>
      <c r="O5" s="486"/>
    </row>
    <row r="6" spans="2:15" x14ac:dyDescent="0.2">
      <c r="B6" s="112" t="s">
        <v>16</v>
      </c>
      <c r="C6" s="211">
        <v>0</v>
      </c>
      <c r="D6" s="212">
        <v>87513</v>
      </c>
      <c r="E6" s="212">
        <v>13999.8</v>
      </c>
      <c r="F6" s="212">
        <v>0</v>
      </c>
      <c r="G6" s="213">
        <v>101512.8</v>
      </c>
      <c r="H6" s="211">
        <v>62999.1</v>
      </c>
      <c r="I6" s="212">
        <v>35027</v>
      </c>
      <c r="J6" s="212">
        <v>0</v>
      </c>
      <c r="K6" s="213">
        <v>98026.1</v>
      </c>
      <c r="L6" s="211">
        <v>0</v>
      </c>
      <c r="M6" s="212">
        <v>0</v>
      </c>
      <c r="N6" s="213">
        <v>0</v>
      </c>
      <c r="O6" s="231">
        <v>199539</v>
      </c>
    </row>
    <row r="7" spans="2:15" x14ac:dyDescent="0.2">
      <c r="B7" s="25" t="s">
        <v>17</v>
      </c>
      <c r="C7" s="18">
        <v>0</v>
      </c>
      <c r="D7" s="4">
        <v>331</v>
      </c>
      <c r="E7" s="4">
        <v>75853</v>
      </c>
      <c r="F7" s="4">
        <v>355249.9</v>
      </c>
      <c r="G7" s="19">
        <v>431433.9</v>
      </c>
      <c r="H7" s="18">
        <v>285997.90000000002</v>
      </c>
      <c r="I7" s="4">
        <v>86418.1</v>
      </c>
      <c r="J7" s="4">
        <v>9322.9</v>
      </c>
      <c r="K7" s="19">
        <v>381739</v>
      </c>
      <c r="L7" s="18">
        <v>0</v>
      </c>
      <c r="M7" s="4">
        <v>85535</v>
      </c>
      <c r="N7" s="19">
        <v>85535</v>
      </c>
      <c r="O7" s="232">
        <v>898708</v>
      </c>
    </row>
    <row r="8" spans="2:15" x14ac:dyDescent="0.2">
      <c r="B8" s="25" t="s">
        <v>142</v>
      </c>
      <c r="C8" s="18">
        <v>0</v>
      </c>
      <c r="D8" s="4">
        <v>0</v>
      </c>
      <c r="E8" s="4">
        <v>0</v>
      </c>
      <c r="F8" s="4">
        <v>0</v>
      </c>
      <c r="G8" s="19">
        <v>0</v>
      </c>
      <c r="H8" s="18">
        <v>2725</v>
      </c>
      <c r="I8" s="4">
        <v>8156</v>
      </c>
      <c r="J8" s="4">
        <v>0</v>
      </c>
      <c r="K8" s="19">
        <v>10881</v>
      </c>
      <c r="L8" s="18">
        <v>0</v>
      </c>
      <c r="M8" s="4">
        <v>0</v>
      </c>
      <c r="N8" s="19">
        <v>0</v>
      </c>
      <c r="O8" s="232">
        <v>10881</v>
      </c>
    </row>
    <row r="9" spans="2:15" x14ac:dyDescent="0.2">
      <c r="B9" s="25" t="s">
        <v>143</v>
      </c>
      <c r="C9" s="18">
        <v>0</v>
      </c>
      <c r="D9" s="4">
        <v>0</v>
      </c>
      <c r="E9" s="4">
        <v>0</v>
      </c>
      <c r="F9" s="4">
        <v>0</v>
      </c>
      <c r="G9" s="19">
        <v>0</v>
      </c>
      <c r="H9" s="18">
        <v>0</v>
      </c>
      <c r="I9" s="4">
        <v>0</v>
      </c>
      <c r="J9" s="4">
        <v>0</v>
      </c>
      <c r="K9" s="19">
        <v>0</v>
      </c>
      <c r="L9" s="18">
        <v>0</v>
      </c>
      <c r="M9" s="4">
        <v>0</v>
      </c>
      <c r="N9" s="19">
        <v>0</v>
      </c>
      <c r="O9" s="232">
        <v>0</v>
      </c>
    </row>
    <row r="10" spans="2:15" x14ac:dyDescent="0.2">
      <c r="B10" s="25" t="s">
        <v>18</v>
      </c>
      <c r="C10" s="18">
        <v>1250</v>
      </c>
      <c r="D10" s="4">
        <v>11173211</v>
      </c>
      <c r="E10" s="4">
        <v>6023819.5</v>
      </c>
      <c r="F10" s="4">
        <v>46978918.899999999</v>
      </c>
      <c r="G10" s="19">
        <v>64177199.399999999</v>
      </c>
      <c r="H10" s="18">
        <v>111444466.2</v>
      </c>
      <c r="I10" s="4">
        <v>48261518.200000003</v>
      </c>
      <c r="J10" s="4">
        <v>11960090</v>
      </c>
      <c r="K10" s="19">
        <v>171666074.5</v>
      </c>
      <c r="L10" s="18">
        <v>0</v>
      </c>
      <c r="M10" s="4">
        <v>505363.9</v>
      </c>
      <c r="N10" s="19">
        <v>505363.9</v>
      </c>
      <c r="O10" s="232">
        <v>236348637.90000001</v>
      </c>
    </row>
    <row r="11" spans="2:15" x14ac:dyDescent="0.2">
      <c r="B11" s="25" t="s">
        <v>19</v>
      </c>
      <c r="C11" s="18">
        <v>0</v>
      </c>
      <c r="D11" s="4">
        <v>581745</v>
      </c>
      <c r="E11" s="4">
        <v>114881.8</v>
      </c>
      <c r="F11" s="4">
        <v>1659299.7</v>
      </c>
      <c r="G11" s="19">
        <v>2355926.5</v>
      </c>
      <c r="H11" s="18">
        <v>849499.3</v>
      </c>
      <c r="I11" s="4">
        <v>96167.1</v>
      </c>
      <c r="J11" s="4">
        <v>91059</v>
      </c>
      <c r="K11" s="19">
        <v>1036725.4</v>
      </c>
      <c r="L11" s="18">
        <v>0</v>
      </c>
      <c r="M11" s="4">
        <v>0</v>
      </c>
      <c r="N11" s="19">
        <v>0</v>
      </c>
      <c r="O11" s="232">
        <v>3392651.9</v>
      </c>
    </row>
    <row r="12" spans="2:15" x14ac:dyDescent="0.2">
      <c r="B12" s="25" t="s">
        <v>174</v>
      </c>
      <c r="C12" s="18">
        <v>0</v>
      </c>
      <c r="D12" s="4">
        <v>0</v>
      </c>
      <c r="E12" s="4">
        <v>0</v>
      </c>
      <c r="F12" s="4">
        <v>0</v>
      </c>
      <c r="G12" s="19">
        <v>0</v>
      </c>
      <c r="H12" s="18">
        <v>0</v>
      </c>
      <c r="I12" s="4">
        <v>0</v>
      </c>
      <c r="J12" s="4">
        <v>0</v>
      </c>
      <c r="K12" s="19">
        <v>0</v>
      </c>
      <c r="L12" s="18">
        <v>0</v>
      </c>
      <c r="M12" s="4">
        <v>0</v>
      </c>
      <c r="N12" s="19">
        <v>0</v>
      </c>
      <c r="O12" s="232">
        <v>0</v>
      </c>
    </row>
    <row r="13" spans="2:15" x14ac:dyDescent="0.2">
      <c r="B13" s="25" t="s">
        <v>20</v>
      </c>
      <c r="C13" s="18">
        <v>50120</v>
      </c>
      <c r="D13" s="4">
        <v>342624.9</v>
      </c>
      <c r="E13" s="4">
        <v>992149</v>
      </c>
      <c r="F13" s="4">
        <v>697826</v>
      </c>
      <c r="G13" s="19">
        <v>2082720.1</v>
      </c>
      <c r="H13" s="18">
        <v>2597719.1</v>
      </c>
      <c r="I13" s="4">
        <v>4812866.5999999996</v>
      </c>
      <c r="J13" s="4">
        <v>7737802</v>
      </c>
      <c r="K13" s="19">
        <v>15148387.800000001</v>
      </c>
      <c r="L13" s="18">
        <v>264078</v>
      </c>
      <c r="M13" s="4">
        <v>749565</v>
      </c>
      <c r="N13" s="19">
        <v>1013643</v>
      </c>
      <c r="O13" s="232">
        <v>18244750.899999999</v>
      </c>
    </row>
    <row r="14" spans="2:15" x14ac:dyDescent="0.2">
      <c r="B14" s="25" t="s">
        <v>21</v>
      </c>
      <c r="C14" s="18">
        <v>0</v>
      </c>
      <c r="D14" s="4">
        <v>615746</v>
      </c>
      <c r="E14" s="4">
        <v>424735.1</v>
      </c>
      <c r="F14" s="4">
        <v>1409900.2</v>
      </c>
      <c r="G14" s="19">
        <v>2450381.2999999998</v>
      </c>
      <c r="H14" s="18">
        <v>597932</v>
      </c>
      <c r="I14" s="4">
        <v>277353.59999999998</v>
      </c>
      <c r="J14" s="4">
        <v>308440.90000000002</v>
      </c>
      <c r="K14" s="19">
        <v>1183726.6000000001</v>
      </c>
      <c r="L14" s="18">
        <v>6976</v>
      </c>
      <c r="M14" s="4">
        <v>25144</v>
      </c>
      <c r="N14" s="19">
        <v>32120</v>
      </c>
      <c r="O14" s="232">
        <v>3666227.9</v>
      </c>
    </row>
    <row r="15" spans="2:15" x14ac:dyDescent="0.2">
      <c r="B15" s="25" t="s">
        <v>144</v>
      </c>
      <c r="C15" s="18">
        <v>416219</v>
      </c>
      <c r="D15" s="4">
        <v>120039113</v>
      </c>
      <c r="E15" s="4">
        <v>52079814.700000003</v>
      </c>
      <c r="F15" s="4">
        <v>259052071.90000001</v>
      </c>
      <c r="G15" s="19">
        <v>431587218.69999999</v>
      </c>
      <c r="H15" s="18">
        <v>118069767.2</v>
      </c>
      <c r="I15" s="4">
        <v>31884039.899999999</v>
      </c>
      <c r="J15" s="4">
        <v>7367777</v>
      </c>
      <c r="K15" s="19">
        <v>157321584.19999999</v>
      </c>
      <c r="L15" s="18">
        <v>36472</v>
      </c>
      <c r="M15" s="4">
        <v>1853333.9</v>
      </c>
      <c r="N15" s="19">
        <v>1889805.9</v>
      </c>
      <c r="O15" s="232">
        <v>590798608.89999998</v>
      </c>
    </row>
    <row r="16" spans="2:15" x14ac:dyDescent="0.2">
      <c r="B16" s="25" t="s">
        <v>22</v>
      </c>
      <c r="C16" s="18">
        <v>0</v>
      </c>
      <c r="D16" s="4">
        <v>0</v>
      </c>
      <c r="E16" s="4">
        <v>0</v>
      </c>
      <c r="F16" s="4">
        <v>0</v>
      </c>
      <c r="G16" s="19">
        <v>0</v>
      </c>
      <c r="H16" s="18">
        <v>0</v>
      </c>
      <c r="I16" s="4">
        <v>0</v>
      </c>
      <c r="J16" s="4">
        <v>0</v>
      </c>
      <c r="K16" s="19">
        <v>0</v>
      </c>
      <c r="L16" s="18">
        <v>0</v>
      </c>
      <c r="M16" s="4">
        <v>0</v>
      </c>
      <c r="N16" s="19">
        <v>0</v>
      </c>
      <c r="O16" s="232">
        <v>0</v>
      </c>
    </row>
    <row r="17" spans="2:15" x14ac:dyDescent="0.2">
      <c r="B17" s="25" t="s">
        <v>23</v>
      </c>
      <c r="C17" s="18">
        <v>11190</v>
      </c>
      <c r="D17" s="4">
        <v>188612257</v>
      </c>
      <c r="E17" s="4">
        <v>26188397.899999999</v>
      </c>
      <c r="F17" s="4">
        <v>133478407.8</v>
      </c>
      <c r="G17" s="19">
        <v>348290252.80000001</v>
      </c>
      <c r="H17" s="18">
        <v>41450134.899999999</v>
      </c>
      <c r="I17" s="4">
        <v>8476132.0999999996</v>
      </c>
      <c r="J17" s="4">
        <v>5901577.9000000004</v>
      </c>
      <c r="K17" s="19">
        <v>55827845.100000001</v>
      </c>
      <c r="L17" s="18">
        <v>21518.9</v>
      </c>
      <c r="M17" s="4">
        <v>8148027</v>
      </c>
      <c r="N17" s="19">
        <v>8169546</v>
      </c>
      <c r="O17" s="232">
        <v>412287644</v>
      </c>
    </row>
    <row r="18" spans="2:15" x14ac:dyDescent="0.2">
      <c r="B18" s="25" t="s">
        <v>24</v>
      </c>
      <c r="C18" s="18">
        <v>60000</v>
      </c>
      <c r="D18" s="4">
        <v>26000</v>
      </c>
      <c r="E18" s="4">
        <v>25000</v>
      </c>
      <c r="F18" s="4">
        <v>0</v>
      </c>
      <c r="G18" s="19">
        <v>111000</v>
      </c>
      <c r="H18" s="18">
        <v>22000</v>
      </c>
      <c r="I18" s="4">
        <v>0</v>
      </c>
      <c r="J18" s="4">
        <v>10000</v>
      </c>
      <c r="K18" s="19">
        <v>32000</v>
      </c>
      <c r="L18" s="18">
        <v>0</v>
      </c>
      <c r="M18" s="4">
        <v>0</v>
      </c>
      <c r="N18" s="19">
        <v>0</v>
      </c>
      <c r="O18" s="232">
        <v>143000</v>
      </c>
    </row>
    <row r="19" spans="2:15" x14ac:dyDescent="0.2">
      <c r="B19" s="25" t="s">
        <v>25</v>
      </c>
      <c r="C19" s="18">
        <v>0</v>
      </c>
      <c r="D19" s="4">
        <v>12397999.9</v>
      </c>
      <c r="E19" s="4">
        <v>8172883</v>
      </c>
      <c r="F19" s="4">
        <v>27967455.800000001</v>
      </c>
      <c r="G19" s="19">
        <v>48538338.899999999</v>
      </c>
      <c r="H19" s="18">
        <v>9119170.3000000007</v>
      </c>
      <c r="I19" s="4">
        <v>7872167.7000000002</v>
      </c>
      <c r="J19" s="4">
        <v>4237600</v>
      </c>
      <c r="K19" s="19">
        <v>21228938</v>
      </c>
      <c r="L19" s="18">
        <v>90000</v>
      </c>
      <c r="M19" s="4">
        <v>604000</v>
      </c>
      <c r="N19" s="19">
        <v>694000</v>
      </c>
      <c r="O19" s="232">
        <v>70461276.900000006</v>
      </c>
    </row>
    <row r="20" spans="2:15" x14ac:dyDescent="0.2">
      <c r="B20" s="25" t="s">
        <v>26</v>
      </c>
      <c r="C20" s="18">
        <v>103019</v>
      </c>
      <c r="D20" s="4">
        <v>15323766</v>
      </c>
      <c r="E20" s="4">
        <v>4137471.2</v>
      </c>
      <c r="F20" s="4">
        <v>27500176</v>
      </c>
      <c r="G20" s="19">
        <v>47064432.299999997</v>
      </c>
      <c r="H20" s="18">
        <v>39461919</v>
      </c>
      <c r="I20" s="4">
        <v>27839556.5</v>
      </c>
      <c r="J20" s="4">
        <v>6986969</v>
      </c>
      <c r="K20" s="19">
        <v>74288444.599999994</v>
      </c>
      <c r="L20" s="18">
        <v>140532</v>
      </c>
      <c r="M20" s="4">
        <v>1790924</v>
      </c>
      <c r="N20" s="19">
        <v>1931456</v>
      </c>
      <c r="O20" s="232">
        <v>123284333</v>
      </c>
    </row>
    <row r="21" spans="2:15" x14ac:dyDescent="0.2">
      <c r="B21" s="25" t="s">
        <v>27</v>
      </c>
      <c r="C21" s="18">
        <v>0</v>
      </c>
      <c r="D21" s="4">
        <v>71281</v>
      </c>
      <c r="E21" s="4">
        <v>46252.2</v>
      </c>
      <c r="F21" s="4">
        <v>917470.7</v>
      </c>
      <c r="G21" s="19">
        <v>1035004</v>
      </c>
      <c r="H21" s="18">
        <v>727162.3</v>
      </c>
      <c r="I21" s="4">
        <v>614445.5</v>
      </c>
      <c r="J21" s="4">
        <v>646549</v>
      </c>
      <c r="K21" s="19">
        <v>1988156.9</v>
      </c>
      <c r="L21" s="18">
        <v>0</v>
      </c>
      <c r="M21" s="4">
        <v>54303</v>
      </c>
      <c r="N21" s="19">
        <v>54303</v>
      </c>
      <c r="O21" s="232">
        <v>3077464</v>
      </c>
    </row>
    <row r="22" spans="2:15" x14ac:dyDescent="0.2">
      <c r="B22" s="25" t="s">
        <v>207</v>
      </c>
      <c r="C22" s="18">
        <v>0</v>
      </c>
      <c r="D22" s="4">
        <v>22214629</v>
      </c>
      <c r="E22" s="4">
        <v>637411.5</v>
      </c>
      <c r="F22" s="4">
        <v>7474636.4000000004</v>
      </c>
      <c r="G22" s="19">
        <v>30326676.899999999</v>
      </c>
      <c r="H22" s="18">
        <v>238916</v>
      </c>
      <c r="I22" s="4">
        <v>0</v>
      </c>
      <c r="J22" s="4">
        <v>952</v>
      </c>
      <c r="K22" s="19">
        <v>239868</v>
      </c>
      <c r="L22" s="18">
        <v>0</v>
      </c>
      <c r="M22" s="4">
        <v>0</v>
      </c>
      <c r="N22" s="19">
        <v>0</v>
      </c>
      <c r="O22" s="232">
        <v>30566545</v>
      </c>
    </row>
    <row r="23" spans="2:15" x14ac:dyDescent="0.2">
      <c r="B23" s="25" t="s">
        <v>28</v>
      </c>
      <c r="C23" s="18">
        <v>191622</v>
      </c>
      <c r="D23" s="4">
        <v>4586572.9000000004</v>
      </c>
      <c r="E23" s="4">
        <v>18909830.699999999</v>
      </c>
      <c r="F23" s="4">
        <v>4987432.8</v>
      </c>
      <c r="G23" s="19">
        <v>28675458.600000001</v>
      </c>
      <c r="H23" s="18">
        <v>8688861.4000000004</v>
      </c>
      <c r="I23" s="4">
        <v>2300805.7999999998</v>
      </c>
      <c r="J23" s="4">
        <v>990991</v>
      </c>
      <c r="K23" s="19">
        <v>11980658.300000001</v>
      </c>
      <c r="L23" s="18">
        <v>178270</v>
      </c>
      <c r="M23" s="4">
        <v>5126693</v>
      </c>
      <c r="N23" s="19">
        <v>5304963</v>
      </c>
      <c r="O23" s="232">
        <v>45961080</v>
      </c>
    </row>
    <row r="24" spans="2:15" x14ac:dyDescent="0.2">
      <c r="B24" s="25" t="s">
        <v>29</v>
      </c>
      <c r="C24" s="18">
        <v>0</v>
      </c>
      <c r="D24" s="4">
        <v>12179</v>
      </c>
      <c r="E24" s="4">
        <v>11738.9</v>
      </c>
      <c r="F24" s="4">
        <v>133887</v>
      </c>
      <c r="G24" s="19">
        <v>157804.9</v>
      </c>
      <c r="H24" s="18">
        <v>142353.79999999999</v>
      </c>
      <c r="I24" s="4">
        <v>235830.1</v>
      </c>
      <c r="J24" s="4">
        <v>68075</v>
      </c>
      <c r="K24" s="19">
        <v>446259</v>
      </c>
      <c r="L24" s="18">
        <v>0</v>
      </c>
      <c r="M24" s="4">
        <v>11099</v>
      </c>
      <c r="N24" s="19">
        <v>11099</v>
      </c>
      <c r="O24" s="232">
        <v>615163</v>
      </c>
    </row>
    <row r="25" spans="2:15" x14ac:dyDescent="0.2">
      <c r="B25" s="25" t="s">
        <v>30</v>
      </c>
      <c r="C25" s="18">
        <v>0</v>
      </c>
      <c r="D25" s="4">
        <v>0</v>
      </c>
      <c r="E25" s="4">
        <v>0</v>
      </c>
      <c r="F25" s="4">
        <v>0</v>
      </c>
      <c r="G25" s="19">
        <v>0</v>
      </c>
      <c r="H25" s="18">
        <v>0</v>
      </c>
      <c r="I25" s="4">
        <v>0</v>
      </c>
      <c r="J25" s="4">
        <v>0</v>
      </c>
      <c r="K25" s="19">
        <v>0</v>
      </c>
      <c r="L25" s="18">
        <v>0</v>
      </c>
      <c r="M25" s="4">
        <v>0</v>
      </c>
      <c r="N25" s="19">
        <v>0</v>
      </c>
      <c r="O25" s="232">
        <v>0</v>
      </c>
    </row>
    <row r="26" spans="2:15" x14ac:dyDescent="0.2">
      <c r="B26" s="25" t="s">
        <v>31</v>
      </c>
      <c r="C26" s="18">
        <v>0</v>
      </c>
      <c r="D26" s="4">
        <v>0</v>
      </c>
      <c r="E26" s="4">
        <v>82.6</v>
      </c>
      <c r="F26" s="4">
        <v>409522.9</v>
      </c>
      <c r="G26" s="19">
        <v>409605.6</v>
      </c>
      <c r="H26" s="18">
        <v>41.3</v>
      </c>
      <c r="I26" s="4">
        <v>0</v>
      </c>
      <c r="J26" s="4">
        <v>0</v>
      </c>
      <c r="K26" s="19">
        <v>41.3</v>
      </c>
      <c r="L26" s="18">
        <v>0</v>
      </c>
      <c r="M26" s="4">
        <v>0</v>
      </c>
      <c r="N26" s="19">
        <v>0</v>
      </c>
      <c r="O26" s="232">
        <v>409646.9</v>
      </c>
    </row>
    <row r="27" spans="2:15" x14ac:dyDescent="0.2">
      <c r="B27" s="25" t="s">
        <v>179</v>
      </c>
      <c r="C27" s="18">
        <v>0</v>
      </c>
      <c r="D27" s="4">
        <v>0</v>
      </c>
      <c r="E27" s="4">
        <v>0</v>
      </c>
      <c r="F27" s="4">
        <v>0</v>
      </c>
      <c r="G27" s="19">
        <v>0</v>
      </c>
      <c r="H27" s="18">
        <v>0</v>
      </c>
      <c r="I27" s="4">
        <v>0</v>
      </c>
      <c r="J27" s="4">
        <v>0</v>
      </c>
      <c r="K27" s="19">
        <v>0</v>
      </c>
      <c r="L27" s="18">
        <v>0</v>
      </c>
      <c r="M27" s="4">
        <v>0</v>
      </c>
      <c r="N27" s="19">
        <v>0</v>
      </c>
      <c r="O27" s="232">
        <v>0</v>
      </c>
    </row>
    <row r="28" spans="2:15" x14ac:dyDescent="0.2">
      <c r="B28" s="25" t="s">
        <v>204</v>
      </c>
      <c r="C28" s="18">
        <v>0</v>
      </c>
      <c r="D28" s="4">
        <v>0</v>
      </c>
      <c r="E28" s="4">
        <v>0</v>
      </c>
      <c r="F28" s="4">
        <v>0</v>
      </c>
      <c r="G28" s="19">
        <v>0</v>
      </c>
      <c r="H28" s="18">
        <v>0</v>
      </c>
      <c r="I28" s="4">
        <v>0</v>
      </c>
      <c r="J28" s="4">
        <v>0</v>
      </c>
      <c r="K28" s="19">
        <v>0</v>
      </c>
      <c r="L28" s="18">
        <v>0</v>
      </c>
      <c r="M28" s="4">
        <v>0</v>
      </c>
      <c r="N28" s="19">
        <v>0</v>
      </c>
      <c r="O28" s="232">
        <v>0</v>
      </c>
    </row>
    <row r="29" spans="2:15" x14ac:dyDescent="0.2">
      <c r="B29" s="25" t="s">
        <v>175</v>
      </c>
      <c r="C29" s="18">
        <v>0</v>
      </c>
      <c r="D29" s="4">
        <v>0</v>
      </c>
      <c r="E29" s="4">
        <v>0</v>
      </c>
      <c r="F29" s="4">
        <v>0</v>
      </c>
      <c r="G29" s="19">
        <v>0</v>
      </c>
      <c r="H29" s="18">
        <v>0</v>
      </c>
      <c r="I29" s="4">
        <v>0</v>
      </c>
      <c r="J29" s="4">
        <v>0</v>
      </c>
      <c r="K29" s="19">
        <v>0</v>
      </c>
      <c r="L29" s="18">
        <v>0</v>
      </c>
      <c r="M29" s="4">
        <v>0</v>
      </c>
      <c r="N29" s="19">
        <v>0</v>
      </c>
      <c r="O29" s="232">
        <v>0</v>
      </c>
    </row>
    <row r="30" spans="2:15" x14ac:dyDescent="0.2">
      <c r="B30" s="25" t="s">
        <v>32</v>
      </c>
      <c r="C30" s="18">
        <v>0</v>
      </c>
      <c r="D30" s="4">
        <v>0</v>
      </c>
      <c r="E30" s="4">
        <v>0</v>
      </c>
      <c r="F30" s="4">
        <v>0</v>
      </c>
      <c r="G30" s="19">
        <v>0</v>
      </c>
      <c r="H30" s="18">
        <v>0</v>
      </c>
      <c r="I30" s="4">
        <v>0</v>
      </c>
      <c r="J30" s="4">
        <v>0</v>
      </c>
      <c r="K30" s="19">
        <v>0</v>
      </c>
      <c r="L30" s="18">
        <v>0</v>
      </c>
      <c r="M30" s="4">
        <v>0</v>
      </c>
      <c r="N30" s="19">
        <v>0</v>
      </c>
      <c r="O30" s="232">
        <v>0</v>
      </c>
    </row>
    <row r="31" spans="2:15" x14ac:dyDescent="0.2">
      <c r="B31" s="25" t="s">
        <v>33</v>
      </c>
      <c r="C31" s="18">
        <v>0</v>
      </c>
      <c r="D31" s="4">
        <v>3559</v>
      </c>
      <c r="E31" s="4">
        <v>1698</v>
      </c>
      <c r="F31" s="4">
        <v>293.8</v>
      </c>
      <c r="G31" s="19">
        <v>5550.8</v>
      </c>
      <c r="H31" s="18">
        <v>9796.1</v>
      </c>
      <c r="I31" s="4">
        <v>35979.9</v>
      </c>
      <c r="J31" s="4">
        <v>30020</v>
      </c>
      <c r="K31" s="19">
        <v>75796.100000000006</v>
      </c>
      <c r="L31" s="18">
        <v>0</v>
      </c>
      <c r="M31" s="4">
        <v>0</v>
      </c>
      <c r="N31" s="19">
        <v>0</v>
      </c>
      <c r="O31" s="232">
        <v>81346.899999999994</v>
      </c>
    </row>
    <row r="32" spans="2:15" x14ac:dyDescent="0.2">
      <c r="B32" s="25" t="s">
        <v>34</v>
      </c>
      <c r="C32" s="18">
        <v>0</v>
      </c>
      <c r="D32" s="4">
        <v>0</v>
      </c>
      <c r="E32" s="4">
        <v>0</v>
      </c>
      <c r="F32" s="4">
        <v>0</v>
      </c>
      <c r="G32" s="19">
        <v>0</v>
      </c>
      <c r="H32" s="18">
        <v>0</v>
      </c>
      <c r="I32" s="4">
        <v>0</v>
      </c>
      <c r="J32" s="4">
        <v>0</v>
      </c>
      <c r="K32" s="19">
        <v>0</v>
      </c>
      <c r="L32" s="18">
        <v>0</v>
      </c>
      <c r="M32" s="4">
        <v>0</v>
      </c>
      <c r="N32" s="19">
        <v>0</v>
      </c>
      <c r="O32" s="232">
        <v>0</v>
      </c>
    </row>
    <row r="33" spans="2:15" x14ac:dyDescent="0.2">
      <c r="B33" s="25" t="s">
        <v>35</v>
      </c>
      <c r="C33" s="18">
        <v>244272</v>
      </c>
      <c r="D33" s="4">
        <v>494221</v>
      </c>
      <c r="E33" s="4">
        <v>265036.5</v>
      </c>
      <c r="F33" s="4">
        <v>591560.80000000005</v>
      </c>
      <c r="G33" s="19">
        <v>1595090.3</v>
      </c>
      <c r="H33" s="18">
        <v>545990.5</v>
      </c>
      <c r="I33" s="4">
        <v>849835</v>
      </c>
      <c r="J33" s="4">
        <v>443569</v>
      </c>
      <c r="K33" s="19">
        <v>1839394.6</v>
      </c>
      <c r="L33" s="18">
        <v>17381</v>
      </c>
      <c r="M33" s="4">
        <v>672375.9</v>
      </c>
      <c r="N33" s="19">
        <v>689756.9</v>
      </c>
      <c r="O33" s="232">
        <v>4124242</v>
      </c>
    </row>
    <row r="34" spans="2:15" x14ac:dyDescent="0.2">
      <c r="B34" s="25" t="s">
        <v>182</v>
      </c>
      <c r="C34" s="18">
        <v>413</v>
      </c>
      <c r="D34" s="4">
        <v>0</v>
      </c>
      <c r="E34" s="4">
        <v>0</v>
      </c>
      <c r="F34" s="4">
        <v>0</v>
      </c>
      <c r="G34" s="19">
        <v>413</v>
      </c>
      <c r="H34" s="18">
        <v>0</v>
      </c>
      <c r="I34" s="4">
        <v>0</v>
      </c>
      <c r="J34" s="4">
        <v>0</v>
      </c>
      <c r="K34" s="19">
        <v>0</v>
      </c>
      <c r="L34" s="18">
        <v>0</v>
      </c>
      <c r="M34" s="4">
        <v>0</v>
      </c>
      <c r="N34" s="19">
        <v>0</v>
      </c>
      <c r="O34" s="232">
        <v>413</v>
      </c>
    </row>
    <row r="35" spans="2:15" x14ac:dyDescent="0.2">
      <c r="B35" s="25" t="s">
        <v>145</v>
      </c>
      <c r="C35" s="18">
        <v>0</v>
      </c>
      <c r="D35" s="4">
        <v>0</v>
      </c>
      <c r="E35" s="4">
        <v>0</v>
      </c>
      <c r="F35" s="4">
        <v>0</v>
      </c>
      <c r="G35" s="19">
        <v>0</v>
      </c>
      <c r="H35" s="18">
        <v>3132</v>
      </c>
      <c r="I35" s="4">
        <v>1851</v>
      </c>
      <c r="J35" s="4">
        <v>0</v>
      </c>
      <c r="K35" s="19">
        <v>4983</v>
      </c>
      <c r="L35" s="18">
        <v>0</v>
      </c>
      <c r="M35" s="4">
        <v>0</v>
      </c>
      <c r="N35" s="19">
        <v>0</v>
      </c>
      <c r="O35" s="232">
        <v>4983</v>
      </c>
    </row>
    <row r="36" spans="2:15" x14ac:dyDescent="0.2">
      <c r="B36" s="25" t="s">
        <v>36</v>
      </c>
      <c r="C36" s="18">
        <v>0</v>
      </c>
      <c r="D36" s="4">
        <v>0</v>
      </c>
      <c r="E36" s="4">
        <v>0</v>
      </c>
      <c r="F36" s="4">
        <v>0</v>
      </c>
      <c r="G36" s="19">
        <v>0</v>
      </c>
      <c r="H36" s="18">
        <v>0</v>
      </c>
      <c r="I36" s="4">
        <v>0</v>
      </c>
      <c r="J36" s="4">
        <v>0</v>
      </c>
      <c r="K36" s="19">
        <v>0</v>
      </c>
      <c r="L36" s="18">
        <v>0</v>
      </c>
      <c r="M36" s="4">
        <v>0</v>
      </c>
      <c r="N36" s="19">
        <v>0</v>
      </c>
      <c r="O36" s="232">
        <v>0</v>
      </c>
    </row>
    <row r="37" spans="2:15" x14ac:dyDescent="0.2">
      <c r="B37" s="25" t="s">
        <v>37</v>
      </c>
      <c r="C37" s="18">
        <v>0</v>
      </c>
      <c r="D37" s="4">
        <v>480856</v>
      </c>
      <c r="E37" s="4">
        <v>353513.7</v>
      </c>
      <c r="F37" s="4">
        <v>424085</v>
      </c>
      <c r="G37" s="19">
        <v>1258454.7</v>
      </c>
      <c r="H37" s="18">
        <v>925620.6</v>
      </c>
      <c r="I37" s="4">
        <v>705778.6</v>
      </c>
      <c r="J37" s="4">
        <v>363654</v>
      </c>
      <c r="K37" s="19">
        <v>1995053.2</v>
      </c>
      <c r="L37" s="18">
        <v>3316</v>
      </c>
      <c r="M37" s="4">
        <v>86155</v>
      </c>
      <c r="N37" s="19">
        <v>89471</v>
      </c>
      <c r="O37" s="232">
        <v>3342979</v>
      </c>
    </row>
    <row r="38" spans="2:15" x14ac:dyDescent="0.2">
      <c r="B38" s="25" t="s">
        <v>205</v>
      </c>
      <c r="C38" s="18">
        <v>0</v>
      </c>
      <c r="D38" s="4">
        <v>0</v>
      </c>
      <c r="E38" s="4">
        <v>0</v>
      </c>
      <c r="F38" s="4">
        <v>0</v>
      </c>
      <c r="G38" s="19">
        <v>0</v>
      </c>
      <c r="H38" s="18">
        <v>0</v>
      </c>
      <c r="I38" s="4">
        <v>0</v>
      </c>
      <c r="J38" s="4">
        <v>0</v>
      </c>
      <c r="K38" s="19">
        <v>0</v>
      </c>
      <c r="L38" s="18">
        <v>0</v>
      </c>
      <c r="M38" s="4">
        <v>0</v>
      </c>
      <c r="N38" s="19">
        <v>0</v>
      </c>
      <c r="O38" s="232">
        <v>0</v>
      </c>
    </row>
    <row r="39" spans="2:15" x14ac:dyDescent="0.2">
      <c r="B39" s="25" t="s">
        <v>146</v>
      </c>
      <c r="C39" s="18">
        <v>0</v>
      </c>
      <c r="D39" s="4">
        <v>0</v>
      </c>
      <c r="E39" s="4">
        <v>0</v>
      </c>
      <c r="F39" s="4">
        <v>6760</v>
      </c>
      <c r="G39" s="19">
        <v>6760</v>
      </c>
      <c r="H39" s="18">
        <v>0</v>
      </c>
      <c r="I39" s="4">
        <v>0</v>
      </c>
      <c r="J39" s="4">
        <v>0</v>
      </c>
      <c r="K39" s="19">
        <v>0</v>
      </c>
      <c r="L39" s="18">
        <v>0</v>
      </c>
      <c r="M39" s="4">
        <v>0</v>
      </c>
      <c r="N39" s="19">
        <v>0</v>
      </c>
      <c r="O39" s="232">
        <v>6760</v>
      </c>
    </row>
    <row r="40" spans="2:15" x14ac:dyDescent="0.2">
      <c r="B40" s="25" t="s">
        <v>38</v>
      </c>
      <c r="C40" s="18">
        <v>0</v>
      </c>
      <c r="D40" s="4">
        <v>0</v>
      </c>
      <c r="E40" s="4">
        <v>5102</v>
      </c>
      <c r="F40" s="4">
        <v>0</v>
      </c>
      <c r="G40" s="19">
        <v>5102</v>
      </c>
      <c r="H40" s="18">
        <v>0</v>
      </c>
      <c r="I40" s="4">
        <v>0</v>
      </c>
      <c r="J40" s="4">
        <v>0</v>
      </c>
      <c r="K40" s="19">
        <v>0</v>
      </c>
      <c r="L40" s="18">
        <v>0</v>
      </c>
      <c r="M40" s="4">
        <v>0</v>
      </c>
      <c r="N40" s="19">
        <v>0</v>
      </c>
      <c r="O40" s="232">
        <v>5102</v>
      </c>
    </row>
    <row r="41" spans="2:15" x14ac:dyDescent="0.2">
      <c r="B41" s="25" t="s">
        <v>39</v>
      </c>
      <c r="C41" s="18">
        <v>0</v>
      </c>
      <c r="D41" s="4">
        <v>295227.90000000002</v>
      </c>
      <c r="E41" s="4">
        <v>572620.69999999995</v>
      </c>
      <c r="F41" s="4">
        <v>5776903</v>
      </c>
      <c r="G41" s="19">
        <v>6644751.7000000002</v>
      </c>
      <c r="H41" s="18">
        <v>672728.2</v>
      </c>
      <c r="I41" s="4">
        <v>0</v>
      </c>
      <c r="J41" s="4">
        <v>0</v>
      </c>
      <c r="K41" s="19">
        <v>672728.2</v>
      </c>
      <c r="L41" s="18">
        <v>0</v>
      </c>
      <c r="M41" s="4">
        <v>154100</v>
      </c>
      <c r="N41" s="19">
        <v>154100</v>
      </c>
      <c r="O41" s="232">
        <v>7471580</v>
      </c>
    </row>
    <row r="42" spans="2:15" x14ac:dyDescent="0.2">
      <c r="B42" s="25" t="s">
        <v>208</v>
      </c>
      <c r="C42" s="18">
        <v>0</v>
      </c>
      <c r="D42" s="4">
        <v>0</v>
      </c>
      <c r="E42" s="4">
        <v>0</v>
      </c>
      <c r="F42" s="4">
        <v>0</v>
      </c>
      <c r="G42" s="19">
        <v>0</v>
      </c>
      <c r="H42" s="18">
        <v>0</v>
      </c>
      <c r="I42" s="4">
        <v>0</v>
      </c>
      <c r="J42" s="4">
        <v>0</v>
      </c>
      <c r="K42" s="19">
        <v>0</v>
      </c>
      <c r="L42" s="18">
        <v>0</v>
      </c>
      <c r="M42" s="4">
        <v>0</v>
      </c>
      <c r="N42" s="19">
        <v>0</v>
      </c>
      <c r="O42" s="232">
        <v>0</v>
      </c>
    </row>
    <row r="43" spans="2:15" x14ac:dyDescent="0.2">
      <c r="B43" s="25" t="s">
        <v>40</v>
      </c>
      <c r="C43" s="18">
        <v>0</v>
      </c>
      <c r="D43" s="4">
        <v>0</v>
      </c>
      <c r="E43" s="4">
        <v>0</v>
      </c>
      <c r="F43" s="4">
        <v>0</v>
      </c>
      <c r="G43" s="19">
        <v>0</v>
      </c>
      <c r="H43" s="18">
        <v>0</v>
      </c>
      <c r="I43" s="4">
        <v>0</v>
      </c>
      <c r="J43" s="4">
        <v>0</v>
      </c>
      <c r="K43" s="19">
        <v>0</v>
      </c>
      <c r="L43" s="18">
        <v>0</v>
      </c>
      <c r="M43" s="4">
        <v>0</v>
      </c>
      <c r="N43" s="19">
        <v>0</v>
      </c>
      <c r="O43" s="232">
        <v>0</v>
      </c>
    </row>
    <row r="44" spans="2:15" x14ac:dyDescent="0.2">
      <c r="B44" s="25" t="s">
        <v>41</v>
      </c>
      <c r="C44" s="18">
        <v>8720</v>
      </c>
      <c r="D44" s="4">
        <v>232156</v>
      </c>
      <c r="E44" s="4">
        <v>403701.7</v>
      </c>
      <c r="F44" s="4">
        <v>326261.3</v>
      </c>
      <c r="G44" s="19">
        <v>970839.1</v>
      </c>
      <c r="H44" s="18">
        <v>549309.1</v>
      </c>
      <c r="I44" s="4">
        <v>203262.7</v>
      </c>
      <c r="J44" s="4">
        <v>130817</v>
      </c>
      <c r="K44" s="19">
        <v>883388.8</v>
      </c>
      <c r="L44" s="18">
        <v>0</v>
      </c>
      <c r="M44" s="4">
        <v>94914</v>
      </c>
      <c r="N44" s="19">
        <v>94914</v>
      </c>
      <c r="O44" s="232">
        <v>1949141.9</v>
      </c>
    </row>
    <row r="45" spans="2:15" x14ac:dyDescent="0.2">
      <c r="B45" s="25" t="s">
        <v>42</v>
      </c>
      <c r="C45" s="18">
        <v>0</v>
      </c>
      <c r="D45" s="4">
        <v>39081</v>
      </c>
      <c r="E45" s="4">
        <v>12864</v>
      </c>
      <c r="F45" s="4">
        <v>0</v>
      </c>
      <c r="G45" s="19">
        <v>51945</v>
      </c>
      <c r="H45" s="18">
        <v>0</v>
      </c>
      <c r="I45" s="4">
        <v>0</v>
      </c>
      <c r="J45" s="4">
        <v>175</v>
      </c>
      <c r="K45" s="19">
        <v>175</v>
      </c>
      <c r="L45" s="18">
        <v>0</v>
      </c>
      <c r="M45" s="4">
        <v>0</v>
      </c>
      <c r="N45" s="19">
        <v>0</v>
      </c>
      <c r="O45" s="232">
        <v>52120</v>
      </c>
    </row>
    <row r="46" spans="2:15" x14ac:dyDescent="0.2">
      <c r="B46" s="25" t="s">
        <v>43</v>
      </c>
      <c r="C46" s="18">
        <v>0</v>
      </c>
      <c r="D46" s="4">
        <v>7241570.9000000004</v>
      </c>
      <c r="E46" s="4">
        <v>2553652.4</v>
      </c>
      <c r="F46" s="4">
        <v>8225447</v>
      </c>
      <c r="G46" s="19">
        <v>18020670.5</v>
      </c>
      <c r="H46" s="18">
        <v>10179589.4</v>
      </c>
      <c r="I46" s="4">
        <v>8750076</v>
      </c>
      <c r="J46" s="4">
        <v>1450284</v>
      </c>
      <c r="K46" s="19">
        <v>20379949.399999999</v>
      </c>
      <c r="L46" s="18">
        <v>0</v>
      </c>
      <c r="M46" s="4">
        <v>0</v>
      </c>
      <c r="N46" s="19">
        <v>0</v>
      </c>
      <c r="O46" s="232">
        <v>38400620</v>
      </c>
    </row>
    <row r="47" spans="2:15" x14ac:dyDescent="0.2">
      <c r="B47" s="25" t="s">
        <v>44</v>
      </c>
      <c r="C47" s="18">
        <v>0</v>
      </c>
      <c r="D47" s="4">
        <v>267322</v>
      </c>
      <c r="E47" s="4">
        <v>221363.9</v>
      </c>
      <c r="F47" s="4">
        <v>1065732.5</v>
      </c>
      <c r="G47" s="19">
        <v>1554418.4</v>
      </c>
      <c r="H47" s="18">
        <v>190537.1</v>
      </c>
      <c r="I47" s="4">
        <v>20174.400000000001</v>
      </c>
      <c r="J47" s="4">
        <v>16172</v>
      </c>
      <c r="K47" s="19">
        <v>226883.5</v>
      </c>
      <c r="L47" s="18">
        <v>0</v>
      </c>
      <c r="M47" s="4">
        <v>57945</v>
      </c>
      <c r="N47" s="19">
        <v>57945</v>
      </c>
      <c r="O47" s="232">
        <v>1839247</v>
      </c>
    </row>
    <row r="48" spans="2:15" x14ac:dyDescent="0.2">
      <c r="B48" s="26" t="s">
        <v>53</v>
      </c>
      <c r="C48" s="295">
        <v>1086825</v>
      </c>
      <c r="D48" s="389">
        <v>385138963</v>
      </c>
      <c r="E48" s="389">
        <v>122243875</v>
      </c>
      <c r="F48" s="389">
        <v>529439300.5</v>
      </c>
      <c r="G48" s="394">
        <v>1037908963.5</v>
      </c>
      <c r="H48" s="295">
        <v>346838368.69999999</v>
      </c>
      <c r="I48" s="389">
        <v>143367442.59999999</v>
      </c>
      <c r="J48" s="389">
        <v>48751897</v>
      </c>
      <c r="K48" s="394">
        <v>538957708.39999998</v>
      </c>
      <c r="L48" s="295">
        <v>758544</v>
      </c>
      <c r="M48" s="389">
        <v>20019478</v>
      </c>
      <c r="N48" s="394">
        <v>20778022</v>
      </c>
      <c r="O48" s="395">
        <v>1597644693.9000001</v>
      </c>
    </row>
    <row r="49" spans="2:15" x14ac:dyDescent="0.2">
      <c r="B49" s="25" t="s">
        <v>45</v>
      </c>
      <c r="C49" s="296">
        <v>491</v>
      </c>
      <c r="D49" s="297">
        <v>0</v>
      </c>
      <c r="E49" s="297">
        <v>4333.6000000000004</v>
      </c>
      <c r="F49" s="297">
        <v>35401.300000000003</v>
      </c>
      <c r="G49" s="298">
        <v>40226</v>
      </c>
      <c r="H49" s="296">
        <v>163685.1</v>
      </c>
      <c r="I49" s="297">
        <v>356248.7</v>
      </c>
      <c r="J49" s="297">
        <v>958264</v>
      </c>
      <c r="K49" s="298">
        <v>1478197.9</v>
      </c>
      <c r="L49" s="296">
        <v>0</v>
      </c>
      <c r="M49" s="297">
        <v>440</v>
      </c>
      <c r="N49" s="298">
        <v>440</v>
      </c>
      <c r="O49" s="390">
        <v>1518864</v>
      </c>
    </row>
    <row r="50" spans="2:15" x14ac:dyDescent="0.2">
      <c r="B50" s="25" t="s">
        <v>46</v>
      </c>
      <c r="C50" s="296">
        <v>94558</v>
      </c>
      <c r="D50" s="297">
        <v>678503.9</v>
      </c>
      <c r="E50" s="297">
        <v>1485739.7</v>
      </c>
      <c r="F50" s="297">
        <v>2160435.2000000002</v>
      </c>
      <c r="G50" s="298">
        <v>4419237</v>
      </c>
      <c r="H50" s="296">
        <v>1486207.8</v>
      </c>
      <c r="I50" s="297">
        <v>1242618.1000000001</v>
      </c>
      <c r="J50" s="297">
        <v>1127207</v>
      </c>
      <c r="K50" s="298">
        <v>3856032.9</v>
      </c>
      <c r="L50" s="296">
        <v>0</v>
      </c>
      <c r="M50" s="297">
        <v>135455.9</v>
      </c>
      <c r="N50" s="298">
        <v>135455.9</v>
      </c>
      <c r="O50" s="390">
        <v>8410726</v>
      </c>
    </row>
    <row r="51" spans="2:15" x14ac:dyDescent="0.2">
      <c r="B51" s="25" t="s">
        <v>47</v>
      </c>
      <c r="C51" s="296">
        <v>0</v>
      </c>
      <c r="D51" s="297">
        <v>16908320.899999999</v>
      </c>
      <c r="E51" s="297">
        <v>7397658.7000000002</v>
      </c>
      <c r="F51" s="297">
        <v>3300488.4</v>
      </c>
      <c r="G51" s="298">
        <v>27606468.100000001</v>
      </c>
      <c r="H51" s="296">
        <v>41516972.899999999</v>
      </c>
      <c r="I51" s="297">
        <v>51401554.799999997</v>
      </c>
      <c r="J51" s="297">
        <v>11176117.9</v>
      </c>
      <c r="K51" s="298">
        <v>104094645.8</v>
      </c>
      <c r="L51" s="296">
        <v>606518</v>
      </c>
      <c r="M51" s="297">
        <v>4780913.9000000004</v>
      </c>
      <c r="N51" s="298">
        <v>5387431.9000000004</v>
      </c>
      <c r="O51" s="390">
        <v>137088546</v>
      </c>
    </row>
    <row r="52" spans="2:15" x14ac:dyDescent="0.2">
      <c r="B52" s="25" t="s">
        <v>48</v>
      </c>
      <c r="C52" s="296">
        <v>808239</v>
      </c>
      <c r="D52" s="297">
        <v>7795865</v>
      </c>
      <c r="E52" s="297">
        <v>2137214.9</v>
      </c>
      <c r="F52" s="297">
        <v>7824129</v>
      </c>
      <c r="G52" s="298">
        <v>18565447.899999999</v>
      </c>
      <c r="H52" s="296">
        <v>19195992.300000001</v>
      </c>
      <c r="I52" s="297">
        <v>7805918.5999999996</v>
      </c>
      <c r="J52" s="297">
        <v>9160462.9000000004</v>
      </c>
      <c r="K52" s="298">
        <v>36162374</v>
      </c>
      <c r="L52" s="296">
        <v>33992</v>
      </c>
      <c r="M52" s="297">
        <v>480301</v>
      </c>
      <c r="N52" s="298">
        <v>514293</v>
      </c>
      <c r="O52" s="390">
        <v>55242114.899999999</v>
      </c>
    </row>
    <row r="53" spans="2:15" x14ac:dyDescent="0.2">
      <c r="B53" s="25" t="s">
        <v>49</v>
      </c>
      <c r="C53" s="296">
        <v>688941</v>
      </c>
      <c r="D53" s="297">
        <v>2433491</v>
      </c>
      <c r="E53" s="297">
        <v>5151742.2</v>
      </c>
      <c r="F53" s="297">
        <v>3819785.8</v>
      </c>
      <c r="G53" s="298">
        <v>12093960.1</v>
      </c>
      <c r="H53" s="296">
        <v>24756076.899999999</v>
      </c>
      <c r="I53" s="297">
        <v>27793235.899999999</v>
      </c>
      <c r="J53" s="297">
        <v>14082820.9</v>
      </c>
      <c r="K53" s="298">
        <v>66632133.799999997</v>
      </c>
      <c r="L53" s="296">
        <v>60182</v>
      </c>
      <c r="M53" s="297">
        <v>1715043</v>
      </c>
      <c r="N53" s="298">
        <v>1775225</v>
      </c>
      <c r="O53" s="390">
        <v>80501318.900000006</v>
      </c>
    </row>
    <row r="54" spans="2:15" x14ac:dyDescent="0.2">
      <c r="B54" s="25" t="s">
        <v>50</v>
      </c>
      <c r="C54" s="296">
        <v>926356</v>
      </c>
      <c r="D54" s="297">
        <v>1700562.9</v>
      </c>
      <c r="E54" s="297">
        <v>1455143.1</v>
      </c>
      <c r="F54" s="297">
        <v>462577.2</v>
      </c>
      <c r="G54" s="298">
        <v>4544639.3</v>
      </c>
      <c r="H54" s="296">
        <v>2851135.2</v>
      </c>
      <c r="I54" s="297">
        <v>3195142.3</v>
      </c>
      <c r="J54" s="297">
        <v>3934554</v>
      </c>
      <c r="K54" s="298">
        <v>9980831.5999999996</v>
      </c>
      <c r="L54" s="296">
        <v>0</v>
      </c>
      <c r="M54" s="297">
        <v>2321252.9</v>
      </c>
      <c r="N54" s="298">
        <v>2321252.9</v>
      </c>
      <c r="O54" s="390">
        <v>16846724</v>
      </c>
    </row>
    <row r="55" spans="2:15" x14ac:dyDescent="0.2">
      <c r="B55" s="26" t="s">
        <v>54</v>
      </c>
      <c r="C55" s="295">
        <v>2518585</v>
      </c>
      <c r="D55" s="389">
        <v>29516744</v>
      </c>
      <c r="E55" s="389">
        <v>17631832.5</v>
      </c>
      <c r="F55" s="389">
        <v>17602817.199999999</v>
      </c>
      <c r="G55" s="394">
        <v>67269978.700000003</v>
      </c>
      <c r="H55" s="295">
        <v>89970070.400000006</v>
      </c>
      <c r="I55" s="389">
        <v>91794718.700000003</v>
      </c>
      <c r="J55" s="389">
        <v>40439426.899999999</v>
      </c>
      <c r="K55" s="394">
        <v>222204216.19999999</v>
      </c>
      <c r="L55" s="295">
        <v>700692</v>
      </c>
      <c r="M55" s="389">
        <v>9433406.9000000004</v>
      </c>
      <c r="N55" s="394">
        <v>10134098.9</v>
      </c>
      <c r="O55" s="395">
        <v>299608294</v>
      </c>
    </row>
    <row r="56" spans="2:15" x14ac:dyDescent="0.2">
      <c r="B56" s="254" t="s">
        <v>51</v>
      </c>
      <c r="C56" s="299">
        <v>0</v>
      </c>
      <c r="D56" s="300">
        <v>53692151.899999999</v>
      </c>
      <c r="E56" s="300">
        <v>3511244.7999999998</v>
      </c>
      <c r="F56" s="300">
        <v>6027683.5</v>
      </c>
      <c r="G56" s="301">
        <v>63231080.399999999</v>
      </c>
      <c r="H56" s="299">
        <v>1029255995.5</v>
      </c>
      <c r="I56" s="300">
        <v>39178320.899999999</v>
      </c>
      <c r="J56" s="300">
        <v>105034861</v>
      </c>
      <c r="K56" s="301">
        <v>1173469177.5</v>
      </c>
      <c r="L56" s="299">
        <v>0</v>
      </c>
      <c r="M56" s="300">
        <v>14569.9</v>
      </c>
      <c r="N56" s="301">
        <v>14569.9</v>
      </c>
      <c r="O56" s="391">
        <v>1236714828</v>
      </c>
    </row>
    <row r="57" spans="2:15" x14ac:dyDescent="0.2">
      <c r="B57" s="26" t="s">
        <v>55</v>
      </c>
      <c r="C57" s="295">
        <v>0</v>
      </c>
      <c r="D57" s="389">
        <v>53692151.899999999</v>
      </c>
      <c r="E57" s="389">
        <v>3511244.7999999998</v>
      </c>
      <c r="F57" s="389">
        <v>6027683.5</v>
      </c>
      <c r="G57" s="394">
        <v>63231080.399999999</v>
      </c>
      <c r="H57" s="295">
        <v>1029255995.5</v>
      </c>
      <c r="I57" s="389">
        <v>39178320.899999999</v>
      </c>
      <c r="J57" s="389">
        <v>105034861</v>
      </c>
      <c r="K57" s="394">
        <v>1173469177.5</v>
      </c>
      <c r="L57" s="295">
        <v>0</v>
      </c>
      <c r="M57" s="389">
        <v>14569.9</v>
      </c>
      <c r="N57" s="394">
        <v>14569.9</v>
      </c>
      <c r="O57" s="395">
        <v>1236714828</v>
      </c>
    </row>
    <row r="58" spans="2:15" x14ac:dyDescent="0.2">
      <c r="B58" s="25"/>
      <c r="C58" s="302">
        <v>0</v>
      </c>
      <c r="D58" s="303">
        <v>0</v>
      </c>
      <c r="E58" s="303">
        <v>0</v>
      </c>
      <c r="F58" s="303">
        <v>0</v>
      </c>
      <c r="G58" s="304">
        <v>0</v>
      </c>
      <c r="H58" s="302">
        <v>0</v>
      </c>
      <c r="I58" s="303">
        <v>0</v>
      </c>
      <c r="J58" s="303">
        <v>0</v>
      </c>
      <c r="K58" s="304">
        <v>0</v>
      </c>
      <c r="L58" s="302">
        <v>0</v>
      </c>
      <c r="M58" s="303">
        <v>0</v>
      </c>
      <c r="N58" s="304">
        <v>0</v>
      </c>
      <c r="O58" s="392">
        <v>0</v>
      </c>
    </row>
    <row r="59" spans="2:15" ht="13.5" thickBot="1" x14ac:dyDescent="0.25">
      <c r="B59" s="27" t="s">
        <v>52</v>
      </c>
      <c r="C59" s="305">
        <v>3605410</v>
      </c>
      <c r="D59" s="306">
        <v>468347859</v>
      </c>
      <c r="E59" s="306">
        <v>143386952.40000001</v>
      </c>
      <c r="F59" s="306">
        <v>553069801.29999995</v>
      </c>
      <c r="G59" s="307">
        <v>1168410022.8</v>
      </c>
      <c r="H59" s="305">
        <v>1466064434.7</v>
      </c>
      <c r="I59" s="306">
        <v>274340482.39999998</v>
      </c>
      <c r="J59" s="306">
        <v>194226185</v>
      </c>
      <c r="K59" s="307">
        <v>1934631102.0999999</v>
      </c>
      <c r="L59" s="305">
        <v>1459236</v>
      </c>
      <c r="M59" s="306">
        <v>29467455</v>
      </c>
      <c r="N59" s="307">
        <v>30926691</v>
      </c>
      <c r="O59" s="393">
        <v>3133967816</v>
      </c>
    </row>
    <row r="60" spans="2:15" x14ac:dyDescent="0.2">
      <c r="B60" s="6" t="s">
        <v>209</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B2:G9"/>
  <sheetViews>
    <sheetView showGridLines="0" zoomScaleNormal="100" workbookViewId="0"/>
  </sheetViews>
  <sheetFormatPr defaultRowHeight="12.75" x14ac:dyDescent="0.2"/>
  <cols>
    <col min="1" max="1" width="9.140625" customWidth="1"/>
    <col min="2" max="2" width="19.7109375" customWidth="1"/>
    <col min="3" max="7" width="18.85546875" customWidth="1"/>
    <col min="11" max="11" width="6" customWidth="1"/>
    <col min="14" max="14" width="12.7109375" bestFit="1" customWidth="1"/>
    <col min="16" max="19" width="11.140625" bestFit="1" customWidth="1"/>
    <col min="20" max="20" width="11" bestFit="1" customWidth="1"/>
  </cols>
  <sheetData>
    <row r="2" spans="2:7" x14ac:dyDescent="0.2">
      <c r="B2" s="2" t="s">
        <v>282</v>
      </c>
    </row>
    <row r="3" spans="2:7" ht="18.75" thickBot="1" x14ac:dyDescent="0.3">
      <c r="B3" s="7" t="s">
        <v>370</v>
      </c>
    </row>
    <row r="4" spans="2:7" ht="13.5" thickBot="1" x14ac:dyDescent="0.25">
      <c r="B4" s="95" t="s">
        <v>125</v>
      </c>
      <c r="C4" s="71">
        <v>2009</v>
      </c>
      <c r="D4" s="72">
        <v>2010</v>
      </c>
      <c r="E4" s="72">
        <v>2011</v>
      </c>
      <c r="F4" s="72">
        <v>2012</v>
      </c>
      <c r="G4" s="73">
        <v>2013</v>
      </c>
    </row>
    <row r="5" spans="2:7" x14ac:dyDescent="0.2">
      <c r="B5" s="142" t="s">
        <v>11</v>
      </c>
      <c r="C5" s="129">
        <v>1050970783.2</v>
      </c>
      <c r="D5" s="130">
        <v>1154976793.5999999</v>
      </c>
      <c r="E5" s="130">
        <v>1247584312.5999999</v>
      </c>
      <c r="F5" s="130">
        <v>1338688079.5</v>
      </c>
      <c r="G5" s="131">
        <v>1168410022.8</v>
      </c>
    </row>
    <row r="6" spans="2:7" x14ac:dyDescent="0.2">
      <c r="B6" s="143" t="s">
        <v>12</v>
      </c>
      <c r="C6" s="50">
        <v>1903114986.7</v>
      </c>
      <c r="D6" s="49">
        <v>1960772518.3</v>
      </c>
      <c r="E6" s="49">
        <v>2089912259.3</v>
      </c>
      <c r="F6" s="49">
        <v>2078871346.4000001</v>
      </c>
      <c r="G6" s="51">
        <v>1934631102.0999999</v>
      </c>
    </row>
    <row r="7" spans="2:7" x14ac:dyDescent="0.2">
      <c r="B7" s="143" t="s">
        <v>10</v>
      </c>
      <c r="C7" s="50">
        <v>32685869</v>
      </c>
      <c r="D7" s="49">
        <v>37419700.899999999</v>
      </c>
      <c r="E7" s="49">
        <v>33282271</v>
      </c>
      <c r="F7" s="49">
        <v>36761600</v>
      </c>
      <c r="G7" s="51">
        <v>30926691</v>
      </c>
    </row>
    <row r="8" spans="2:7" ht="13.5" thickBot="1" x14ac:dyDescent="0.25">
      <c r="B8" s="144" t="s">
        <v>13</v>
      </c>
      <c r="C8" s="77">
        <v>2986771639</v>
      </c>
      <c r="D8" s="141">
        <v>3153169012.9000001</v>
      </c>
      <c r="E8" s="141">
        <v>3370778843</v>
      </c>
      <c r="F8" s="141">
        <v>3454321026</v>
      </c>
      <c r="G8" s="138">
        <v>3133967816</v>
      </c>
    </row>
    <row r="9" spans="2:7" x14ac:dyDescent="0.2">
      <c r="B9" s="355"/>
    </row>
  </sheetData>
  <phoneticPr fontId="4" type="noConversion"/>
  <pageMargins left="0.75" right="0.75" top="1" bottom="1" header="0.5" footer="0.5"/>
  <pageSetup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B2:O60"/>
  <sheetViews>
    <sheetView showGridLines="0" zoomScaleNormal="100" workbookViewId="0"/>
  </sheetViews>
  <sheetFormatPr defaultRowHeight="12.75" x14ac:dyDescent="0.2"/>
  <cols>
    <col min="2" max="2" width="41" customWidth="1"/>
    <col min="3" max="3" width="11" customWidth="1"/>
    <col min="4" max="4" width="11.140625" customWidth="1"/>
    <col min="5" max="5" width="10.85546875" customWidth="1"/>
    <col min="6" max="6" width="12.5703125" customWidth="1"/>
    <col min="7" max="7" width="12.42578125" customWidth="1"/>
    <col min="8" max="10" width="10.85546875" customWidth="1"/>
    <col min="11" max="11" width="12.140625" customWidth="1"/>
    <col min="12" max="12" width="9.85546875" customWidth="1"/>
    <col min="13" max="13" width="10.140625" customWidth="1"/>
    <col min="14" max="14" width="12.5703125" customWidth="1"/>
    <col min="15" max="15" width="13.140625" customWidth="1"/>
  </cols>
  <sheetData>
    <row r="2" spans="2:15" x14ac:dyDescent="0.2">
      <c r="B2" s="2" t="s">
        <v>282</v>
      </c>
    </row>
    <row r="3" spans="2:15" ht="18.75" thickBot="1" x14ac:dyDescent="0.3">
      <c r="B3" s="7" t="s">
        <v>199</v>
      </c>
    </row>
    <row r="4" spans="2:15" ht="13.5" thickBot="1" x14ac:dyDescent="0.25">
      <c r="B4" s="474" t="s">
        <v>1</v>
      </c>
      <c r="C4" s="476" t="s">
        <v>2</v>
      </c>
      <c r="D4" s="477"/>
      <c r="E4" s="477"/>
      <c r="F4" s="477"/>
      <c r="G4" s="478"/>
      <c r="H4" s="476" t="s">
        <v>3</v>
      </c>
      <c r="I4" s="477"/>
      <c r="J4" s="477"/>
      <c r="K4" s="478"/>
      <c r="L4" s="476" t="s">
        <v>4</v>
      </c>
      <c r="M4" s="477"/>
      <c r="N4" s="478"/>
      <c r="O4" s="472" t="s">
        <v>104</v>
      </c>
    </row>
    <row r="5" spans="2:15" ht="39.75" customHeight="1" thickBot="1" x14ac:dyDescent="0.25">
      <c r="B5" s="475"/>
      <c r="C5" s="356" t="s">
        <v>382</v>
      </c>
      <c r="D5" s="357" t="s">
        <v>385</v>
      </c>
      <c r="E5" s="357" t="s">
        <v>118</v>
      </c>
      <c r="F5" s="357" t="s">
        <v>15</v>
      </c>
      <c r="G5" s="358" t="s">
        <v>120</v>
      </c>
      <c r="H5" s="356" t="s">
        <v>121</v>
      </c>
      <c r="I5" s="357" t="s">
        <v>122</v>
      </c>
      <c r="J5" s="357" t="s">
        <v>123</v>
      </c>
      <c r="K5" s="358" t="s">
        <v>124</v>
      </c>
      <c r="L5" s="356" t="s">
        <v>88</v>
      </c>
      <c r="M5" s="357" t="s">
        <v>8</v>
      </c>
      <c r="N5" s="358" t="s">
        <v>119</v>
      </c>
      <c r="O5" s="486"/>
    </row>
    <row r="6" spans="2:15" x14ac:dyDescent="0.2">
      <c r="B6" s="112" t="s">
        <v>16</v>
      </c>
      <c r="C6" s="211">
        <v>0</v>
      </c>
      <c r="D6" s="212">
        <v>0</v>
      </c>
      <c r="E6" s="212">
        <v>0</v>
      </c>
      <c r="F6" s="212">
        <v>0</v>
      </c>
      <c r="G6" s="213">
        <v>0</v>
      </c>
      <c r="H6" s="211">
        <v>0</v>
      </c>
      <c r="I6" s="212">
        <v>0</v>
      </c>
      <c r="J6" s="212">
        <v>0</v>
      </c>
      <c r="K6" s="213">
        <v>0</v>
      </c>
      <c r="L6" s="211">
        <v>0</v>
      </c>
      <c r="M6" s="212">
        <v>0</v>
      </c>
      <c r="N6" s="213">
        <v>0</v>
      </c>
      <c r="O6" s="231">
        <v>0</v>
      </c>
    </row>
    <row r="7" spans="2:15" x14ac:dyDescent="0.2">
      <c r="B7" s="25" t="s">
        <v>17</v>
      </c>
      <c r="C7" s="18">
        <v>0</v>
      </c>
      <c r="D7" s="4">
        <v>0</v>
      </c>
      <c r="E7" s="4">
        <v>12951.6</v>
      </c>
      <c r="F7" s="4">
        <v>12951.6</v>
      </c>
      <c r="G7" s="19">
        <v>25903.200000000001</v>
      </c>
      <c r="H7" s="18">
        <v>6475.8</v>
      </c>
      <c r="I7" s="4">
        <v>331</v>
      </c>
      <c r="J7" s="4">
        <v>0</v>
      </c>
      <c r="K7" s="19">
        <v>6806.8</v>
      </c>
      <c r="L7" s="18">
        <v>0</v>
      </c>
      <c r="M7" s="4">
        <v>0</v>
      </c>
      <c r="N7" s="19">
        <v>0</v>
      </c>
      <c r="O7" s="232">
        <v>32710</v>
      </c>
    </row>
    <row r="8" spans="2:15" x14ac:dyDescent="0.2">
      <c r="B8" s="25" t="s">
        <v>142</v>
      </c>
      <c r="C8" s="18">
        <v>0</v>
      </c>
      <c r="D8" s="4">
        <v>406310</v>
      </c>
      <c r="E8" s="4">
        <v>123825.7</v>
      </c>
      <c r="F8" s="4">
        <v>56949.1</v>
      </c>
      <c r="G8" s="19">
        <v>587084.80000000005</v>
      </c>
      <c r="H8" s="18">
        <v>19050.099999999999</v>
      </c>
      <c r="I8" s="4">
        <v>0</v>
      </c>
      <c r="J8" s="4">
        <v>0</v>
      </c>
      <c r="K8" s="19">
        <v>19050.099999999999</v>
      </c>
      <c r="L8" s="18">
        <v>0</v>
      </c>
      <c r="M8" s="4">
        <v>0</v>
      </c>
      <c r="N8" s="19">
        <v>0</v>
      </c>
      <c r="O8" s="232">
        <v>606135</v>
      </c>
    </row>
    <row r="9" spans="2:15" x14ac:dyDescent="0.2">
      <c r="B9" s="25" t="s">
        <v>143</v>
      </c>
      <c r="C9" s="18">
        <v>0</v>
      </c>
      <c r="D9" s="4">
        <v>164120</v>
      </c>
      <c r="E9" s="4">
        <v>15747</v>
      </c>
      <c r="F9" s="4">
        <v>40392.699999999997</v>
      </c>
      <c r="G9" s="19">
        <v>220259.7</v>
      </c>
      <c r="H9" s="18">
        <v>4039.2</v>
      </c>
      <c r="I9" s="4">
        <v>0</v>
      </c>
      <c r="J9" s="4">
        <v>0</v>
      </c>
      <c r="K9" s="19">
        <v>4039.2</v>
      </c>
      <c r="L9" s="18">
        <v>0</v>
      </c>
      <c r="M9" s="4">
        <v>0</v>
      </c>
      <c r="N9" s="19">
        <v>0</v>
      </c>
      <c r="O9" s="232">
        <v>224299</v>
      </c>
    </row>
    <row r="10" spans="2:15" x14ac:dyDescent="0.2">
      <c r="B10" s="25" t="s">
        <v>18</v>
      </c>
      <c r="C10" s="18">
        <v>0</v>
      </c>
      <c r="D10" s="4">
        <v>54053364</v>
      </c>
      <c r="E10" s="4">
        <v>2939377.5</v>
      </c>
      <c r="F10" s="4">
        <v>8652841.1999999993</v>
      </c>
      <c r="G10" s="19">
        <v>65645582.700000003</v>
      </c>
      <c r="H10" s="18">
        <v>9415100.5999999996</v>
      </c>
      <c r="I10" s="4">
        <v>9332036.5</v>
      </c>
      <c r="J10" s="4">
        <v>226087</v>
      </c>
      <c r="K10" s="19">
        <v>18973224.199999999</v>
      </c>
      <c r="L10" s="18">
        <v>0</v>
      </c>
      <c r="M10" s="4">
        <v>161593</v>
      </c>
      <c r="N10" s="19">
        <v>161593</v>
      </c>
      <c r="O10" s="232">
        <v>84780400</v>
      </c>
    </row>
    <row r="11" spans="2:15" x14ac:dyDescent="0.2">
      <c r="B11" s="25" t="s">
        <v>19</v>
      </c>
      <c r="C11" s="18">
        <v>0</v>
      </c>
      <c r="D11" s="4">
        <v>10085980</v>
      </c>
      <c r="E11" s="4">
        <v>2221598.2999999998</v>
      </c>
      <c r="F11" s="4">
        <v>2915896.8</v>
      </c>
      <c r="G11" s="19">
        <v>15223475.199999999</v>
      </c>
      <c r="H11" s="18">
        <v>1884362.8</v>
      </c>
      <c r="I11" s="4">
        <v>2270619.9</v>
      </c>
      <c r="J11" s="4">
        <v>50330.9</v>
      </c>
      <c r="K11" s="19">
        <v>4205313.7</v>
      </c>
      <c r="L11" s="18">
        <v>8444</v>
      </c>
      <c r="M11" s="4">
        <v>98788</v>
      </c>
      <c r="N11" s="19">
        <v>107232</v>
      </c>
      <c r="O11" s="232">
        <v>19536021</v>
      </c>
    </row>
    <row r="12" spans="2:15" x14ac:dyDescent="0.2">
      <c r="B12" s="25" t="s">
        <v>174</v>
      </c>
      <c r="C12" s="18">
        <v>0</v>
      </c>
      <c r="D12" s="4">
        <v>833343</v>
      </c>
      <c r="E12" s="4">
        <v>146605.5</v>
      </c>
      <c r="F12" s="4">
        <v>175734.5</v>
      </c>
      <c r="G12" s="19">
        <v>1155683</v>
      </c>
      <c r="H12" s="18">
        <v>0</v>
      </c>
      <c r="I12" s="4">
        <v>0</v>
      </c>
      <c r="J12" s="4">
        <v>0</v>
      </c>
      <c r="K12" s="19">
        <v>0</v>
      </c>
      <c r="L12" s="18">
        <v>1280</v>
      </c>
      <c r="M12" s="4">
        <v>0</v>
      </c>
      <c r="N12" s="19">
        <v>1280</v>
      </c>
      <c r="O12" s="232">
        <v>1156963</v>
      </c>
    </row>
    <row r="13" spans="2:15" x14ac:dyDescent="0.2">
      <c r="B13" s="25" t="s">
        <v>20</v>
      </c>
      <c r="C13" s="18">
        <v>0</v>
      </c>
      <c r="D13" s="4">
        <v>4676693.9000000004</v>
      </c>
      <c r="E13" s="4">
        <v>8906625.1999999993</v>
      </c>
      <c r="F13" s="4">
        <v>13151666.5</v>
      </c>
      <c r="G13" s="19">
        <v>26734985.800000001</v>
      </c>
      <c r="H13" s="18">
        <v>17206858.5</v>
      </c>
      <c r="I13" s="4">
        <v>19440735.5</v>
      </c>
      <c r="J13" s="4">
        <v>4751496</v>
      </c>
      <c r="K13" s="19">
        <v>41399090.100000001</v>
      </c>
      <c r="L13" s="18">
        <v>97503.9</v>
      </c>
      <c r="M13" s="4">
        <v>2168550</v>
      </c>
      <c r="N13" s="19">
        <v>2266054</v>
      </c>
      <c r="O13" s="232">
        <v>70400130</v>
      </c>
    </row>
    <row r="14" spans="2:15" x14ac:dyDescent="0.2">
      <c r="B14" s="25" t="s">
        <v>21</v>
      </c>
      <c r="C14" s="18">
        <v>0</v>
      </c>
      <c r="D14" s="4">
        <v>16141322</v>
      </c>
      <c r="E14" s="4">
        <v>8970652.5</v>
      </c>
      <c r="F14" s="4">
        <v>10398542.1</v>
      </c>
      <c r="G14" s="19">
        <v>35510516.600000001</v>
      </c>
      <c r="H14" s="18">
        <v>6333415.5999999996</v>
      </c>
      <c r="I14" s="4">
        <v>1792903.6</v>
      </c>
      <c r="J14" s="4">
        <v>315865</v>
      </c>
      <c r="K14" s="19">
        <v>8442184.3000000007</v>
      </c>
      <c r="L14" s="18">
        <v>1405778</v>
      </c>
      <c r="M14" s="4">
        <v>40848</v>
      </c>
      <c r="N14" s="19">
        <v>1446626</v>
      </c>
      <c r="O14" s="232">
        <v>45399327</v>
      </c>
    </row>
    <row r="15" spans="2:15" x14ac:dyDescent="0.2">
      <c r="B15" s="25" t="s">
        <v>144</v>
      </c>
      <c r="C15" s="18">
        <v>0</v>
      </c>
      <c r="D15" s="4">
        <v>12881366</v>
      </c>
      <c r="E15" s="4">
        <v>11140988.5</v>
      </c>
      <c r="F15" s="4">
        <v>25263958.300000001</v>
      </c>
      <c r="G15" s="19">
        <v>49286312.799999997</v>
      </c>
      <c r="H15" s="18">
        <v>6187359.7999999998</v>
      </c>
      <c r="I15" s="4">
        <v>7061759.2999999998</v>
      </c>
      <c r="J15" s="4">
        <v>673526</v>
      </c>
      <c r="K15" s="19">
        <v>13922645.1</v>
      </c>
      <c r="L15" s="18">
        <v>13069</v>
      </c>
      <c r="M15" s="4">
        <v>33548</v>
      </c>
      <c r="N15" s="19">
        <v>46617</v>
      </c>
      <c r="O15" s="232">
        <v>63255575</v>
      </c>
    </row>
    <row r="16" spans="2:15" x14ac:dyDescent="0.2">
      <c r="B16" s="25" t="s">
        <v>22</v>
      </c>
      <c r="C16" s="18">
        <v>0</v>
      </c>
      <c r="D16" s="4">
        <v>3499335.9</v>
      </c>
      <c r="E16" s="4">
        <v>335294.09999999998</v>
      </c>
      <c r="F16" s="4">
        <v>425988.4</v>
      </c>
      <c r="G16" s="19">
        <v>4260618.5</v>
      </c>
      <c r="H16" s="18">
        <v>10160.4</v>
      </c>
      <c r="I16" s="4">
        <v>0</v>
      </c>
      <c r="J16" s="4">
        <v>0</v>
      </c>
      <c r="K16" s="19">
        <v>10160.4</v>
      </c>
      <c r="L16" s="18">
        <v>0</v>
      </c>
      <c r="M16" s="4">
        <v>0</v>
      </c>
      <c r="N16" s="19">
        <v>0</v>
      </c>
      <c r="O16" s="232">
        <v>4270778.9000000004</v>
      </c>
    </row>
    <row r="17" spans="2:15" x14ac:dyDescent="0.2">
      <c r="B17" s="25" t="s">
        <v>23</v>
      </c>
      <c r="C17" s="18">
        <v>0</v>
      </c>
      <c r="D17" s="4">
        <v>5918962</v>
      </c>
      <c r="E17" s="4">
        <v>2737719.1</v>
      </c>
      <c r="F17" s="4">
        <v>3286987.2</v>
      </c>
      <c r="G17" s="19">
        <v>11943668.300000001</v>
      </c>
      <c r="H17" s="18">
        <v>76233</v>
      </c>
      <c r="I17" s="4">
        <v>90707.6</v>
      </c>
      <c r="J17" s="4">
        <v>27455</v>
      </c>
      <c r="K17" s="19">
        <v>194395.6</v>
      </c>
      <c r="L17" s="18">
        <v>124</v>
      </c>
      <c r="M17" s="4">
        <v>70623</v>
      </c>
      <c r="N17" s="19">
        <v>70747</v>
      </c>
      <c r="O17" s="232">
        <v>12208811</v>
      </c>
    </row>
    <row r="18" spans="2:15" x14ac:dyDescent="0.2">
      <c r="B18" s="25" t="s">
        <v>24</v>
      </c>
      <c r="C18" s="18">
        <v>1001</v>
      </c>
      <c r="D18" s="4">
        <v>11729809.9</v>
      </c>
      <c r="E18" s="4">
        <v>14371342.699999999</v>
      </c>
      <c r="F18" s="4">
        <v>9921557</v>
      </c>
      <c r="G18" s="19">
        <v>36023710.799999997</v>
      </c>
      <c r="H18" s="18">
        <v>3286636.7</v>
      </c>
      <c r="I18" s="4">
        <v>2568164.4</v>
      </c>
      <c r="J18" s="4">
        <v>57675</v>
      </c>
      <c r="K18" s="19">
        <v>5912476.0999999996</v>
      </c>
      <c r="L18" s="18">
        <v>139</v>
      </c>
      <c r="M18" s="4">
        <v>3068323</v>
      </c>
      <c r="N18" s="19">
        <v>3068462</v>
      </c>
      <c r="O18" s="232">
        <v>45004648.899999999</v>
      </c>
    </row>
    <row r="19" spans="2:15" x14ac:dyDescent="0.2">
      <c r="B19" s="25" t="s">
        <v>25</v>
      </c>
      <c r="C19" s="18">
        <v>0</v>
      </c>
      <c r="D19" s="4">
        <v>2360996.9</v>
      </c>
      <c r="E19" s="4">
        <v>1066932.1000000001</v>
      </c>
      <c r="F19" s="4">
        <v>3261706.7</v>
      </c>
      <c r="G19" s="19">
        <v>6689635.9000000004</v>
      </c>
      <c r="H19" s="18">
        <v>548831.9</v>
      </c>
      <c r="I19" s="4">
        <v>545877</v>
      </c>
      <c r="J19" s="4">
        <v>7737</v>
      </c>
      <c r="K19" s="19">
        <v>1102446</v>
      </c>
      <c r="L19" s="18">
        <v>0</v>
      </c>
      <c r="M19" s="4">
        <v>175323</v>
      </c>
      <c r="N19" s="19">
        <v>175323</v>
      </c>
      <c r="O19" s="232">
        <v>7967404.9000000004</v>
      </c>
    </row>
    <row r="20" spans="2:15" x14ac:dyDescent="0.2">
      <c r="B20" s="25" t="s">
        <v>26</v>
      </c>
      <c r="C20" s="18">
        <v>0</v>
      </c>
      <c r="D20" s="4">
        <v>6608642.9000000004</v>
      </c>
      <c r="E20" s="4">
        <v>3010230.3</v>
      </c>
      <c r="F20" s="4">
        <v>17659502.300000001</v>
      </c>
      <c r="G20" s="19">
        <v>27278375.600000001</v>
      </c>
      <c r="H20" s="18">
        <v>16136473.4</v>
      </c>
      <c r="I20" s="4">
        <v>22248362.800000001</v>
      </c>
      <c r="J20" s="4">
        <v>1302388.8999999999</v>
      </c>
      <c r="K20" s="19">
        <v>39687225.299999997</v>
      </c>
      <c r="L20" s="18">
        <v>62955</v>
      </c>
      <c r="M20" s="4">
        <v>444830</v>
      </c>
      <c r="N20" s="19">
        <v>507785</v>
      </c>
      <c r="O20" s="232">
        <v>67473386</v>
      </c>
    </row>
    <row r="21" spans="2:15" x14ac:dyDescent="0.2">
      <c r="B21" s="25" t="s">
        <v>27</v>
      </c>
      <c r="C21" s="18">
        <v>0</v>
      </c>
      <c r="D21" s="4">
        <v>14449762.9</v>
      </c>
      <c r="E21" s="4">
        <v>6528573.9000000004</v>
      </c>
      <c r="F21" s="4">
        <v>18477701.600000001</v>
      </c>
      <c r="G21" s="19">
        <v>39456038.600000001</v>
      </c>
      <c r="H21" s="18">
        <v>6065038</v>
      </c>
      <c r="I21" s="4">
        <v>8653888.3000000007</v>
      </c>
      <c r="J21" s="4">
        <v>607273</v>
      </c>
      <c r="K21" s="19">
        <v>15326199.300000001</v>
      </c>
      <c r="L21" s="18">
        <v>2923</v>
      </c>
      <c r="M21" s="4">
        <v>5428</v>
      </c>
      <c r="N21" s="19">
        <v>8351</v>
      </c>
      <c r="O21" s="232">
        <v>54790588.899999999</v>
      </c>
    </row>
    <row r="22" spans="2:15" x14ac:dyDescent="0.2">
      <c r="B22" s="25" t="s">
        <v>207</v>
      </c>
      <c r="C22" s="18">
        <v>0</v>
      </c>
      <c r="D22" s="4">
        <v>2564578</v>
      </c>
      <c r="E22" s="4">
        <v>520459.8</v>
      </c>
      <c r="F22" s="4">
        <v>653828.9</v>
      </c>
      <c r="G22" s="19">
        <v>3738866.7</v>
      </c>
      <c r="H22" s="18">
        <v>842425.8</v>
      </c>
      <c r="I22" s="4">
        <v>24540.3</v>
      </c>
      <c r="J22" s="4">
        <v>31687</v>
      </c>
      <c r="K22" s="19">
        <v>898653.2</v>
      </c>
      <c r="L22" s="18">
        <v>0</v>
      </c>
      <c r="M22" s="4">
        <v>16642</v>
      </c>
      <c r="N22" s="19">
        <v>16642</v>
      </c>
      <c r="O22" s="232">
        <v>4654162</v>
      </c>
    </row>
    <row r="23" spans="2:15" x14ac:dyDescent="0.2">
      <c r="B23" s="25" t="s">
        <v>28</v>
      </c>
      <c r="C23" s="18">
        <v>275886</v>
      </c>
      <c r="D23" s="4">
        <v>66760921</v>
      </c>
      <c r="E23" s="4">
        <v>26469386</v>
      </c>
      <c r="F23" s="4">
        <v>11738517.199999999</v>
      </c>
      <c r="G23" s="19">
        <v>105244710.3</v>
      </c>
      <c r="H23" s="18">
        <v>10694265.9</v>
      </c>
      <c r="I23" s="4">
        <v>4799859.5999999996</v>
      </c>
      <c r="J23" s="4">
        <v>2842341.9</v>
      </c>
      <c r="K23" s="19">
        <v>18336467.600000001</v>
      </c>
      <c r="L23" s="18">
        <v>2217008</v>
      </c>
      <c r="M23" s="4">
        <v>3319616</v>
      </c>
      <c r="N23" s="19">
        <v>5536624</v>
      </c>
      <c r="O23" s="232">
        <v>129117802</v>
      </c>
    </row>
    <row r="24" spans="2:15" x14ac:dyDescent="0.2">
      <c r="B24" s="25" t="s">
        <v>29</v>
      </c>
      <c r="C24" s="18">
        <v>0</v>
      </c>
      <c r="D24" s="4">
        <v>3147115.9</v>
      </c>
      <c r="E24" s="4">
        <v>1022949</v>
      </c>
      <c r="F24" s="4">
        <v>4365009.5999999996</v>
      </c>
      <c r="G24" s="19">
        <v>8535074.6999999993</v>
      </c>
      <c r="H24" s="18">
        <v>697955.7</v>
      </c>
      <c r="I24" s="4">
        <v>559746.5</v>
      </c>
      <c r="J24" s="4">
        <v>11977</v>
      </c>
      <c r="K24" s="19">
        <v>1269679.2</v>
      </c>
      <c r="L24" s="18">
        <v>0</v>
      </c>
      <c r="M24" s="4">
        <v>0</v>
      </c>
      <c r="N24" s="19">
        <v>0</v>
      </c>
      <c r="O24" s="232">
        <v>9804753.9000000004</v>
      </c>
    </row>
    <row r="25" spans="2:15" x14ac:dyDescent="0.2">
      <c r="B25" s="25" t="s">
        <v>30</v>
      </c>
      <c r="C25" s="18">
        <v>0</v>
      </c>
      <c r="D25" s="4">
        <v>608229</v>
      </c>
      <c r="E25" s="4">
        <v>37292.5</v>
      </c>
      <c r="F25" s="4">
        <v>36944</v>
      </c>
      <c r="G25" s="19">
        <v>682465.5</v>
      </c>
      <c r="H25" s="18">
        <v>7458.5</v>
      </c>
      <c r="I25" s="4">
        <v>0</v>
      </c>
      <c r="J25" s="4">
        <v>0</v>
      </c>
      <c r="K25" s="19">
        <v>7458.5</v>
      </c>
      <c r="L25" s="18">
        <v>0</v>
      </c>
      <c r="M25" s="4">
        <v>0</v>
      </c>
      <c r="N25" s="19">
        <v>0</v>
      </c>
      <c r="O25" s="232">
        <v>689924</v>
      </c>
    </row>
    <row r="26" spans="2:15" x14ac:dyDescent="0.2">
      <c r="B26" s="25" t="s">
        <v>31</v>
      </c>
      <c r="C26" s="18">
        <v>0</v>
      </c>
      <c r="D26" s="4">
        <v>0</v>
      </c>
      <c r="E26" s="4">
        <v>3718</v>
      </c>
      <c r="F26" s="4">
        <v>0</v>
      </c>
      <c r="G26" s="19">
        <v>3718</v>
      </c>
      <c r="H26" s="18">
        <v>3718</v>
      </c>
      <c r="I26" s="4">
        <v>0</v>
      </c>
      <c r="J26" s="4">
        <v>0</v>
      </c>
      <c r="K26" s="19">
        <v>3718</v>
      </c>
      <c r="L26" s="18">
        <v>0</v>
      </c>
      <c r="M26" s="4">
        <v>0</v>
      </c>
      <c r="N26" s="19">
        <v>0</v>
      </c>
      <c r="O26" s="232">
        <v>7436</v>
      </c>
    </row>
    <row r="27" spans="2:15" x14ac:dyDescent="0.2">
      <c r="B27" s="25" t="s">
        <v>179</v>
      </c>
      <c r="C27" s="18">
        <v>0</v>
      </c>
      <c r="D27" s="4">
        <v>0</v>
      </c>
      <c r="E27" s="4">
        <v>0</v>
      </c>
      <c r="F27" s="4">
        <v>0</v>
      </c>
      <c r="G27" s="19">
        <v>0</v>
      </c>
      <c r="H27" s="18">
        <v>0</v>
      </c>
      <c r="I27" s="4">
        <v>0</v>
      </c>
      <c r="J27" s="4">
        <v>0</v>
      </c>
      <c r="K27" s="19">
        <v>0</v>
      </c>
      <c r="L27" s="18">
        <v>0</v>
      </c>
      <c r="M27" s="4">
        <v>0</v>
      </c>
      <c r="N27" s="19">
        <v>0</v>
      </c>
      <c r="O27" s="232">
        <v>0</v>
      </c>
    </row>
    <row r="28" spans="2:15" x14ac:dyDescent="0.2">
      <c r="B28" s="25" t="s">
        <v>204</v>
      </c>
      <c r="C28" s="18">
        <v>0</v>
      </c>
      <c r="D28" s="4">
        <v>59072</v>
      </c>
      <c r="E28" s="4">
        <v>0</v>
      </c>
      <c r="F28" s="4">
        <v>0</v>
      </c>
      <c r="G28" s="19">
        <v>59072</v>
      </c>
      <c r="H28" s="18">
        <v>0</v>
      </c>
      <c r="I28" s="4">
        <v>0</v>
      </c>
      <c r="J28" s="4">
        <v>0</v>
      </c>
      <c r="K28" s="19">
        <v>0</v>
      </c>
      <c r="L28" s="18">
        <v>0</v>
      </c>
      <c r="M28" s="4">
        <v>0</v>
      </c>
      <c r="N28" s="19">
        <v>0</v>
      </c>
      <c r="O28" s="232">
        <v>59072</v>
      </c>
    </row>
    <row r="29" spans="2:15" x14ac:dyDescent="0.2">
      <c r="B29" s="25" t="s">
        <v>175</v>
      </c>
      <c r="C29" s="18">
        <v>0</v>
      </c>
      <c r="D29" s="4">
        <v>0</v>
      </c>
      <c r="E29" s="4">
        <v>0</v>
      </c>
      <c r="F29" s="4">
        <v>0</v>
      </c>
      <c r="G29" s="19">
        <v>0</v>
      </c>
      <c r="H29" s="18">
        <v>0</v>
      </c>
      <c r="I29" s="4">
        <v>0</v>
      </c>
      <c r="J29" s="4">
        <v>0</v>
      </c>
      <c r="K29" s="19">
        <v>0</v>
      </c>
      <c r="L29" s="18">
        <v>0</v>
      </c>
      <c r="M29" s="4">
        <v>0</v>
      </c>
      <c r="N29" s="19">
        <v>0</v>
      </c>
      <c r="O29" s="232">
        <v>0</v>
      </c>
    </row>
    <row r="30" spans="2:15" x14ac:dyDescent="0.2">
      <c r="B30" s="25" t="s">
        <v>32</v>
      </c>
      <c r="C30" s="18">
        <v>0</v>
      </c>
      <c r="D30" s="4">
        <v>4642902.9000000004</v>
      </c>
      <c r="E30" s="4">
        <v>991440.8</v>
      </c>
      <c r="F30" s="4">
        <v>1503764.3</v>
      </c>
      <c r="G30" s="19">
        <v>7138108.2000000002</v>
      </c>
      <c r="H30" s="18">
        <v>423176.8</v>
      </c>
      <c r="I30" s="4">
        <v>84698.9</v>
      </c>
      <c r="J30" s="4">
        <v>7464</v>
      </c>
      <c r="K30" s="19">
        <v>515339.7</v>
      </c>
      <c r="L30" s="18">
        <v>0</v>
      </c>
      <c r="M30" s="4">
        <v>34000</v>
      </c>
      <c r="N30" s="19">
        <v>34000</v>
      </c>
      <c r="O30" s="232">
        <v>7687447.9000000004</v>
      </c>
    </row>
    <row r="31" spans="2:15" x14ac:dyDescent="0.2">
      <c r="B31" s="25" t="s">
        <v>33</v>
      </c>
      <c r="C31" s="18">
        <v>0</v>
      </c>
      <c r="D31" s="4">
        <v>10000</v>
      </c>
      <c r="E31" s="4">
        <v>0</v>
      </c>
      <c r="F31" s="4">
        <v>0</v>
      </c>
      <c r="G31" s="19">
        <v>10000</v>
      </c>
      <c r="H31" s="18">
        <v>0</v>
      </c>
      <c r="I31" s="4">
        <v>0</v>
      </c>
      <c r="J31" s="4">
        <v>0</v>
      </c>
      <c r="K31" s="19">
        <v>0</v>
      </c>
      <c r="L31" s="18">
        <v>0</v>
      </c>
      <c r="M31" s="4">
        <v>0</v>
      </c>
      <c r="N31" s="19">
        <v>0</v>
      </c>
      <c r="O31" s="232">
        <v>10000</v>
      </c>
    </row>
    <row r="32" spans="2:15" x14ac:dyDescent="0.2">
      <c r="B32" s="25" t="s">
        <v>34</v>
      </c>
      <c r="C32" s="18">
        <v>0</v>
      </c>
      <c r="D32" s="4">
        <v>36789</v>
      </c>
      <c r="E32" s="4">
        <v>42899</v>
      </c>
      <c r="F32" s="4">
        <v>0</v>
      </c>
      <c r="G32" s="19">
        <v>79688</v>
      </c>
      <c r="H32" s="18">
        <v>0</v>
      </c>
      <c r="I32" s="4">
        <v>0</v>
      </c>
      <c r="J32" s="4">
        <v>53712</v>
      </c>
      <c r="K32" s="19">
        <v>53712</v>
      </c>
      <c r="L32" s="18">
        <v>0</v>
      </c>
      <c r="M32" s="4">
        <v>500</v>
      </c>
      <c r="N32" s="19">
        <v>500</v>
      </c>
      <c r="O32" s="232">
        <v>133900</v>
      </c>
    </row>
    <row r="33" spans="2:15" x14ac:dyDescent="0.2">
      <c r="B33" s="25" t="s">
        <v>35</v>
      </c>
      <c r="C33" s="18">
        <v>0</v>
      </c>
      <c r="D33" s="4">
        <v>2239312.9</v>
      </c>
      <c r="E33" s="4">
        <v>1905418.1</v>
      </c>
      <c r="F33" s="4">
        <v>959720.9</v>
      </c>
      <c r="G33" s="19">
        <v>5104452.0999999996</v>
      </c>
      <c r="H33" s="18">
        <v>2467414.7999999998</v>
      </c>
      <c r="I33" s="4">
        <v>2501611</v>
      </c>
      <c r="J33" s="4">
        <v>295118</v>
      </c>
      <c r="K33" s="19">
        <v>5264143.8</v>
      </c>
      <c r="L33" s="18">
        <v>39402.9</v>
      </c>
      <c r="M33" s="4">
        <v>138938</v>
      </c>
      <c r="N33" s="19">
        <v>178340.9</v>
      </c>
      <c r="O33" s="232">
        <v>10546936.9</v>
      </c>
    </row>
    <row r="34" spans="2:15" x14ac:dyDescent="0.2">
      <c r="B34" s="25" t="s">
        <v>182</v>
      </c>
      <c r="C34" s="18">
        <v>0</v>
      </c>
      <c r="D34" s="4">
        <v>34732</v>
      </c>
      <c r="E34" s="4">
        <v>167228.79999999999</v>
      </c>
      <c r="F34" s="4">
        <v>14368.3</v>
      </c>
      <c r="G34" s="19">
        <v>216329.1</v>
      </c>
      <c r="H34" s="18">
        <v>19342.7</v>
      </c>
      <c r="I34" s="4">
        <v>91302</v>
      </c>
      <c r="J34" s="4">
        <v>53145</v>
      </c>
      <c r="K34" s="19">
        <v>163789.79999999999</v>
      </c>
      <c r="L34" s="18">
        <v>0</v>
      </c>
      <c r="M34" s="4">
        <v>0</v>
      </c>
      <c r="N34" s="19">
        <v>0</v>
      </c>
      <c r="O34" s="232">
        <v>380119</v>
      </c>
    </row>
    <row r="35" spans="2:15" x14ac:dyDescent="0.2">
      <c r="B35" s="25" t="s">
        <v>145</v>
      </c>
      <c r="C35" s="18">
        <v>0</v>
      </c>
      <c r="D35" s="4">
        <v>0</v>
      </c>
      <c r="E35" s="4">
        <v>20719</v>
      </c>
      <c r="F35" s="4">
        <v>4477.5</v>
      </c>
      <c r="G35" s="19">
        <v>25196.5</v>
      </c>
      <c r="H35" s="18">
        <v>4477.5</v>
      </c>
      <c r="I35" s="4">
        <v>5485</v>
      </c>
      <c r="J35" s="4">
        <v>1455</v>
      </c>
      <c r="K35" s="19">
        <v>11417.5</v>
      </c>
      <c r="L35" s="18">
        <v>0</v>
      </c>
      <c r="M35" s="4">
        <v>0</v>
      </c>
      <c r="N35" s="19">
        <v>0</v>
      </c>
      <c r="O35" s="232">
        <v>36614</v>
      </c>
    </row>
    <row r="36" spans="2:15" x14ac:dyDescent="0.2">
      <c r="B36" s="25" t="s">
        <v>36</v>
      </c>
      <c r="C36" s="18">
        <v>0</v>
      </c>
      <c r="D36" s="4">
        <v>297744.90000000002</v>
      </c>
      <c r="E36" s="4">
        <v>0</v>
      </c>
      <c r="F36" s="4">
        <v>19885</v>
      </c>
      <c r="G36" s="19">
        <v>317629.90000000002</v>
      </c>
      <c r="H36" s="18">
        <v>0</v>
      </c>
      <c r="I36" s="4">
        <v>0</v>
      </c>
      <c r="J36" s="4">
        <v>0</v>
      </c>
      <c r="K36" s="19">
        <v>0</v>
      </c>
      <c r="L36" s="18">
        <v>0</v>
      </c>
      <c r="M36" s="4">
        <v>0</v>
      </c>
      <c r="N36" s="19">
        <v>0</v>
      </c>
      <c r="O36" s="232">
        <v>317629.90000000002</v>
      </c>
    </row>
    <row r="37" spans="2:15" x14ac:dyDescent="0.2">
      <c r="B37" s="25" t="s">
        <v>37</v>
      </c>
      <c r="C37" s="18">
        <v>0</v>
      </c>
      <c r="D37" s="4">
        <v>94853.9</v>
      </c>
      <c r="E37" s="4">
        <v>356208</v>
      </c>
      <c r="F37" s="4">
        <v>229813.8</v>
      </c>
      <c r="G37" s="19">
        <v>680875.9</v>
      </c>
      <c r="H37" s="18">
        <v>150133.79999999999</v>
      </c>
      <c r="I37" s="4">
        <v>201363.20000000001</v>
      </c>
      <c r="J37" s="4">
        <v>8065</v>
      </c>
      <c r="K37" s="19">
        <v>359562</v>
      </c>
      <c r="L37" s="18">
        <v>0</v>
      </c>
      <c r="M37" s="4">
        <v>0</v>
      </c>
      <c r="N37" s="19">
        <v>0</v>
      </c>
      <c r="O37" s="232">
        <v>1040437.9</v>
      </c>
    </row>
    <row r="38" spans="2:15" x14ac:dyDescent="0.2">
      <c r="B38" s="25" t="s">
        <v>205</v>
      </c>
      <c r="C38" s="18">
        <v>0</v>
      </c>
      <c r="D38" s="4">
        <v>0</v>
      </c>
      <c r="E38" s="4">
        <v>15411</v>
      </c>
      <c r="F38" s="4">
        <v>18016.900000000001</v>
      </c>
      <c r="G38" s="19">
        <v>33427.9</v>
      </c>
      <c r="H38" s="18">
        <v>0</v>
      </c>
      <c r="I38" s="4">
        <v>0</v>
      </c>
      <c r="J38" s="4">
        <v>0</v>
      </c>
      <c r="K38" s="19">
        <v>0</v>
      </c>
      <c r="L38" s="18">
        <v>0</v>
      </c>
      <c r="M38" s="4">
        <v>0</v>
      </c>
      <c r="N38" s="19">
        <v>0</v>
      </c>
      <c r="O38" s="232">
        <v>33427.9</v>
      </c>
    </row>
    <row r="39" spans="2:15" x14ac:dyDescent="0.2">
      <c r="B39" s="25" t="s">
        <v>146</v>
      </c>
      <c r="C39" s="18">
        <v>0</v>
      </c>
      <c r="D39" s="4">
        <v>36372</v>
      </c>
      <c r="E39" s="4">
        <v>27755.1</v>
      </c>
      <c r="F39" s="4">
        <v>16831</v>
      </c>
      <c r="G39" s="19">
        <v>80958.100000000006</v>
      </c>
      <c r="H39" s="18">
        <v>3083.9</v>
      </c>
      <c r="I39" s="4">
        <v>0</v>
      </c>
      <c r="J39" s="4">
        <v>57531</v>
      </c>
      <c r="K39" s="19">
        <v>60614.9</v>
      </c>
      <c r="L39" s="18">
        <v>0</v>
      </c>
      <c r="M39" s="4">
        <v>0</v>
      </c>
      <c r="N39" s="19">
        <v>0</v>
      </c>
      <c r="O39" s="232">
        <v>141573</v>
      </c>
    </row>
    <row r="40" spans="2:15" x14ac:dyDescent="0.2">
      <c r="B40" s="25" t="s">
        <v>38</v>
      </c>
      <c r="C40" s="18">
        <v>0</v>
      </c>
      <c r="D40" s="4">
        <v>15648331</v>
      </c>
      <c r="E40" s="4">
        <v>104480.6</v>
      </c>
      <c r="F40" s="4">
        <v>1660890.4</v>
      </c>
      <c r="G40" s="19">
        <v>17413702.100000001</v>
      </c>
      <c r="H40" s="18">
        <v>14351.8</v>
      </c>
      <c r="I40" s="4">
        <v>3619</v>
      </c>
      <c r="J40" s="4">
        <v>0</v>
      </c>
      <c r="K40" s="19">
        <v>17970.8</v>
      </c>
      <c r="L40" s="18">
        <v>0</v>
      </c>
      <c r="M40" s="4">
        <v>0</v>
      </c>
      <c r="N40" s="19">
        <v>0</v>
      </c>
      <c r="O40" s="232">
        <v>17431673</v>
      </c>
    </row>
    <row r="41" spans="2:15" x14ac:dyDescent="0.2">
      <c r="B41" s="25" t="s">
        <v>39</v>
      </c>
      <c r="C41" s="18">
        <v>0</v>
      </c>
      <c r="D41" s="4">
        <v>91292</v>
      </c>
      <c r="E41" s="4">
        <v>22020</v>
      </c>
      <c r="F41" s="4">
        <v>0</v>
      </c>
      <c r="G41" s="19">
        <v>113312</v>
      </c>
      <c r="H41" s="18">
        <v>0</v>
      </c>
      <c r="I41" s="4">
        <v>0</v>
      </c>
      <c r="J41" s="4">
        <v>0</v>
      </c>
      <c r="K41" s="19">
        <v>0</v>
      </c>
      <c r="L41" s="18">
        <v>0</v>
      </c>
      <c r="M41" s="4">
        <v>0</v>
      </c>
      <c r="N41" s="19">
        <v>0</v>
      </c>
      <c r="O41" s="232">
        <v>113312</v>
      </c>
    </row>
    <row r="42" spans="2:15" x14ac:dyDescent="0.2">
      <c r="B42" s="25" t="s">
        <v>208</v>
      </c>
      <c r="C42" s="18">
        <v>0</v>
      </c>
      <c r="D42" s="4">
        <v>1283</v>
      </c>
      <c r="E42" s="4">
        <v>515</v>
      </c>
      <c r="F42" s="4">
        <v>0</v>
      </c>
      <c r="G42" s="19">
        <v>1798</v>
      </c>
      <c r="H42" s="18">
        <v>0</v>
      </c>
      <c r="I42" s="4">
        <v>0</v>
      </c>
      <c r="J42" s="4">
        <v>0</v>
      </c>
      <c r="K42" s="19">
        <v>0</v>
      </c>
      <c r="L42" s="18">
        <v>0</v>
      </c>
      <c r="M42" s="4">
        <v>0</v>
      </c>
      <c r="N42" s="19">
        <v>0</v>
      </c>
      <c r="O42" s="232">
        <v>1798</v>
      </c>
    </row>
    <row r="43" spans="2:15" x14ac:dyDescent="0.2">
      <c r="B43" s="25" t="s">
        <v>40</v>
      </c>
      <c r="C43" s="18">
        <v>0</v>
      </c>
      <c r="D43" s="4">
        <v>1009978.9</v>
      </c>
      <c r="E43" s="4">
        <v>316580.40000000002</v>
      </c>
      <c r="F43" s="4">
        <v>232374.2</v>
      </c>
      <c r="G43" s="19">
        <v>1558933.7</v>
      </c>
      <c r="H43" s="18">
        <v>19786.2</v>
      </c>
      <c r="I43" s="4">
        <v>3479</v>
      </c>
      <c r="J43" s="4">
        <v>0</v>
      </c>
      <c r="K43" s="19">
        <v>23265.200000000001</v>
      </c>
      <c r="L43" s="18">
        <v>0</v>
      </c>
      <c r="M43" s="4">
        <v>0</v>
      </c>
      <c r="N43" s="19">
        <v>0</v>
      </c>
      <c r="O43" s="232">
        <v>1582198.9</v>
      </c>
    </row>
    <row r="44" spans="2:15" x14ac:dyDescent="0.2">
      <c r="B44" s="25" t="s">
        <v>41</v>
      </c>
      <c r="C44" s="18">
        <v>0</v>
      </c>
      <c r="D44" s="4">
        <v>0</v>
      </c>
      <c r="E44" s="4">
        <v>4170</v>
      </c>
      <c r="F44" s="4">
        <v>11687.4</v>
      </c>
      <c r="G44" s="19">
        <v>15857.4</v>
      </c>
      <c r="H44" s="18">
        <v>38708</v>
      </c>
      <c r="I44" s="4">
        <v>7791.6</v>
      </c>
      <c r="J44" s="4">
        <v>1878</v>
      </c>
      <c r="K44" s="19">
        <v>48377.599999999999</v>
      </c>
      <c r="L44" s="18">
        <v>0</v>
      </c>
      <c r="M44" s="4">
        <v>23861.9</v>
      </c>
      <c r="N44" s="19">
        <v>23861.9</v>
      </c>
      <c r="O44" s="232">
        <v>88096.9</v>
      </c>
    </row>
    <row r="45" spans="2:15" x14ac:dyDescent="0.2">
      <c r="B45" s="25" t="s">
        <v>42</v>
      </c>
      <c r="C45" s="18">
        <v>0</v>
      </c>
      <c r="D45" s="4">
        <v>3836219.9</v>
      </c>
      <c r="E45" s="4">
        <v>693224.2</v>
      </c>
      <c r="F45" s="4">
        <v>875268.8</v>
      </c>
      <c r="G45" s="19">
        <v>5404713</v>
      </c>
      <c r="H45" s="18">
        <v>62759.3</v>
      </c>
      <c r="I45" s="4">
        <v>39921.599999999999</v>
      </c>
      <c r="J45" s="4">
        <v>135150</v>
      </c>
      <c r="K45" s="19">
        <v>237830.9</v>
      </c>
      <c r="L45" s="18">
        <v>0</v>
      </c>
      <c r="M45" s="4">
        <v>11718</v>
      </c>
      <c r="N45" s="19">
        <v>11718</v>
      </c>
      <c r="O45" s="232">
        <v>5654262</v>
      </c>
    </row>
    <row r="46" spans="2:15" x14ac:dyDescent="0.2">
      <c r="B46" s="25" t="s">
        <v>43</v>
      </c>
      <c r="C46" s="18">
        <v>0</v>
      </c>
      <c r="D46" s="4">
        <v>0</v>
      </c>
      <c r="E46" s="4">
        <v>0</v>
      </c>
      <c r="F46" s="4">
        <v>0</v>
      </c>
      <c r="G46" s="19">
        <v>0</v>
      </c>
      <c r="H46" s="18">
        <v>0</v>
      </c>
      <c r="I46" s="4">
        <v>0</v>
      </c>
      <c r="J46" s="4">
        <v>0</v>
      </c>
      <c r="K46" s="19">
        <v>0</v>
      </c>
      <c r="L46" s="18">
        <v>0</v>
      </c>
      <c r="M46" s="4">
        <v>0</v>
      </c>
      <c r="N46" s="19">
        <v>0</v>
      </c>
      <c r="O46" s="232">
        <v>0</v>
      </c>
    </row>
    <row r="47" spans="2:15" x14ac:dyDescent="0.2">
      <c r="B47" s="25" t="s">
        <v>44</v>
      </c>
      <c r="C47" s="18">
        <v>0</v>
      </c>
      <c r="D47" s="4">
        <v>0</v>
      </c>
      <c r="E47" s="4">
        <v>2895</v>
      </c>
      <c r="F47" s="4">
        <v>0</v>
      </c>
      <c r="G47" s="19">
        <v>2895</v>
      </c>
      <c r="H47" s="18">
        <v>0</v>
      </c>
      <c r="I47" s="4">
        <v>0</v>
      </c>
      <c r="J47" s="4">
        <v>0</v>
      </c>
      <c r="K47" s="19">
        <v>0</v>
      </c>
      <c r="L47" s="18">
        <v>0</v>
      </c>
      <c r="M47" s="4">
        <v>0</v>
      </c>
      <c r="N47" s="19">
        <v>0</v>
      </c>
      <c r="O47" s="232">
        <v>2895</v>
      </c>
    </row>
    <row r="48" spans="2:15" x14ac:dyDescent="0.2">
      <c r="B48" s="26" t="s">
        <v>53</v>
      </c>
      <c r="C48" s="396">
        <v>276887</v>
      </c>
      <c r="D48" s="389">
        <v>244929739</v>
      </c>
      <c r="E48" s="389">
        <v>95253235.400000006</v>
      </c>
      <c r="F48" s="389">
        <v>136043775.5</v>
      </c>
      <c r="G48" s="394">
        <v>476503636.89999998</v>
      </c>
      <c r="H48" s="295">
        <v>82629095.599999994</v>
      </c>
      <c r="I48" s="389">
        <v>82328804.400000006</v>
      </c>
      <c r="J48" s="389">
        <v>11519357.9</v>
      </c>
      <c r="K48" s="394">
        <v>176477258</v>
      </c>
      <c r="L48" s="295">
        <v>3848627</v>
      </c>
      <c r="M48" s="389">
        <v>9813130</v>
      </c>
      <c r="N48" s="394">
        <v>13661757</v>
      </c>
      <c r="O48" s="395">
        <v>666642652</v>
      </c>
    </row>
    <row r="49" spans="2:15" x14ac:dyDescent="0.2">
      <c r="B49" s="25" t="s">
        <v>45</v>
      </c>
      <c r="C49" s="18">
        <v>0</v>
      </c>
      <c r="D49" s="297">
        <v>7308476.9000000004</v>
      </c>
      <c r="E49" s="297">
        <v>3794714.3</v>
      </c>
      <c r="F49" s="297">
        <v>13175173.699999999</v>
      </c>
      <c r="G49" s="298">
        <v>24278365</v>
      </c>
      <c r="H49" s="296">
        <v>24295073.899999999</v>
      </c>
      <c r="I49" s="297">
        <v>16445415.9</v>
      </c>
      <c r="J49" s="297">
        <v>875288</v>
      </c>
      <c r="K49" s="298">
        <v>41615777.899999999</v>
      </c>
      <c r="L49" s="296">
        <v>0</v>
      </c>
      <c r="M49" s="297">
        <v>0</v>
      </c>
      <c r="N49" s="298">
        <v>0</v>
      </c>
      <c r="O49" s="390">
        <v>65894143</v>
      </c>
    </row>
    <row r="50" spans="2:15" x14ac:dyDescent="0.2">
      <c r="B50" s="25" t="s">
        <v>46</v>
      </c>
      <c r="C50" s="18">
        <v>23569</v>
      </c>
      <c r="D50" s="297">
        <v>16608869.9</v>
      </c>
      <c r="E50" s="297">
        <v>4082547.2</v>
      </c>
      <c r="F50" s="297">
        <v>6571751.5</v>
      </c>
      <c r="G50" s="298">
        <v>27286737.699999999</v>
      </c>
      <c r="H50" s="296">
        <v>2696246.7</v>
      </c>
      <c r="I50" s="297">
        <v>2191753.4</v>
      </c>
      <c r="J50" s="297">
        <v>1392108.9</v>
      </c>
      <c r="K50" s="298">
        <v>6280109.2000000002</v>
      </c>
      <c r="L50" s="296">
        <v>12020</v>
      </c>
      <c r="M50" s="297">
        <v>716207.9</v>
      </c>
      <c r="N50" s="298">
        <v>728227.9</v>
      </c>
      <c r="O50" s="390">
        <v>34295074.899999999</v>
      </c>
    </row>
    <row r="51" spans="2:15" x14ac:dyDescent="0.2">
      <c r="B51" s="25" t="s">
        <v>47</v>
      </c>
      <c r="C51" s="18">
        <v>0</v>
      </c>
      <c r="D51" s="297">
        <v>28085769.899999999</v>
      </c>
      <c r="E51" s="297">
        <v>18565627</v>
      </c>
      <c r="F51" s="297">
        <v>8226255.4000000004</v>
      </c>
      <c r="G51" s="298">
        <v>54877652.399999999</v>
      </c>
      <c r="H51" s="296">
        <v>22178428.699999999</v>
      </c>
      <c r="I51" s="297">
        <v>25006161.800000001</v>
      </c>
      <c r="J51" s="297">
        <v>1650953</v>
      </c>
      <c r="K51" s="298">
        <v>48835543.5</v>
      </c>
      <c r="L51" s="296">
        <v>213551</v>
      </c>
      <c r="M51" s="297">
        <v>1724100</v>
      </c>
      <c r="N51" s="298">
        <v>1937651</v>
      </c>
      <c r="O51" s="390">
        <v>105650846.90000001</v>
      </c>
    </row>
    <row r="52" spans="2:15" x14ac:dyDescent="0.2">
      <c r="B52" s="25" t="s">
        <v>48</v>
      </c>
      <c r="C52" s="18">
        <v>1023142</v>
      </c>
      <c r="D52" s="297">
        <v>164869275.90000001</v>
      </c>
      <c r="E52" s="297">
        <v>118815479.8</v>
      </c>
      <c r="F52" s="297">
        <v>23621154.399999999</v>
      </c>
      <c r="G52" s="298">
        <v>308329052.30000001</v>
      </c>
      <c r="H52" s="296">
        <v>89032795.900000006</v>
      </c>
      <c r="I52" s="297">
        <v>76940140.700000003</v>
      </c>
      <c r="J52" s="297">
        <v>12659602.9</v>
      </c>
      <c r="K52" s="298">
        <v>178632539.59999999</v>
      </c>
      <c r="L52" s="296">
        <v>1887473</v>
      </c>
      <c r="M52" s="297">
        <v>16539977</v>
      </c>
      <c r="N52" s="298">
        <v>18427450</v>
      </c>
      <c r="O52" s="390">
        <v>505389041.89999998</v>
      </c>
    </row>
    <row r="53" spans="2:15" x14ac:dyDescent="0.2">
      <c r="B53" s="25" t="s">
        <v>49</v>
      </c>
      <c r="C53" s="18">
        <v>0</v>
      </c>
      <c r="D53" s="297">
        <v>71042142</v>
      </c>
      <c r="E53" s="297">
        <v>26092869.5</v>
      </c>
      <c r="F53" s="297">
        <v>7683081.2999999998</v>
      </c>
      <c r="G53" s="298">
        <v>104818092.8</v>
      </c>
      <c r="H53" s="296">
        <v>18260565.699999999</v>
      </c>
      <c r="I53" s="297">
        <v>15156948.300000001</v>
      </c>
      <c r="J53" s="297">
        <v>1890500</v>
      </c>
      <c r="K53" s="298">
        <v>35308014.100000001</v>
      </c>
      <c r="L53" s="296">
        <v>575908.9</v>
      </c>
      <c r="M53" s="297">
        <v>2175482</v>
      </c>
      <c r="N53" s="298">
        <v>2751390.9</v>
      </c>
      <c r="O53" s="390">
        <v>142877497.90000001</v>
      </c>
    </row>
    <row r="54" spans="2:15" x14ac:dyDescent="0.2">
      <c r="B54" s="25" t="s">
        <v>50</v>
      </c>
      <c r="C54" s="18">
        <v>0</v>
      </c>
      <c r="D54" s="297">
        <v>45578241</v>
      </c>
      <c r="E54" s="297">
        <v>20103613.699999999</v>
      </c>
      <c r="F54" s="297">
        <v>4663945.4000000004</v>
      </c>
      <c r="G54" s="298">
        <v>70345800.099999994</v>
      </c>
      <c r="H54" s="296">
        <v>16076462.699999999</v>
      </c>
      <c r="I54" s="297">
        <v>8492261.0999999996</v>
      </c>
      <c r="J54" s="297">
        <v>292021.90000000002</v>
      </c>
      <c r="K54" s="298">
        <v>24860745.800000001</v>
      </c>
      <c r="L54" s="296">
        <v>277721.90000000002</v>
      </c>
      <c r="M54" s="297">
        <v>2186125</v>
      </c>
      <c r="N54" s="298">
        <v>2463847</v>
      </c>
      <c r="O54" s="390">
        <v>97670393</v>
      </c>
    </row>
    <row r="55" spans="2:15" x14ac:dyDescent="0.2">
      <c r="B55" s="26" t="s">
        <v>54</v>
      </c>
      <c r="C55" s="396">
        <v>1046711</v>
      </c>
      <c r="D55" s="389">
        <v>333492775.89999998</v>
      </c>
      <c r="E55" s="389">
        <v>191454851.69999999</v>
      </c>
      <c r="F55" s="389">
        <v>63941361.899999999</v>
      </c>
      <c r="G55" s="394">
        <v>589935700.60000002</v>
      </c>
      <c r="H55" s="295">
        <v>172539573.90000001</v>
      </c>
      <c r="I55" s="389">
        <v>144232681.30000001</v>
      </c>
      <c r="J55" s="389">
        <v>18760475</v>
      </c>
      <c r="K55" s="394">
        <v>335532730.30000001</v>
      </c>
      <c r="L55" s="295">
        <v>2966675</v>
      </c>
      <c r="M55" s="389">
        <v>23341892</v>
      </c>
      <c r="N55" s="394">
        <v>26308567</v>
      </c>
      <c r="O55" s="395">
        <v>951776997.89999998</v>
      </c>
    </row>
    <row r="56" spans="2:15" x14ac:dyDescent="0.2">
      <c r="B56" s="254" t="s">
        <v>51</v>
      </c>
      <c r="C56" s="262">
        <v>0</v>
      </c>
      <c r="D56" s="300">
        <v>1277311.8999999999</v>
      </c>
      <c r="E56" s="300">
        <v>804910.4</v>
      </c>
      <c r="F56" s="300">
        <v>539226</v>
      </c>
      <c r="G56" s="301">
        <v>2621448.5</v>
      </c>
      <c r="H56" s="299">
        <v>431249.9</v>
      </c>
      <c r="I56" s="300">
        <v>1103043.3999999999</v>
      </c>
      <c r="J56" s="300">
        <v>10237</v>
      </c>
      <c r="K56" s="301">
        <v>1544530.4</v>
      </c>
      <c r="L56" s="299">
        <v>3028</v>
      </c>
      <c r="M56" s="300">
        <v>10041</v>
      </c>
      <c r="N56" s="301">
        <v>13069</v>
      </c>
      <c r="O56" s="391">
        <v>4179047.9</v>
      </c>
    </row>
    <row r="57" spans="2:15" x14ac:dyDescent="0.2">
      <c r="B57" s="26" t="s">
        <v>55</v>
      </c>
      <c r="C57" s="396">
        <v>0</v>
      </c>
      <c r="D57" s="389">
        <v>1277311.8999999999</v>
      </c>
      <c r="E57" s="389">
        <v>804910.4</v>
      </c>
      <c r="F57" s="389">
        <v>539226</v>
      </c>
      <c r="G57" s="394">
        <v>2621448.5</v>
      </c>
      <c r="H57" s="295">
        <v>431249.9</v>
      </c>
      <c r="I57" s="389">
        <v>1103043.3999999999</v>
      </c>
      <c r="J57" s="389">
        <v>10237</v>
      </c>
      <c r="K57" s="394">
        <v>1544530.4</v>
      </c>
      <c r="L57" s="295">
        <v>3028</v>
      </c>
      <c r="M57" s="389">
        <v>10041</v>
      </c>
      <c r="N57" s="394">
        <v>13069</v>
      </c>
      <c r="O57" s="395">
        <v>4179047.9</v>
      </c>
    </row>
    <row r="58" spans="2:15" x14ac:dyDescent="0.2">
      <c r="B58" s="25"/>
      <c r="C58" s="397">
        <v>0</v>
      </c>
      <c r="D58" s="303">
        <v>0</v>
      </c>
      <c r="E58" s="303">
        <v>0</v>
      </c>
      <c r="F58" s="303">
        <v>0</v>
      </c>
      <c r="G58" s="304">
        <v>0</v>
      </c>
      <c r="H58" s="302">
        <v>0</v>
      </c>
      <c r="I58" s="303">
        <v>0</v>
      </c>
      <c r="J58" s="303">
        <v>0</v>
      </c>
      <c r="K58" s="304">
        <v>0</v>
      </c>
      <c r="L58" s="302">
        <v>0</v>
      </c>
      <c r="M58" s="303">
        <v>0</v>
      </c>
      <c r="N58" s="304">
        <v>0</v>
      </c>
      <c r="O58" s="392">
        <v>0</v>
      </c>
    </row>
    <row r="59" spans="2:15" ht="13.5" thickBot="1" x14ac:dyDescent="0.25">
      <c r="B59" s="27" t="s">
        <v>52</v>
      </c>
      <c r="C59" s="182">
        <v>1323598</v>
      </c>
      <c r="D59" s="306">
        <v>579699826.89999998</v>
      </c>
      <c r="E59" s="306">
        <v>287512997.60000002</v>
      </c>
      <c r="F59" s="306">
        <v>200524363.5</v>
      </c>
      <c r="G59" s="307">
        <v>1069060786.1</v>
      </c>
      <c r="H59" s="305">
        <v>255599919.5</v>
      </c>
      <c r="I59" s="306">
        <v>227664529.19999999</v>
      </c>
      <c r="J59" s="306">
        <v>30290069.899999999</v>
      </c>
      <c r="K59" s="307">
        <v>513554518.80000001</v>
      </c>
      <c r="L59" s="305">
        <v>6818330</v>
      </c>
      <c r="M59" s="306">
        <v>33165063</v>
      </c>
      <c r="N59" s="307">
        <v>39983393</v>
      </c>
      <c r="O59" s="393">
        <v>1622598697.9000001</v>
      </c>
    </row>
    <row r="60" spans="2:15" x14ac:dyDescent="0.2">
      <c r="B60" s="355" t="s">
        <v>198</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B2:G9"/>
  <sheetViews>
    <sheetView showGridLines="0" zoomScaleNormal="100" workbookViewId="0"/>
  </sheetViews>
  <sheetFormatPr defaultRowHeight="12.75" x14ac:dyDescent="0.2"/>
  <cols>
    <col min="1" max="1" width="9.140625" customWidth="1"/>
    <col min="2" max="2" width="17.85546875" bestFit="1" customWidth="1"/>
    <col min="3" max="7" width="18.28515625" customWidth="1"/>
    <col min="11" max="11" width="9" customWidth="1"/>
    <col min="14" max="14" width="12.7109375" bestFit="1" customWidth="1"/>
    <col min="16" max="19" width="11.140625" bestFit="1" customWidth="1"/>
    <col min="20" max="20" width="11" bestFit="1" customWidth="1"/>
  </cols>
  <sheetData>
    <row r="2" spans="2:7" x14ac:dyDescent="0.2">
      <c r="B2" s="2" t="s">
        <v>282</v>
      </c>
    </row>
    <row r="3" spans="2:7" ht="18.75" thickBot="1" x14ac:dyDescent="0.3">
      <c r="B3" s="7" t="s">
        <v>371</v>
      </c>
    </row>
    <row r="4" spans="2:7" ht="13.5" thickBot="1" x14ac:dyDescent="0.25">
      <c r="B4" s="95" t="s">
        <v>125</v>
      </c>
      <c r="C4" s="71">
        <v>2009</v>
      </c>
      <c r="D4" s="72">
        <v>2010</v>
      </c>
      <c r="E4" s="72">
        <v>2011</v>
      </c>
      <c r="F4" s="72">
        <v>2012</v>
      </c>
      <c r="G4" s="73">
        <v>2013</v>
      </c>
    </row>
    <row r="5" spans="2:7" x14ac:dyDescent="0.2">
      <c r="B5" s="142" t="s">
        <v>11</v>
      </c>
      <c r="C5" s="129">
        <v>1357711057.2</v>
      </c>
      <c r="D5" s="130">
        <v>1306850467.0999999</v>
      </c>
      <c r="E5" s="130">
        <v>1185444018.4000001</v>
      </c>
      <c r="F5" s="130">
        <v>1082595051.8</v>
      </c>
      <c r="G5" s="131">
        <v>1069060786.1</v>
      </c>
    </row>
    <row r="6" spans="2:7" x14ac:dyDescent="0.2">
      <c r="B6" s="143" t="s">
        <v>12</v>
      </c>
      <c r="C6" s="50">
        <v>602426106.60000002</v>
      </c>
      <c r="D6" s="49">
        <v>608376623.79999995</v>
      </c>
      <c r="E6" s="49">
        <v>586803124.5</v>
      </c>
      <c r="F6" s="49">
        <v>558115207.10000002</v>
      </c>
      <c r="G6" s="51">
        <v>513554518.80000001</v>
      </c>
    </row>
    <row r="7" spans="2:7" x14ac:dyDescent="0.2">
      <c r="B7" s="143" t="s">
        <v>10</v>
      </c>
      <c r="C7" s="50">
        <v>47795046</v>
      </c>
      <c r="D7" s="49">
        <v>45877464.899999999</v>
      </c>
      <c r="E7" s="49">
        <v>46343341</v>
      </c>
      <c r="F7" s="49">
        <v>46052568</v>
      </c>
      <c r="G7" s="51">
        <v>39983393</v>
      </c>
    </row>
    <row r="8" spans="2:7" ht="13.5" thickBot="1" x14ac:dyDescent="0.25">
      <c r="B8" s="144" t="s">
        <v>13</v>
      </c>
      <c r="C8" s="77">
        <v>2007932209.9000001</v>
      </c>
      <c r="D8" s="141">
        <v>1961104556</v>
      </c>
      <c r="E8" s="141">
        <v>1818590484</v>
      </c>
      <c r="F8" s="141">
        <v>1686762826.9000001</v>
      </c>
      <c r="G8" s="138">
        <v>1622598697.9000001</v>
      </c>
    </row>
    <row r="9" spans="2:7" x14ac:dyDescent="0.2">
      <c r="B9" s="355" t="s">
        <v>200</v>
      </c>
    </row>
  </sheetData>
  <phoneticPr fontId="4" type="noConversion"/>
  <pageMargins left="0.75" right="0.75" top="1" bottom="1" header="0.5" footer="0.5"/>
  <pageSetup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B2:O60"/>
  <sheetViews>
    <sheetView showGridLines="0" zoomScaleNormal="100" workbookViewId="0"/>
  </sheetViews>
  <sheetFormatPr defaultRowHeight="12.75" x14ac:dyDescent="0.2"/>
  <cols>
    <col min="2" max="2" width="41" customWidth="1"/>
    <col min="3" max="3" width="10" customWidth="1"/>
    <col min="4" max="5" width="9.85546875" customWidth="1"/>
    <col min="6" max="6" width="10.140625" customWidth="1"/>
    <col min="7" max="7" width="10" customWidth="1"/>
    <col min="8" max="8" width="10.7109375" customWidth="1"/>
    <col min="9" max="9" width="9.5703125" customWidth="1"/>
    <col min="10" max="10" width="10" customWidth="1"/>
    <col min="11" max="11" width="11.140625" customWidth="1"/>
    <col min="12" max="12" width="7.42578125" customWidth="1"/>
    <col min="13" max="13" width="9" customWidth="1"/>
    <col min="14" max="14" width="9.28515625" customWidth="1"/>
    <col min="15" max="15" width="10.5703125" bestFit="1" customWidth="1"/>
  </cols>
  <sheetData>
    <row r="2" spans="2:15" x14ac:dyDescent="0.2">
      <c r="B2" s="2" t="s">
        <v>282</v>
      </c>
    </row>
    <row r="3" spans="2:15" ht="18.75" thickBot="1" x14ac:dyDescent="0.3">
      <c r="B3" s="7" t="s">
        <v>108</v>
      </c>
    </row>
    <row r="4" spans="2:15" ht="13.5" thickBot="1" x14ac:dyDescent="0.25">
      <c r="B4" s="474" t="s">
        <v>1</v>
      </c>
      <c r="C4" s="476" t="s">
        <v>2</v>
      </c>
      <c r="D4" s="477"/>
      <c r="E4" s="477"/>
      <c r="F4" s="477"/>
      <c r="G4" s="478"/>
      <c r="H4" s="476" t="s">
        <v>3</v>
      </c>
      <c r="I4" s="477"/>
      <c r="J4" s="477"/>
      <c r="K4" s="478"/>
      <c r="L4" s="476" t="s">
        <v>4</v>
      </c>
      <c r="M4" s="477"/>
      <c r="N4" s="478"/>
      <c r="O4" s="472" t="s">
        <v>104</v>
      </c>
    </row>
    <row r="5" spans="2:15" ht="39.75" customHeight="1" thickBot="1" x14ac:dyDescent="0.25">
      <c r="B5" s="475"/>
      <c r="C5" s="356" t="s">
        <v>382</v>
      </c>
      <c r="D5" s="357" t="s">
        <v>329</v>
      </c>
      <c r="E5" s="357" t="s">
        <v>118</v>
      </c>
      <c r="F5" s="357" t="s">
        <v>15</v>
      </c>
      <c r="G5" s="358" t="s">
        <v>120</v>
      </c>
      <c r="H5" s="356" t="s">
        <v>121</v>
      </c>
      <c r="I5" s="357" t="s">
        <v>122</v>
      </c>
      <c r="J5" s="357" t="s">
        <v>123</v>
      </c>
      <c r="K5" s="358" t="s">
        <v>124</v>
      </c>
      <c r="L5" s="356" t="s">
        <v>88</v>
      </c>
      <c r="M5" s="357" t="s">
        <v>8</v>
      </c>
      <c r="N5" s="358" t="s">
        <v>119</v>
      </c>
      <c r="O5" s="486"/>
    </row>
    <row r="6" spans="2:15" x14ac:dyDescent="0.2">
      <c r="B6" s="112" t="s">
        <v>16</v>
      </c>
      <c r="C6" s="211">
        <v>0</v>
      </c>
      <c r="D6" s="212">
        <v>0</v>
      </c>
      <c r="E6" s="212">
        <v>0</v>
      </c>
      <c r="F6" s="212">
        <v>0</v>
      </c>
      <c r="G6" s="213">
        <v>0</v>
      </c>
      <c r="H6" s="211">
        <v>0</v>
      </c>
      <c r="I6" s="212">
        <v>0</v>
      </c>
      <c r="J6" s="212">
        <v>0</v>
      </c>
      <c r="K6" s="213">
        <v>0</v>
      </c>
      <c r="L6" s="211">
        <v>0</v>
      </c>
      <c r="M6" s="212">
        <v>0</v>
      </c>
      <c r="N6" s="213">
        <v>0</v>
      </c>
      <c r="O6" s="231">
        <v>0</v>
      </c>
    </row>
    <row r="7" spans="2:15" x14ac:dyDescent="0.2">
      <c r="B7" s="25" t="s">
        <v>17</v>
      </c>
      <c r="C7" s="18">
        <v>0</v>
      </c>
      <c r="D7" s="4">
        <v>1780</v>
      </c>
      <c r="E7" s="4">
        <v>0</v>
      </c>
      <c r="F7" s="4">
        <v>23969.1</v>
      </c>
      <c r="G7" s="19">
        <v>25749.1</v>
      </c>
      <c r="H7" s="18">
        <v>3994.8</v>
      </c>
      <c r="I7" s="4">
        <v>0</v>
      </c>
      <c r="J7" s="4">
        <v>0</v>
      </c>
      <c r="K7" s="19">
        <v>3994.8</v>
      </c>
      <c r="L7" s="18">
        <v>0</v>
      </c>
      <c r="M7" s="4">
        <v>0</v>
      </c>
      <c r="N7" s="19">
        <v>0</v>
      </c>
      <c r="O7" s="232">
        <v>29743.9</v>
      </c>
    </row>
    <row r="8" spans="2:15" x14ac:dyDescent="0.2">
      <c r="B8" s="25" t="s">
        <v>142</v>
      </c>
      <c r="C8" s="18">
        <v>0</v>
      </c>
      <c r="D8" s="4">
        <v>10215</v>
      </c>
      <c r="E8" s="4">
        <v>0</v>
      </c>
      <c r="F8" s="4">
        <v>0</v>
      </c>
      <c r="G8" s="19">
        <v>10215</v>
      </c>
      <c r="H8" s="18">
        <v>0</v>
      </c>
      <c r="I8" s="4">
        <v>0</v>
      </c>
      <c r="J8" s="4">
        <v>0</v>
      </c>
      <c r="K8" s="19">
        <v>0</v>
      </c>
      <c r="L8" s="18">
        <v>0</v>
      </c>
      <c r="M8" s="4">
        <v>0</v>
      </c>
      <c r="N8" s="19">
        <v>0</v>
      </c>
      <c r="O8" s="232">
        <v>10215</v>
      </c>
    </row>
    <row r="9" spans="2:15" x14ac:dyDescent="0.2">
      <c r="B9" s="25" t="s">
        <v>143</v>
      </c>
      <c r="C9" s="18">
        <v>0</v>
      </c>
      <c r="D9" s="4">
        <v>0</v>
      </c>
      <c r="E9" s="4">
        <v>0</v>
      </c>
      <c r="F9" s="4">
        <v>0</v>
      </c>
      <c r="G9" s="19">
        <v>0</v>
      </c>
      <c r="H9" s="18">
        <v>0</v>
      </c>
      <c r="I9" s="4">
        <v>0</v>
      </c>
      <c r="J9" s="4">
        <v>0</v>
      </c>
      <c r="K9" s="19">
        <v>0</v>
      </c>
      <c r="L9" s="18">
        <v>0</v>
      </c>
      <c r="M9" s="4">
        <v>0</v>
      </c>
      <c r="N9" s="19">
        <v>0</v>
      </c>
      <c r="O9" s="232">
        <v>0</v>
      </c>
    </row>
    <row r="10" spans="2:15" x14ac:dyDescent="0.2">
      <c r="B10" s="25" t="s">
        <v>18</v>
      </c>
      <c r="C10" s="18">
        <v>0</v>
      </c>
      <c r="D10" s="4">
        <v>22510</v>
      </c>
      <c r="E10" s="4">
        <v>30838.5</v>
      </c>
      <c r="F10" s="4">
        <v>30838.5</v>
      </c>
      <c r="G10" s="19">
        <v>84187</v>
      </c>
      <c r="H10" s="18">
        <v>26620</v>
      </c>
      <c r="I10" s="4">
        <v>82236</v>
      </c>
      <c r="J10" s="4">
        <v>0</v>
      </c>
      <c r="K10" s="19">
        <v>108856</v>
      </c>
      <c r="L10" s="18">
        <v>0</v>
      </c>
      <c r="M10" s="4">
        <v>0</v>
      </c>
      <c r="N10" s="19">
        <v>0</v>
      </c>
      <c r="O10" s="232">
        <v>193043</v>
      </c>
    </row>
    <row r="11" spans="2:15" x14ac:dyDescent="0.2">
      <c r="B11" s="25" t="s">
        <v>19</v>
      </c>
      <c r="C11" s="18">
        <v>0</v>
      </c>
      <c r="D11" s="4">
        <v>17500</v>
      </c>
      <c r="E11" s="4">
        <v>0</v>
      </c>
      <c r="F11" s="4">
        <v>31653.4</v>
      </c>
      <c r="G11" s="19">
        <v>49153.4</v>
      </c>
      <c r="H11" s="18">
        <v>7329.5</v>
      </c>
      <c r="I11" s="4">
        <v>0</v>
      </c>
      <c r="J11" s="4">
        <v>0</v>
      </c>
      <c r="K11" s="19">
        <v>7329.5</v>
      </c>
      <c r="L11" s="18">
        <v>0</v>
      </c>
      <c r="M11" s="4">
        <v>0</v>
      </c>
      <c r="N11" s="19">
        <v>0</v>
      </c>
      <c r="O11" s="232">
        <v>56483</v>
      </c>
    </row>
    <row r="12" spans="2:15" x14ac:dyDescent="0.2">
      <c r="B12" s="25" t="s">
        <v>174</v>
      </c>
      <c r="C12" s="18">
        <v>0</v>
      </c>
      <c r="D12" s="4">
        <v>0</v>
      </c>
      <c r="E12" s="4">
        <v>0</v>
      </c>
      <c r="F12" s="4">
        <v>36618</v>
      </c>
      <c r="G12" s="19">
        <v>36618</v>
      </c>
      <c r="H12" s="18">
        <v>0</v>
      </c>
      <c r="I12" s="4">
        <v>0</v>
      </c>
      <c r="J12" s="4">
        <v>0</v>
      </c>
      <c r="K12" s="19">
        <v>0</v>
      </c>
      <c r="L12" s="18">
        <v>0</v>
      </c>
      <c r="M12" s="4">
        <v>0</v>
      </c>
      <c r="N12" s="19">
        <v>0</v>
      </c>
      <c r="O12" s="232">
        <v>36618</v>
      </c>
    </row>
    <row r="13" spans="2:15" x14ac:dyDescent="0.2">
      <c r="B13" s="25" t="s">
        <v>20</v>
      </c>
      <c r="C13" s="18">
        <v>0</v>
      </c>
      <c r="D13" s="4">
        <v>50115</v>
      </c>
      <c r="E13" s="4">
        <v>35755.699999999997</v>
      </c>
      <c r="F13" s="4">
        <v>391142.2</v>
      </c>
      <c r="G13" s="19">
        <v>477013</v>
      </c>
      <c r="H13" s="18">
        <v>405350.7</v>
      </c>
      <c r="I13" s="4">
        <v>117273.1</v>
      </c>
      <c r="J13" s="4">
        <v>149289</v>
      </c>
      <c r="K13" s="19">
        <v>671912.9</v>
      </c>
      <c r="L13" s="18">
        <v>3922</v>
      </c>
      <c r="M13" s="4">
        <v>279068</v>
      </c>
      <c r="N13" s="19">
        <v>282990</v>
      </c>
      <c r="O13" s="232">
        <v>1431916</v>
      </c>
    </row>
    <row r="14" spans="2:15" x14ac:dyDescent="0.2">
      <c r="B14" s="25" t="s">
        <v>21</v>
      </c>
      <c r="C14" s="18">
        <v>0</v>
      </c>
      <c r="D14" s="4">
        <v>0</v>
      </c>
      <c r="E14" s="4">
        <v>0</v>
      </c>
      <c r="F14" s="4">
        <v>10611</v>
      </c>
      <c r="G14" s="19">
        <v>10611</v>
      </c>
      <c r="H14" s="18">
        <v>0</v>
      </c>
      <c r="I14" s="4">
        <v>0</v>
      </c>
      <c r="J14" s="4">
        <v>0</v>
      </c>
      <c r="K14" s="19">
        <v>0</v>
      </c>
      <c r="L14" s="18">
        <v>0</v>
      </c>
      <c r="M14" s="4">
        <v>0</v>
      </c>
      <c r="N14" s="19">
        <v>0</v>
      </c>
      <c r="O14" s="232">
        <v>10611</v>
      </c>
    </row>
    <row r="15" spans="2:15" x14ac:dyDescent="0.2">
      <c r="B15" s="25" t="s">
        <v>144</v>
      </c>
      <c r="C15" s="18">
        <v>0</v>
      </c>
      <c r="D15" s="4">
        <v>171930</v>
      </c>
      <c r="E15" s="4">
        <v>12965</v>
      </c>
      <c r="F15" s="4">
        <v>178590.9</v>
      </c>
      <c r="G15" s="19">
        <v>363485.9</v>
      </c>
      <c r="H15" s="18">
        <v>0</v>
      </c>
      <c r="I15" s="4">
        <v>0</v>
      </c>
      <c r="J15" s="4">
        <v>0</v>
      </c>
      <c r="K15" s="19">
        <v>0</v>
      </c>
      <c r="L15" s="18">
        <v>0</v>
      </c>
      <c r="M15" s="4">
        <v>0</v>
      </c>
      <c r="N15" s="19">
        <v>0</v>
      </c>
      <c r="O15" s="232">
        <v>363485.9</v>
      </c>
    </row>
    <row r="16" spans="2:15" x14ac:dyDescent="0.2">
      <c r="B16" s="25" t="s">
        <v>22</v>
      </c>
      <c r="C16" s="18">
        <v>0</v>
      </c>
      <c r="D16" s="4">
        <v>0</v>
      </c>
      <c r="E16" s="4">
        <v>0</v>
      </c>
      <c r="F16" s="4">
        <v>28466</v>
      </c>
      <c r="G16" s="19">
        <v>28466</v>
      </c>
      <c r="H16" s="18">
        <v>0</v>
      </c>
      <c r="I16" s="4">
        <v>0</v>
      </c>
      <c r="J16" s="4">
        <v>0</v>
      </c>
      <c r="K16" s="19">
        <v>0</v>
      </c>
      <c r="L16" s="18">
        <v>0</v>
      </c>
      <c r="M16" s="4">
        <v>0</v>
      </c>
      <c r="N16" s="19">
        <v>0</v>
      </c>
      <c r="O16" s="232">
        <v>28466</v>
      </c>
    </row>
    <row r="17" spans="2:15" x14ac:dyDescent="0.2">
      <c r="B17" s="25" t="s">
        <v>23</v>
      </c>
      <c r="C17" s="18">
        <v>0</v>
      </c>
      <c r="D17" s="4">
        <v>1601081.9</v>
      </c>
      <c r="E17" s="4">
        <v>0</v>
      </c>
      <c r="F17" s="4">
        <v>0</v>
      </c>
      <c r="G17" s="19">
        <v>1601081.9</v>
      </c>
      <c r="H17" s="18">
        <v>0</v>
      </c>
      <c r="I17" s="4">
        <v>0</v>
      </c>
      <c r="J17" s="4">
        <v>0</v>
      </c>
      <c r="K17" s="19">
        <v>0</v>
      </c>
      <c r="L17" s="18">
        <v>0</v>
      </c>
      <c r="M17" s="4">
        <v>0</v>
      </c>
      <c r="N17" s="19">
        <v>0</v>
      </c>
      <c r="O17" s="232">
        <v>1601081.9</v>
      </c>
    </row>
    <row r="18" spans="2:15" x14ac:dyDescent="0.2">
      <c r="B18" s="25" t="s">
        <v>24</v>
      </c>
      <c r="C18" s="18">
        <v>0</v>
      </c>
      <c r="D18" s="4">
        <v>12000</v>
      </c>
      <c r="E18" s="4">
        <v>0</v>
      </c>
      <c r="F18" s="4">
        <v>0</v>
      </c>
      <c r="G18" s="19">
        <v>12000</v>
      </c>
      <c r="H18" s="18">
        <v>6000</v>
      </c>
      <c r="I18" s="4">
        <v>0</v>
      </c>
      <c r="J18" s="4">
        <v>0</v>
      </c>
      <c r="K18" s="19">
        <v>6000</v>
      </c>
      <c r="L18" s="18">
        <v>0</v>
      </c>
      <c r="M18" s="4">
        <v>0</v>
      </c>
      <c r="N18" s="19">
        <v>0</v>
      </c>
      <c r="O18" s="232">
        <v>18000</v>
      </c>
    </row>
    <row r="19" spans="2:15" x14ac:dyDescent="0.2">
      <c r="B19" s="25" t="s">
        <v>25</v>
      </c>
      <c r="C19" s="18">
        <v>0</v>
      </c>
      <c r="D19" s="4">
        <v>525000</v>
      </c>
      <c r="E19" s="4">
        <v>49000</v>
      </c>
      <c r="F19" s="4">
        <v>637285.69999999995</v>
      </c>
      <c r="G19" s="19">
        <v>1211285.7</v>
      </c>
      <c r="H19" s="18">
        <v>41714.199999999997</v>
      </c>
      <c r="I19" s="4">
        <v>0</v>
      </c>
      <c r="J19" s="4">
        <v>0</v>
      </c>
      <c r="K19" s="19">
        <v>41714.199999999997</v>
      </c>
      <c r="L19" s="18">
        <v>0</v>
      </c>
      <c r="M19" s="4">
        <v>0</v>
      </c>
      <c r="N19" s="19">
        <v>0</v>
      </c>
      <c r="O19" s="232">
        <v>1253000</v>
      </c>
    </row>
    <row r="20" spans="2:15" x14ac:dyDescent="0.2">
      <c r="B20" s="25" t="s">
        <v>26</v>
      </c>
      <c r="C20" s="18">
        <v>0</v>
      </c>
      <c r="D20" s="4">
        <v>0</v>
      </c>
      <c r="E20" s="4">
        <v>14724.2</v>
      </c>
      <c r="F20" s="4">
        <v>20280.2</v>
      </c>
      <c r="G20" s="19">
        <v>35004.5</v>
      </c>
      <c r="H20" s="18">
        <v>0</v>
      </c>
      <c r="I20" s="4">
        <v>8469.5</v>
      </c>
      <c r="J20" s="4">
        <v>0</v>
      </c>
      <c r="K20" s="19">
        <v>8469.5</v>
      </c>
      <c r="L20" s="18">
        <v>0</v>
      </c>
      <c r="M20" s="4">
        <v>0</v>
      </c>
      <c r="N20" s="19">
        <v>0</v>
      </c>
      <c r="O20" s="232">
        <v>43474</v>
      </c>
    </row>
    <row r="21" spans="2:15" x14ac:dyDescent="0.2">
      <c r="B21" s="25" t="s">
        <v>27</v>
      </c>
      <c r="C21" s="18">
        <v>0</v>
      </c>
      <c r="D21" s="4">
        <v>0</v>
      </c>
      <c r="E21" s="4">
        <v>0</v>
      </c>
      <c r="F21" s="4">
        <v>15587</v>
      </c>
      <c r="G21" s="19">
        <v>15587</v>
      </c>
      <c r="H21" s="18">
        <v>0</v>
      </c>
      <c r="I21" s="4">
        <v>0</v>
      </c>
      <c r="J21" s="4">
        <v>0</v>
      </c>
      <c r="K21" s="19">
        <v>0</v>
      </c>
      <c r="L21" s="18">
        <v>0</v>
      </c>
      <c r="M21" s="4">
        <v>0</v>
      </c>
      <c r="N21" s="19">
        <v>0</v>
      </c>
      <c r="O21" s="232">
        <v>15587</v>
      </c>
    </row>
    <row r="22" spans="2:15" x14ac:dyDescent="0.2">
      <c r="B22" s="25" t="s">
        <v>207</v>
      </c>
      <c r="C22" s="18">
        <v>0</v>
      </c>
      <c r="D22" s="4">
        <v>0</v>
      </c>
      <c r="E22" s="4">
        <v>0</v>
      </c>
      <c r="F22" s="4">
        <v>3745</v>
      </c>
      <c r="G22" s="19">
        <v>3745</v>
      </c>
      <c r="H22" s="18">
        <v>0</v>
      </c>
      <c r="I22" s="4">
        <v>0</v>
      </c>
      <c r="J22" s="4">
        <v>0</v>
      </c>
      <c r="K22" s="19">
        <v>0</v>
      </c>
      <c r="L22" s="18">
        <v>0</v>
      </c>
      <c r="M22" s="4">
        <v>0</v>
      </c>
      <c r="N22" s="19">
        <v>0</v>
      </c>
      <c r="O22" s="232">
        <v>3745</v>
      </c>
    </row>
    <row r="23" spans="2:15" x14ac:dyDescent="0.2">
      <c r="B23" s="25" t="s">
        <v>28</v>
      </c>
      <c r="C23" s="18">
        <v>0</v>
      </c>
      <c r="D23" s="4">
        <v>133903.9</v>
      </c>
      <c r="E23" s="4">
        <v>40527.4</v>
      </c>
      <c r="F23" s="4">
        <v>60056.800000000003</v>
      </c>
      <c r="G23" s="19">
        <v>234488.3</v>
      </c>
      <c r="H23" s="18">
        <v>10254.799999999999</v>
      </c>
      <c r="I23" s="4">
        <v>19076.8</v>
      </c>
      <c r="J23" s="4">
        <v>1193886</v>
      </c>
      <c r="K23" s="19">
        <v>1223217.6000000001</v>
      </c>
      <c r="L23" s="18">
        <v>0</v>
      </c>
      <c r="M23" s="4">
        <v>202078</v>
      </c>
      <c r="N23" s="19">
        <v>202078</v>
      </c>
      <c r="O23" s="232">
        <v>1659783.9</v>
      </c>
    </row>
    <row r="24" spans="2:15" x14ac:dyDescent="0.2">
      <c r="B24" s="25" t="s">
        <v>29</v>
      </c>
      <c r="C24" s="18">
        <v>0</v>
      </c>
      <c r="D24" s="4">
        <v>13656</v>
      </c>
      <c r="E24" s="4">
        <v>0</v>
      </c>
      <c r="F24" s="4">
        <v>132645</v>
      </c>
      <c r="G24" s="19">
        <v>146301</v>
      </c>
      <c r="H24" s="18">
        <v>55922</v>
      </c>
      <c r="I24" s="4">
        <v>20272</v>
      </c>
      <c r="J24" s="4">
        <v>0</v>
      </c>
      <c r="K24" s="19">
        <v>76194</v>
      </c>
      <c r="L24" s="18">
        <v>0</v>
      </c>
      <c r="M24" s="4">
        <v>63520</v>
      </c>
      <c r="N24" s="19">
        <v>63520</v>
      </c>
      <c r="O24" s="232">
        <v>286015</v>
      </c>
    </row>
    <row r="25" spans="2:15" x14ac:dyDescent="0.2">
      <c r="B25" s="25" t="s">
        <v>30</v>
      </c>
      <c r="C25" s="18">
        <v>0</v>
      </c>
      <c r="D25" s="4">
        <v>8324</v>
      </c>
      <c r="E25" s="4">
        <v>0</v>
      </c>
      <c r="F25" s="4">
        <v>0</v>
      </c>
      <c r="G25" s="19">
        <v>8324</v>
      </c>
      <c r="H25" s="18">
        <v>0</v>
      </c>
      <c r="I25" s="4">
        <v>0</v>
      </c>
      <c r="J25" s="4">
        <v>0</v>
      </c>
      <c r="K25" s="19">
        <v>0</v>
      </c>
      <c r="L25" s="18">
        <v>0</v>
      </c>
      <c r="M25" s="4">
        <v>0</v>
      </c>
      <c r="N25" s="19">
        <v>0</v>
      </c>
      <c r="O25" s="232">
        <v>8324</v>
      </c>
    </row>
    <row r="26" spans="2:15" x14ac:dyDescent="0.2">
      <c r="B26" s="25" t="s">
        <v>31</v>
      </c>
      <c r="C26" s="18">
        <v>0</v>
      </c>
      <c r="D26" s="4">
        <v>0</v>
      </c>
      <c r="E26" s="4">
        <v>0</v>
      </c>
      <c r="F26" s="4">
        <v>68774</v>
      </c>
      <c r="G26" s="19">
        <v>68774</v>
      </c>
      <c r="H26" s="18">
        <v>0</v>
      </c>
      <c r="I26" s="4">
        <v>0</v>
      </c>
      <c r="J26" s="4">
        <v>0</v>
      </c>
      <c r="K26" s="19">
        <v>0</v>
      </c>
      <c r="L26" s="18">
        <v>0</v>
      </c>
      <c r="M26" s="4">
        <v>0</v>
      </c>
      <c r="N26" s="19">
        <v>0</v>
      </c>
      <c r="O26" s="232">
        <v>68774</v>
      </c>
    </row>
    <row r="27" spans="2:15" x14ac:dyDescent="0.2">
      <c r="B27" s="25" t="s">
        <v>179</v>
      </c>
      <c r="C27" s="18">
        <v>0</v>
      </c>
      <c r="D27" s="4">
        <v>8600</v>
      </c>
      <c r="E27" s="4">
        <v>0</v>
      </c>
      <c r="F27" s="4">
        <v>0</v>
      </c>
      <c r="G27" s="19">
        <v>8600</v>
      </c>
      <c r="H27" s="18">
        <v>0</v>
      </c>
      <c r="I27" s="4">
        <v>0</v>
      </c>
      <c r="J27" s="4">
        <v>0</v>
      </c>
      <c r="K27" s="19">
        <v>0</v>
      </c>
      <c r="L27" s="18">
        <v>0</v>
      </c>
      <c r="M27" s="4">
        <v>0</v>
      </c>
      <c r="N27" s="19">
        <v>0</v>
      </c>
      <c r="O27" s="232">
        <v>8600</v>
      </c>
    </row>
    <row r="28" spans="2:15" x14ac:dyDescent="0.2">
      <c r="B28" s="25" t="s">
        <v>204</v>
      </c>
      <c r="C28" s="18">
        <v>0</v>
      </c>
      <c r="D28" s="4">
        <v>0</v>
      </c>
      <c r="E28" s="4">
        <v>0</v>
      </c>
      <c r="F28" s="4">
        <v>0</v>
      </c>
      <c r="G28" s="19">
        <v>0</v>
      </c>
      <c r="H28" s="18">
        <v>0</v>
      </c>
      <c r="I28" s="4">
        <v>0</v>
      </c>
      <c r="J28" s="4">
        <v>0</v>
      </c>
      <c r="K28" s="19">
        <v>0</v>
      </c>
      <c r="L28" s="18">
        <v>0</v>
      </c>
      <c r="M28" s="4">
        <v>0</v>
      </c>
      <c r="N28" s="19">
        <v>0</v>
      </c>
      <c r="O28" s="232">
        <v>0</v>
      </c>
    </row>
    <row r="29" spans="2:15" x14ac:dyDescent="0.2">
      <c r="B29" s="25" t="s">
        <v>175</v>
      </c>
      <c r="C29" s="18">
        <v>0</v>
      </c>
      <c r="D29" s="4">
        <v>0</v>
      </c>
      <c r="E29" s="4">
        <v>5495</v>
      </c>
      <c r="F29" s="4">
        <v>0</v>
      </c>
      <c r="G29" s="19">
        <v>5495</v>
      </c>
      <c r="H29" s="18">
        <v>0</v>
      </c>
      <c r="I29" s="4">
        <v>3131</v>
      </c>
      <c r="J29" s="4">
        <v>0</v>
      </c>
      <c r="K29" s="19">
        <v>3131</v>
      </c>
      <c r="L29" s="18">
        <v>0</v>
      </c>
      <c r="M29" s="4">
        <v>0</v>
      </c>
      <c r="N29" s="19">
        <v>0</v>
      </c>
      <c r="O29" s="232">
        <v>8626</v>
      </c>
    </row>
    <row r="30" spans="2:15" x14ac:dyDescent="0.2">
      <c r="B30" s="25" t="s">
        <v>32</v>
      </c>
      <c r="C30" s="18">
        <v>0</v>
      </c>
      <c r="D30" s="4">
        <v>0</v>
      </c>
      <c r="E30" s="4">
        <v>0</v>
      </c>
      <c r="F30" s="4">
        <v>0</v>
      </c>
      <c r="G30" s="19">
        <v>0</v>
      </c>
      <c r="H30" s="18">
        <v>0</v>
      </c>
      <c r="I30" s="4">
        <v>0</v>
      </c>
      <c r="J30" s="4">
        <v>0</v>
      </c>
      <c r="K30" s="19">
        <v>0</v>
      </c>
      <c r="L30" s="18">
        <v>0</v>
      </c>
      <c r="M30" s="4">
        <v>0</v>
      </c>
      <c r="N30" s="19">
        <v>0</v>
      </c>
      <c r="O30" s="232">
        <v>0</v>
      </c>
    </row>
    <row r="31" spans="2:15" x14ac:dyDescent="0.2">
      <c r="B31" s="25" t="s">
        <v>33</v>
      </c>
      <c r="C31" s="18">
        <v>0</v>
      </c>
      <c r="D31" s="4">
        <v>5000</v>
      </c>
      <c r="E31" s="4">
        <v>5000</v>
      </c>
      <c r="F31" s="4">
        <v>10000</v>
      </c>
      <c r="G31" s="19">
        <v>20000</v>
      </c>
      <c r="H31" s="18">
        <v>0</v>
      </c>
      <c r="I31" s="4">
        <v>0</v>
      </c>
      <c r="J31" s="4">
        <v>0</v>
      </c>
      <c r="K31" s="19">
        <v>0</v>
      </c>
      <c r="L31" s="18">
        <v>0</v>
      </c>
      <c r="M31" s="4">
        <v>0</v>
      </c>
      <c r="N31" s="19">
        <v>0</v>
      </c>
      <c r="O31" s="232">
        <v>20000</v>
      </c>
    </row>
    <row r="32" spans="2:15" x14ac:dyDescent="0.2">
      <c r="B32" s="25" t="s">
        <v>34</v>
      </c>
      <c r="C32" s="18">
        <v>0</v>
      </c>
      <c r="D32" s="4">
        <v>0</v>
      </c>
      <c r="E32" s="4">
        <v>0</v>
      </c>
      <c r="F32" s="4">
        <v>0</v>
      </c>
      <c r="G32" s="19">
        <v>0</v>
      </c>
      <c r="H32" s="18">
        <v>0</v>
      </c>
      <c r="I32" s="4">
        <v>0</v>
      </c>
      <c r="J32" s="4">
        <v>0</v>
      </c>
      <c r="K32" s="19">
        <v>0</v>
      </c>
      <c r="L32" s="18">
        <v>0</v>
      </c>
      <c r="M32" s="4">
        <v>0</v>
      </c>
      <c r="N32" s="19">
        <v>0</v>
      </c>
      <c r="O32" s="232">
        <v>0</v>
      </c>
    </row>
    <row r="33" spans="2:15" x14ac:dyDescent="0.2">
      <c r="B33" s="25" t="s">
        <v>35</v>
      </c>
      <c r="C33" s="18">
        <v>0</v>
      </c>
      <c r="D33" s="4">
        <v>0</v>
      </c>
      <c r="E33" s="4">
        <v>0</v>
      </c>
      <c r="F33" s="4">
        <v>0</v>
      </c>
      <c r="G33" s="19">
        <v>0</v>
      </c>
      <c r="H33" s="18">
        <v>0</v>
      </c>
      <c r="I33" s="4">
        <v>0</v>
      </c>
      <c r="J33" s="4">
        <v>1842</v>
      </c>
      <c r="K33" s="19">
        <v>1842</v>
      </c>
      <c r="L33" s="18">
        <v>0</v>
      </c>
      <c r="M33" s="4">
        <v>0</v>
      </c>
      <c r="N33" s="19">
        <v>0</v>
      </c>
      <c r="O33" s="232">
        <v>1842</v>
      </c>
    </row>
    <row r="34" spans="2:15" x14ac:dyDescent="0.2">
      <c r="B34" s="25" t="s">
        <v>182</v>
      </c>
      <c r="C34" s="18">
        <v>0</v>
      </c>
      <c r="D34" s="4">
        <v>0</v>
      </c>
      <c r="E34" s="4">
        <v>0</v>
      </c>
      <c r="F34" s="4">
        <v>0</v>
      </c>
      <c r="G34" s="19">
        <v>0</v>
      </c>
      <c r="H34" s="18">
        <v>0</v>
      </c>
      <c r="I34" s="4">
        <v>0</v>
      </c>
      <c r="J34" s="4">
        <v>0</v>
      </c>
      <c r="K34" s="19">
        <v>0</v>
      </c>
      <c r="L34" s="18">
        <v>0</v>
      </c>
      <c r="M34" s="4">
        <v>0</v>
      </c>
      <c r="N34" s="19">
        <v>0</v>
      </c>
      <c r="O34" s="232">
        <v>0</v>
      </c>
    </row>
    <row r="35" spans="2:15" x14ac:dyDescent="0.2">
      <c r="B35" s="25" t="s">
        <v>145</v>
      </c>
      <c r="C35" s="18">
        <v>0</v>
      </c>
      <c r="D35" s="4">
        <v>0</v>
      </c>
      <c r="E35" s="4">
        <v>0</v>
      </c>
      <c r="F35" s="4">
        <v>0</v>
      </c>
      <c r="G35" s="19">
        <v>0</v>
      </c>
      <c r="H35" s="18">
        <v>0</v>
      </c>
      <c r="I35" s="4">
        <v>0</v>
      </c>
      <c r="J35" s="4">
        <v>0</v>
      </c>
      <c r="K35" s="19">
        <v>0</v>
      </c>
      <c r="L35" s="18">
        <v>0</v>
      </c>
      <c r="M35" s="4">
        <v>0</v>
      </c>
      <c r="N35" s="19">
        <v>0</v>
      </c>
      <c r="O35" s="232">
        <v>0</v>
      </c>
    </row>
    <row r="36" spans="2:15" x14ac:dyDescent="0.2">
      <c r="B36" s="25" t="s">
        <v>36</v>
      </c>
      <c r="C36" s="18">
        <v>0</v>
      </c>
      <c r="D36" s="4">
        <v>0</v>
      </c>
      <c r="E36" s="4">
        <v>0</v>
      </c>
      <c r="F36" s="4">
        <v>0</v>
      </c>
      <c r="G36" s="19">
        <v>0</v>
      </c>
      <c r="H36" s="18">
        <v>0</v>
      </c>
      <c r="I36" s="4">
        <v>0</v>
      </c>
      <c r="J36" s="4">
        <v>0</v>
      </c>
      <c r="K36" s="19">
        <v>0</v>
      </c>
      <c r="L36" s="18">
        <v>0</v>
      </c>
      <c r="M36" s="4">
        <v>0</v>
      </c>
      <c r="N36" s="19">
        <v>0</v>
      </c>
      <c r="O36" s="232">
        <v>0</v>
      </c>
    </row>
    <row r="37" spans="2:15" x14ac:dyDescent="0.2">
      <c r="B37" s="25" t="s">
        <v>37</v>
      </c>
      <c r="C37" s="18">
        <v>0</v>
      </c>
      <c r="D37" s="4">
        <v>6546</v>
      </c>
      <c r="E37" s="4">
        <v>3976.5</v>
      </c>
      <c r="F37" s="4">
        <v>0</v>
      </c>
      <c r="G37" s="19">
        <v>10522.5</v>
      </c>
      <c r="H37" s="18">
        <v>3976.5</v>
      </c>
      <c r="I37" s="4">
        <v>0</v>
      </c>
      <c r="J37" s="4">
        <v>0</v>
      </c>
      <c r="K37" s="19">
        <v>3976.5</v>
      </c>
      <c r="L37" s="18">
        <v>0</v>
      </c>
      <c r="M37" s="4">
        <v>0</v>
      </c>
      <c r="N37" s="19">
        <v>0</v>
      </c>
      <c r="O37" s="232">
        <v>14499</v>
      </c>
    </row>
    <row r="38" spans="2:15" x14ac:dyDescent="0.2">
      <c r="B38" s="25" t="s">
        <v>205</v>
      </c>
      <c r="C38" s="18">
        <v>0</v>
      </c>
      <c r="D38" s="4">
        <v>0</v>
      </c>
      <c r="E38" s="4">
        <v>0</v>
      </c>
      <c r="F38" s="4">
        <v>0</v>
      </c>
      <c r="G38" s="19">
        <v>0</v>
      </c>
      <c r="H38" s="18">
        <v>0</v>
      </c>
      <c r="I38" s="4">
        <v>0</v>
      </c>
      <c r="J38" s="4">
        <v>0</v>
      </c>
      <c r="K38" s="19">
        <v>0</v>
      </c>
      <c r="L38" s="18">
        <v>0</v>
      </c>
      <c r="M38" s="4">
        <v>0</v>
      </c>
      <c r="N38" s="19">
        <v>0</v>
      </c>
      <c r="O38" s="232">
        <v>0</v>
      </c>
    </row>
    <row r="39" spans="2:15" x14ac:dyDescent="0.2">
      <c r="B39" s="25" t="s">
        <v>146</v>
      </c>
      <c r="C39" s="18">
        <v>0</v>
      </c>
      <c r="D39" s="4">
        <v>14801</v>
      </c>
      <c r="E39" s="4">
        <v>0</v>
      </c>
      <c r="F39" s="4">
        <v>3719</v>
      </c>
      <c r="G39" s="19">
        <v>18520</v>
      </c>
      <c r="H39" s="18">
        <v>0</v>
      </c>
      <c r="I39" s="4">
        <v>0</v>
      </c>
      <c r="J39" s="4">
        <v>0</v>
      </c>
      <c r="K39" s="19">
        <v>0</v>
      </c>
      <c r="L39" s="18">
        <v>0</v>
      </c>
      <c r="M39" s="4">
        <v>0</v>
      </c>
      <c r="N39" s="19">
        <v>0</v>
      </c>
      <c r="O39" s="232">
        <v>18520</v>
      </c>
    </row>
    <row r="40" spans="2:15" x14ac:dyDescent="0.2">
      <c r="B40" s="25" t="s">
        <v>38</v>
      </c>
      <c r="C40" s="18">
        <v>0</v>
      </c>
      <c r="D40" s="4">
        <v>1272</v>
      </c>
      <c r="E40" s="4">
        <v>0</v>
      </c>
      <c r="F40" s="4">
        <v>0</v>
      </c>
      <c r="G40" s="19">
        <v>1272</v>
      </c>
      <c r="H40" s="18">
        <v>0</v>
      </c>
      <c r="I40" s="4">
        <v>0</v>
      </c>
      <c r="J40" s="4">
        <v>0</v>
      </c>
      <c r="K40" s="19">
        <v>0</v>
      </c>
      <c r="L40" s="18">
        <v>0</v>
      </c>
      <c r="M40" s="4">
        <v>0</v>
      </c>
      <c r="N40" s="19">
        <v>0</v>
      </c>
      <c r="O40" s="232">
        <v>1272</v>
      </c>
    </row>
    <row r="41" spans="2:15" x14ac:dyDescent="0.2">
      <c r="B41" s="25" t="s">
        <v>39</v>
      </c>
      <c r="C41" s="18">
        <v>0</v>
      </c>
      <c r="D41" s="4">
        <v>782</v>
      </c>
      <c r="E41" s="4">
        <v>1571</v>
      </c>
      <c r="F41" s="4">
        <v>0</v>
      </c>
      <c r="G41" s="19">
        <v>2353</v>
      </c>
      <c r="H41" s="18">
        <v>0</v>
      </c>
      <c r="I41" s="4">
        <v>0</v>
      </c>
      <c r="J41" s="4">
        <v>0</v>
      </c>
      <c r="K41" s="19">
        <v>0</v>
      </c>
      <c r="L41" s="18">
        <v>0</v>
      </c>
      <c r="M41" s="4">
        <v>0</v>
      </c>
      <c r="N41" s="19">
        <v>0</v>
      </c>
      <c r="O41" s="232">
        <v>2353</v>
      </c>
    </row>
    <row r="42" spans="2:15" x14ac:dyDescent="0.2">
      <c r="B42" s="25" t="s">
        <v>208</v>
      </c>
      <c r="C42" s="18">
        <v>0</v>
      </c>
      <c r="D42" s="4">
        <v>0</v>
      </c>
      <c r="E42" s="4">
        <v>0</v>
      </c>
      <c r="F42" s="4">
        <v>0</v>
      </c>
      <c r="G42" s="19">
        <v>0</v>
      </c>
      <c r="H42" s="18">
        <v>0</v>
      </c>
      <c r="I42" s="4">
        <v>0</v>
      </c>
      <c r="J42" s="4">
        <v>0</v>
      </c>
      <c r="K42" s="19">
        <v>0</v>
      </c>
      <c r="L42" s="18">
        <v>0</v>
      </c>
      <c r="M42" s="4">
        <v>0</v>
      </c>
      <c r="N42" s="19">
        <v>0</v>
      </c>
      <c r="O42" s="232">
        <v>0</v>
      </c>
    </row>
    <row r="43" spans="2:15" x14ac:dyDescent="0.2">
      <c r="B43" s="25" t="s">
        <v>40</v>
      </c>
      <c r="C43" s="18">
        <v>0</v>
      </c>
      <c r="D43" s="4">
        <v>0</v>
      </c>
      <c r="E43" s="4">
        <v>0</v>
      </c>
      <c r="F43" s="4">
        <v>0</v>
      </c>
      <c r="G43" s="19">
        <v>0</v>
      </c>
      <c r="H43" s="18">
        <v>0</v>
      </c>
      <c r="I43" s="4">
        <v>0</v>
      </c>
      <c r="J43" s="4">
        <v>0</v>
      </c>
      <c r="K43" s="19">
        <v>0</v>
      </c>
      <c r="L43" s="18">
        <v>0</v>
      </c>
      <c r="M43" s="4">
        <v>0</v>
      </c>
      <c r="N43" s="19">
        <v>0</v>
      </c>
      <c r="O43" s="232">
        <v>0</v>
      </c>
    </row>
    <row r="44" spans="2:15" x14ac:dyDescent="0.2">
      <c r="B44" s="25" t="s">
        <v>41</v>
      </c>
      <c r="C44" s="18">
        <v>0</v>
      </c>
      <c r="D44" s="4">
        <v>0</v>
      </c>
      <c r="E44" s="4">
        <v>0</v>
      </c>
      <c r="F44" s="4">
        <v>0</v>
      </c>
      <c r="G44" s="19">
        <v>0</v>
      </c>
      <c r="H44" s="18">
        <v>0</v>
      </c>
      <c r="I44" s="4">
        <v>21864</v>
      </c>
      <c r="J44" s="4">
        <v>0</v>
      </c>
      <c r="K44" s="19">
        <v>21864</v>
      </c>
      <c r="L44" s="18">
        <v>0</v>
      </c>
      <c r="M44" s="4">
        <v>0</v>
      </c>
      <c r="N44" s="19">
        <v>0</v>
      </c>
      <c r="O44" s="232">
        <v>21864</v>
      </c>
    </row>
    <row r="45" spans="2:15" x14ac:dyDescent="0.2">
      <c r="B45" s="25" t="s">
        <v>42</v>
      </c>
      <c r="C45" s="18">
        <v>0</v>
      </c>
      <c r="D45" s="4">
        <v>41240</v>
      </c>
      <c r="E45" s="4">
        <v>0</v>
      </c>
      <c r="F45" s="4">
        <v>0</v>
      </c>
      <c r="G45" s="19">
        <v>41240</v>
      </c>
      <c r="H45" s="18">
        <v>0</v>
      </c>
      <c r="I45" s="4">
        <v>0</v>
      </c>
      <c r="J45" s="4">
        <v>0</v>
      </c>
      <c r="K45" s="19">
        <v>0</v>
      </c>
      <c r="L45" s="18">
        <v>0</v>
      </c>
      <c r="M45" s="4">
        <v>0</v>
      </c>
      <c r="N45" s="19">
        <v>0</v>
      </c>
      <c r="O45" s="232">
        <v>41240</v>
      </c>
    </row>
    <row r="46" spans="2:15" x14ac:dyDescent="0.2">
      <c r="B46" s="25" t="s">
        <v>43</v>
      </c>
      <c r="C46" s="18">
        <v>0</v>
      </c>
      <c r="D46" s="4">
        <v>0</v>
      </c>
      <c r="E46" s="4">
        <v>0</v>
      </c>
      <c r="F46" s="4">
        <v>0</v>
      </c>
      <c r="G46" s="19">
        <v>0</v>
      </c>
      <c r="H46" s="18">
        <v>0</v>
      </c>
      <c r="I46" s="4">
        <v>0</v>
      </c>
      <c r="J46" s="4">
        <v>0</v>
      </c>
      <c r="K46" s="19">
        <v>0</v>
      </c>
      <c r="L46" s="18">
        <v>0</v>
      </c>
      <c r="M46" s="4">
        <v>0</v>
      </c>
      <c r="N46" s="19">
        <v>0</v>
      </c>
      <c r="O46" s="232">
        <v>0</v>
      </c>
    </row>
    <row r="47" spans="2:15" x14ac:dyDescent="0.2">
      <c r="B47" s="25" t="s">
        <v>44</v>
      </c>
      <c r="C47" s="18">
        <v>0</v>
      </c>
      <c r="D47" s="4">
        <v>0</v>
      </c>
      <c r="E47" s="4">
        <v>0</v>
      </c>
      <c r="F47" s="4">
        <v>0</v>
      </c>
      <c r="G47" s="19">
        <v>0</v>
      </c>
      <c r="H47" s="18">
        <v>0</v>
      </c>
      <c r="I47" s="4">
        <v>0</v>
      </c>
      <c r="J47" s="4">
        <v>0</v>
      </c>
      <c r="K47" s="19">
        <v>0</v>
      </c>
      <c r="L47" s="18">
        <v>0</v>
      </c>
      <c r="M47" s="4">
        <v>0</v>
      </c>
      <c r="N47" s="19">
        <v>0</v>
      </c>
      <c r="O47" s="232">
        <v>0</v>
      </c>
    </row>
    <row r="48" spans="2:15" x14ac:dyDescent="0.2">
      <c r="B48" s="26" t="s">
        <v>53</v>
      </c>
      <c r="C48" s="396">
        <v>0</v>
      </c>
      <c r="D48" s="398">
        <v>2646256.9</v>
      </c>
      <c r="E48" s="398">
        <v>199853.4</v>
      </c>
      <c r="F48" s="398">
        <v>1683982.1</v>
      </c>
      <c r="G48" s="399">
        <v>4530092.5999999996</v>
      </c>
      <c r="H48" s="396">
        <v>561162.80000000005</v>
      </c>
      <c r="I48" s="398">
        <v>272322.40000000002</v>
      </c>
      <c r="J48" s="398">
        <v>1345017</v>
      </c>
      <c r="K48" s="399">
        <v>2178502.2999999998</v>
      </c>
      <c r="L48" s="396">
        <v>3922</v>
      </c>
      <c r="M48" s="398">
        <v>544666</v>
      </c>
      <c r="N48" s="399">
        <v>548588</v>
      </c>
      <c r="O48" s="400">
        <v>7257183</v>
      </c>
    </row>
    <row r="49" spans="2:15" x14ac:dyDescent="0.2">
      <c r="B49" s="25" t="s">
        <v>45</v>
      </c>
      <c r="C49" s="18">
        <v>0</v>
      </c>
      <c r="D49" s="4">
        <v>0</v>
      </c>
      <c r="E49" s="4">
        <v>0</v>
      </c>
      <c r="F49" s="4">
        <v>0</v>
      </c>
      <c r="G49" s="19">
        <v>0</v>
      </c>
      <c r="H49" s="18">
        <v>0</v>
      </c>
      <c r="I49" s="4">
        <v>0</v>
      </c>
      <c r="J49" s="4">
        <v>0</v>
      </c>
      <c r="K49" s="19">
        <v>0</v>
      </c>
      <c r="L49" s="18">
        <v>0</v>
      </c>
      <c r="M49" s="4">
        <v>0</v>
      </c>
      <c r="N49" s="19">
        <v>0</v>
      </c>
      <c r="O49" s="232">
        <v>0</v>
      </c>
    </row>
    <row r="50" spans="2:15" x14ac:dyDescent="0.2">
      <c r="B50" s="25" t="s">
        <v>46</v>
      </c>
      <c r="C50" s="18">
        <v>0</v>
      </c>
      <c r="D50" s="4">
        <v>325898.90000000002</v>
      </c>
      <c r="E50" s="4">
        <v>97170</v>
      </c>
      <c r="F50" s="4">
        <v>585726.4</v>
      </c>
      <c r="G50" s="19">
        <v>1008795.4</v>
      </c>
      <c r="H50" s="18">
        <v>48202.1</v>
      </c>
      <c r="I50" s="4">
        <v>5981.3</v>
      </c>
      <c r="J50" s="4">
        <v>48160</v>
      </c>
      <c r="K50" s="19">
        <v>102343.5</v>
      </c>
      <c r="L50" s="18">
        <v>0</v>
      </c>
      <c r="M50" s="4">
        <v>495624</v>
      </c>
      <c r="N50" s="19">
        <v>495624</v>
      </c>
      <c r="O50" s="232">
        <v>1606762.9</v>
      </c>
    </row>
    <row r="51" spans="2:15" x14ac:dyDescent="0.2">
      <c r="B51" s="25" t="s">
        <v>47</v>
      </c>
      <c r="C51" s="18">
        <v>0</v>
      </c>
      <c r="D51" s="4">
        <v>155510</v>
      </c>
      <c r="E51" s="4">
        <v>3074955.3</v>
      </c>
      <c r="F51" s="4">
        <v>7580636.0999999996</v>
      </c>
      <c r="G51" s="19">
        <v>10811101.5</v>
      </c>
      <c r="H51" s="18">
        <v>14726656.199999999</v>
      </c>
      <c r="I51" s="4">
        <v>3017664.1</v>
      </c>
      <c r="J51" s="4">
        <v>204175</v>
      </c>
      <c r="K51" s="19">
        <v>17948495.399999999</v>
      </c>
      <c r="L51" s="18">
        <v>3148</v>
      </c>
      <c r="M51" s="4">
        <v>9800</v>
      </c>
      <c r="N51" s="19">
        <v>12948</v>
      </c>
      <c r="O51" s="232">
        <v>28772545</v>
      </c>
    </row>
    <row r="52" spans="2:15" x14ac:dyDescent="0.2">
      <c r="B52" s="25" t="s">
        <v>48</v>
      </c>
      <c r="C52" s="18">
        <v>0</v>
      </c>
      <c r="D52" s="4">
        <v>252709.9</v>
      </c>
      <c r="E52" s="4">
        <v>146429.9</v>
      </c>
      <c r="F52" s="4">
        <v>216548.7</v>
      </c>
      <c r="G52" s="19">
        <v>615688.6</v>
      </c>
      <c r="H52" s="18">
        <v>853121</v>
      </c>
      <c r="I52" s="4">
        <v>234325.2</v>
      </c>
      <c r="J52" s="4">
        <v>157652</v>
      </c>
      <c r="K52" s="19">
        <v>1245098.3</v>
      </c>
      <c r="L52" s="18">
        <v>0</v>
      </c>
      <c r="M52" s="4">
        <v>350091</v>
      </c>
      <c r="N52" s="19">
        <v>350091</v>
      </c>
      <c r="O52" s="232">
        <v>2210877.9</v>
      </c>
    </row>
    <row r="53" spans="2:15" x14ac:dyDescent="0.2">
      <c r="B53" s="25" t="s">
        <v>49</v>
      </c>
      <c r="C53" s="18">
        <v>0</v>
      </c>
      <c r="D53" s="4">
        <v>2569990</v>
      </c>
      <c r="E53" s="4">
        <v>992688.5</v>
      </c>
      <c r="F53" s="4">
        <v>10226330</v>
      </c>
      <c r="G53" s="19">
        <v>13789008.5</v>
      </c>
      <c r="H53" s="18">
        <v>402420.4</v>
      </c>
      <c r="I53" s="4">
        <v>27836</v>
      </c>
      <c r="J53" s="4">
        <v>500</v>
      </c>
      <c r="K53" s="19">
        <v>430756.4</v>
      </c>
      <c r="L53" s="18">
        <v>0</v>
      </c>
      <c r="M53" s="4">
        <v>827719</v>
      </c>
      <c r="N53" s="19">
        <v>827719</v>
      </c>
      <c r="O53" s="232">
        <v>15047483.9</v>
      </c>
    </row>
    <row r="54" spans="2:15" x14ac:dyDescent="0.2">
      <c r="B54" s="25" t="s">
        <v>50</v>
      </c>
      <c r="C54" s="18">
        <v>0</v>
      </c>
      <c r="D54" s="4">
        <v>106817</v>
      </c>
      <c r="E54" s="4">
        <v>56311.199999999997</v>
      </c>
      <c r="F54" s="4">
        <v>31437.5</v>
      </c>
      <c r="G54" s="19">
        <v>194565.7</v>
      </c>
      <c r="H54" s="18">
        <v>20703.7</v>
      </c>
      <c r="I54" s="4">
        <v>62989.5</v>
      </c>
      <c r="J54" s="4">
        <v>0</v>
      </c>
      <c r="K54" s="19">
        <v>83693.2</v>
      </c>
      <c r="L54" s="18">
        <v>0</v>
      </c>
      <c r="M54" s="4">
        <v>0</v>
      </c>
      <c r="N54" s="19">
        <v>0</v>
      </c>
      <c r="O54" s="232">
        <v>278258.90000000002</v>
      </c>
    </row>
    <row r="55" spans="2:15" x14ac:dyDescent="0.2">
      <c r="B55" s="26" t="s">
        <v>54</v>
      </c>
      <c r="C55" s="396">
        <v>0</v>
      </c>
      <c r="D55" s="398">
        <v>3410926</v>
      </c>
      <c r="E55" s="398">
        <v>4367555</v>
      </c>
      <c r="F55" s="398">
        <v>18640678.899999999</v>
      </c>
      <c r="G55" s="399">
        <v>26419160</v>
      </c>
      <c r="H55" s="396">
        <v>16051103.6</v>
      </c>
      <c r="I55" s="398">
        <v>3348796.3</v>
      </c>
      <c r="J55" s="398">
        <v>410487</v>
      </c>
      <c r="K55" s="399">
        <v>19810386.899999999</v>
      </c>
      <c r="L55" s="396">
        <v>3148</v>
      </c>
      <c r="M55" s="398">
        <v>1683234</v>
      </c>
      <c r="N55" s="399">
        <v>1686382</v>
      </c>
      <c r="O55" s="400">
        <v>47915929</v>
      </c>
    </row>
    <row r="56" spans="2:15" x14ac:dyDescent="0.2">
      <c r="B56" s="254" t="s">
        <v>51</v>
      </c>
      <c r="C56" s="262">
        <v>0</v>
      </c>
      <c r="D56" s="263">
        <v>0</v>
      </c>
      <c r="E56" s="263">
        <v>0</v>
      </c>
      <c r="F56" s="263">
        <v>0</v>
      </c>
      <c r="G56" s="264">
        <v>0</v>
      </c>
      <c r="H56" s="262">
        <v>0</v>
      </c>
      <c r="I56" s="263">
        <v>0</v>
      </c>
      <c r="J56" s="263">
        <v>7789288</v>
      </c>
      <c r="K56" s="264">
        <v>7789288</v>
      </c>
      <c r="L56" s="262">
        <v>0</v>
      </c>
      <c r="M56" s="263">
        <v>0</v>
      </c>
      <c r="N56" s="264">
        <v>0</v>
      </c>
      <c r="O56" s="401">
        <v>7789288</v>
      </c>
    </row>
    <row r="57" spans="2:15" x14ac:dyDescent="0.2">
      <c r="B57" s="26" t="s">
        <v>55</v>
      </c>
      <c r="C57" s="396">
        <v>0</v>
      </c>
      <c r="D57" s="398">
        <v>0</v>
      </c>
      <c r="E57" s="398">
        <v>0</v>
      </c>
      <c r="F57" s="398">
        <v>0</v>
      </c>
      <c r="G57" s="399">
        <v>0</v>
      </c>
      <c r="H57" s="396">
        <v>0</v>
      </c>
      <c r="I57" s="398">
        <v>0</v>
      </c>
      <c r="J57" s="398">
        <v>7789288</v>
      </c>
      <c r="K57" s="399">
        <v>7789288</v>
      </c>
      <c r="L57" s="396">
        <v>0</v>
      </c>
      <c r="M57" s="398">
        <v>0</v>
      </c>
      <c r="N57" s="399">
        <v>0</v>
      </c>
      <c r="O57" s="400">
        <v>7789288</v>
      </c>
    </row>
    <row r="58" spans="2:15" x14ac:dyDescent="0.2">
      <c r="B58" s="25"/>
      <c r="C58" s="397">
        <v>0</v>
      </c>
      <c r="D58" s="402">
        <v>0</v>
      </c>
      <c r="E58" s="402">
        <v>0</v>
      </c>
      <c r="F58" s="402">
        <v>0</v>
      </c>
      <c r="G58" s="403">
        <v>0</v>
      </c>
      <c r="H58" s="397">
        <v>0</v>
      </c>
      <c r="I58" s="402">
        <v>0</v>
      </c>
      <c r="J58" s="402">
        <v>0</v>
      </c>
      <c r="K58" s="403">
        <v>0</v>
      </c>
      <c r="L58" s="397">
        <v>0</v>
      </c>
      <c r="M58" s="402">
        <v>0</v>
      </c>
      <c r="N58" s="403">
        <v>0</v>
      </c>
      <c r="O58" s="404">
        <v>0</v>
      </c>
    </row>
    <row r="59" spans="2:15" ht="13.5" thickBot="1" x14ac:dyDescent="0.25">
      <c r="B59" s="27" t="s">
        <v>52</v>
      </c>
      <c r="C59" s="182">
        <v>0</v>
      </c>
      <c r="D59" s="178">
        <v>6057183</v>
      </c>
      <c r="E59" s="178">
        <v>4567408.5</v>
      </c>
      <c r="F59" s="178">
        <v>20324661</v>
      </c>
      <c r="G59" s="179">
        <v>30949252.600000001</v>
      </c>
      <c r="H59" s="182">
        <v>16612266.5</v>
      </c>
      <c r="I59" s="178">
        <v>3621118.8</v>
      </c>
      <c r="J59" s="178">
        <v>9544792</v>
      </c>
      <c r="K59" s="179">
        <v>29778177.300000001</v>
      </c>
      <c r="L59" s="182">
        <v>7070</v>
      </c>
      <c r="M59" s="178">
        <v>2227900</v>
      </c>
      <c r="N59" s="179">
        <v>2234970</v>
      </c>
      <c r="O59" s="405">
        <v>62962400</v>
      </c>
    </row>
    <row r="60" spans="2:15" x14ac:dyDescent="0.2">
      <c r="B60" s="6" t="s">
        <v>209</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B2:G8"/>
  <sheetViews>
    <sheetView showGridLines="0" zoomScaleNormal="100" workbookViewId="0"/>
  </sheetViews>
  <sheetFormatPr defaultRowHeight="12.75" x14ac:dyDescent="0.2"/>
  <cols>
    <col min="1" max="1" width="9.140625" customWidth="1"/>
    <col min="2" max="2" width="17.85546875" bestFit="1" customWidth="1"/>
    <col min="3" max="7" width="13.5703125" customWidth="1"/>
    <col min="9" max="9" width="12.7109375" customWidth="1"/>
    <col min="10" max="10" width="14.7109375" customWidth="1"/>
    <col min="11" max="11" width="16.5703125" customWidth="1"/>
    <col min="12" max="12" width="14.7109375" customWidth="1"/>
    <col min="14" max="14" width="12.7109375" bestFit="1" customWidth="1"/>
  </cols>
  <sheetData>
    <row r="2" spans="2:7" x14ac:dyDescent="0.2">
      <c r="B2" s="2" t="s">
        <v>282</v>
      </c>
    </row>
    <row r="3" spans="2:7" ht="18.75" thickBot="1" x14ac:dyDescent="0.3">
      <c r="B3" s="7" t="s">
        <v>372</v>
      </c>
    </row>
    <row r="4" spans="2:7" ht="13.5" thickBot="1" x14ac:dyDescent="0.25">
      <c r="B4" s="95" t="s">
        <v>125</v>
      </c>
      <c r="C4" s="71">
        <v>2009</v>
      </c>
      <c r="D4" s="72">
        <v>2010</v>
      </c>
      <c r="E4" s="72">
        <v>2011</v>
      </c>
      <c r="F4" s="72">
        <v>2012</v>
      </c>
      <c r="G4" s="73">
        <v>2013</v>
      </c>
    </row>
    <row r="5" spans="2:7" x14ac:dyDescent="0.2">
      <c r="B5" s="142" t="s">
        <v>11</v>
      </c>
      <c r="C5" s="129">
        <v>6262282</v>
      </c>
      <c r="D5" s="130">
        <v>5961783.9000000004</v>
      </c>
      <c r="E5" s="130">
        <v>6654121.9000000004</v>
      </c>
      <c r="F5" s="130">
        <v>3895007</v>
      </c>
      <c r="G5" s="131">
        <v>2234970</v>
      </c>
    </row>
    <row r="6" spans="2:7" x14ac:dyDescent="0.2">
      <c r="B6" s="143" t="s">
        <v>12</v>
      </c>
      <c r="C6" s="50">
        <v>22507915.399999999</v>
      </c>
      <c r="D6" s="49">
        <v>50917011.700000003</v>
      </c>
      <c r="E6" s="49">
        <v>27492901.300000001</v>
      </c>
      <c r="F6" s="49">
        <v>18797643</v>
      </c>
      <c r="G6" s="51">
        <v>30949252.600000001</v>
      </c>
    </row>
    <row r="7" spans="2:7" x14ac:dyDescent="0.2">
      <c r="B7" s="143" t="s">
        <v>10</v>
      </c>
      <c r="C7" s="50">
        <v>16614350.5</v>
      </c>
      <c r="D7" s="49">
        <v>26209981.199999999</v>
      </c>
      <c r="E7" s="49">
        <v>24739044.600000001</v>
      </c>
      <c r="F7" s="49">
        <v>7079590.9000000004</v>
      </c>
      <c r="G7" s="51">
        <v>29778177.300000001</v>
      </c>
    </row>
    <row r="8" spans="2:7" ht="13.5" thickBot="1" x14ac:dyDescent="0.25">
      <c r="B8" s="144" t="s">
        <v>13</v>
      </c>
      <c r="C8" s="77">
        <v>45384547.899999999</v>
      </c>
      <c r="D8" s="141">
        <v>83088777</v>
      </c>
      <c r="E8" s="141">
        <v>58886067.899999999</v>
      </c>
      <c r="F8" s="141">
        <v>29772241</v>
      </c>
      <c r="G8" s="138">
        <v>62962400</v>
      </c>
    </row>
  </sheetData>
  <phoneticPr fontId="4" type="noConversion"/>
  <pageMargins left="0.75" right="0.75" top="1" bottom="1" header="0.5" footer="0.5"/>
  <pageSetup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M62"/>
  <sheetViews>
    <sheetView showGridLines="0" workbookViewId="0"/>
  </sheetViews>
  <sheetFormatPr defaultRowHeight="12.75" x14ac:dyDescent="0.2"/>
  <cols>
    <col min="2" max="2" width="40.28515625" customWidth="1"/>
    <col min="3" max="3" width="12.5703125" customWidth="1"/>
    <col min="4" max="4" width="10" customWidth="1"/>
    <col min="5" max="6" width="10.7109375" customWidth="1"/>
    <col min="7" max="8" width="9.7109375" customWidth="1"/>
    <col min="9" max="9" width="12.28515625" customWidth="1"/>
    <col min="10" max="11" width="9.7109375" customWidth="1"/>
    <col min="12" max="12" width="9.7109375" bestFit="1" customWidth="1"/>
    <col min="13" max="13" width="11.7109375" style="15" customWidth="1"/>
  </cols>
  <sheetData>
    <row r="2" spans="1:13" x14ac:dyDescent="0.2">
      <c r="A2" s="2"/>
      <c r="B2" s="2" t="s">
        <v>306</v>
      </c>
    </row>
    <row r="3" spans="1:13" ht="18.75" thickBot="1" x14ac:dyDescent="0.3">
      <c r="A3" s="1"/>
      <c r="B3" s="7" t="s">
        <v>381</v>
      </c>
    </row>
    <row r="4" spans="1:13" ht="25.5" customHeight="1" thickBot="1" x14ac:dyDescent="0.25">
      <c r="B4" s="137" t="s">
        <v>1</v>
      </c>
      <c r="C4" s="238" t="s">
        <v>85</v>
      </c>
      <c r="D4" s="239" t="s">
        <v>82</v>
      </c>
      <c r="E4" s="239" t="s">
        <v>80</v>
      </c>
      <c r="F4" s="239" t="s">
        <v>79</v>
      </c>
      <c r="G4" s="239" t="s">
        <v>81</v>
      </c>
      <c r="H4" s="239" t="s">
        <v>83</v>
      </c>
      <c r="I4" s="239" t="s">
        <v>84</v>
      </c>
      <c r="J4" s="239" t="s">
        <v>86</v>
      </c>
      <c r="K4" s="239" t="s">
        <v>87</v>
      </c>
      <c r="L4" s="239" t="s">
        <v>180</v>
      </c>
      <c r="M4" s="240" t="s">
        <v>5</v>
      </c>
    </row>
    <row r="5" spans="1:13" x14ac:dyDescent="0.2">
      <c r="B5" s="461" t="s">
        <v>16</v>
      </c>
      <c r="C5" s="211">
        <v>3614</v>
      </c>
      <c r="D5" s="212">
        <v>4413</v>
      </c>
      <c r="E5" s="212">
        <v>0</v>
      </c>
      <c r="F5" s="212">
        <v>0</v>
      </c>
      <c r="G5" s="212">
        <v>0</v>
      </c>
      <c r="H5" s="212">
        <v>0</v>
      </c>
      <c r="I5" s="212">
        <v>0</v>
      </c>
      <c r="J5" s="212">
        <v>0</v>
      </c>
      <c r="K5" s="212">
        <v>0</v>
      </c>
      <c r="L5" s="212">
        <v>0</v>
      </c>
      <c r="M5" s="213">
        <v>8027</v>
      </c>
    </row>
    <row r="6" spans="1:13" x14ac:dyDescent="0.2">
      <c r="B6" s="25" t="s">
        <v>17</v>
      </c>
      <c r="C6" s="18">
        <v>40764</v>
      </c>
      <c r="D6" s="4">
        <v>29866</v>
      </c>
      <c r="E6" s="4">
        <v>0</v>
      </c>
      <c r="F6" s="4">
        <v>0</v>
      </c>
      <c r="G6" s="4">
        <v>0</v>
      </c>
      <c r="H6" s="4">
        <v>0</v>
      </c>
      <c r="I6" s="4">
        <v>43</v>
      </c>
      <c r="J6" s="4">
        <v>0</v>
      </c>
      <c r="K6" s="4">
        <v>0</v>
      </c>
      <c r="L6" s="4">
        <v>0</v>
      </c>
      <c r="M6" s="19">
        <v>70673</v>
      </c>
    </row>
    <row r="7" spans="1:13" x14ac:dyDescent="0.2">
      <c r="B7" s="25" t="s">
        <v>142</v>
      </c>
      <c r="C7" s="18">
        <v>27274</v>
      </c>
      <c r="D7" s="4">
        <v>0</v>
      </c>
      <c r="E7" s="4">
        <v>0</v>
      </c>
      <c r="F7" s="4">
        <v>0</v>
      </c>
      <c r="G7" s="4">
        <v>0</v>
      </c>
      <c r="H7" s="4">
        <v>0</v>
      </c>
      <c r="I7" s="4">
        <v>2714</v>
      </c>
      <c r="J7" s="4">
        <v>0</v>
      </c>
      <c r="K7" s="4">
        <v>0</v>
      </c>
      <c r="L7" s="4">
        <v>0</v>
      </c>
      <c r="M7" s="19">
        <v>29988</v>
      </c>
    </row>
    <row r="8" spans="1:13" x14ac:dyDescent="0.2">
      <c r="B8" s="25" t="s">
        <v>143</v>
      </c>
      <c r="C8" s="18">
        <v>11544</v>
      </c>
      <c r="D8" s="4">
        <v>0</v>
      </c>
      <c r="E8" s="4">
        <v>0</v>
      </c>
      <c r="F8" s="4">
        <v>0</v>
      </c>
      <c r="G8" s="4">
        <v>0</v>
      </c>
      <c r="H8" s="4">
        <v>0</v>
      </c>
      <c r="I8" s="4">
        <v>1794</v>
      </c>
      <c r="J8" s="4">
        <v>0</v>
      </c>
      <c r="K8" s="4">
        <v>0</v>
      </c>
      <c r="L8" s="4">
        <v>0</v>
      </c>
      <c r="M8" s="19">
        <v>13338</v>
      </c>
    </row>
    <row r="9" spans="1:13" x14ac:dyDescent="0.2">
      <c r="B9" s="25" t="s">
        <v>18</v>
      </c>
      <c r="C9" s="18">
        <v>16456036</v>
      </c>
      <c r="D9" s="4">
        <v>3310376</v>
      </c>
      <c r="E9" s="4">
        <v>31396</v>
      </c>
      <c r="F9" s="4">
        <v>0</v>
      </c>
      <c r="G9" s="4">
        <v>2117</v>
      </c>
      <c r="H9" s="4">
        <v>1492</v>
      </c>
      <c r="I9" s="4">
        <v>1640705</v>
      </c>
      <c r="J9" s="4">
        <v>349</v>
      </c>
      <c r="K9" s="4">
        <v>918</v>
      </c>
      <c r="L9" s="4">
        <v>0</v>
      </c>
      <c r="M9" s="19">
        <v>21443389</v>
      </c>
    </row>
    <row r="10" spans="1:13" x14ac:dyDescent="0.2">
      <c r="B10" s="25" t="s">
        <v>19</v>
      </c>
      <c r="C10" s="18">
        <v>887642</v>
      </c>
      <c r="D10" s="4">
        <v>100525</v>
      </c>
      <c r="E10" s="4">
        <v>48</v>
      </c>
      <c r="F10" s="4">
        <v>0</v>
      </c>
      <c r="G10" s="4">
        <v>15474</v>
      </c>
      <c r="H10" s="4">
        <v>0</v>
      </c>
      <c r="I10" s="4">
        <v>30117</v>
      </c>
      <c r="J10" s="4">
        <v>0</v>
      </c>
      <c r="K10" s="4">
        <v>537</v>
      </c>
      <c r="L10" s="4">
        <v>0</v>
      </c>
      <c r="M10" s="19">
        <v>1034343</v>
      </c>
    </row>
    <row r="11" spans="1:13" x14ac:dyDescent="0.2">
      <c r="B11" s="25" t="s">
        <v>174</v>
      </c>
      <c r="C11" s="18">
        <v>51479</v>
      </c>
      <c r="D11" s="4">
        <v>0</v>
      </c>
      <c r="E11" s="4">
        <v>0</v>
      </c>
      <c r="F11" s="4">
        <v>0</v>
      </c>
      <c r="G11" s="4">
        <v>0</v>
      </c>
      <c r="H11" s="4">
        <v>0</v>
      </c>
      <c r="I11" s="4">
        <v>990</v>
      </c>
      <c r="J11" s="4">
        <v>0</v>
      </c>
      <c r="K11" s="4">
        <v>0</v>
      </c>
      <c r="L11" s="4">
        <v>0</v>
      </c>
      <c r="M11" s="19">
        <v>52469</v>
      </c>
    </row>
    <row r="12" spans="1:13" x14ac:dyDescent="0.2">
      <c r="B12" s="25" t="s">
        <v>20</v>
      </c>
      <c r="C12" s="18">
        <v>4043510</v>
      </c>
      <c r="D12" s="4">
        <v>2363896</v>
      </c>
      <c r="E12" s="4">
        <v>905030</v>
      </c>
      <c r="F12" s="4">
        <v>0</v>
      </c>
      <c r="G12" s="4">
        <v>18216</v>
      </c>
      <c r="H12" s="4">
        <v>569</v>
      </c>
      <c r="I12" s="4">
        <v>1409824</v>
      </c>
      <c r="J12" s="4">
        <v>0</v>
      </c>
      <c r="K12" s="4">
        <v>0</v>
      </c>
      <c r="L12" s="4">
        <v>0</v>
      </c>
      <c r="M12" s="19">
        <v>8741045</v>
      </c>
    </row>
    <row r="13" spans="1:13" x14ac:dyDescent="0.2">
      <c r="B13" s="25" t="s">
        <v>21</v>
      </c>
      <c r="C13" s="18">
        <v>1566720</v>
      </c>
      <c r="D13" s="4">
        <v>248185</v>
      </c>
      <c r="E13" s="4">
        <v>21323</v>
      </c>
      <c r="F13" s="4">
        <v>0</v>
      </c>
      <c r="G13" s="4">
        <v>0</v>
      </c>
      <c r="H13" s="4">
        <v>0</v>
      </c>
      <c r="I13" s="4">
        <v>105464</v>
      </c>
      <c r="J13" s="4">
        <v>0</v>
      </c>
      <c r="K13" s="4">
        <v>0</v>
      </c>
      <c r="L13" s="4">
        <v>0</v>
      </c>
      <c r="M13" s="19">
        <v>1941692</v>
      </c>
    </row>
    <row r="14" spans="1:13" x14ac:dyDescent="0.2">
      <c r="B14" s="25" t="s">
        <v>144</v>
      </c>
      <c r="C14" s="18">
        <v>33279372</v>
      </c>
      <c r="D14" s="4">
        <v>4618107</v>
      </c>
      <c r="E14" s="4">
        <v>1172</v>
      </c>
      <c r="F14" s="4">
        <v>0</v>
      </c>
      <c r="G14" s="4">
        <v>1517</v>
      </c>
      <c r="H14" s="4">
        <v>319</v>
      </c>
      <c r="I14" s="4">
        <v>610036</v>
      </c>
      <c r="J14" s="4">
        <v>0</v>
      </c>
      <c r="K14" s="4">
        <v>0</v>
      </c>
      <c r="L14" s="4">
        <v>0</v>
      </c>
      <c r="M14" s="19">
        <v>38510523</v>
      </c>
    </row>
    <row r="15" spans="1:13" x14ac:dyDescent="0.2">
      <c r="B15" s="25" t="s">
        <v>22</v>
      </c>
      <c r="C15" s="18">
        <v>181173</v>
      </c>
      <c r="D15" s="4">
        <v>0</v>
      </c>
      <c r="E15" s="4">
        <v>0</v>
      </c>
      <c r="F15" s="4">
        <v>0</v>
      </c>
      <c r="G15" s="4">
        <v>0</v>
      </c>
      <c r="H15" s="4">
        <v>0</v>
      </c>
      <c r="I15" s="4">
        <v>1988</v>
      </c>
      <c r="J15" s="4">
        <v>0</v>
      </c>
      <c r="K15" s="4">
        <v>0</v>
      </c>
      <c r="L15" s="4">
        <v>0</v>
      </c>
      <c r="M15" s="19">
        <v>183161</v>
      </c>
    </row>
    <row r="16" spans="1:13" x14ac:dyDescent="0.2">
      <c r="B16" s="25" t="s">
        <v>23</v>
      </c>
      <c r="C16" s="18">
        <v>17843307</v>
      </c>
      <c r="D16" s="4">
        <v>1304154</v>
      </c>
      <c r="E16" s="4">
        <v>3410</v>
      </c>
      <c r="F16" s="4">
        <v>0</v>
      </c>
      <c r="G16" s="4">
        <v>21448</v>
      </c>
      <c r="H16" s="4">
        <v>99</v>
      </c>
      <c r="I16" s="4">
        <v>1906084</v>
      </c>
      <c r="J16" s="4">
        <v>0</v>
      </c>
      <c r="K16" s="4">
        <v>81</v>
      </c>
      <c r="L16" s="4">
        <v>0</v>
      </c>
      <c r="M16" s="19">
        <v>21078583</v>
      </c>
    </row>
    <row r="17" spans="2:13" x14ac:dyDescent="0.2">
      <c r="B17" s="25" t="s">
        <v>24</v>
      </c>
      <c r="C17" s="18">
        <v>2368020</v>
      </c>
      <c r="D17" s="4">
        <v>479228</v>
      </c>
      <c r="E17" s="4">
        <v>401</v>
      </c>
      <c r="F17" s="4">
        <v>0</v>
      </c>
      <c r="G17" s="4">
        <v>321</v>
      </c>
      <c r="H17" s="4">
        <v>3300</v>
      </c>
      <c r="I17" s="4">
        <v>195461</v>
      </c>
      <c r="J17" s="4">
        <v>0</v>
      </c>
      <c r="K17" s="4">
        <v>0</v>
      </c>
      <c r="L17" s="4">
        <v>0</v>
      </c>
      <c r="M17" s="19">
        <v>3046731</v>
      </c>
    </row>
    <row r="18" spans="2:13" x14ac:dyDescent="0.2">
      <c r="B18" s="25" t="s">
        <v>25</v>
      </c>
      <c r="C18" s="18">
        <v>4213723</v>
      </c>
      <c r="D18" s="4">
        <v>1591468</v>
      </c>
      <c r="E18" s="4">
        <v>0</v>
      </c>
      <c r="F18" s="4">
        <v>0</v>
      </c>
      <c r="G18" s="4">
        <v>6931</v>
      </c>
      <c r="H18" s="4">
        <v>0</v>
      </c>
      <c r="I18" s="4">
        <v>12545</v>
      </c>
      <c r="J18" s="4">
        <v>0</v>
      </c>
      <c r="K18" s="4">
        <v>0</v>
      </c>
      <c r="L18" s="4">
        <v>0</v>
      </c>
      <c r="M18" s="19">
        <v>5824667</v>
      </c>
    </row>
    <row r="19" spans="2:13" x14ac:dyDescent="0.2">
      <c r="B19" s="25" t="s">
        <v>26</v>
      </c>
      <c r="C19" s="18">
        <v>12400019</v>
      </c>
      <c r="D19" s="4">
        <v>3471399</v>
      </c>
      <c r="E19" s="4">
        <v>316562</v>
      </c>
      <c r="F19" s="4">
        <v>33917</v>
      </c>
      <c r="G19" s="4">
        <v>190703</v>
      </c>
      <c r="H19" s="4">
        <v>3724</v>
      </c>
      <c r="I19" s="4">
        <v>361541</v>
      </c>
      <c r="J19" s="4">
        <v>45</v>
      </c>
      <c r="K19" s="4">
        <v>223609</v>
      </c>
      <c r="L19" s="4">
        <v>314</v>
      </c>
      <c r="M19" s="19">
        <v>17001833</v>
      </c>
    </row>
    <row r="20" spans="2:13" x14ac:dyDescent="0.2">
      <c r="B20" s="25" t="s">
        <v>27</v>
      </c>
      <c r="C20" s="18">
        <v>2682096</v>
      </c>
      <c r="D20" s="4">
        <v>272850</v>
      </c>
      <c r="E20" s="4">
        <v>37</v>
      </c>
      <c r="F20" s="4">
        <v>0</v>
      </c>
      <c r="G20" s="4">
        <v>962</v>
      </c>
      <c r="H20" s="4">
        <v>0</v>
      </c>
      <c r="I20" s="4">
        <v>241043</v>
      </c>
      <c r="J20" s="4">
        <v>2</v>
      </c>
      <c r="K20" s="4">
        <v>36</v>
      </c>
      <c r="L20" s="4">
        <v>0</v>
      </c>
      <c r="M20" s="19">
        <v>3197026</v>
      </c>
    </row>
    <row r="21" spans="2:13" x14ac:dyDescent="0.2">
      <c r="B21" s="25" t="s">
        <v>207</v>
      </c>
      <c r="C21" s="18">
        <v>1717988</v>
      </c>
      <c r="D21" s="4">
        <v>8624</v>
      </c>
      <c r="E21" s="4">
        <v>0</v>
      </c>
      <c r="F21" s="4">
        <v>0</v>
      </c>
      <c r="G21" s="4">
        <v>0</v>
      </c>
      <c r="H21" s="4">
        <v>0</v>
      </c>
      <c r="I21" s="4">
        <v>89271</v>
      </c>
      <c r="J21" s="4">
        <v>0</v>
      </c>
      <c r="K21" s="4">
        <v>0</v>
      </c>
      <c r="L21" s="4">
        <v>0</v>
      </c>
      <c r="M21" s="19">
        <v>1815883</v>
      </c>
    </row>
    <row r="22" spans="2:13" x14ac:dyDescent="0.2">
      <c r="B22" s="25" t="s">
        <v>28</v>
      </c>
      <c r="C22" s="18">
        <v>7408040</v>
      </c>
      <c r="D22" s="4">
        <v>1682707</v>
      </c>
      <c r="E22" s="4">
        <v>48879</v>
      </c>
      <c r="F22" s="4">
        <v>0</v>
      </c>
      <c r="G22" s="4">
        <v>177</v>
      </c>
      <c r="H22" s="4">
        <v>1208</v>
      </c>
      <c r="I22" s="4">
        <v>1507690</v>
      </c>
      <c r="J22" s="4">
        <v>0</v>
      </c>
      <c r="K22" s="4">
        <v>240</v>
      </c>
      <c r="L22" s="4">
        <v>0</v>
      </c>
      <c r="M22" s="19">
        <v>10648941</v>
      </c>
    </row>
    <row r="23" spans="2:13" x14ac:dyDescent="0.2">
      <c r="B23" s="25" t="s">
        <v>29</v>
      </c>
      <c r="C23" s="18">
        <v>444244</v>
      </c>
      <c r="D23" s="4">
        <v>42677</v>
      </c>
      <c r="E23" s="4">
        <v>7118</v>
      </c>
      <c r="F23" s="4">
        <v>0</v>
      </c>
      <c r="G23" s="4">
        <v>0</v>
      </c>
      <c r="H23" s="4">
        <v>107</v>
      </c>
      <c r="I23" s="4">
        <v>47521</v>
      </c>
      <c r="J23" s="4">
        <v>0</v>
      </c>
      <c r="K23" s="4">
        <v>0</v>
      </c>
      <c r="L23" s="4">
        <v>0</v>
      </c>
      <c r="M23" s="19">
        <v>541667</v>
      </c>
    </row>
    <row r="24" spans="2:13" x14ac:dyDescent="0.2">
      <c r="B24" s="25" t="s">
        <v>30</v>
      </c>
      <c r="C24" s="18">
        <v>24641</v>
      </c>
      <c r="D24" s="4">
        <v>0</v>
      </c>
      <c r="E24" s="4">
        <v>0</v>
      </c>
      <c r="F24" s="4">
        <v>0</v>
      </c>
      <c r="G24" s="4">
        <v>0</v>
      </c>
      <c r="H24" s="4">
        <v>0</v>
      </c>
      <c r="I24" s="4">
        <v>241</v>
      </c>
      <c r="J24" s="4">
        <v>0</v>
      </c>
      <c r="K24" s="4">
        <v>0</v>
      </c>
      <c r="L24" s="4">
        <v>0</v>
      </c>
      <c r="M24" s="19">
        <v>24882</v>
      </c>
    </row>
    <row r="25" spans="2:13" x14ac:dyDescent="0.2">
      <c r="B25" s="25" t="s">
        <v>31</v>
      </c>
      <c r="C25" s="18">
        <v>23494</v>
      </c>
      <c r="D25" s="4">
        <v>0</v>
      </c>
      <c r="E25" s="4">
        <v>0</v>
      </c>
      <c r="F25" s="4">
        <v>0</v>
      </c>
      <c r="G25" s="4">
        <v>0</v>
      </c>
      <c r="H25" s="4">
        <v>0</v>
      </c>
      <c r="I25" s="4">
        <v>7880</v>
      </c>
      <c r="J25" s="4">
        <v>0</v>
      </c>
      <c r="K25" s="4">
        <v>0</v>
      </c>
      <c r="L25" s="4">
        <v>0</v>
      </c>
      <c r="M25" s="19">
        <v>31374</v>
      </c>
    </row>
    <row r="26" spans="2:13" x14ac:dyDescent="0.2">
      <c r="B26" s="25" t="s">
        <v>179</v>
      </c>
      <c r="C26" s="18">
        <v>667</v>
      </c>
      <c r="D26" s="4">
        <v>0</v>
      </c>
      <c r="E26" s="4">
        <v>0</v>
      </c>
      <c r="F26" s="4">
        <v>0</v>
      </c>
      <c r="G26" s="4">
        <v>0</v>
      </c>
      <c r="H26" s="4">
        <v>0</v>
      </c>
      <c r="I26" s="4">
        <v>0</v>
      </c>
      <c r="J26" s="4">
        <v>0</v>
      </c>
      <c r="K26" s="4">
        <v>0</v>
      </c>
      <c r="L26" s="4">
        <v>0</v>
      </c>
      <c r="M26" s="19">
        <v>667</v>
      </c>
    </row>
    <row r="27" spans="2:13" x14ac:dyDescent="0.2">
      <c r="B27" s="25" t="s">
        <v>204</v>
      </c>
      <c r="C27" s="18">
        <v>359</v>
      </c>
      <c r="D27" s="4">
        <v>0</v>
      </c>
      <c r="E27" s="4">
        <v>0</v>
      </c>
      <c r="F27" s="4">
        <v>0</v>
      </c>
      <c r="G27" s="4">
        <v>0</v>
      </c>
      <c r="H27" s="4">
        <v>0</v>
      </c>
      <c r="I27" s="4">
        <v>1785</v>
      </c>
      <c r="J27" s="4">
        <v>0</v>
      </c>
      <c r="K27" s="4">
        <v>0</v>
      </c>
      <c r="L27" s="4">
        <v>0</v>
      </c>
      <c r="M27" s="19">
        <v>2144</v>
      </c>
    </row>
    <row r="28" spans="2:13" x14ac:dyDescent="0.2">
      <c r="B28" s="25" t="s">
        <v>175</v>
      </c>
      <c r="C28" s="18">
        <v>784</v>
      </c>
      <c r="D28" s="4">
        <v>0</v>
      </c>
      <c r="E28" s="4">
        <v>0</v>
      </c>
      <c r="F28" s="4">
        <v>0</v>
      </c>
      <c r="G28" s="4">
        <v>0</v>
      </c>
      <c r="H28" s="4">
        <v>0</v>
      </c>
      <c r="I28" s="4">
        <v>0</v>
      </c>
      <c r="J28" s="4">
        <v>0</v>
      </c>
      <c r="K28" s="4">
        <v>0</v>
      </c>
      <c r="L28" s="4">
        <v>0</v>
      </c>
      <c r="M28" s="19">
        <v>784</v>
      </c>
    </row>
    <row r="29" spans="2:13" x14ac:dyDescent="0.2">
      <c r="B29" s="25" t="s">
        <v>32</v>
      </c>
      <c r="C29" s="18">
        <v>302527</v>
      </c>
      <c r="D29" s="4">
        <v>8733</v>
      </c>
      <c r="E29" s="4">
        <v>0</v>
      </c>
      <c r="F29" s="4">
        <v>0</v>
      </c>
      <c r="G29" s="4">
        <v>83</v>
      </c>
      <c r="H29" s="4">
        <v>0</v>
      </c>
      <c r="I29" s="4">
        <v>6853</v>
      </c>
      <c r="J29" s="4">
        <v>0</v>
      </c>
      <c r="K29" s="4">
        <v>6</v>
      </c>
      <c r="L29" s="4">
        <v>0</v>
      </c>
      <c r="M29" s="19">
        <v>318202</v>
      </c>
    </row>
    <row r="30" spans="2:13" x14ac:dyDescent="0.2">
      <c r="B30" s="25" t="s">
        <v>33</v>
      </c>
      <c r="C30" s="18">
        <v>13771</v>
      </c>
      <c r="D30" s="4">
        <v>5833</v>
      </c>
      <c r="E30" s="4">
        <v>0</v>
      </c>
      <c r="F30" s="4">
        <v>0</v>
      </c>
      <c r="G30" s="4">
        <v>0</v>
      </c>
      <c r="H30" s="4">
        <v>0</v>
      </c>
      <c r="I30" s="4">
        <v>0</v>
      </c>
      <c r="J30" s="4">
        <v>0</v>
      </c>
      <c r="K30" s="4">
        <v>0</v>
      </c>
      <c r="L30" s="4">
        <v>0</v>
      </c>
      <c r="M30" s="19">
        <v>19604</v>
      </c>
    </row>
    <row r="31" spans="2:13" x14ac:dyDescent="0.2">
      <c r="B31" s="25" t="s">
        <v>34</v>
      </c>
      <c r="C31" s="18">
        <v>6671</v>
      </c>
      <c r="D31" s="4">
        <v>5431</v>
      </c>
      <c r="E31" s="4">
        <v>0</v>
      </c>
      <c r="F31" s="4">
        <v>0</v>
      </c>
      <c r="G31" s="4">
        <v>0</v>
      </c>
      <c r="H31" s="4">
        <v>0</v>
      </c>
      <c r="I31" s="4">
        <v>0</v>
      </c>
      <c r="J31" s="4">
        <v>0</v>
      </c>
      <c r="K31" s="4">
        <v>0</v>
      </c>
      <c r="L31" s="4">
        <v>0</v>
      </c>
      <c r="M31" s="19">
        <v>12102</v>
      </c>
    </row>
    <row r="32" spans="2:13" x14ac:dyDescent="0.2">
      <c r="B32" s="25" t="s">
        <v>35</v>
      </c>
      <c r="C32" s="18">
        <v>714221</v>
      </c>
      <c r="D32" s="4">
        <v>145457</v>
      </c>
      <c r="E32" s="4">
        <v>65720</v>
      </c>
      <c r="F32" s="4">
        <v>0</v>
      </c>
      <c r="G32" s="4">
        <v>15474</v>
      </c>
      <c r="H32" s="4">
        <v>3955</v>
      </c>
      <c r="I32" s="4">
        <v>408932</v>
      </c>
      <c r="J32" s="4">
        <v>0</v>
      </c>
      <c r="K32" s="4">
        <v>259</v>
      </c>
      <c r="L32" s="4">
        <v>0</v>
      </c>
      <c r="M32" s="19">
        <v>1354018</v>
      </c>
    </row>
    <row r="33" spans="2:13" x14ac:dyDescent="0.2">
      <c r="B33" s="25" t="s">
        <v>182</v>
      </c>
      <c r="C33" s="18">
        <v>19384</v>
      </c>
      <c r="D33" s="4">
        <v>8076</v>
      </c>
      <c r="E33" s="4">
        <v>0</v>
      </c>
      <c r="F33" s="4">
        <v>0</v>
      </c>
      <c r="G33" s="4">
        <v>0</v>
      </c>
      <c r="H33" s="4">
        <v>7</v>
      </c>
      <c r="I33" s="4">
        <v>2287</v>
      </c>
      <c r="J33" s="4">
        <v>0</v>
      </c>
      <c r="K33" s="4">
        <v>0</v>
      </c>
      <c r="L33" s="4">
        <v>0</v>
      </c>
      <c r="M33" s="19">
        <v>29754</v>
      </c>
    </row>
    <row r="34" spans="2:13" x14ac:dyDescent="0.2">
      <c r="B34" s="25" t="s">
        <v>145</v>
      </c>
      <c r="C34" s="18">
        <v>2251</v>
      </c>
      <c r="D34" s="4">
        <v>1487</v>
      </c>
      <c r="E34" s="4">
        <v>0</v>
      </c>
      <c r="F34" s="4">
        <v>0</v>
      </c>
      <c r="G34" s="4">
        <v>0</v>
      </c>
      <c r="H34" s="4">
        <v>0</v>
      </c>
      <c r="I34" s="4">
        <v>0</v>
      </c>
      <c r="J34" s="4">
        <v>0</v>
      </c>
      <c r="K34" s="4">
        <v>0</v>
      </c>
      <c r="L34" s="4">
        <v>0</v>
      </c>
      <c r="M34" s="19">
        <v>3738</v>
      </c>
    </row>
    <row r="35" spans="2:13" x14ac:dyDescent="0.2">
      <c r="B35" s="25" t="s">
        <v>36</v>
      </c>
      <c r="C35" s="18">
        <v>11141</v>
      </c>
      <c r="D35" s="4">
        <v>12</v>
      </c>
      <c r="E35" s="4">
        <v>0</v>
      </c>
      <c r="F35" s="4">
        <v>0</v>
      </c>
      <c r="G35" s="4">
        <v>0</v>
      </c>
      <c r="H35" s="4">
        <v>0</v>
      </c>
      <c r="I35" s="4">
        <v>114</v>
      </c>
      <c r="J35" s="4">
        <v>0</v>
      </c>
      <c r="K35" s="4">
        <v>0</v>
      </c>
      <c r="L35" s="4">
        <v>0</v>
      </c>
      <c r="M35" s="19">
        <v>11267</v>
      </c>
    </row>
    <row r="36" spans="2:13" x14ac:dyDescent="0.2">
      <c r="B36" s="25" t="s">
        <v>37</v>
      </c>
      <c r="C36" s="18">
        <v>161406</v>
      </c>
      <c r="D36" s="4">
        <v>128099</v>
      </c>
      <c r="E36" s="4">
        <v>0</v>
      </c>
      <c r="F36" s="4">
        <v>0</v>
      </c>
      <c r="G36" s="4">
        <v>0</v>
      </c>
      <c r="H36" s="4">
        <v>0</v>
      </c>
      <c r="I36" s="4">
        <v>13539</v>
      </c>
      <c r="J36" s="4">
        <v>0</v>
      </c>
      <c r="K36" s="4">
        <v>0</v>
      </c>
      <c r="L36" s="4">
        <v>0</v>
      </c>
      <c r="M36" s="19">
        <v>303044</v>
      </c>
    </row>
    <row r="37" spans="2:13" x14ac:dyDescent="0.2">
      <c r="B37" s="25" t="s">
        <v>205</v>
      </c>
      <c r="C37" s="18">
        <v>1899</v>
      </c>
      <c r="D37" s="4">
        <v>0</v>
      </c>
      <c r="E37" s="4">
        <v>0</v>
      </c>
      <c r="F37" s="4">
        <v>0</v>
      </c>
      <c r="G37" s="4">
        <v>0</v>
      </c>
      <c r="H37" s="4">
        <v>0</v>
      </c>
      <c r="I37" s="4">
        <v>0</v>
      </c>
      <c r="J37" s="4">
        <v>0</v>
      </c>
      <c r="K37" s="4">
        <v>0</v>
      </c>
      <c r="L37" s="4">
        <v>0</v>
      </c>
      <c r="M37" s="19">
        <v>1899</v>
      </c>
    </row>
    <row r="38" spans="2:13" x14ac:dyDescent="0.2">
      <c r="B38" s="25" t="s">
        <v>146</v>
      </c>
      <c r="C38" s="18">
        <v>5933</v>
      </c>
      <c r="D38" s="4">
        <v>3061</v>
      </c>
      <c r="E38" s="4">
        <v>0</v>
      </c>
      <c r="F38" s="4">
        <v>0</v>
      </c>
      <c r="G38" s="4">
        <v>0</v>
      </c>
      <c r="H38" s="4">
        <v>0</v>
      </c>
      <c r="I38" s="4">
        <v>0</v>
      </c>
      <c r="J38" s="4">
        <v>0</v>
      </c>
      <c r="K38" s="4">
        <v>0</v>
      </c>
      <c r="L38" s="4">
        <v>0</v>
      </c>
      <c r="M38" s="19">
        <v>8994</v>
      </c>
    </row>
    <row r="39" spans="2:13" x14ac:dyDescent="0.2">
      <c r="B39" s="25" t="s">
        <v>38</v>
      </c>
      <c r="C39" s="18">
        <v>661538</v>
      </c>
      <c r="D39" s="4">
        <v>0</v>
      </c>
      <c r="E39" s="4">
        <v>0</v>
      </c>
      <c r="F39" s="4">
        <v>0</v>
      </c>
      <c r="G39" s="4">
        <v>0</v>
      </c>
      <c r="H39" s="4">
        <v>0</v>
      </c>
      <c r="I39" s="4">
        <v>9289</v>
      </c>
      <c r="J39" s="4">
        <v>0</v>
      </c>
      <c r="K39" s="4">
        <v>0</v>
      </c>
      <c r="L39" s="4">
        <v>0</v>
      </c>
      <c r="M39" s="19">
        <v>670827</v>
      </c>
    </row>
    <row r="40" spans="2:13" x14ac:dyDescent="0.2">
      <c r="B40" s="25" t="s">
        <v>39</v>
      </c>
      <c r="C40" s="18">
        <v>91263</v>
      </c>
      <c r="D40" s="4">
        <v>365407</v>
      </c>
      <c r="E40" s="4">
        <v>0</v>
      </c>
      <c r="F40" s="4">
        <v>0</v>
      </c>
      <c r="G40" s="4">
        <v>0</v>
      </c>
      <c r="H40" s="4">
        <v>0</v>
      </c>
      <c r="I40" s="4">
        <v>100</v>
      </c>
      <c r="J40" s="4">
        <v>0</v>
      </c>
      <c r="K40" s="4">
        <v>12588</v>
      </c>
      <c r="L40" s="4">
        <v>0</v>
      </c>
      <c r="M40" s="19">
        <v>469358</v>
      </c>
    </row>
    <row r="41" spans="2:13" x14ac:dyDescent="0.2">
      <c r="B41" s="25" t="s">
        <v>208</v>
      </c>
      <c r="C41" s="18">
        <v>108</v>
      </c>
      <c r="D41" s="4">
        <v>0</v>
      </c>
      <c r="E41" s="4">
        <v>0</v>
      </c>
      <c r="F41" s="4">
        <v>0</v>
      </c>
      <c r="G41" s="4">
        <v>0</v>
      </c>
      <c r="H41" s="4">
        <v>0</v>
      </c>
      <c r="I41" s="4">
        <v>0</v>
      </c>
      <c r="J41" s="4">
        <v>0</v>
      </c>
      <c r="K41" s="4">
        <v>0</v>
      </c>
      <c r="L41" s="4">
        <v>0</v>
      </c>
      <c r="M41" s="19">
        <v>108</v>
      </c>
    </row>
    <row r="42" spans="2:13" x14ac:dyDescent="0.2">
      <c r="B42" s="25" t="s">
        <v>40</v>
      </c>
      <c r="C42" s="18">
        <v>66150</v>
      </c>
      <c r="D42" s="4">
        <v>0</v>
      </c>
      <c r="E42" s="4">
        <v>0</v>
      </c>
      <c r="F42" s="4">
        <v>0</v>
      </c>
      <c r="G42" s="4">
        <v>0</v>
      </c>
      <c r="H42" s="4">
        <v>0</v>
      </c>
      <c r="I42" s="4">
        <v>593</v>
      </c>
      <c r="J42" s="4">
        <v>0</v>
      </c>
      <c r="K42" s="4">
        <v>0</v>
      </c>
      <c r="L42" s="4">
        <v>0</v>
      </c>
      <c r="M42" s="19">
        <v>66743</v>
      </c>
    </row>
    <row r="43" spans="2:13" x14ac:dyDescent="0.2">
      <c r="B43" s="25" t="s">
        <v>41</v>
      </c>
      <c r="C43" s="18">
        <v>81212</v>
      </c>
      <c r="D43" s="4">
        <v>21667</v>
      </c>
      <c r="E43" s="4">
        <v>4547</v>
      </c>
      <c r="F43" s="4">
        <v>0</v>
      </c>
      <c r="G43" s="4">
        <v>1662</v>
      </c>
      <c r="H43" s="4">
        <v>3</v>
      </c>
      <c r="I43" s="4">
        <v>15490</v>
      </c>
      <c r="J43" s="4">
        <v>0</v>
      </c>
      <c r="K43" s="4">
        <v>0</v>
      </c>
      <c r="L43" s="4">
        <v>0</v>
      </c>
      <c r="M43" s="19">
        <v>124581</v>
      </c>
    </row>
    <row r="44" spans="2:13" x14ac:dyDescent="0.2">
      <c r="B44" s="25" t="s">
        <v>42</v>
      </c>
      <c r="C44" s="18">
        <v>209803</v>
      </c>
      <c r="D44" s="4">
        <v>10380</v>
      </c>
      <c r="E44" s="4">
        <v>16953</v>
      </c>
      <c r="F44" s="4">
        <v>0</v>
      </c>
      <c r="G44" s="4">
        <v>0</v>
      </c>
      <c r="H44" s="4">
        <v>0</v>
      </c>
      <c r="I44" s="4">
        <v>45088</v>
      </c>
      <c r="J44" s="4">
        <v>0</v>
      </c>
      <c r="K44" s="4">
        <v>0</v>
      </c>
      <c r="L44" s="4">
        <v>0</v>
      </c>
      <c r="M44" s="19">
        <v>282224</v>
      </c>
    </row>
    <row r="45" spans="2:13" x14ac:dyDescent="0.2">
      <c r="B45" s="25" t="s">
        <v>43</v>
      </c>
      <c r="C45" s="18">
        <v>2466223</v>
      </c>
      <c r="D45" s="4">
        <v>417017</v>
      </c>
      <c r="E45" s="4">
        <v>0</v>
      </c>
      <c r="F45" s="4">
        <v>0</v>
      </c>
      <c r="G45" s="4">
        <v>0</v>
      </c>
      <c r="H45" s="4">
        <v>488</v>
      </c>
      <c r="I45" s="4">
        <v>29573</v>
      </c>
      <c r="J45" s="4">
        <v>0</v>
      </c>
      <c r="K45" s="4">
        <v>0</v>
      </c>
      <c r="L45" s="4">
        <v>0</v>
      </c>
      <c r="M45" s="19">
        <v>2913301</v>
      </c>
    </row>
    <row r="46" spans="2:13" x14ac:dyDescent="0.2">
      <c r="B46" s="25" t="s">
        <v>44</v>
      </c>
      <c r="C46" s="18">
        <v>121091</v>
      </c>
      <c r="D46" s="4">
        <v>39524</v>
      </c>
      <c r="E46" s="4">
        <v>0</v>
      </c>
      <c r="F46" s="4">
        <v>0</v>
      </c>
      <c r="G46" s="4">
        <v>0</v>
      </c>
      <c r="H46" s="4">
        <v>0</v>
      </c>
      <c r="I46" s="4">
        <v>0</v>
      </c>
      <c r="J46" s="4">
        <v>0</v>
      </c>
      <c r="K46" s="4">
        <v>0</v>
      </c>
      <c r="L46" s="4">
        <v>0</v>
      </c>
      <c r="M46" s="19">
        <v>160615</v>
      </c>
    </row>
    <row r="47" spans="2:13" x14ac:dyDescent="0.2">
      <c r="B47" s="26" t="s">
        <v>53</v>
      </c>
      <c r="C47" s="197">
        <v>110613102</v>
      </c>
      <c r="D47" s="198">
        <v>20688659</v>
      </c>
      <c r="E47" s="198">
        <v>1422596</v>
      </c>
      <c r="F47" s="198">
        <v>33917</v>
      </c>
      <c r="G47" s="198">
        <v>275085</v>
      </c>
      <c r="H47" s="198">
        <v>15271</v>
      </c>
      <c r="I47" s="198">
        <v>8706595</v>
      </c>
      <c r="J47" s="198">
        <v>396</v>
      </c>
      <c r="K47" s="198">
        <v>238274</v>
      </c>
      <c r="L47" s="198">
        <v>314</v>
      </c>
      <c r="M47" s="199">
        <v>141994209</v>
      </c>
    </row>
    <row r="48" spans="2:13" x14ac:dyDescent="0.2">
      <c r="B48" s="25" t="s">
        <v>45</v>
      </c>
      <c r="C48" s="18">
        <v>4179101</v>
      </c>
      <c r="D48" s="4">
        <v>449728</v>
      </c>
      <c r="E48" s="4">
        <v>155</v>
      </c>
      <c r="F48" s="4">
        <v>0</v>
      </c>
      <c r="G48" s="4">
        <v>61</v>
      </c>
      <c r="H48" s="4">
        <v>0</v>
      </c>
      <c r="I48" s="4">
        <v>29151</v>
      </c>
      <c r="J48" s="4">
        <v>0</v>
      </c>
      <c r="K48" s="4">
        <v>0</v>
      </c>
      <c r="L48" s="4">
        <v>0</v>
      </c>
      <c r="M48" s="19">
        <v>4658196</v>
      </c>
    </row>
    <row r="49" spans="2:13" x14ac:dyDescent="0.2">
      <c r="B49" s="25" t="s">
        <v>46</v>
      </c>
      <c r="C49" s="18">
        <v>1870135</v>
      </c>
      <c r="D49" s="4">
        <v>320034</v>
      </c>
      <c r="E49" s="4">
        <v>9073</v>
      </c>
      <c r="F49" s="4">
        <v>0</v>
      </c>
      <c r="G49" s="4">
        <v>568</v>
      </c>
      <c r="H49" s="4">
        <v>1000</v>
      </c>
      <c r="I49" s="4">
        <v>165990</v>
      </c>
      <c r="J49" s="4">
        <v>0</v>
      </c>
      <c r="K49" s="4">
        <v>1</v>
      </c>
      <c r="L49" s="4">
        <v>0</v>
      </c>
      <c r="M49" s="19">
        <v>2366801</v>
      </c>
    </row>
    <row r="50" spans="2:13" x14ac:dyDescent="0.2">
      <c r="B50" s="25" t="s">
        <v>47</v>
      </c>
      <c r="C50" s="18">
        <v>12166765</v>
      </c>
      <c r="D50" s="4">
        <v>3947953</v>
      </c>
      <c r="E50" s="4">
        <v>1091387</v>
      </c>
      <c r="F50" s="4">
        <v>324229</v>
      </c>
      <c r="G50" s="4">
        <v>1205</v>
      </c>
      <c r="H50" s="4">
        <v>0</v>
      </c>
      <c r="I50" s="4">
        <v>1456819</v>
      </c>
      <c r="J50" s="4">
        <v>0</v>
      </c>
      <c r="K50" s="4">
        <v>0</v>
      </c>
      <c r="L50" s="4">
        <v>0</v>
      </c>
      <c r="M50" s="19">
        <v>18988358</v>
      </c>
    </row>
    <row r="51" spans="2:13" x14ac:dyDescent="0.2">
      <c r="B51" s="25" t="s">
        <v>48</v>
      </c>
      <c r="C51" s="18">
        <v>24748204</v>
      </c>
      <c r="D51" s="4">
        <v>9067052</v>
      </c>
      <c r="E51" s="4">
        <v>156500</v>
      </c>
      <c r="F51" s="4">
        <v>0</v>
      </c>
      <c r="G51" s="4">
        <v>2326</v>
      </c>
      <c r="H51" s="4">
        <v>38788</v>
      </c>
      <c r="I51" s="4">
        <v>1922202</v>
      </c>
      <c r="J51" s="4">
        <v>60</v>
      </c>
      <c r="K51" s="4">
        <v>294</v>
      </c>
      <c r="L51" s="4">
        <v>0</v>
      </c>
      <c r="M51" s="19">
        <v>35935426</v>
      </c>
    </row>
    <row r="52" spans="2:13" x14ac:dyDescent="0.2">
      <c r="B52" s="25" t="s">
        <v>49</v>
      </c>
      <c r="C52" s="18">
        <v>10588418</v>
      </c>
      <c r="D52" s="4">
        <v>2488519</v>
      </c>
      <c r="E52" s="4">
        <v>310694</v>
      </c>
      <c r="F52" s="4">
        <v>0</v>
      </c>
      <c r="G52" s="4">
        <v>3471</v>
      </c>
      <c r="H52" s="4">
        <v>4621</v>
      </c>
      <c r="I52" s="4">
        <v>699982</v>
      </c>
      <c r="J52" s="4">
        <v>0</v>
      </c>
      <c r="K52" s="4">
        <v>314</v>
      </c>
      <c r="L52" s="4">
        <v>0</v>
      </c>
      <c r="M52" s="19">
        <v>14096019</v>
      </c>
    </row>
    <row r="53" spans="2:13" x14ac:dyDescent="0.2">
      <c r="B53" s="25" t="s">
        <v>50</v>
      </c>
      <c r="C53" s="18">
        <v>4855957</v>
      </c>
      <c r="D53" s="4">
        <v>977415</v>
      </c>
      <c r="E53" s="4">
        <v>1073241</v>
      </c>
      <c r="F53" s="4">
        <v>0</v>
      </c>
      <c r="G53" s="4">
        <v>22519</v>
      </c>
      <c r="H53" s="4">
        <v>25065</v>
      </c>
      <c r="I53" s="4">
        <v>759824</v>
      </c>
      <c r="J53" s="4">
        <v>0</v>
      </c>
      <c r="K53" s="4">
        <v>0</v>
      </c>
      <c r="L53" s="4">
        <v>169</v>
      </c>
      <c r="M53" s="19">
        <v>7714190</v>
      </c>
    </row>
    <row r="54" spans="2:13" x14ac:dyDescent="0.2">
      <c r="B54" s="26" t="s">
        <v>54</v>
      </c>
      <c r="C54" s="197">
        <v>58408580</v>
      </c>
      <c r="D54" s="198">
        <v>17250701</v>
      </c>
      <c r="E54" s="198">
        <v>2641050</v>
      </c>
      <c r="F54" s="198">
        <v>324229</v>
      </c>
      <c r="G54" s="198">
        <v>30150</v>
      </c>
      <c r="H54" s="198">
        <v>69474</v>
      </c>
      <c r="I54" s="198">
        <v>5033968</v>
      </c>
      <c r="J54" s="198">
        <v>60</v>
      </c>
      <c r="K54" s="198">
        <v>609</v>
      </c>
      <c r="L54" s="198">
        <v>169</v>
      </c>
      <c r="M54" s="199">
        <v>83758990</v>
      </c>
    </row>
    <row r="55" spans="2:13" x14ac:dyDescent="0.2">
      <c r="B55" s="462" t="s">
        <v>51</v>
      </c>
      <c r="C55" s="262">
        <v>126053965</v>
      </c>
      <c r="D55" s="263">
        <v>29392262</v>
      </c>
      <c r="E55" s="263">
        <v>1555327</v>
      </c>
      <c r="F55" s="263">
        <v>0</v>
      </c>
      <c r="G55" s="263">
        <v>63670</v>
      </c>
      <c r="H55" s="263">
        <v>2973</v>
      </c>
      <c r="I55" s="263">
        <v>417920</v>
      </c>
      <c r="J55" s="263">
        <v>0</v>
      </c>
      <c r="K55" s="263">
        <v>18084</v>
      </c>
      <c r="L55" s="263">
        <v>0</v>
      </c>
      <c r="M55" s="264">
        <v>157504201</v>
      </c>
    </row>
    <row r="56" spans="2:13" x14ac:dyDescent="0.2">
      <c r="B56" s="26" t="s">
        <v>55</v>
      </c>
      <c r="C56" s="197">
        <v>126053965</v>
      </c>
      <c r="D56" s="198">
        <v>29392262</v>
      </c>
      <c r="E56" s="198">
        <v>1555327</v>
      </c>
      <c r="F56" s="198">
        <v>0</v>
      </c>
      <c r="G56" s="198">
        <v>63670</v>
      </c>
      <c r="H56" s="198">
        <v>2973</v>
      </c>
      <c r="I56" s="198">
        <v>417920</v>
      </c>
      <c r="J56" s="198">
        <v>0</v>
      </c>
      <c r="K56" s="198">
        <v>18084</v>
      </c>
      <c r="L56" s="198">
        <v>0</v>
      </c>
      <c r="M56" s="199">
        <v>157504201</v>
      </c>
    </row>
    <row r="57" spans="2:13" x14ac:dyDescent="0.2">
      <c r="B57" s="32"/>
      <c r="C57" s="220"/>
      <c r="D57" s="221"/>
      <c r="E57" s="221"/>
      <c r="F57" s="221"/>
      <c r="G57" s="221"/>
      <c r="H57" s="221"/>
      <c r="I57" s="221"/>
      <c r="J57" s="221"/>
      <c r="K57" s="221"/>
      <c r="L57" s="221"/>
      <c r="M57" s="222"/>
    </row>
    <row r="58" spans="2:13" ht="13.5" thickBot="1" x14ac:dyDescent="0.25">
      <c r="B58" s="27" t="s">
        <v>52</v>
      </c>
      <c r="C58" s="182">
        <v>295075647</v>
      </c>
      <c r="D58" s="178">
        <v>67331622</v>
      </c>
      <c r="E58" s="178">
        <v>5618973</v>
      </c>
      <c r="F58" s="178">
        <v>358146</v>
      </c>
      <c r="G58" s="178">
        <v>368905</v>
      </c>
      <c r="H58" s="178">
        <v>87718</v>
      </c>
      <c r="I58" s="178">
        <v>14158483</v>
      </c>
      <c r="J58" s="178">
        <v>456</v>
      </c>
      <c r="K58" s="178">
        <v>256967</v>
      </c>
      <c r="L58" s="178">
        <v>483</v>
      </c>
      <c r="M58" s="179">
        <v>383257400</v>
      </c>
    </row>
    <row r="59" spans="2:13" x14ac:dyDescent="0.2">
      <c r="B59" s="411" t="s">
        <v>217</v>
      </c>
      <c r="M59"/>
    </row>
    <row r="60" spans="2:13" x14ac:dyDescent="0.2">
      <c r="B60" s="10"/>
      <c r="M60"/>
    </row>
    <row r="61" spans="2:13" x14ac:dyDescent="0.2">
      <c r="B61" s="492" t="s">
        <v>374</v>
      </c>
      <c r="C61" s="492"/>
      <c r="D61" s="492"/>
      <c r="E61" s="492"/>
      <c r="F61" s="492"/>
      <c r="G61" s="492"/>
    </row>
    <row r="62" spans="2:13" x14ac:dyDescent="0.2">
      <c r="B62" s="492"/>
      <c r="C62" s="492"/>
      <c r="D62" s="492"/>
      <c r="E62" s="492"/>
      <c r="F62" s="492"/>
      <c r="G62" s="492"/>
    </row>
  </sheetData>
  <mergeCells count="1">
    <mergeCell ref="B61:G62"/>
  </mergeCells>
  <phoneticPr fontId="4"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R59"/>
  <sheetViews>
    <sheetView showGridLines="0" workbookViewId="0"/>
  </sheetViews>
  <sheetFormatPr defaultRowHeight="12.75" customHeight="1" x14ac:dyDescent="0.2"/>
  <cols>
    <col min="2" max="2" width="42" customWidth="1"/>
    <col min="3" max="3" width="8" customWidth="1"/>
    <col min="4" max="4" width="7.28515625" customWidth="1"/>
    <col min="5" max="5" width="7.7109375" customWidth="1"/>
    <col min="6" max="6" width="8.7109375" customWidth="1"/>
    <col min="7" max="7" width="7.42578125" customWidth="1"/>
    <col min="8" max="8" width="6.7109375" customWidth="1"/>
    <col min="9" max="9" width="7.42578125" customWidth="1"/>
    <col min="10" max="10" width="8.7109375" customWidth="1"/>
    <col min="11" max="11" width="7.140625" customWidth="1"/>
    <col min="12" max="12" width="6.28515625" customWidth="1"/>
    <col min="13" max="13" width="7.7109375" customWidth="1"/>
    <col min="14" max="14" width="8.42578125" customWidth="1"/>
    <col min="16" max="16" width="11.85546875" customWidth="1"/>
  </cols>
  <sheetData>
    <row r="2" spans="2:18" x14ac:dyDescent="0.2">
      <c r="B2" s="2" t="s">
        <v>60</v>
      </c>
    </row>
    <row r="3" spans="2:18" ht="18.75" thickBot="1" x14ac:dyDescent="0.3">
      <c r="B3" s="7" t="s">
        <v>58</v>
      </c>
    </row>
    <row r="4" spans="2:18" x14ac:dyDescent="0.2">
      <c r="B4" s="474" t="s">
        <v>1</v>
      </c>
      <c r="C4" s="469" t="s">
        <v>2</v>
      </c>
      <c r="D4" s="470"/>
      <c r="E4" s="470"/>
      <c r="F4" s="471"/>
      <c r="G4" s="469" t="s">
        <v>3</v>
      </c>
      <c r="H4" s="470"/>
      <c r="I4" s="470"/>
      <c r="J4" s="471"/>
      <c r="K4" s="464" t="s">
        <v>4</v>
      </c>
      <c r="L4" s="465"/>
      <c r="M4" s="465"/>
      <c r="N4" s="466"/>
      <c r="O4" s="464" t="s">
        <v>104</v>
      </c>
      <c r="P4" s="465"/>
      <c r="Q4" s="465"/>
      <c r="R4" s="466"/>
    </row>
    <row r="5" spans="2:18" ht="39.75" customHeight="1" thickBot="1" x14ac:dyDescent="0.25">
      <c r="B5" s="475"/>
      <c r="C5" s="224" t="s">
        <v>57</v>
      </c>
      <c r="D5" s="225" t="s">
        <v>56</v>
      </c>
      <c r="E5" s="225" t="s">
        <v>74</v>
      </c>
      <c r="F5" s="226" t="s">
        <v>75</v>
      </c>
      <c r="G5" s="224" t="s">
        <v>57</v>
      </c>
      <c r="H5" s="225" t="s">
        <v>56</v>
      </c>
      <c r="I5" s="225" t="s">
        <v>74</v>
      </c>
      <c r="J5" s="226" t="s">
        <v>7</v>
      </c>
      <c r="K5" s="224" t="s">
        <v>57</v>
      </c>
      <c r="L5" s="225" t="s">
        <v>56</v>
      </c>
      <c r="M5" s="225" t="s">
        <v>74</v>
      </c>
      <c r="N5" s="226" t="s">
        <v>9</v>
      </c>
      <c r="O5" s="224" t="s">
        <v>57</v>
      </c>
      <c r="P5" s="225" t="s">
        <v>56</v>
      </c>
      <c r="Q5" s="225" t="s">
        <v>74</v>
      </c>
      <c r="R5" s="226" t="s">
        <v>13</v>
      </c>
    </row>
    <row r="6" spans="2:18" ht="12.75" customHeight="1" x14ac:dyDescent="0.2">
      <c r="B6" s="136" t="s">
        <v>16</v>
      </c>
      <c r="C6" s="211">
        <v>29</v>
      </c>
      <c r="D6" s="212">
        <v>0</v>
      </c>
      <c r="E6" s="212">
        <v>0</v>
      </c>
      <c r="F6" s="213">
        <v>29</v>
      </c>
      <c r="G6" s="211">
        <v>14</v>
      </c>
      <c r="H6" s="212">
        <v>0</v>
      </c>
      <c r="I6" s="212">
        <v>0</v>
      </c>
      <c r="J6" s="228">
        <v>14</v>
      </c>
      <c r="K6" s="211">
        <v>0</v>
      </c>
      <c r="L6" s="212">
        <v>0</v>
      </c>
      <c r="M6" s="212">
        <v>0</v>
      </c>
      <c r="N6" s="228">
        <v>0</v>
      </c>
      <c r="O6" s="211">
        <v>43</v>
      </c>
      <c r="P6" s="212">
        <v>0</v>
      </c>
      <c r="Q6" s="212">
        <v>0</v>
      </c>
      <c r="R6" s="213">
        <v>43</v>
      </c>
    </row>
    <row r="7" spans="2:18" ht="12.75" customHeight="1" x14ac:dyDescent="0.2">
      <c r="B7" s="132" t="s">
        <v>17</v>
      </c>
      <c r="C7" s="18">
        <v>59</v>
      </c>
      <c r="D7" s="4">
        <v>4</v>
      </c>
      <c r="E7" s="4">
        <v>7</v>
      </c>
      <c r="F7" s="19">
        <v>70</v>
      </c>
      <c r="G7" s="18">
        <v>79</v>
      </c>
      <c r="H7" s="4">
        <v>2</v>
      </c>
      <c r="I7" s="4">
        <v>1</v>
      </c>
      <c r="J7" s="28">
        <v>82</v>
      </c>
      <c r="K7" s="18">
        <v>8</v>
      </c>
      <c r="L7" s="4">
        <v>0</v>
      </c>
      <c r="M7" s="4">
        <v>0</v>
      </c>
      <c r="N7" s="28">
        <v>8</v>
      </c>
      <c r="O7" s="18">
        <v>146</v>
      </c>
      <c r="P7" s="4">
        <v>6</v>
      </c>
      <c r="Q7" s="4">
        <v>8</v>
      </c>
      <c r="R7" s="19">
        <v>160</v>
      </c>
    </row>
    <row r="8" spans="2:18" ht="12.75" customHeight="1" x14ac:dyDescent="0.2">
      <c r="B8" s="132" t="s">
        <v>142</v>
      </c>
      <c r="C8" s="18">
        <v>0</v>
      </c>
      <c r="D8" s="4">
        <v>91</v>
      </c>
      <c r="E8" s="4">
        <v>1</v>
      </c>
      <c r="F8" s="19">
        <v>92</v>
      </c>
      <c r="G8" s="18">
        <v>2</v>
      </c>
      <c r="H8" s="4">
        <v>2</v>
      </c>
      <c r="I8" s="4">
        <v>0</v>
      </c>
      <c r="J8" s="28">
        <v>4</v>
      </c>
      <c r="K8" s="18">
        <v>0</v>
      </c>
      <c r="L8" s="4">
        <v>0</v>
      </c>
      <c r="M8" s="4">
        <v>0</v>
      </c>
      <c r="N8" s="28">
        <v>0</v>
      </c>
      <c r="O8" s="18">
        <v>2</v>
      </c>
      <c r="P8" s="4">
        <v>93</v>
      </c>
      <c r="Q8" s="4">
        <v>1</v>
      </c>
      <c r="R8" s="19">
        <v>96</v>
      </c>
    </row>
    <row r="9" spans="2:18" ht="12.75" customHeight="1" x14ac:dyDescent="0.2">
      <c r="B9" s="132" t="s">
        <v>143</v>
      </c>
      <c r="C9" s="18">
        <v>0</v>
      </c>
      <c r="D9" s="4">
        <v>75</v>
      </c>
      <c r="E9" s="4">
        <v>0</v>
      </c>
      <c r="F9" s="19">
        <v>75</v>
      </c>
      <c r="G9" s="18">
        <v>0</v>
      </c>
      <c r="H9" s="4">
        <v>1</v>
      </c>
      <c r="I9" s="4">
        <v>0</v>
      </c>
      <c r="J9" s="28">
        <v>1</v>
      </c>
      <c r="K9" s="18">
        <v>0</v>
      </c>
      <c r="L9" s="4">
        <v>0</v>
      </c>
      <c r="M9" s="4">
        <v>0</v>
      </c>
      <c r="N9" s="28">
        <v>0</v>
      </c>
      <c r="O9" s="18">
        <v>0</v>
      </c>
      <c r="P9" s="4">
        <v>76</v>
      </c>
      <c r="Q9" s="4">
        <v>0</v>
      </c>
      <c r="R9" s="19">
        <v>76</v>
      </c>
    </row>
    <row r="10" spans="2:18" ht="12.75" customHeight="1" x14ac:dyDescent="0.2">
      <c r="B10" s="132" t="s">
        <v>18</v>
      </c>
      <c r="C10" s="18">
        <v>9195</v>
      </c>
      <c r="D10" s="4">
        <v>4867</v>
      </c>
      <c r="E10" s="4">
        <v>11</v>
      </c>
      <c r="F10" s="19">
        <v>14073</v>
      </c>
      <c r="G10" s="18">
        <v>24617</v>
      </c>
      <c r="H10" s="4">
        <v>1612</v>
      </c>
      <c r="I10" s="4">
        <v>12</v>
      </c>
      <c r="J10" s="28">
        <v>26241</v>
      </c>
      <c r="K10" s="18">
        <v>62</v>
      </c>
      <c r="L10" s="4">
        <v>17</v>
      </c>
      <c r="M10" s="4">
        <v>0</v>
      </c>
      <c r="N10" s="28">
        <v>79</v>
      </c>
      <c r="O10" s="18">
        <v>33874</v>
      </c>
      <c r="P10" s="4">
        <v>6496</v>
      </c>
      <c r="Q10" s="4">
        <v>23</v>
      </c>
      <c r="R10" s="19">
        <v>40393</v>
      </c>
    </row>
    <row r="11" spans="2:18" ht="12.75" customHeight="1" x14ac:dyDescent="0.2">
      <c r="B11" s="132" t="s">
        <v>19</v>
      </c>
      <c r="C11" s="18">
        <v>411</v>
      </c>
      <c r="D11" s="4">
        <v>812</v>
      </c>
      <c r="E11" s="4">
        <v>14</v>
      </c>
      <c r="F11" s="19">
        <v>1237</v>
      </c>
      <c r="G11" s="18">
        <v>190</v>
      </c>
      <c r="H11" s="4">
        <v>514</v>
      </c>
      <c r="I11" s="4">
        <v>2</v>
      </c>
      <c r="J11" s="28">
        <v>706</v>
      </c>
      <c r="K11" s="18">
        <v>0</v>
      </c>
      <c r="L11" s="4">
        <v>6</v>
      </c>
      <c r="M11" s="4">
        <v>0</v>
      </c>
      <c r="N11" s="28">
        <v>6</v>
      </c>
      <c r="O11" s="18">
        <v>601</v>
      </c>
      <c r="P11" s="4">
        <v>1332</v>
      </c>
      <c r="Q11" s="4">
        <v>16</v>
      </c>
      <c r="R11" s="19">
        <v>1949</v>
      </c>
    </row>
    <row r="12" spans="2:18" ht="12.75" customHeight="1" x14ac:dyDescent="0.2">
      <c r="B12" s="132" t="s">
        <v>174</v>
      </c>
      <c r="C12" s="18">
        <v>0</v>
      </c>
      <c r="D12" s="4">
        <v>93</v>
      </c>
      <c r="E12" s="4">
        <v>2</v>
      </c>
      <c r="F12" s="19">
        <v>95</v>
      </c>
      <c r="G12" s="18">
        <v>0</v>
      </c>
      <c r="H12" s="4">
        <v>0</v>
      </c>
      <c r="I12" s="4">
        <v>0</v>
      </c>
      <c r="J12" s="28">
        <v>0</v>
      </c>
      <c r="K12" s="18">
        <v>0</v>
      </c>
      <c r="L12" s="4">
        <v>1</v>
      </c>
      <c r="M12" s="4">
        <v>0</v>
      </c>
      <c r="N12" s="28">
        <v>1</v>
      </c>
      <c r="O12" s="18">
        <v>0</v>
      </c>
      <c r="P12" s="4">
        <v>94</v>
      </c>
      <c r="Q12" s="4">
        <v>2</v>
      </c>
      <c r="R12" s="19">
        <v>96</v>
      </c>
    </row>
    <row r="13" spans="2:18" ht="12.75" customHeight="1" x14ac:dyDescent="0.2">
      <c r="B13" s="132" t="s">
        <v>20</v>
      </c>
      <c r="C13" s="18">
        <v>584</v>
      </c>
      <c r="D13" s="4">
        <v>3955</v>
      </c>
      <c r="E13" s="4">
        <v>82</v>
      </c>
      <c r="F13" s="19">
        <v>4621</v>
      </c>
      <c r="G13" s="18">
        <v>2965</v>
      </c>
      <c r="H13" s="4">
        <v>6250</v>
      </c>
      <c r="I13" s="4">
        <v>125</v>
      </c>
      <c r="J13" s="28">
        <v>9340</v>
      </c>
      <c r="K13" s="18">
        <v>108</v>
      </c>
      <c r="L13" s="4">
        <v>122</v>
      </c>
      <c r="M13" s="4">
        <v>3</v>
      </c>
      <c r="N13" s="28">
        <v>233</v>
      </c>
      <c r="O13" s="18">
        <v>3657</v>
      </c>
      <c r="P13" s="4">
        <v>10327</v>
      </c>
      <c r="Q13" s="4">
        <v>210</v>
      </c>
      <c r="R13" s="19">
        <v>14194</v>
      </c>
    </row>
    <row r="14" spans="2:18" ht="12.75" customHeight="1" x14ac:dyDescent="0.2">
      <c r="B14" s="132" t="s">
        <v>21</v>
      </c>
      <c r="C14" s="18">
        <v>508</v>
      </c>
      <c r="D14" s="4">
        <v>3115</v>
      </c>
      <c r="E14" s="4">
        <v>2</v>
      </c>
      <c r="F14" s="19">
        <v>3625</v>
      </c>
      <c r="G14" s="18">
        <v>322</v>
      </c>
      <c r="H14" s="4">
        <v>658</v>
      </c>
      <c r="I14" s="4">
        <v>0</v>
      </c>
      <c r="J14" s="28">
        <v>980</v>
      </c>
      <c r="K14" s="18">
        <v>16</v>
      </c>
      <c r="L14" s="4">
        <v>57</v>
      </c>
      <c r="M14" s="4">
        <v>0</v>
      </c>
      <c r="N14" s="28">
        <v>73</v>
      </c>
      <c r="O14" s="18">
        <v>846</v>
      </c>
      <c r="P14" s="4">
        <v>3830</v>
      </c>
      <c r="Q14" s="4">
        <v>2</v>
      </c>
      <c r="R14" s="19">
        <v>4678</v>
      </c>
    </row>
    <row r="15" spans="2:18" ht="12.75" customHeight="1" x14ac:dyDescent="0.2">
      <c r="B15" s="132" t="s">
        <v>144</v>
      </c>
      <c r="C15" s="18">
        <v>33732</v>
      </c>
      <c r="D15" s="4">
        <v>5290</v>
      </c>
      <c r="E15" s="4">
        <v>30</v>
      </c>
      <c r="F15" s="19">
        <v>39052</v>
      </c>
      <c r="G15" s="18">
        <v>12837</v>
      </c>
      <c r="H15" s="4">
        <v>1793</v>
      </c>
      <c r="I15" s="4">
        <v>0</v>
      </c>
      <c r="J15" s="28">
        <v>14630</v>
      </c>
      <c r="K15" s="18">
        <v>431</v>
      </c>
      <c r="L15" s="4">
        <v>17</v>
      </c>
      <c r="M15" s="4">
        <v>0</v>
      </c>
      <c r="N15" s="28">
        <v>448</v>
      </c>
      <c r="O15" s="18">
        <v>47000</v>
      </c>
      <c r="P15" s="4">
        <v>7100</v>
      </c>
      <c r="Q15" s="4">
        <v>30</v>
      </c>
      <c r="R15" s="19">
        <v>54130</v>
      </c>
    </row>
    <row r="16" spans="2:18" ht="12.75" customHeight="1" x14ac:dyDescent="0.2">
      <c r="B16" s="132" t="s">
        <v>22</v>
      </c>
      <c r="C16" s="18">
        <v>0</v>
      </c>
      <c r="D16" s="4">
        <v>377</v>
      </c>
      <c r="E16" s="4">
        <v>4</v>
      </c>
      <c r="F16" s="19">
        <v>381</v>
      </c>
      <c r="G16" s="18">
        <v>0</v>
      </c>
      <c r="H16" s="4">
        <v>1</v>
      </c>
      <c r="I16" s="4">
        <v>0</v>
      </c>
      <c r="J16" s="28">
        <v>1</v>
      </c>
      <c r="K16" s="18">
        <v>0</v>
      </c>
      <c r="L16" s="4">
        <v>0</v>
      </c>
      <c r="M16" s="4">
        <v>0</v>
      </c>
      <c r="N16" s="28">
        <v>0</v>
      </c>
      <c r="O16" s="18">
        <v>0</v>
      </c>
      <c r="P16" s="4">
        <v>378</v>
      </c>
      <c r="Q16" s="4">
        <v>4</v>
      </c>
      <c r="R16" s="19">
        <v>382</v>
      </c>
    </row>
    <row r="17" spans="2:18" ht="12.75" customHeight="1" x14ac:dyDescent="0.2">
      <c r="B17" s="132" t="s">
        <v>23</v>
      </c>
      <c r="C17" s="18">
        <v>33265</v>
      </c>
      <c r="D17" s="4">
        <v>1175</v>
      </c>
      <c r="E17" s="4">
        <v>111</v>
      </c>
      <c r="F17" s="19">
        <v>34551</v>
      </c>
      <c r="G17" s="18">
        <v>6241</v>
      </c>
      <c r="H17" s="4">
        <v>23</v>
      </c>
      <c r="I17" s="4">
        <v>0</v>
      </c>
      <c r="J17" s="28">
        <v>6264</v>
      </c>
      <c r="K17" s="18">
        <v>229</v>
      </c>
      <c r="L17" s="4">
        <v>13</v>
      </c>
      <c r="M17" s="4">
        <v>0</v>
      </c>
      <c r="N17" s="28">
        <v>242</v>
      </c>
      <c r="O17" s="18">
        <v>39735</v>
      </c>
      <c r="P17" s="4">
        <v>1211</v>
      </c>
      <c r="Q17" s="4">
        <v>111</v>
      </c>
      <c r="R17" s="19">
        <v>41057</v>
      </c>
    </row>
    <row r="18" spans="2:18" ht="12.75" customHeight="1" x14ac:dyDescent="0.2">
      <c r="B18" s="132" t="s">
        <v>24</v>
      </c>
      <c r="C18" s="18">
        <v>51</v>
      </c>
      <c r="D18" s="4">
        <v>3200</v>
      </c>
      <c r="E18" s="4">
        <v>5</v>
      </c>
      <c r="F18" s="19">
        <v>3256</v>
      </c>
      <c r="G18" s="18">
        <v>22</v>
      </c>
      <c r="H18" s="4">
        <v>496</v>
      </c>
      <c r="I18" s="4">
        <v>10</v>
      </c>
      <c r="J18" s="28">
        <v>528</v>
      </c>
      <c r="K18" s="18">
        <v>0</v>
      </c>
      <c r="L18" s="4">
        <v>307</v>
      </c>
      <c r="M18" s="4">
        <v>0</v>
      </c>
      <c r="N18" s="28">
        <v>307</v>
      </c>
      <c r="O18" s="18">
        <v>73</v>
      </c>
      <c r="P18" s="4">
        <v>4003</v>
      </c>
      <c r="Q18" s="4">
        <v>15</v>
      </c>
      <c r="R18" s="19">
        <v>4091</v>
      </c>
    </row>
    <row r="19" spans="2:18" ht="12.75" customHeight="1" x14ac:dyDescent="0.2">
      <c r="B19" s="132" t="s">
        <v>25</v>
      </c>
      <c r="C19" s="18">
        <v>8075</v>
      </c>
      <c r="D19" s="4">
        <v>892</v>
      </c>
      <c r="E19" s="4">
        <v>193</v>
      </c>
      <c r="F19" s="19">
        <v>9160</v>
      </c>
      <c r="G19" s="18">
        <v>3551</v>
      </c>
      <c r="H19" s="4">
        <v>145</v>
      </c>
      <c r="I19" s="4">
        <v>6</v>
      </c>
      <c r="J19" s="28">
        <v>3702</v>
      </c>
      <c r="K19" s="18">
        <v>155</v>
      </c>
      <c r="L19" s="4">
        <v>14</v>
      </c>
      <c r="M19" s="4">
        <v>0</v>
      </c>
      <c r="N19" s="28">
        <v>169</v>
      </c>
      <c r="O19" s="18">
        <v>11781</v>
      </c>
      <c r="P19" s="4">
        <v>1051</v>
      </c>
      <c r="Q19" s="4">
        <v>199</v>
      </c>
      <c r="R19" s="19">
        <v>13031</v>
      </c>
    </row>
    <row r="20" spans="2:18" ht="12.75" customHeight="1" x14ac:dyDescent="0.2">
      <c r="B20" s="132" t="s">
        <v>26</v>
      </c>
      <c r="C20" s="18">
        <v>7454</v>
      </c>
      <c r="D20" s="4">
        <v>3563</v>
      </c>
      <c r="E20" s="4">
        <v>7</v>
      </c>
      <c r="F20" s="19">
        <v>11024</v>
      </c>
      <c r="G20" s="18">
        <v>15495</v>
      </c>
      <c r="H20" s="4">
        <v>5302</v>
      </c>
      <c r="I20" s="4">
        <v>2</v>
      </c>
      <c r="J20" s="28">
        <v>20799</v>
      </c>
      <c r="K20" s="18">
        <v>306</v>
      </c>
      <c r="L20" s="4">
        <v>176</v>
      </c>
      <c r="M20" s="4">
        <v>0</v>
      </c>
      <c r="N20" s="28">
        <v>482</v>
      </c>
      <c r="O20" s="18">
        <v>23255</v>
      </c>
      <c r="P20" s="4">
        <v>9041</v>
      </c>
      <c r="Q20" s="4">
        <v>9</v>
      </c>
      <c r="R20" s="19">
        <v>32305</v>
      </c>
    </row>
    <row r="21" spans="2:18" ht="12.75" customHeight="1" x14ac:dyDescent="0.2">
      <c r="B21" s="132" t="s">
        <v>27</v>
      </c>
      <c r="C21" s="18">
        <v>168</v>
      </c>
      <c r="D21" s="4">
        <v>4075</v>
      </c>
      <c r="E21" s="4">
        <v>2</v>
      </c>
      <c r="F21" s="19">
        <v>4245</v>
      </c>
      <c r="G21" s="18">
        <v>224</v>
      </c>
      <c r="H21" s="4">
        <v>1671</v>
      </c>
      <c r="I21" s="4">
        <v>0</v>
      </c>
      <c r="J21" s="28">
        <v>1895</v>
      </c>
      <c r="K21" s="18">
        <v>1</v>
      </c>
      <c r="L21" s="4">
        <v>5</v>
      </c>
      <c r="M21" s="4">
        <v>0</v>
      </c>
      <c r="N21" s="28">
        <v>6</v>
      </c>
      <c r="O21" s="18">
        <v>393</v>
      </c>
      <c r="P21" s="4">
        <v>5751</v>
      </c>
      <c r="Q21" s="4">
        <v>2</v>
      </c>
      <c r="R21" s="19">
        <v>6146</v>
      </c>
    </row>
    <row r="22" spans="2:18" ht="12.75" customHeight="1" x14ac:dyDescent="0.2">
      <c r="B22" s="132" t="s">
        <v>207</v>
      </c>
      <c r="C22" s="18">
        <v>2964</v>
      </c>
      <c r="D22" s="4">
        <v>424</v>
      </c>
      <c r="E22" s="4">
        <v>1</v>
      </c>
      <c r="F22" s="19">
        <v>3389</v>
      </c>
      <c r="G22" s="18">
        <v>30</v>
      </c>
      <c r="H22" s="4">
        <v>103</v>
      </c>
      <c r="I22" s="4">
        <v>0</v>
      </c>
      <c r="J22" s="28">
        <v>133</v>
      </c>
      <c r="K22" s="18">
        <v>0</v>
      </c>
      <c r="L22" s="4">
        <v>1</v>
      </c>
      <c r="M22" s="4">
        <v>0</v>
      </c>
      <c r="N22" s="28">
        <v>1</v>
      </c>
      <c r="O22" s="18">
        <v>2994</v>
      </c>
      <c r="P22" s="4">
        <v>528</v>
      </c>
      <c r="Q22" s="4">
        <v>1</v>
      </c>
      <c r="R22" s="19">
        <v>3523</v>
      </c>
    </row>
    <row r="23" spans="2:18" ht="12.75" customHeight="1" x14ac:dyDescent="0.2">
      <c r="B23" s="132" t="s">
        <v>28</v>
      </c>
      <c r="C23" s="18">
        <v>2552</v>
      </c>
      <c r="D23" s="4">
        <v>10975</v>
      </c>
      <c r="E23" s="4">
        <v>31</v>
      </c>
      <c r="F23" s="19">
        <v>13558</v>
      </c>
      <c r="G23" s="18">
        <v>1321</v>
      </c>
      <c r="H23" s="4">
        <v>2217</v>
      </c>
      <c r="I23" s="4">
        <v>19</v>
      </c>
      <c r="J23" s="28">
        <v>3557</v>
      </c>
      <c r="K23" s="18">
        <v>614</v>
      </c>
      <c r="L23" s="4">
        <v>355</v>
      </c>
      <c r="M23" s="4">
        <v>12</v>
      </c>
      <c r="N23" s="28">
        <v>981</v>
      </c>
      <c r="O23" s="18">
        <v>4487</v>
      </c>
      <c r="P23" s="4">
        <v>13547</v>
      </c>
      <c r="Q23" s="4">
        <v>62</v>
      </c>
      <c r="R23" s="19">
        <v>18096</v>
      </c>
    </row>
    <row r="24" spans="2:18" ht="12.75" customHeight="1" x14ac:dyDescent="0.2">
      <c r="B24" s="132" t="s">
        <v>29</v>
      </c>
      <c r="C24" s="18">
        <v>21</v>
      </c>
      <c r="D24" s="4">
        <v>752</v>
      </c>
      <c r="E24" s="4">
        <v>11</v>
      </c>
      <c r="F24" s="19">
        <v>784</v>
      </c>
      <c r="G24" s="18">
        <v>107</v>
      </c>
      <c r="H24" s="4">
        <v>135</v>
      </c>
      <c r="I24" s="4">
        <v>6</v>
      </c>
      <c r="J24" s="28">
        <v>248</v>
      </c>
      <c r="K24" s="18">
        <v>3</v>
      </c>
      <c r="L24" s="4">
        <v>0</v>
      </c>
      <c r="M24" s="4">
        <v>4</v>
      </c>
      <c r="N24" s="28">
        <v>7</v>
      </c>
      <c r="O24" s="18">
        <v>131</v>
      </c>
      <c r="P24" s="4">
        <v>887</v>
      </c>
      <c r="Q24" s="4">
        <v>21</v>
      </c>
      <c r="R24" s="19">
        <v>1039</v>
      </c>
    </row>
    <row r="25" spans="2:18" ht="12.75" customHeight="1" x14ac:dyDescent="0.2">
      <c r="B25" s="132" t="s">
        <v>30</v>
      </c>
      <c r="C25" s="18">
        <v>0</v>
      </c>
      <c r="D25" s="4">
        <v>79</v>
      </c>
      <c r="E25" s="4">
        <v>1</v>
      </c>
      <c r="F25" s="19">
        <v>80</v>
      </c>
      <c r="G25" s="18">
        <v>0</v>
      </c>
      <c r="H25" s="4">
        <v>1</v>
      </c>
      <c r="I25" s="4">
        <v>0</v>
      </c>
      <c r="J25" s="28">
        <v>1</v>
      </c>
      <c r="K25" s="18">
        <v>0</v>
      </c>
      <c r="L25" s="4">
        <v>0</v>
      </c>
      <c r="M25" s="4">
        <v>0</v>
      </c>
      <c r="N25" s="28">
        <v>0</v>
      </c>
      <c r="O25" s="18">
        <v>0</v>
      </c>
      <c r="P25" s="4">
        <v>80</v>
      </c>
      <c r="Q25" s="4">
        <v>1</v>
      </c>
      <c r="R25" s="19">
        <v>81</v>
      </c>
    </row>
    <row r="26" spans="2:18" ht="12.75" customHeight="1" x14ac:dyDescent="0.2">
      <c r="B26" s="132" t="s">
        <v>31</v>
      </c>
      <c r="C26" s="18">
        <v>84</v>
      </c>
      <c r="D26" s="4">
        <v>1</v>
      </c>
      <c r="E26" s="4">
        <v>10</v>
      </c>
      <c r="F26" s="19">
        <v>95</v>
      </c>
      <c r="G26" s="18">
        <v>1</v>
      </c>
      <c r="H26" s="4">
        <v>1</v>
      </c>
      <c r="I26" s="4">
        <v>0</v>
      </c>
      <c r="J26" s="28">
        <v>2</v>
      </c>
      <c r="K26" s="18">
        <v>0</v>
      </c>
      <c r="L26" s="4">
        <v>0</v>
      </c>
      <c r="M26" s="4">
        <v>0</v>
      </c>
      <c r="N26" s="28">
        <v>0</v>
      </c>
      <c r="O26" s="18">
        <v>85</v>
      </c>
      <c r="P26" s="4">
        <v>2</v>
      </c>
      <c r="Q26" s="4">
        <v>10</v>
      </c>
      <c r="R26" s="19">
        <v>97</v>
      </c>
    </row>
    <row r="27" spans="2:18" ht="12.75" customHeight="1" x14ac:dyDescent="0.2">
      <c r="B27" s="132" t="s">
        <v>179</v>
      </c>
      <c r="C27" s="18">
        <v>0</v>
      </c>
      <c r="D27" s="4">
        <v>5</v>
      </c>
      <c r="E27" s="4">
        <v>1</v>
      </c>
      <c r="F27" s="19">
        <v>6</v>
      </c>
      <c r="G27" s="18">
        <v>0</v>
      </c>
      <c r="H27" s="4">
        <v>0</v>
      </c>
      <c r="I27" s="4">
        <v>0</v>
      </c>
      <c r="J27" s="28">
        <v>0</v>
      </c>
      <c r="K27" s="18">
        <v>0</v>
      </c>
      <c r="L27" s="4">
        <v>0</v>
      </c>
      <c r="M27" s="4">
        <v>0</v>
      </c>
      <c r="N27" s="28">
        <v>0</v>
      </c>
      <c r="O27" s="18">
        <v>0</v>
      </c>
      <c r="P27" s="4">
        <v>5</v>
      </c>
      <c r="Q27" s="4">
        <v>1</v>
      </c>
      <c r="R27" s="19">
        <v>6</v>
      </c>
    </row>
    <row r="28" spans="2:18" ht="12.75" customHeight="1" x14ac:dyDescent="0.2">
      <c r="B28" s="132" t="s">
        <v>204</v>
      </c>
      <c r="C28" s="18">
        <v>0</v>
      </c>
      <c r="D28" s="4">
        <v>8</v>
      </c>
      <c r="E28" s="4">
        <v>0</v>
      </c>
      <c r="F28" s="19">
        <v>8</v>
      </c>
      <c r="G28" s="18">
        <v>0</v>
      </c>
      <c r="H28" s="4">
        <v>0</v>
      </c>
      <c r="I28" s="4">
        <v>0</v>
      </c>
      <c r="J28" s="28">
        <v>0</v>
      </c>
      <c r="K28" s="18">
        <v>0</v>
      </c>
      <c r="L28" s="4">
        <v>0</v>
      </c>
      <c r="M28" s="4">
        <v>0</v>
      </c>
      <c r="N28" s="28">
        <v>0</v>
      </c>
      <c r="O28" s="18">
        <v>0</v>
      </c>
      <c r="P28" s="4">
        <v>8</v>
      </c>
      <c r="Q28" s="4">
        <v>0</v>
      </c>
      <c r="R28" s="19">
        <v>8</v>
      </c>
    </row>
    <row r="29" spans="2:18" ht="12.75" customHeight="1" x14ac:dyDescent="0.2">
      <c r="B29" s="132" t="s">
        <v>175</v>
      </c>
      <c r="C29" s="18">
        <v>0</v>
      </c>
      <c r="D29" s="4">
        <v>0</v>
      </c>
      <c r="E29" s="4">
        <v>2</v>
      </c>
      <c r="F29" s="19">
        <v>2</v>
      </c>
      <c r="G29" s="18">
        <v>0</v>
      </c>
      <c r="H29" s="4">
        <v>0</v>
      </c>
      <c r="I29" s="4">
        <v>1</v>
      </c>
      <c r="J29" s="28">
        <v>1</v>
      </c>
      <c r="K29" s="18">
        <v>0</v>
      </c>
      <c r="L29" s="4">
        <v>0</v>
      </c>
      <c r="M29" s="4">
        <v>0</v>
      </c>
      <c r="N29" s="28">
        <v>0</v>
      </c>
      <c r="O29" s="18">
        <v>0</v>
      </c>
      <c r="P29" s="4">
        <v>0</v>
      </c>
      <c r="Q29" s="4">
        <v>3</v>
      </c>
      <c r="R29" s="19">
        <v>3</v>
      </c>
    </row>
    <row r="30" spans="2:18" ht="12.75" customHeight="1" x14ac:dyDescent="0.2">
      <c r="B30" s="132" t="s">
        <v>32</v>
      </c>
      <c r="C30" s="18">
        <v>0</v>
      </c>
      <c r="D30" s="4">
        <v>951</v>
      </c>
      <c r="E30" s="4">
        <v>0</v>
      </c>
      <c r="F30" s="19">
        <v>951</v>
      </c>
      <c r="G30" s="18">
        <v>0</v>
      </c>
      <c r="H30" s="4">
        <v>86</v>
      </c>
      <c r="I30" s="4">
        <v>0</v>
      </c>
      <c r="J30" s="28">
        <v>86</v>
      </c>
      <c r="K30" s="18">
        <v>0</v>
      </c>
      <c r="L30" s="4">
        <v>3</v>
      </c>
      <c r="M30" s="4">
        <v>0</v>
      </c>
      <c r="N30" s="28">
        <v>3</v>
      </c>
      <c r="O30" s="18">
        <v>0</v>
      </c>
      <c r="P30" s="4">
        <v>1040</v>
      </c>
      <c r="Q30" s="4">
        <v>0</v>
      </c>
      <c r="R30" s="19">
        <v>1040</v>
      </c>
    </row>
    <row r="31" spans="2:18" ht="12.75" customHeight="1" x14ac:dyDescent="0.2">
      <c r="B31" s="132" t="s">
        <v>33</v>
      </c>
      <c r="C31" s="18">
        <v>8</v>
      </c>
      <c r="D31" s="4">
        <v>1</v>
      </c>
      <c r="E31" s="4">
        <v>3</v>
      </c>
      <c r="F31" s="19">
        <v>12</v>
      </c>
      <c r="G31" s="18">
        <v>30</v>
      </c>
      <c r="H31" s="4">
        <v>0</v>
      </c>
      <c r="I31" s="4">
        <v>0</v>
      </c>
      <c r="J31" s="28">
        <v>30</v>
      </c>
      <c r="K31" s="18">
        <v>0</v>
      </c>
      <c r="L31" s="4">
        <v>0</v>
      </c>
      <c r="M31" s="4">
        <v>0</v>
      </c>
      <c r="N31" s="28">
        <v>0</v>
      </c>
      <c r="O31" s="18">
        <v>38</v>
      </c>
      <c r="P31" s="4">
        <v>1</v>
      </c>
      <c r="Q31" s="4">
        <v>3</v>
      </c>
      <c r="R31" s="19">
        <v>42</v>
      </c>
    </row>
    <row r="32" spans="2:18" ht="12.75" customHeight="1" x14ac:dyDescent="0.2">
      <c r="B32" s="132" t="s">
        <v>34</v>
      </c>
      <c r="C32" s="18">
        <v>0</v>
      </c>
      <c r="D32" s="4">
        <v>7</v>
      </c>
      <c r="E32" s="4">
        <v>0</v>
      </c>
      <c r="F32" s="19">
        <v>7</v>
      </c>
      <c r="G32" s="18">
        <v>0</v>
      </c>
      <c r="H32" s="4">
        <v>5</v>
      </c>
      <c r="I32" s="4">
        <v>0</v>
      </c>
      <c r="J32" s="28">
        <v>5</v>
      </c>
      <c r="K32" s="18">
        <v>0</v>
      </c>
      <c r="L32" s="4">
        <v>1</v>
      </c>
      <c r="M32" s="4">
        <v>0</v>
      </c>
      <c r="N32" s="28">
        <v>1</v>
      </c>
      <c r="O32" s="18">
        <v>0</v>
      </c>
      <c r="P32" s="4">
        <v>13</v>
      </c>
      <c r="Q32" s="4">
        <v>0</v>
      </c>
      <c r="R32" s="19">
        <v>13</v>
      </c>
    </row>
    <row r="33" spans="2:18" ht="12.75" customHeight="1" x14ac:dyDescent="0.2">
      <c r="B33" s="132" t="s">
        <v>35</v>
      </c>
      <c r="C33" s="18">
        <v>481</v>
      </c>
      <c r="D33" s="4">
        <v>1027</v>
      </c>
      <c r="E33" s="4">
        <v>0</v>
      </c>
      <c r="F33" s="19">
        <v>1508</v>
      </c>
      <c r="G33" s="18">
        <v>601</v>
      </c>
      <c r="H33" s="4">
        <v>1161</v>
      </c>
      <c r="I33" s="4">
        <v>1</v>
      </c>
      <c r="J33" s="28">
        <v>1763</v>
      </c>
      <c r="K33" s="18">
        <v>71</v>
      </c>
      <c r="L33" s="4">
        <v>37</v>
      </c>
      <c r="M33" s="4">
        <v>0</v>
      </c>
      <c r="N33" s="28">
        <v>108</v>
      </c>
      <c r="O33" s="18">
        <v>1153</v>
      </c>
      <c r="P33" s="4">
        <v>2225</v>
      </c>
      <c r="Q33" s="4">
        <v>1</v>
      </c>
      <c r="R33" s="19">
        <v>3379</v>
      </c>
    </row>
    <row r="34" spans="2:18" ht="12.75" customHeight="1" x14ac:dyDescent="0.2">
      <c r="B34" s="132" t="s">
        <v>182</v>
      </c>
      <c r="C34" s="18">
        <v>1</v>
      </c>
      <c r="D34" s="4">
        <v>39</v>
      </c>
      <c r="E34" s="4">
        <v>0</v>
      </c>
      <c r="F34" s="19">
        <v>40</v>
      </c>
      <c r="G34" s="18">
        <v>0</v>
      </c>
      <c r="H34" s="4">
        <v>23</v>
      </c>
      <c r="I34" s="4">
        <v>0</v>
      </c>
      <c r="J34" s="28">
        <v>23</v>
      </c>
      <c r="K34" s="18">
        <v>0</v>
      </c>
      <c r="L34" s="4">
        <v>0</v>
      </c>
      <c r="M34" s="4">
        <v>0</v>
      </c>
      <c r="N34" s="28">
        <v>0</v>
      </c>
      <c r="O34" s="18">
        <v>1</v>
      </c>
      <c r="P34" s="4">
        <v>62</v>
      </c>
      <c r="Q34" s="4">
        <v>0</v>
      </c>
      <c r="R34" s="19">
        <v>63</v>
      </c>
    </row>
    <row r="35" spans="2:18" ht="12.75" customHeight="1" x14ac:dyDescent="0.2">
      <c r="B35" s="132" t="s">
        <v>145</v>
      </c>
      <c r="C35" s="18">
        <v>0</v>
      </c>
      <c r="D35" s="4">
        <v>5</v>
      </c>
      <c r="E35" s="4">
        <v>0</v>
      </c>
      <c r="F35" s="19">
        <v>5</v>
      </c>
      <c r="G35" s="18">
        <v>2</v>
      </c>
      <c r="H35" s="4">
        <v>3</v>
      </c>
      <c r="I35" s="4">
        <v>0</v>
      </c>
      <c r="J35" s="28">
        <v>5</v>
      </c>
      <c r="K35" s="18">
        <v>0</v>
      </c>
      <c r="L35" s="4">
        <v>0</v>
      </c>
      <c r="M35" s="4">
        <v>0</v>
      </c>
      <c r="N35" s="28">
        <v>0</v>
      </c>
      <c r="O35" s="18">
        <v>2</v>
      </c>
      <c r="P35" s="4">
        <v>8</v>
      </c>
      <c r="Q35" s="4">
        <v>0</v>
      </c>
      <c r="R35" s="19">
        <v>10</v>
      </c>
    </row>
    <row r="36" spans="2:18" ht="12.75" customHeight="1" x14ac:dyDescent="0.2">
      <c r="B36" s="132" t="s">
        <v>36</v>
      </c>
      <c r="C36" s="18">
        <v>0</v>
      </c>
      <c r="D36" s="4">
        <v>36</v>
      </c>
      <c r="E36" s="4">
        <v>0</v>
      </c>
      <c r="F36" s="19">
        <v>36</v>
      </c>
      <c r="G36" s="18">
        <v>0</v>
      </c>
      <c r="H36" s="4">
        <v>0</v>
      </c>
      <c r="I36" s="4">
        <v>0</v>
      </c>
      <c r="J36" s="28">
        <v>0</v>
      </c>
      <c r="K36" s="18">
        <v>0</v>
      </c>
      <c r="L36" s="4">
        <v>0</v>
      </c>
      <c r="M36" s="4">
        <v>0</v>
      </c>
      <c r="N36" s="28">
        <v>0</v>
      </c>
      <c r="O36" s="18">
        <v>0</v>
      </c>
      <c r="P36" s="4">
        <v>36</v>
      </c>
      <c r="Q36" s="4">
        <v>0</v>
      </c>
      <c r="R36" s="19">
        <v>36</v>
      </c>
    </row>
    <row r="37" spans="2:18" ht="12.75" customHeight="1" x14ac:dyDescent="0.2">
      <c r="B37" s="132" t="s">
        <v>37</v>
      </c>
      <c r="C37" s="18">
        <v>120</v>
      </c>
      <c r="D37" s="4">
        <v>59</v>
      </c>
      <c r="E37" s="4">
        <v>2</v>
      </c>
      <c r="F37" s="19">
        <v>181</v>
      </c>
      <c r="G37" s="18">
        <v>330</v>
      </c>
      <c r="H37" s="4">
        <v>36</v>
      </c>
      <c r="I37" s="4">
        <v>1</v>
      </c>
      <c r="J37" s="28">
        <v>367</v>
      </c>
      <c r="K37" s="18">
        <v>17</v>
      </c>
      <c r="L37" s="4">
        <v>0</v>
      </c>
      <c r="M37" s="4">
        <v>0</v>
      </c>
      <c r="N37" s="28">
        <v>17</v>
      </c>
      <c r="O37" s="18">
        <v>467</v>
      </c>
      <c r="P37" s="4">
        <v>95</v>
      </c>
      <c r="Q37" s="4">
        <v>3</v>
      </c>
      <c r="R37" s="19">
        <v>565</v>
      </c>
    </row>
    <row r="38" spans="2:18" ht="12.75" customHeight="1" x14ac:dyDescent="0.2">
      <c r="B38" s="132" t="s">
        <v>205</v>
      </c>
      <c r="C38" s="18">
        <v>0</v>
      </c>
      <c r="D38" s="4">
        <v>5</v>
      </c>
      <c r="E38" s="4">
        <v>0</v>
      </c>
      <c r="F38" s="19">
        <v>5</v>
      </c>
      <c r="G38" s="18">
        <v>0</v>
      </c>
      <c r="H38" s="4">
        <v>0</v>
      </c>
      <c r="I38" s="4">
        <v>0</v>
      </c>
      <c r="J38" s="28">
        <v>0</v>
      </c>
      <c r="K38" s="18">
        <v>0</v>
      </c>
      <c r="L38" s="4">
        <v>0</v>
      </c>
      <c r="M38" s="4">
        <v>0</v>
      </c>
      <c r="N38" s="28">
        <v>0</v>
      </c>
      <c r="O38" s="18">
        <v>0</v>
      </c>
      <c r="P38" s="4">
        <v>5</v>
      </c>
      <c r="Q38" s="4">
        <v>0</v>
      </c>
      <c r="R38" s="19">
        <v>5</v>
      </c>
    </row>
    <row r="39" spans="2:18" ht="12.75" customHeight="1" x14ac:dyDescent="0.2">
      <c r="B39" s="132" t="s">
        <v>146</v>
      </c>
      <c r="C39" s="18">
        <v>1</v>
      </c>
      <c r="D39" s="4">
        <v>22</v>
      </c>
      <c r="E39" s="4">
        <v>5</v>
      </c>
      <c r="F39" s="19">
        <v>28</v>
      </c>
      <c r="G39" s="18">
        <v>0</v>
      </c>
      <c r="H39" s="4">
        <v>3</v>
      </c>
      <c r="I39" s="4">
        <v>3</v>
      </c>
      <c r="J39" s="28">
        <v>6</v>
      </c>
      <c r="K39" s="18">
        <v>0</v>
      </c>
      <c r="L39" s="4">
        <v>0</v>
      </c>
      <c r="M39" s="4">
        <v>0</v>
      </c>
      <c r="N39" s="28">
        <v>0</v>
      </c>
      <c r="O39" s="18">
        <v>1</v>
      </c>
      <c r="P39" s="4">
        <v>25</v>
      </c>
      <c r="Q39" s="4">
        <v>8</v>
      </c>
      <c r="R39" s="19">
        <v>34</v>
      </c>
    </row>
    <row r="40" spans="2:18" ht="12.75" customHeight="1" x14ac:dyDescent="0.2">
      <c r="B40" s="132" t="s">
        <v>38</v>
      </c>
      <c r="C40" s="18">
        <v>1</v>
      </c>
      <c r="D40" s="4">
        <v>1516</v>
      </c>
      <c r="E40" s="4">
        <v>1</v>
      </c>
      <c r="F40" s="19">
        <v>1518</v>
      </c>
      <c r="G40" s="18">
        <v>0</v>
      </c>
      <c r="H40" s="4">
        <v>3</v>
      </c>
      <c r="I40" s="4">
        <v>0</v>
      </c>
      <c r="J40" s="28">
        <v>3</v>
      </c>
      <c r="K40" s="18">
        <v>0</v>
      </c>
      <c r="L40" s="4">
        <v>0</v>
      </c>
      <c r="M40" s="4">
        <v>0</v>
      </c>
      <c r="N40" s="28">
        <v>0</v>
      </c>
      <c r="O40" s="18">
        <v>1</v>
      </c>
      <c r="P40" s="4">
        <v>1519</v>
      </c>
      <c r="Q40" s="4">
        <v>1</v>
      </c>
      <c r="R40" s="19">
        <v>1521</v>
      </c>
    </row>
    <row r="41" spans="2:18" ht="12.75" customHeight="1" x14ac:dyDescent="0.2">
      <c r="B41" s="132" t="s">
        <v>39</v>
      </c>
      <c r="C41" s="18">
        <v>534</v>
      </c>
      <c r="D41" s="4">
        <v>17</v>
      </c>
      <c r="E41" s="4">
        <v>2</v>
      </c>
      <c r="F41" s="19">
        <v>553</v>
      </c>
      <c r="G41" s="18">
        <v>60</v>
      </c>
      <c r="H41" s="4">
        <v>0</v>
      </c>
      <c r="I41" s="4">
        <v>0</v>
      </c>
      <c r="J41" s="28">
        <v>60</v>
      </c>
      <c r="K41" s="18">
        <v>18</v>
      </c>
      <c r="L41" s="4">
        <v>0</v>
      </c>
      <c r="M41" s="4">
        <v>0</v>
      </c>
      <c r="N41" s="28">
        <v>18</v>
      </c>
      <c r="O41" s="18">
        <v>612</v>
      </c>
      <c r="P41" s="4">
        <v>17</v>
      </c>
      <c r="Q41" s="4">
        <v>2</v>
      </c>
      <c r="R41" s="19">
        <v>631</v>
      </c>
    </row>
    <row r="42" spans="2:18" ht="12.75" customHeight="1" x14ac:dyDescent="0.2">
      <c r="B42" s="132" t="s">
        <v>208</v>
      </c>
      <c r="C42" s="18">
        <v>0</v>
      </c>
      <c r="D42" s="4">
        <v>2</v>
      </c>
      <c r="E42" s="4">
        <v>0</v>
      </c>
      <c r="F42" s="19">
        <v>2</v>
      </c>
      <c r="G42" s="18">
        <v>0</v>
      </c>
      <c r="H42" s="4">
        <v>0</v>
      </c>
      <c r="I42" s="4">
        <v>0</v>
      </c>
      <c r="J42" s="28">
        <v>0</v>
      </c>
      <c r="K42" s="18">
        <v>0</v>
      </c>
      <c r="L42" s="4">
        <v>0</v>
      </c>
      <c r="M42" s="4">
        <v>0</v>
      </c>
      <c r="N42" s="28">
        <v>0</v>
      </c>
      <c r="O42" s="18">
        <v>0</v>
      </c>
      <c r="P42" s="4">
        <v>2</v>
      </c>
      <c r="Q42" s="4">
        <v>0</v>
      </c>
      <c r="R42" s="19">
        <v>2</v>
      </c>
    </row>
    <row r="43" spans="2:18" ht="12.75" customHeight="1" x14ac:dyDescent="0.2">
      <c r="B43" s="132" t="s">
        <v>40</v>
      </c>
      <c r="C43" s="18">
        <v>0</v>
      </c>
      <c r="D43" s="4">
        <v>152</v>
      </c>
      <c r="E43" s="4">
        <v>0</v>
      </c>
      <c r="F43" s="19">
        <v>152</v>
      </c>
      <c r="G43" s="18">
        <v>0</v>
      </c>
      <c r="H43" s="4">
        <v>3</v>
      </c>
      <c r="I43" s="4">
        <v>0</v>
      </c>
      <c r="J43" s="28">
        <v>3</v>
      </c>
      <c r="K43" s="18">
        <v>0</v>
      </c>
      <c r="L43" s="4">
        <v>0</v>
      </c>
      <c r="M43" s="4">
        <v>0</v>
      </c>
      <c r="N43" s="28">
        <v>0</v>
      </c>
      <c r="O43" s="18">
        <v>0</v>
      </c>
      <c r="P43" s="4">
        <v>155</v>
      </c>
      <c r="Q43" s="4">
        <v>0</v>
      </c>
      <c r="R43" s="19">
        <v>155</v>
      </c>
    </row>
    <row r="44" spans="2:18" ht="12.75" customHeight="1" x14ac:dyDescent="0.2">
      <c r="B44" s="132" t="s">
        <v>41</v>
      </c>
      <c r="C44" s="18">
        <v>231</v>
      </c>
      <c r="D44" s="4">
        <v>5</v>
      </c>
      <c r="E44" s="4">
        <v>0</v>
      </c>
      <c r="F44" s="19">
        <v>236</v>
      </c>
      <c r="G44" s="18">
        <v>283</v>
      </c>
      <c r="H44" s="4">
        <v>5</v>
      </c>
      <c r="I44" s="4">
        <v>1</v>
      </c>
      <c r="J44" s="28">
        <v>289</v>
      </c>
      <c r="K44" s="18">
        <v>5</v>
      </c>
      <c r="L44" s="4">
        <v>3</v>
      </c>
      <c r="M44" s="4">
        <v>0</v>
      </c>
      <c r="N44" s="28">
        <v>8</v>
      </c>
      <c r="O44" s="18">
        <v>519</v>
      </c>
      <c r="P44" s="4">
        <v>13</v>
      </c>
      <c r="Q44" s="4">
        <v>1</v>
      </c>
      <c r="R44" s="19">
        <v>533</v>
      </c>
    </row>
    <row r="45" spans="2:18" ht="12.75" customHeight="1" x14ac:dyDescent="0.2">
      <c r="B45" s="132" t="s">
        <v>42</v>
      </c>
      <c r="C45" s="18">
        <v>4</v>
      </c>
      <c r="D45" s="4">
        <v>430</v>
      </c>
      <c r="E45" s="4">
        <v>1</v>
      </c>
      <c r="F45" s="19">
        <v>435</v>
      </c>
      <c r="G45" s="18">
        <v>1</v>
      </c>
      <c r="H45" s="4">
        <v>32</v>
      </c>
      <c r="I45" s="4">
        <v>0</v>
      </c>
      <c r="J45" s="28">
        <v>33</v>
      </c>
      <c r="K45" s="18">
        <v>0</v>
      </c>
      <c r="L45" s="4">
        <v>5</v>
      </c>
      <c r="M45" s="4">
        <v>0</v>
      </c>
      <c r="N45" s="28">
        <v>5</v>
      </c>
      <c r="O45" s="18">
        <v>5</v>
      </c>
      <c r="P45" s="4">
        <v>467</v>
      </c>
      <c r="Q45" s="4">
        <v>1</v>
      </c>
      <c r="R45" s="19">
        <v>473</v>
      </c>
    </row>
    <row r="46" spans="2:18" ht="12.75" customHeight="1" x14ac:dyDescent="0.2">
      <c r="B46" s="132" t="s">
        <v>43</v>
      </c>
      <c r="C46" s="18">
        <v>1065</v>
      </c>
      <c r="D46" s="4">
        <v>0</v>
      </c>
      <c r="E46" s="4">
        <v>0</v>
      </c>
      <c r="F46" s="19">
        <v>1065</v>
      </c>
      <c r="G46" s="18">
        <v>1699</v>
      </c>
      <c r="H46" s="4">
        <v>0</v>
      </c>
      <c r="I46" s="4">
        <v>0</v>
      </c>
      <c r="J46" s="28">
        <v>1699</v>
      </c>
      <c r="K46" s="18">
        <v>0</v>
      </c>
      <c r="L46" s="4">
        <v>0</v>
      </c>
      <c r="M46" s="4">
        <v>0</v>
      </c>
      <c r="N46" s="28">
        <v>0</v>
      </c>
      <c r="O46" s="18">
        <v>2764</v>
      </c>
      <c r="P46" s="4">
        <v>0</v>
      </c>
      <c r="Q46" s="4">
        <v>0</v>
      </c>
      <c r="R46" s="19">
        <v>2764</v>
      </c>
    </row>
    <row r="47" spans="2:18" ht="12.75" customHeight="1" x14ac:dyDescent="0.2">
      <c r="B47" s="132" t="s">
        <v>44</v>
      </c>
      <c r="C47" s="18">
        <v>512</v>
      </c>
      <c r="D47" s="4">
        <v>3</v>
      </c>
      <c r="E47" s="4">
        <v>2</v>
      </c>
      <c r="F47" s="19">
        <v>517</v>
      </c>
      <c r="G47" s="18">
        <v>81</v>
      </c>
      <c r="H47" s="4">
        <v>1</v>
      </c>
      <c r="I47" s="4">
        <v>0</v>
      </c>
      <c r="J47" s="28">
        <v>82</v>
      </c>
      <c r="K47" s="18">
        <v>12</v>
      </c>
      <c r="L47" s="4">
        <v>0</v>
      </c>
      <c r="M47" s="4">
        <v>0</v>
      </c>
      <c r="N47" s="28">
        <v>12</v>
      </c>
      <c r="O47" s="18">
        <v>605</v>
      </c>
      <c r="P47" s="4">
        <v>4</v>
      </c>
      <c r="Q47" s="4">
        <v>2</v>
      </c>
      <c r="R47" s="19">
        <v>611</v>
      </c>
    </row>
    <row r="48" spans="2:18" ht="12.75" customHeight="1" x14ac:dyDescent="0.2">
      <c r="B48" s="133" t="s">
        <v>53</v>
      </c>
      <c r="C48" s="197">
        <v>102110</v>
      </c>
      <c r="D48" s="198">
        <v>48105</v>
      </c>
      <c r="E48" s="198">
        <v>544</v>
      </c>
      <c r="F48" s="199">
        <v>150759</v>
      </c>
      <c r="G48" s="197">
        <v>71105</v>
      </c>
      <c r="H48" s="198">
        <v>22288</v>
      </c>
      <c r="I48" s="198">
        <v>190</v>
      </c>
      <c r="J48" s="259">
        <v>93583</v>
      </c>
      <c r="K48" s="197">
        <v>2056</v>
      </c>
      <c r="L48" s="198">
        <v>1140</v>
      </c>
      <c r="M48" s="198">
        <v>19</v>
      </c>
      <c r="N48" s="259">
        <v>3215</v>
      </c>
      <c r="O48" s="197">
        <v>175271</v>
      </c>
      <c r="P48" s="198">
        <v>71533</v>
      </c>
      <c r="Q48" s="198">
        <v>753</v>
      </c>
      <c r="R48" s="199">
        <v>247557</v>
      </c>
    </row>
    <row r="49" spans="2:18" ht="12.75" customHeight="1" x14ac:dyDescent="0.2">
      <c r="B49" s="132" t="s">
        <v>45</v>
      </c>
      <c r="C49" s="18">
        <v>35</v>
      </c>
      <c r="D49" s="4">
        <v>2546</v>
      </c>
      <c r="E49" s="4">
        <v>0</v>
      </c>
      <c r="F49" s="19">
        <v>2581</v>
      </c>
      <c r="G49" s="18">
        <v>734</v>
      </c>
      <c r="H49" s="4">
        <v>4453</v>
      </c>
      <c r="I49" s="4">
        <v>0</v>
      </c>
      <c r="J49" s="28">
        <v>5187</v>
      </c>
      <c r="K49" s="18">
        <v>1</v>
      </c>
      <c r="L49" s="4">
        <v>0</v>
      </c>
      <c r="M49" s="4">
        <v>0</v>
      </c>
      <c r="N49" s="28">
        <v>1</v>
      </c>
      <c r="O49" s="18">
        <v>770</v>
      </c>
      <c r="P49" s="4">
        <v>6999</v>
      </c>
      <c r="Q49" s="4">
        <v>0</v>
      </c>
      <c r="R49" s="19">
        <v>7769</v>
      </c>
    </row>
    <row r="50" spans="2:18" ht="12.75" customHeight="1" x14ac:dyDescent="0.2">
      <c r="B50" s="132" t="s">
        <v>46</v>
      </c>
      <c r="C50" s="18">
        <v>853</v>
      </c>
      <c r="D50" s="4">
        <v>3319</v>
      </c>
      <c r="E50" s="4">
        <v>100</v>
      </c>
      <c r="F50" s="19">
        <v>4272</v>
      </c>
      <c r="G50" s="18">
        <v>752</v>
      </c>
      <c r="H50" s="4">
        <v>965</v>
      </c>
      <c r="I50" s="4">
        <v>21</v>
      </c>
      <c r="J50" s="28">
        <v>1738</v>
      </c>
      <c r="K50" s="18">
        <v>36</v>
      </c>
      <c r="L50" s="4">
        <v>111</v>
      </c>
      <c r="M50" s="4">
        <v>17</v>
      </c>
      <c r="N50" s="28">
        <v>164</v>
      </c>
      <c r="O50" s="18">
        <v>1641</v>
      </c>
      <c r="P50" s="4">
        <v>4395</v>
      </c>
      <c r="Q50" s="4">
        <v>138</v>
      </c>
      <c r="R50" s="19">
        <v>6174</v>
      </c>
    </row>
    <row r="51" spans="2:18" ht="12.75" customHeight="1" x14ac:dyDescent="0.2">
      <c r="B51" s="132" t="s">
        <v>47</v>
      </c>
      <c r="C51" s="18">
        <v>3023</v>
      </c>
      <c r="D51" s="4">
        <v>7953</v>
      </c>
      <c r="E51" s="4">
        <v>534</v>
      </c>
      <c r="F51" s="19">
        <v>11510</v>
      </c>
      <c r="G51" s="18">
        <v>24158</v>
      </c>
      <c r="H51" s="4">
        <v>8993</v>
      </c>
      <c r="I51" s="4">
        <v>895</v>
      </c>
      <c r="J51" s="28">
        <v>34046</v>
      </c>
      <c r="K51" s="18">
        <v>1508</v>
      </c>
      <c r="L51" s="4">
        <v>452</v>
      </c>
      <c r="M51" s="4">
        <v>34</v>
      </c>
      <c r="N51" s="28">
        <v>1994</v>
      </c>
      <c r="O51" s="18">
        <v>28689</v>
      </c>
      <c r="P51" s="4">
        <v>17398</v>
      </c>
      <c r="Q51" s="4">
        <v>1463</v>
      </c>
      <c r="R51" s="19">
        <v>47550</v>
      </c>
    </row>
    <row r="52" spans="2:18" ht="12.75" customHeight="1" x14ac:dyDescent="0.2">
      <c r="B52" s="132" t="s">
        <v>48</v>
      </c>
      <c r="C52" s="18">
        <v>2901</v>
      </c>
      <c r="D52" s="4">
        <v>30102</v>
      </c>
      <c r="E52" s="4">
        <v>99</v>
      </c>
      <c r="F52" s="19">
        <v>33102</v>
      </c>
      <c r="G52" s="18">
        <v>7433</v>
      </c>
      <c r="H52" s="4">
        <v>22456</v>
      </c>
      <c r="I52" s="4">
        <v>185</v>
      </c>
      <c r="J52" s="28">
        <v>30074</v>
      </c>
      <c r="K52" s="18">
        <v>205</v>
      </c>
      <c r="L52" s="4">
        <v>2330</v>
      </c>
      <c r="M52" s="4">
        <v>17</v>
      </c>
      <c r="N52" s="28">
        <v>2552</v>
      </c>
      <c r="O52" s="18">
        <v>10539</v>
      </c>
      <c r="P52" s="4">
        <v>54888</v>
      </c>
      <c r="Q52" s="4">
        <v>301</v>
      </c>
      <c r="R52" s="19">
        <v>65728</v>
      </c>
    </row>
    <row r="53" spans="2:18" ht="12.75" customHeight="1" x14ac:dyDescent="0.2">
      <c r="B53" s="132" t="s">
        <v>49</v>
      </c>
      <c r="C53" s="18">
        <v>3852</v>
      </c>
      <c r="D53" s="4">
        <v>12796</v>
      </c>
      <c r="E53" s="4">
        <v>923</v>
      </c>
      <c r="F53" s="19">
        <v>17571</v>
      </c>
      <c r="G53" s="18">
        <v>13687</v>
      </c>
      <c r="H53" s="4">
        <v>6912</v>
      </c>
      <c r="I53" s="4">
        <v>81</v>
      </c>
      <c r="J53" s="28">
        <v>20680</v>
      </c>
      <c r="K53" s="18">
        <v>602</v>
      </c>
      <c r="L53" s="4">
        <v>460</v>
      </c>
      <c r="M53" s="4">
        <v>45</v>
      </c>
      <c r="N53" s="28">
        <v>1107</v>
      </c>
      <c r="O53" s="18">
        <v>18141</v>
      </c>
      <c r="P53" s="4">
        <v>20168</v>
      </c>
      <c r="Q53" s="4">
        <v>1049</v>
      </c>
      <c r="R53" s="19">
        <v>39358</v>
      </c>
    </row>
    <row r="54" spans="2:18" ht="12.75" customHeight="1" x14ac:dyDescent="0.2">
      <c r="B54" s="132" t="s">
        <v>50</v>
      </c>
      <c r="C54" s="18">
        <v>1516</v>
      </c>
      <c r="D54" s="4">
        <v>5366</v>
      </c>
      <c r="E54" s="4">
        <v>59</v>
      </c>
      <c r="F54" s="19">
        <v>6941</v>
      </c>
      <c r="G54" s="18">
        <v>2745</v>
      </c>
      <c r="H54" s="4">
        <v>2596</v>
      </c>
      <c r="I54" s="4">
        <v>17</v>
      </c>
      <c r="J54" s="28">
        <v>5358</v>
      </c>
      <c r="K54" s="18">
        <v>235</v>
      </c>
      <c r="L54" s="4">
        <v>271</v>
      </c>
      <c r="M54" s="4">
        <v>0</v>
      </c>
      <c r="N54" s="28">
        <v>506</v>
      </c>
      <c r="O54" s="18">
        <v>4496</v>
      </c>
      <c r="P54" s="4">
        <v>8233</v>
      </c>
      <c r="Q54" s="4">
        <v>76</v>
      </c>
      <c r="R54" s="19">
        <v>12805</v>
      </c>
    </row>
    <row r="55" spans="2:18" ht="12.75" customHeight="1" x14ac:dyDescent="0.2">
      <c r="B55" s="133" t="s">
        <v>54</v>
      </c>
      <c r="C55" s="197">
        <v>12180</v>
      </c>
      <c r="D55" s="198">
        <v>62082</v>
      </c>
      <c r="E55" s="198">
        <v>1715</v>
      </c>
      <c r="F55" s="199">
        <v>75977</v>
      </c>
      <c r="G55" s="197">
        <v>49509</v>
      </c>
      <c r="H55" s="198">
        <v>46375</v>
      </c>
      <c r="I55" s="198">
        <v>1199</v>
      </c>
      <c r="J55" s="259">
        <v>97083</v>
      </c>
      <c r="K55" s="197">
        <v>2587</v>
      </c>
      <c r="L55" s="198">
        <v>3624</v>
      </c>
      <c r="M55" s="198">
        <v>113</v>
      </c>
      <c r="N55" s="259">
        <v>6324</v>
      </c>
      <c r="O55" s="197">
        <v>64276</v>
      </c>
      <c r="P55" s="198">
        <v>112081</v>
      </c>
      <c r="Q55" s="198">
        <v>3027</v>
      </c>
      <c r="R55" s="199">
        <v>179384</v>
      </c>
    </row>
    <row r="56" spans="2:18" ht="12.75" customHeight="1" x14ac:dyDescent="0.2">
      <c r="B56" s="254" t="s">
        <v>51</v>
      </c>
      <c r="C56" s="262">
        <v>8637</v>
      </c>
      <c r="D56" s="263">
        <v>251</v>
      </c>
      <c r="E56" s="263">
        <v>0</v>
      </c>
      <c r="F56" s="264">
        <v>8888</v>
      </c>
      <c r="G56" s="262">
        <v>199109</v>
      </c>
      <c r="H56" s="263">
        <v>121</v>
      </c>
      <c r="I56" s="263">
        <v>679</v>
      </c>
      <c r="J56" s="265">
        <v>199909</v>
      </c>
      <c r="K56" s="262">
        <v>7</v>
      </c>
      <c r="L56" s="263">
        <v>3</v>
      </c>
      <c r="M56" s="263">
        <v>0</v>
      </c>
      <c r="N56" s="265">
        <v>10</v>
      </c>
      <c r="O56" s="18">
        <v>207753</v>
      </c>
      <c r="P56" s="4">
        <v>375</v>
      </c>
      <c r="Q56" s="4">
        <v>679</v>
      </c>
      <c r="R56" s="19">
        <v>208807</v>
      </c>
    </row>
    <row r="57" spans="2:18" ht="12.75" customHeight="1" x14ac:dyDescent="0.2">
      <c r="B57" s="133" t="s">
        <v>55</v>
      </c>
      <c r="C57" s="197">
        <v>8637</v>
      </c>
      <c r="D57" s="198">
        <v>251</v>
      </c>
      <c r="E57" s="198">
        <v>0</v>
      </c>
      <c r="F57" s="199">
        <v>8888</v>
      </c>
      <c r="G57" s="197">
        <v>199109</v>
      </c>
      <c r="H57" s="198">
        <v>121</v>
      </c>
      <c r="I57" s="198">
        <v>679</v>
      </c>
      <c r="J57" s="259">
        <v>199909</v>
      </c>
      <c r="K57" s="197">
        <v>7</v>
      </c>
      <c r="L57" s="198">
        <v>3</v>
      </c>
      <c r="M57" s="198">
        <v>0</v>
      </c>
      <c r="N57" s="259">
        <v>10</v>
      </c>
      <c r="O57" s="197">
        <v>207753</v>
      </c>
      <c r="P57" s="198">
        <v>375</v>
      </c>
      <c r="Q57" s="198">
        <v>679</v>
      </c>
      <c r="R57" s="199">
        <v>208807</v>
      </c>
    </row>
    <row r="58" spans="2:18" ht="12.75" customHeight="1" x14ac:dyDescent="0.2">
      <c r="B58" s="207"/>
      <c r="C58" s="216"/>
      <c r="D58" s="217"/>
      <c r="E58" s="217"/>
      <c r="F58" s="218"/>
      <c r="G58" s="216"/>
      <c r="H58" s="217"/>
      <c r="I58" s="217"/>
      <c r="J58" s="260"/>
      <c r="K58" s="220"/>
      <c r="L58" s="221"/>
      <c r="M58" s="221"/>
      <c r="N58" s="237"/>
      <c r="O58" s="220"/>
      <c r="P58" s="221"/>
      <c r="Q58" s="221"/>
      <c r="R58" s="222"/>
    </row>
    <row r="59" spans="2:18" ht="12.75" customHeight="1" thickBot="1" x14ac:dyDescent="0.25">
      <c r="B59" s="135" t="s">
        <v>52</v>
      </c>
      <c r="C59" s="182">
        <v>122927</v>
      </c>
      <c r="D59" s="178">
        <v>110438</v>
      </c>
      <c r="E59" s="178">
        <v>2259</v>
      </c>
      <c r="F59" s="179">
        <v>235624</v>
      </c>
      <c r="G59" s="182">
        <v>319723</v>
      </c>
      <c r="H59" s="178">
        <v>68784</v>
      </c>
      <c r="I59" s="178">
        <v>2068</v>
      </c>
      <c r="J59" s="261">
        <v>390575</v>
      </c>
      <c r="K59" s="182">
        <v>4650</v>
      </c>
      <c r="L59" s="178">
        <v>4767</v>
      </c>
      <c r="M59" s="178">
        <v>132</v>
      </c>
      <c r="N59" s="261">
        <v>9549</v>
      </c>
      <c r="O59" s="182">
        <v>447300</v>
      </c>
      <c r="P59" s="178">
        <v>183989</v>
      </c>
      <c r="Q59" s="178">
        <v>4459</v>
      </c>
      <c r="R59" s="179">
        <v>635748</v>
      </c>
    </row>
  </sheetData>
  <mergeCells count="5">
    <mergeCell ref="O4:R4"/>
    <mergeCell ref="K4:N4"/>
    <mergeCell ref="B4:B5"/>
    <mergeCell ref="C4:F4"/>
    <mergeCell ref="G4:J4"/>
  </mergeCells>
  <phoneticPr fontId="4" type="noConversion"/>
  <pageMargins left="0.75" right="0.75" top="1" bottom="1" header="0.5" footer="0.5"/>
  <pageSetup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2:W55"/>
  <sheetViews>
    <sheetView showGridLines="0" zoomScaleNormal="100" workbookViewId="0"/>
  </sheetViews>
  <sheetFormatPr defaultRowHeight="12.75" x14ac:dyDescent="0.2"/>
  <cols>
    <col min="1" max="1" width="9.140625" customWidth="1"/>
    <col min="2" max="2" width="16.28515625" bestFit="1" customWidth="1"/>
    <col min="3" max="3" width="18" bestFit="1" customWidth="1"/>
    <col min="4" max="4" width="17.7109375" bestFit="1" customWidth="1"/>
    <col min="5" max="5" width="17.5703125" bestFit="1" customWidth="1"/>
    <col min="6" max="6" width="17.7109375" bestFit="1" customWidth="1"/>
    <col min="7" max="7" width="18" bestFit="1" customWidth="1"/>
    <col min="12" max="12" width="15.7109375" customWidth="1"/>
    <col min="13" max="17" width="14.7109375" customWidth="1"/>
    <col min="22" max="22" width="13" bestFit="1" customWidth="1"/>
  </cols>
  <sheetData>
    <row r="2" spans="1:23" x14ac:dyDescent="0.2">
      <c r="B2" s="2" t="s">
        <v>306</v>
      </c>
    </row>
    <row r="3" spans="1:23" ht="18.75" thickBot="1" x14ac:dyDescent="0.3">
      <c r="A3" s="38"/>
      <c r="B3" s="7" t="s">
        <v>373</v>
      </c>
    </row>
    <row r="4" spans="1:23" ht="13.5" thickBot="1" x14ac:dyDescent="0.25">
      <c r="B4" s="96" t="s">
        <v>126</v>
      </c>
      <c r="C4" s="97">
        <v>2009</v>
      </c>
      <c r="D4" s="98">
        <v>2010</v>
      </c>
      <c r="E4" s="98">
        <v>2011</v>
      </c>
      <c r="F4" s="98">
        <v>2012</v>
      </c>
      <c r="G4" s="99">
        <v>2013</v>
      </c>
    </row>
    <row r="5" spans="1:23" x14ac:dyDescent="0.2">
      <c r="B5" s="162" t="s">
        <v>85</v>
      </c>
      <c r="C5" s="87">
        <v>301437180</v>
      </c>
      <c r="D5" s="88">
        <v>322022967</v>
      </c>
      <c r="E5" s="88">
        <v>321065651</v>
      </c>
      <c r="F5" s="88">
        <v>302089296</v>
      </c>
      <c r="G5" s="89">
        <v>295075647</v>
      </c>
    </row>
    <row r="6" spans="1:23" x14ac:dyDescent="0.2">
      <c r="B6" s="53" t="s">
        <v>82</v>
      </c>
      <c r="C6" s="90">
        <v>76456394</v>
      </c>
      <c r="D6" s="86">
        <v>75329077</v>
      </c>
      <c r="E6" s="86">
        <v>78251519</v>
      </c>
      <c r="F6" s="86">
        <v>73228363</v>
      </c>
      <c r="G6" s="91">
        <v>67331622</v>
      </c>
    </row>
    <row r="7" spans="1:23" x14ac:dyDescent="0.2">
      <c r="B7" s="53" t="s">
        <v>79</v>
      </c>
      <c r="C7" s="90">
        <v>4927</v>
      </c>
      <c r="D7" s="86">
        <v>238</v>
      </c>
      <c r="E7" s="86">
        <v>61145</v>
      </c>
      <c r="F7" s="86">
        <v>343580</v>
      </c>
      <c r="G7" s="91">
        <v>358146</v>
      </c>
    </row>
    <row r="8" spans="1:23" x14ac:dyDescent="0.2">
      <c r="B8" s="53" t="s">
        <v>80</v>
      </c>
      <c r="C8" s="90">
        <v>7393474</v>
      </c>
      <c r="D8" s="86">
        <v>8258129</v>
      </c>
      <c r="E8" s="86">
        <v>7695869</v>
      </c>
      <c r="F8" s="86">
        <v>6353376</v>
      </c>
      <c r="G8" s="91">
        <v>5618973</v>
      </c>
    </row>
    <row r="9" spans="1:23" x14ac:dyDescent="0.2">
      <c r="B9" s="53" t="s">
        <v>81</v>
      </c>
      <c r="C9" s="90">
        <v>499301</v>
      </c>
      <c r="D9" s="86">
        <v>503604</v>
      </c>
      <c r="E9" s="86">
        <v>435508</v>
      </c>
      <c r="F9" s="86">
        <v>421334</v>
      </c>
      <c r="G9" s="91">
        <v>368905</v>
      </c>
      <c r="V9" t="s">
        <v>181</v>
      </c>
      <c r="W9" t="e">
        <f>"Top Left: " &amp; W10 &amp; "  Top Right: " &amp; W11 &amp; "  Bottom Left: " &amp; W54 &amp; "  Bottom Right: " &amp; W55</f>
        <v>#REF!</v>
      </c>
    </row>
    <row r="10" spans="1:23" x14ac:dyDescent="0.2">
      <c r="B10" s="53" t="s">
        <v>83</v>
      </c>
      <c r="C10" s="90">
        <v>3999</v>
      </c>
      <c r="D10" s="86">
        <v>36421</v>
      </c>
      <c r="E10" s="86">
        <v>89863</v>
      </c>
      <c r="F10" s="86">
        <v>85443</v>
      </c>
      <c r="G10" s="91">
        <v>87718</v>
      </c>
      <c r="V10" t="s">
        <v>177</v>
      </c>
      <c r="W10" t="str">
        <f>"This chart presents a 5-year trend of the fuel consumption for the Federal fleet broken down by major fuel type (gasoline, diesel, alternative fuels) for fiscal years "&amp;C4&amp;" through "&amp;G4&amp;". Data presented in this chart is detailed in the data table immediately below this chart."</f>
        <v>This chart presents a 5-year trend of the fuel consumption for the Federal fleet broken down by major fuel type (gasoline, diesel, alternative fuels) for fiscal years 2009 through 2013. Data presented in this chart is detailed in the data table immediately below this chart.</v>
      </c>
    </row>
    <row r="11" spans="1:23" x14ac:dyDescent="0.2">
      <c r="B11" s="53" t="s">
        <v>84</v>
      </c>
      <c r="C11" s="90">
        <v>7923085</v>
      </c>
      <c r="D11" s="86">
        <v>8201285</v>
      </c>
      <c r="E11" s="86">
        <v>9521322</v>
      </c>
      <c r="F11" s="86">
        <v>12261341</v>
      </c>
      <c r="G11" s="91">
        <v>14158483</v>
      </c>
      <c r="W11" t="str">
        <f>"This chart presents a 5-year trend of the alternative fuel consumption for the Federal fleet broken down by alternative fuel type for fiscal years "&amp;C4&amp;" through "&amp;G4&amp;". Data presented in this chart is detailed in the data table immediately below this chart."</f>
        <v>This chart presents a 5-year trend of the alternative fuel consumption for the Federal fleet broken down by alternative fuel type for fiscal years 2009 through 2013. Data presented in this chart is detailed in the data table immediately below this chart.</v>
      </c>
    </row>
    <row r="12" spans="1:23" x14ac:dyDescent="0.2">
      <c r="B12" s="53" t="s">
        <v>86</v>
      </c>
      <c r="C12" s="90">
        <v>34941</v>
      </c>
      <c r="D12" s="86">
        <v>482</v>
      </c>
      <c r="E12" s="86">
        <v>163</v>
      </c>
      <c r="F12" s="86">
        <v>20</v>
      </c>
      <c r="G12" s="91">
        <v>456</v>
      </c>
    </row>
    <row r="13" spans="1:23" x14ac:dyDescent="0.2">
      <c r="B13" s="53" t="s">
        <v>87</v>
      </c>
      <c r="C13" s="90">
        <v>207580</v>
      </c>
      <c r="D13" s="86">
        <v>194876</v>
      </c>
      <c r="E13" s="86">
        <v>186511</v>
      </c>
      <c r="F13" s="86">
        <v>210874</v>
      </c>
      <c r="G13" s="91">
        <v>256967</v>
      </c>
    </row>
    <row r="14" spans="1:23" x14ac:dyDescent="0.2">
      <c r="B14" s="53" t="s">
        <v>180</v>
      </c>
      <c r="C14" s="90">
        <v>431</v>
      </c>
      <c r="D14" s="86">
        <v>790</v>
      </c>
      <c r="E14" s="86">
        <v>397</v>
      </c>
      <c r="F14" s="86">
        <v>526</v>
      </c>
      <c r="G14" s="91">
        <v>483</v>
      </c>
    </row>
    <row r="15" spans="1:23" ht="13.5" thickBot="1" x14ac:dyDescent="0.25">
      <c r="B15" s="144" t="s">
        <v>127</v>
      </c>
      <c r="C15" s="203">
        <v>393961312</v>
      </c>
      <c r="D15" s="204">
        <v>414547869</v>
      </c>
      <c r="E15" s="204">
        <v>417307948</v>
      </c>
      <c r="F15" s="204">
        <v>394994153</v>
      </c>
      <c r="G15" s="205">
        <v>383257400</v>
      </c>
    </row>
    <row r="16" spans="1:23" x14ac:dyDescent="0.2">
      <c r="B16" s="411"/>
    </row>
    <row r="17" spans="2:7" x14ac:dyDescent="0.2">
      <c r="B17" s="492" t="s">
        <v>374</v>
      </c>
      <c r="C17" s="492"/>
      <c r="D17" s="492"/>
      <c r="E17" s="492"/>
      <c r="F17" s="492"/>
      <c r="G17" s="492"/>
    </row>
    <row r="18" spans="2:7" x14ac:dyDescent="0.2">
      <c r="B18" s="492"/>
      <c r="C18" s="492"/>
      <c r="D18" s="492"/>
      <c r="E18" s="492"/>
      <c r="F18" s="492"/>
      <c r="G18" s="492"/>
    </row>
    <row r="33" spans="1:8" x14ac:dyDescent="0.2">
      <c r="A33" s="15"/>
      <c r="B33" s="15"/>
      <c r="C33" s="15"/>
      <c r="D33" s="15"/>
      <c r="E33" s="15"/>
      <c r="F33" s="15"/>
      <c r="G33" s="15"/>
      <c r="H33" s="15"/>
    </row>
    <row r="34" spans="1:8" x14ac:dyDescent="0.2">
      <c r="A34" s="15"/>
      <c r="B34" s="15"/>
      <c r="C34" s="15"/>
      <c r="D34" s="15"/>
      <c r="E34" s="15"/>
      <c r="F34" s="15"/>
      <c r="G34" s="15"/>
      <c r="H34" s="15"/>
    </row>
    <row r="35" spans="1:8" x14ac:dyDescent="0.2">
      <c r="A35" s="15"/>
      <c r="B35" s="341"/>
      <c r="C35" s="341"/>
      <c r="D35" s="341"/>
      <c r="E35" s="341"/>
      <c r="F35" s="341"/>
      <c r="G35" s="341"/>
      <c r="H35" s="15"/>
    </row>
    <row r="36" spans="1:8" x14ac:dyDescent="0.2">
      <c r="A36" s="15"/>
      <c r="B36" s="15"/>
      <c r="C36" s="342"/>
      <c r="D36" s="342"/>
      <c r="E36" s="342"/>
      <c r="F36" s="342"/>
      <c r="G36" s="342"/>
      <c r="H36" s="15"/>
    </row>
    <row r="37" spans="1:8" x14ac:dyDescent="0.2">
      <c r="A37" s="15"/>
      <c r="B37" s="15"/>
      <c r="C37" s="342"/>
      <c r="D37" s="342"/>
      <c r="E37" s="342"/>
      <c r="F37" s="342"/>
      <c r="G37" s="342"/>
      <c r="H37" s="15"/>
    </row>
    <row r="38" spans="1:8" x14ac:dyDescent="0.2">
      <c r="A38" s="15"/>
      <c r="B38" s="15"/>
      <c r="C38" s="342"/>
      <c r="D38" s="342"/>
      <c r="E38" s="342"/>
      <c r="F38" s="342"/>
      <c r="G38" s="342"/>
      <c r="H38" s="15"/>
    </row>
    <row r="39" spans="1:8" x14ac:dyDescent="0.2">
      <c r="A39" s="15"/>
      <c r="B39" s="15"/>
      <c r="C39" s="342"/>
      <c r="D39" s="342"/>
      <c r="E39" s="342"/>
      <c r="F39" s="342"/>
      <c r="G39" s="342"/>
      <c r="H39" s="15"/>
    </row>
    <row r="40" spans="1:8" x14ac:dyDescent="0.2">
      <c r="A40" s="15"/>
      <c r="B40" s="15"/>
      <c r="C40" s="342"/>
      <c r="D40" s="342"/>
      <c r="E40" s="342"/>
      <c r="F40" s="342"/>
      <c r="G40" s="342"/>
      <c r="H40" s="15"/>
    </row>
    <row r="41" spans="1:8" x14ac:dyDescent="0.2">
      <c r="A41" s="15"/>
      <c r="B41" s="15"/>
      <c r="C41" s="342"/>
      <c r="D41" s="342"/>
      <c r="E41" s="342"/>
      <c r="F41" s="342"/>
      <c r="G41" s="342"/>
      <c r="H41" s="15"/>
    </row>
    <row r="42" spans="1:8" x14ac:dyDescent="0.2">
      <c r="A42" s="15"/>
      <c r="B42" s="15"/>
      <c r="C42" s="342"/>
      <c r="D42" s="342"/>
      <c r="E42" s="342"/>
      <c r="F42" s="342"/>
      <c r="G42" s="342"/>
      <c r="H42" s="15"/>
    </row>
    <row r="43" spans="1:8" x14ac:dyDescent="0.2">
      <c r="A43" s="15"/>
      <c r="B43" s="15"/>
      <c r="C43" s="342"/>
      <c r="D43" s="342"/>
      <c r="E43" s="342"/>
      <c r="F43" s="342"/>
      <c r="G43" s="342"/>
      <c r="H43" s="15"/>
    </row>
    <row r="44" spans="1:8" x14ac:dyDescent="0.2">
      <c r="A44" s="15"/>
      <c r="B44" s="15"/>
      <c r="C44" s="342"/>
      <c r="D44" s="342"/>
      <c r="E44" s="342"/>
      <c r="F44" s="342"/>
      <c r="G44" s="342"/>
      <c r="H44" s="15"/>
    </row>
    <row r="45" spans="1:8" x14ac:dyDescent="0.2">
      <c r="A45" s="15"/>
      <c r="B45" s="15"/>
      <c r="C45" s="342"/>
      <c r="D45" s="342"/>
      <c r="E45" s="342"/>
      <c r="F45" s="342"/>
      <c r="G45" s="342"/>
      <c r="H45" s="15"/>
    </row>
    <row r="46" spans="1:8" x14ac:dyDescent="0.2">
      <c r="A46" s="15"/>
      <c r="B46" s="343"/>
      <c r="C46" s="344"/>
      <c r="D46" s="344"/>
      <c r="E46" s="344"/>
      <c r="F46" s="344"/>
      <c r="G46" s="344"/>
      <c r="H46" s="15"/>
    </row>
    <row r="47" spans="1:8" x14ac:dyDescent="0.2">
      <c r="A47" s="15"/>
      <c r="H47" s="15"/>
    </row>
    <row r="54" spans="22:23" x14ac:dyDescent="0.2">
      <c r="V54" t="s">
        <v>177</v>
      </c>
      <c r="W54" t="e">
        <f>"This chart presents a breakdown of the FY "&amp;G4&amp;" Federal fleet fuel consumption by fuel type: "&amp;FIXED(#REF!/G15*100,0)&amp;"% "&amp;#REF!&amp;"; "&amp;FIXED(#REF!/G15*100,0)&amp;"% "&amp;#REF!&amp;"; "&amp;FIXED(#REF!/G15*100,0)&amp;"% "&amp;#REF!&amp;"."</f>
        <v>#REF!</v>
      </c>
    </row>
    <row r="55" spans="22:23" x14ac:dyDescent="0.2">
      <c r="W55" t="e">
        <f>"This chart presents a breakdown of the FY "&amp;G4&amp;" Federal fleet alternative fuel consumption by fuel type: "&amp;FIXED(G7/#REF!*100,0)&amp;"% "&amp;B7&amp;"; "&amp;FIXED(G8/#REF!*100,0)&amp;"% "&amp;B8&amp;"; "&amp;FIXED(G9/#REF!*100,0)&amp;"% "&amp;B9&amp;"; "&amp;FIXED(G10/#REF!*100,0)&amp;"% "&amp;B10&amp;"; "&amp;FIXED(G11/#REF!*100,0)&amp;"% "&amp;B11&amp;"; "&amp;FIXED(G12/#REF!*100,0)&amp;"% "&amp;B12&amp;"; "&amp;FIXED(G13/#REF!*100,0)&amp;"% "&amp;B13&amp;"; "&amp;FIXED(G14/#REF!*100,0)&amp;"% "&amp;B14&amp;"."</f>
        <v>#REF!</v>
      </c>
    </row>
  </sheetData>
  <mergeCells count="1">
    <mergeCell ref="B17:G18"/>
  </mergeCells>
  <phoneticPr fontId="4" type="noConversion"/>
  <pageMargins left="0.75" right="0.75" top="1" bottom="1" header="0.5" footer="0.5"/>
  <pageSetup scale="47" orientation="landscape"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2:R60"/>
  <sheetViews>
    <sheetView showGridLines="0" zoomScaleNormal="100" workbookViewId="0"/>
  </sheetViews>
  <sheetFormatPr defaultRowHeight="12.75" x14ac:dyDescent="0.2"/>
  <cols>
    <col min="2" max="2" width="41.7109375" customWidth="1"/>
    <col min="3" max="3" width="12.5703125" customWidth="1"/>
    <col min="4" max="4" width="11.85546875" customWidth="1"/>
    <col min="5" max="5" width="10.7109375" customWidth="1"/>
    <col min="6" max="6" width="10.28515625" customWidth="1"/>
    <col min="7" max="7" width="9.28515625" customWidth="1"/>
    <col min="8" max="8" width="8.7109375" customWidth="1"/>
    <col min="9" max="9" width="12.5703125" customWidth="1"/>
    <col min="10" max="10" width="8.5703125" customWidth="1"/>
    <col min="11" max="11" width="8.42578125" customWidth="1"/>
    <col min="12" max="12" width="10.42578125" customWidth="1"/>
    <col min="13" max="13" width="12.85546875" style="15" customWidth="1"/>
  </cols>
  <sheetData>
    <row r="2" spans="1:18" x14ac:dyDescent="0.2">
      <c r="A2" s="2"/>
      <c r="B2" s="2" t="s">
        <v>306</v>
      </c>
    </row>
    <row r="3" spans="1:18" ht="18.75" thickBot="1" x14ac:dyDescent="0.3">
      <c r="A3" s="1"/>
      <c r="B3" s="7" t="s">
        <v>139</v>
      </c>
      <c r="R3" s="8"/>
    </row>
    <row r="4" spans="1:18" ht="25.5" customHeight="1" thickBot="1" x14ac:dyDescent="0.25">
      <c r="B4" s="180" t="s">
        <v>1</v>
      </c>
      <c r="C4" s="238" t="s">
        <v>85</v>
      </c>
      <c r="D4" s="239" t="s">
        <v>82</v>
      </c>
      <c r="E4" s="239" t="s">
        <v>80</v>
      </c>
      <c r="F4" s="239" t="s">
        <v>79</v>
      </c>
      <c r="G4" s="239" t="s">
        <v>81</v>
      </c>
      <c r="H4" s="239" t="s">
        <v>83</v>
      </c>
      <c r="I4" s="239" t="s">
        <v>173</v>
      </c>
      <c r="J4" s="239" t="s">
        <v>86</v>
      </c>
      <c r="K4" s="239" t="s">
        <v>87</v>
      </c>
      <c r="L4" s="239" t="s">
        <v>180</v>
      </c>
      <c r="M4" s="240" t="s">
        <v>5</v>
      </c>
    </row>
    <row r="5" spans="1:18" ht="12.75" customHeight="1" x14ac:dyDescent="0.2">
      <c r="B5" s="206" t="s">
        <v>16</v>
      </c>
      <c r="C5" s="211">
        <v>7796</v>
      </c>
      <c r="D5" s="212">
        <v>7250</v>
      </c>
      <c r="E5" s="212">
        <v>0</v>
      </c>
      <c r="F5" s="212">
        <v>0</v>
      </c>
      <c r="G5" s="212">
        <v>0</v>
      </c>
      <c r="H5" s="212">
        <v>0</v>
      </c>
      <c r="I5" s="212">
        <v>0</v>
      </c>
      <c r="J5" s="212">
        <v>0</v>
      </c>
      <c r="K5" s="212">
        <v>0</v>
      </c>
      <c r="L5" s="212">
        <v>0</v>
      </c>
      <c r="M5" s="213">
        <v>15046</v>
      </c>
    </row>
    <row r="6" spans="1:18" ht="12.75" customHeight="1" x14ac:dyDescent="0.2">
      <c r="B6" s="207" t="s">
        <v>17</v>
      </c>
      <c r="C6" s="18">
        <v>108603</v>
      </c>
      <c r="D6" s="4">
        <v>106397</v>
      </c>
      <c r="E6" s="4">
        <v>0</v>
      </c>
      <c r="F6" s="4">
        <v>0</v>
      </c>
      <c r="G6" s="4">
        <v>0</v>
      </c>
      <c r="H6" s="4">
        <v>0</v>
      </c>
      <c r="I6" s="4">
        <v>216</v>
      </c>
      <c r="J6" s="4">
        <v>0</v>
      </c>
      <c r="K6" s="4">
        <v>0</v>
      </c>
      <c r="L6" s="4">
        <v>0</v>
      </c>
      <c r="M6" s="19">
        <v>215216</v>
      </c>
    </row>
    <row r="7" spans="1:18" ht="12.75" customHeight="1" x14ac:dyDescent="0.2">
      <c r="B7" s="207" t="s">
        <v>142</v>
      </c>
      <c r="C7" s="18">
        <v>94795</v>
      </c>
      <c r="D7" s="4">
        <v>0</v>
      </c>
      <c r="E7" s="4">
        <v>0</v>
      </c>
      <c r="F7" s="4">
        <v>0</v>
      </c>
      <c r="G7" s="4">
        <v>0</v>
      </c>
      <c r="H7" s="4">
        <v>0</v>
      </c>
      <c r="I7" s="4">
        <v>12244</v>
      </c>
      <c r="J7" s="4">
        <v>0</v>
      </c>
      <c r="K7" s="4">
        <v>0</v>
      </c>
      <c r="L7" s="4">
        <v>0</v>
      </c>
      <c r="M7" s="19">
        <v>107039</v>
      </c>
    </row>
    <row r="8" spans="1:18" ht="12.75" customHeight="1" x14ac:dyDescent="0.2">
      <c r="B8" s="207" t="s">
        <v>143</v>
      </c>
      <c r="C8" s="18">
        <v>40624</v>
      </c>
      <c r="D8" s="4">
        <v>0</v>
      </c>
      <c r="E8" s="4">
        <v>0</v>
      </c>
      <c r="F8" s="4">
        <v>0</v>
      </c>
      <c r="G8" s="4">
        <v>0</v>
      </c>
      <c r="H8" s="4">
        <v>0</v>
      </c>
      <c r="I8" s="4">
        <v>8945</v>
      </c>
      <c r="J8" s="4">
        <v>0</v>
      </c>
      <c r="K8" s="4">
        <v>0</v>
      </c>
      <c r="L8" s="4">
        <v>0</v>
      </c>
      <c r="M8" s="19">
        <v>49569</v>
      </c>
    </row>
    <row r="9" spans="1:18" ht="12.75" customHeight="1" x14ac:dyDescent="0.2">
      <c r="B9" s="207" t="s">
        <v>18</v>
      </c>
      <c r="C9" s="18">
        <v>57342766</v>
      </c>
      <c r="D9" s="4">
        <v>11361662</v>
      </c>
      <c r="E9" s="4">
        <v>119892</v>
      </c>
      <c r="F9" s="4">
        <v>0</v>
      </c>
      <c r="G9" s="4">
        <v>26813</v>
      </c>
      <c r="H9" s="4">
        <v>406</v>
      </c>
      <c r="I9" s="4">
        <v>6266034</v>
      </c>
      <c r="J9" s="4">
        <v>1161</v>
      </c>
      <c r="K9" s="4">
        <v>4318</v>
      </c>
      <c r="L9" s="4">
        <v>0</v>
      </c>
      <c r="M9" s="19">
        <v>75123052</v>
      </c>
    </row>
    <row r="10" spans="1:18" ht="12.75" customHeight="1" x14ac:dyDescent="0.2">
      <c r="B10" s="207" t="s">
        <v>19</v>
      </c>
      <c r="C10" s="18">
        <v>3083497</v>
      </c>
      <c r="D10" s="4">
        <v>337857</v>
      </c>
      <c r="E10" s="4">
        <v>154</v>
      </c>
      <c r="F10" s="4">
        <v>0</v>
      </c>
      <c r="G10" s="4">
        <v>73194</v>
      </c>
      <c r="H10" s="4">
        <v>0</v>
      </c>
      <c r="I10" s="4">
        <v>143725</v>
      </c>
      <c r="J10" s="4">
        <v>0</v>
      </c>
      <c r="K10" s="4">
        <v>3355</v>
      </c>
      <c r="L10" s="4">
        <v>0</v>
      </c>
      <c r="M10" s="19">
        <v>3641782</v>
      </c>
    </row>
    <row r="11" spans="1:18" ht="12.75" customHeight="1" x14ac:dyDescent="0.2">
      <c r="B11" s="207" t="s">
        <v>174</v>
      </c>
      <c r="C11" s="18">
        <v>181443</v>
      </c>
      <c r="D11" s="4">
        <v>0</v>
      </c>
      <c r="E11" s="4">
        <v>0</v>
      </c>
      <c r="F11" s="4">
        <v>0</v>
      </c>
      <c r="G11" s="4">
        <v>0</v>
      </c>
      <c r="H11" s="4">
        <v>0</v>
      </c>
      <c r="I11" s="4">
        <v>4945</v>
      </c>
      <c r="J11" s="4">
        <v>0</v>
      </c>
      <c r="K11" s="4">
        <v>0</v>
      </c>
      <c r="L11" s="4">
        <v>0</v>
      </c>
      <c r="M11" s="19">
        <v>186388</v>
      </c>
    </row>
    <row r="12" spans="1:18" ht="12.75" customHeight="1" x14ac:dyDescent="0.2">
      <c r="B12" s="207" t="s">
        <v>20</v>
      </c>
      <c r="C12" s="18">
        <v>12542755</v>
      </c>
      <c r="D12" s="4">
        <v>8406369</v>
      </c>
      <c r="E12" s="4">
        <v>3277965</v>
      </c>
      <c r="F12" s="4">
        <v>0</v>
      </c>
      <c r="G12" s="4">
        <v>50836</v>
      </c>
      <c r="H12" s="4">
        <v>546</v>
      </c>
      <c r="I12" s="4">
        <v>6463331</v>
      </c>
      <c r="J12" s="4">
        <v>0</v>
      </c>
      <c r="K12" s="4">
        <v>0</v>
      </c>
      <c r="L12" s="4">
        <v>0</v>
      </c>
      <c r="M12" s="19">
        <v>30741802</v>
      </c>
    </row>
    <row r="13" spans="1:18" ht="12.75" customHeight="1" x14ac:dyDescent="0.2">
      <c r="B13" s="207" t="s">
        <v>21</v>
      </c>
      <c r="C13" s="18">
        <v>5528511</v>
      </c>
      <c r="D13" s="4">
        <v>682533</v>
      </c>
      <c r="E13" s="4">
        <v>81270</v>
      </c>
      <c r="F13" s="4">
        <v>0</v>
      </c>
      <c r="G13" s="4">
        <v>0</v>
      </c>
      <c r="H13" s="4">
        <v>0</v>
      </c>
      <c r="I13" s="4">
        <v>525319</v>
      </c>
      <c r="J13" s="4">
        <v>0</v>
      </c>
      <c r="K13" s="4">
        <v>0</v>
      </c>
      <c r="L13" s="4">
        <v>0</v>
      </c>
      <c r="M13" s="19">
        <v>6817633</v>
      </c>
    </row>
    <row r="14" spans="1:18" ht="12.75" customHeight="1" x14ac:dyDescent="0.2">
      <c r="B14" s="207" t="s">
        <v>144</v>
      </c>
      <c r="C14" s="18">
        <v>133756299</v>
      </c>
      <c r="D14" s="4">
        <v>18589488</v>
      </c>
      <c r="E14" s="4">
        <v>9914</v>
      </c>
      <c r="F14" s="4">
        <v>0</v>
      </c>
      <c r="G14" s="4">
        <v>9613</v>
      </c>
      <c r="H14" s="4">
        <v>1043</v>
      </c>
      <c r="I14" s="4">
        <v>2681751</v>
      </c>
      <c r="J14" s="4">
        <v>0</v>
      </c>
      <c r="K14" s="4">
        <v>0</v>
      </c>
      <c r="L14" s="4">
        <v>0</v>
      </c>
      <c r="M14" s="19">
        <v>155048108</v>
      </c>
    </row>
    <row r="15" spans="1:18" ht="12.75" customHeight="1" x14ac:dyDescent="0.2">
      <c r="B15" s="207" t="s">
        <v>22</v>
      </c>
      <c r="C15" s="18">
        <v>625136</v>
      </c>
      <c r="D15" s="4">
        <v>0</v>
      </c>
      <c r="E15" s="4">
        <v>0</v>
      </c>
      <c r="F15" s="4">
        <v>0</v>
      </c>
      <c r="G15" s="4">
        <v>0</v>
      </c>
      <c r="H15" s="4">
        <v>0</v>
      </c>
      <c r="I15" s="4">
        <v>6187</v>
      </c>
      <c r="J15" s="4">
        <v>0</v>
      </c>
      <c r="K15" s="4">
        <v>0</v>
      </c>
      <c r="L15" s="4">
        <v>0</v>
      </c>
      <c r="M15" s="19">
        <v>631323</v>
      </c>
    </row>
    <row r="16" spans="1:18" ht="12.75" customHeight="1" x14ac:dyDescent="0.2">
      <c r="B16" s="207" t="s">
        <v>23</v>
      </c>
      <c r="C16" s="18">
        <v>61423616</v>
      </c>
      <c r="D16" s="4">
        <v>4231854</v>
      </c>
      <c r="E16" s="4">
        <v>11014</v>
      </c>
      <c r="F16" s="4">
        <v>0</v>
      </c>
      <c r="G16" s="4">
        <v>26748</v>
      </c>
      <c r="H16" s="4">
        <v>532</v>
      </c>
      <c r="I16" s="4">
        <v>10054257</v>
      </c>
      <c r="J16" s="4">
        <v>0</v>
      </c>
      <c r="K16" s="4">
        <v>161</v>
      </c>
      <c r="L16" s="4">
        <v>0</v>
      </c>
      <c r="M16" s="19">
        <v>75748182</v>
      </c>
    </row>
    <row r="17" spans="2:13" ht="12.75" customHeight="1" x14ac:dyDescent="0.2">
      <c r="B17" s="207" t="s">
        <v>24</v>
      </c>
      <c r="C17" s="18">
        <v>7430646</v>
      </c>
      <c r="D17" s="4">
        <v>1503811</v>
      </c>
      <c r="E17" s="4">
        <v>1257</v>
      </c>
      <c r="F17" s="4">
        <v>0</v>
      </c>
      <c r="G17" s="4">
        <v>1006</v>
      </c>
      <c r="H17" s="4">
        <v>2000</v>
      </c>
      <c r="I17" s="4">
        <v>132751</v>
      </c>
      <c r="J17" s="4">
        <v>0</v>
      </c>
      <c r="K17" s="4">
        <v>0</v>
      </c>
      <c r="L17" s="4">
        <v>0</v>
      </c>
      <c r="M17" s="19">
        <v>9071471</v>
      </c>
    </row>
    <row r="18" spans="2:13" ht="12.75" customHeight="1" x14ac:dyDescent="0.2">
      <c r="B18" s="207" t="s">
        <v>25</v>
      </c>
      <c r="C18" s="18">
        <v>14427243</v>
      </c>
      <c r="D18" s="4">
        <v>6990780</v>
      </c>
      <c r="E18" s="4">
        <v>0</v>
      </c>
      <c r="F18" s="4">
        <v>0</v>
      </c>
      <c r="G18" s="4">
        <v>20804</v>
      </c>
      <c r="H18" s="4">
        <v>0</v>
      </c>
      <c r="I18" s="4">
        <v>50482</v>
      </c>
      <c r="J18" s="4">
        <v>0</v>
      </c>
      <c r="K18" s="4">
        <v>0</v>
      </c>
      <c r="L18" s="4">
        <v>0</v>
      </c>
      <c r="M18" s="19">
        <v>21489309</v>
      </c>
    </row>
    <row r="19" spans="2:13" ht="12.75" customHeight="1" x14ac:dyDescent="0.2">
      <c r="B19" s="207" t="s">
        <v>26</v>
      </c>
      <c r="C19" s="18">
        <v>35561010</v>
      </c>
      <c r="D19" s="4">
        <v>8255575</v>
      </c>
      <c r="E19" s="4">
        <v>1116691</v>
      </c>
      <c r="F19" s="4">
        <v>119602</v>
      </c>
      <c r="G19" s="4">
        <v>690759</v>
      </c>
      <c r="H19" s="4">
        <v>10907</v>
      </c>
      <c r="I19" s="4">
        <v>1359408</v>
      </c>
      <c r="J19" s="4">
        <v>232</v>
      </c>
      <c r="K19" s="4">
        <v>828023</v>
      </c>
      <c r="L19" s="4">
        <v>1083</v>
      </c>
      <c r="M19" s="19">
        <v>47943290</v>
      </c>
    </row>
    <row r="20" spans="2:13" ht="12.75" customHeight="1" x14ac:dyDescent="0.2">
      <c r="B20" s="207" t="s">
        <v>27</v>
      </c>
      <c r="C20" s="18">
        <v>9324430</v>
      </c>
      <c r="D20" s="4">
        <v>922125</v>
      </c>
      <c r="E20" s="4">
        <v>128</v>
      </c>
      <c r="F20" s="4">
        <v>0</v>
      </c>
      <c r="G20" s="4">
        <v>4081</v>
      </c>
      <c r="H20" s="4">
        <v>0</v>
      </c>
      <c r="I20" s="4">
        <v>1070224</v>
      </c>
      <c r="J20" s="4">
        <v>8</v>
      </c>
      <c r="K20" s="4">
        <v>99</v>
      </c>
      <c r="L20" s="4">
        <v>0</v>
      </c>
      <c r="M20" s="19">
        <v>11321095</v>
      </c>
    </row>
    <row r="21" spans="2:13" ht="12.75" customHeight="1" x14ac:dyDescent="0.2">
      <c r="B21" s="207" t="s">
        <v>207</v>
      </c>
      <c r="C21" s="18">
        <v>5984871</v>
      </c>
      <c r="D21" s="4">
        <v>27024</v>
      </c>
      <c r="E21" s="4">
        <v>0</v>
      </c>
      <c r="F21" s="4">
        <v>0</v>
      </c>
      <c r="G21" s="4">
        <v>0</v>
      </c>
      <c r="H21" s="4">
        <v>0</v>
      </c>
      <c r="I21" s="4">
        <v>335266</v>
      </c>
      <c r="J21" s="4">
        <v>0</v>
      </c>
      <c r="K21" s="4">
        <v>0</v>
      </c>
      <c r="L21" s="4">
        <v>0</v>
      </c>
      <c r="M21" s="19">
        <v>6347161</v>
      </c>
    </row>
    <row r="22" spans="2:13" ht="12.75" customHeight="1" x14ac:dyDescent="0.2">
      <c r="B22" s="207" t="s">
        <v>28</v>
      </c>
      <c r="C22" s="18">
        <v>26851478</v>
      </c>
      <c r="D22" s="4">
        <v>5482464</v>
      </c>
      <c r="E22" s="4">
        <v>159778</v>
      </c>
      <c r="F22" s="4">
        <v>0</v>
      </c>
      <c r="G22" s="4">
        <v>604</v>
      </c>
      <c r="H22" s="4">
        <v>8912</v>
      </c>
      <c r="I22" s="4">
        <v>7559007</v>
      </c>
      <c r="J22" s="4">
        <v>0</v>
      </c>
      <c r="K22" s="4">
        <v>0</v>
      </c>
      <c r="L22" s="4">
        <v>0</v>
      </c>
      <c r="M22" s="19">
        <v>40062243</v>
      </c>
    </row>
    <row r="23" spans="2:13" ht="12.75" customHeight="1" x14ac:dyDescent="0.2">
      <c r="B23" s="207" t="s">
        <v>29</v>
      </c>
      <c r="C23" s="18">
        <v>1592374</v>
      </c>
      <c r="D23" s="4">
        <v>146495</v>
      </c>
      <c r="E23" s="4">
        <v>25191</v>
      </c>
      <c r="F23" s="4">
        <v>0</v>
      </c>
      <c r="G23" s="4">
        <v>0</v>
      </c>
      <c r="H23" s="4">
        <v>422</v>
      </c>
      <c r="I23" s="4">
        <v>228210</v>
      </c>
      <c r="J23" s="4">
        <v>0</v>
      </c>
      <c r="K23" s="4">
        <v>0</v>
      </c>
      <c r="L23" s="4">
        <v>0</v>
      </c>
      <c r="M23" s="19">
        <v>1992692</v>
      </c>
    </row>
    <row r="24" spans="2:13" ht="12.75" customHeight="1" x14ac:dyDescent="0.2">
      <c r="B24" s="207" t="s">
        <v>30</v>
      </c>
      <c r="C24" s="18">
        <v>84391</v>
      </c>
      <c r="D24" s="4">
        <v>0</v>
      </c>
      <c r="E24" s="4">
        <v>0</v>
      </c>
      <c r="F24" s="4">
        <v>0</v>
      </c>
      <c r="G24" s="4">
        <v>0</v>
      </c>
      <c r="H24" s="4">
        <v>0</v>
      </c>
      <c r="I24" s="4">
        <v>929</v>
      </c>
      <c r="J24" s="4">
        <v>0</v>
      </c>
      <c r="K24" s="4">
        <v>0</v>
      </c>
      <c r="L24" s="4">
        <v>0</v>
      </c>
      <c r="M24" s="19">
        <v>85320</v>
      </c>
    </row>
    <row r="25" spans="2:13" ht="12.75" customHeight="1" x14ac:dyDescent="0.2">
      <c r="B25" s="207" t="s">
        <v>31</v>
      </c>
      <c r="C25" s="18">
        <v>89345</v>
      </c>
      <c r="D25" s="4">
        <v>0</v>
      </c>
      <c r="E25" s="4">
        <v>0</v>
      </c>
      <c r="F25" s="4">
        <v>0</v>
      </c>
      <c r="G25" s="4">
        <v>0</v>
      </c>
      <c r="H25" s="4">
        <v>0</v>
      </c>
      <c r="I25" s="4">
        <v>41109</v>
      </c>
      <c r="J25" s="4">
        <v>0</v>
      </c>
      <c r="K25" s="4">
        <v>0</v>
      </c>
      <c r="L25" s="4">
        <v>0</v>
      </c>
      <c r="M25" s="19">
        <v>130454</v>
      </c>
    </row>
    <row r="26" spans="2:13" ht="12.75" customHeight="1" x14ac:dyDescent="0.2">
      <c r="B26" s="207" t="s">
        <v>179</v>
      </c>
      <c r="C26" s="18">
        <v>2470</v>
      </c>
      <c r="D26" s="4">
        <v>0</v>
      </c>
      <c r="E26" s="4">
        <v>0</v>
      </c>
      <c r="F26" s="4">
        <v>0</v>
      </c>
      <c r="G26" s="4">
        <v>0</v>
      </c>
      <c r="H26" s="4">
        <v>0</v>
      </c>
      <c r="I26" s="4">
        <v>0</v>
      </c>
      <c r="J26" s="4">
        <v>0</v>
      </c>
      <c r="K26" s="4">
        <v>0</v>
      </c>
      <c r="L26" s="4">
        <v>0</v>
      </c>
      <c r="M26" s="19">
        <v>2470</v>
      </c>
    </row>
    <row r="27" spans="2:13" ht="12.75" customHeight="1" x14ac:dyDescent="0.2">
      <c r="B27" s="207" t="s">
        <v>204</v>
      </c>
      <c r="C27" s="18">
        <v>1293</v>
      </c>
      <c r="D27" s="4">
        <v>0</v>
      </c>
      <c r="E27" s="4">
        <v>0</v>
      </c>
      <c r="F27" s="4">
        <v>0</v>
      </c>
      <c r="G27" s="4">
        <v>0</v>
      </c>
      <c r="H27" s="4">
        <v>0</v>
      </c>
      <c r="I27" s="4">
        <v>9292</v>
      </c>
      <c r="J27" s="4">
        <v>0</v>
      </c>
      <c r="K27" s="4">
        <v>0</v>
      </c>
      <c r="L27" s="4">
        <v>0</v>
      </c>
      <c r="M27" s="19">
        <v>10585</v>
      </c>
    </row>
    <row r="28" spans="2:13" ht="12.75" customHeight="1" x14ac:dyDescent="0.2">
      <c r="B28" s="207" t="s">
        <v>175</v>
      </c>
      <c r="C28" s="18">
        <v>3103</v>
      </c>
      <c r="D28" s="4">
        <v>0</v>
      </c>
      <c r="E28" s="4">
        <v>0</v>
      </c>
      <c r="F28" s="4">
        <v>0</v>
      </c>
      <c r="G28" s="4">
        <v>0</v>
      </c>
      <c r="H28" s="4">
        <v>0</v>
      </c>
      <c r="I28" s="4">
        <v>0</v>
      </c>
      <c r="J28" s="4">
        <v>0</v>
      </c>
      <c r="K28" s="4">
        <v>0</v>
      </c>
      <c r="L28" s="4">
        <v>0</v>
      </c>
      <c r="M28" s="19">
        <v>3103</v>
      </c>
    </row>
    <row r="29" spans="2:13" ht="12.75" customHeight="1" x14ac:dyDescent="0.2">
      <c r="B29" s="207" t="s">
        <v>32</v>
      </c>
      <c r="C29" s="18">
        <v>1042245</v>
      </c>
      <c r="D29" s="4">
        <v>29003</v>
      </c>
      <c r="E29" s="4">
        <v>0</v>
      </c>
      <c r="F29" s="4">
        <v>0</v>
      </c>
      <c r="G29" s="4">
        <v>387</v>
      </c>
      <c r="H29" s="4">
        <v>0</v>
      </c>
      <c r="I29" s="4">
        <v>29456</v>
      </c>
      <c r="J29" s="4">
        <v>0</v>
      </c>
      <c r="K29" s="4">
        <v>135</v>
      </c>
      <c r="L29" s="4">
        <v>0</v>
      </c>
      <c r="M29" s="19">
        <v>1101226</v>
      </c>
    </row>
    <row r="30" spans="2:13" ht="12.75" customHeight="1" x14ac:dyDescent="0.2">
      <c r="B30" s="207" t="s">
        <v>33</v>
      </c>
      <c r="C30" s="18">
        <v>43275</v>
      </c>
      <c r="D30" s="4">
        <v>16542</v>
      </c>
      <c r="E30" s="4">
        <v>0</v>
      </c>
      <c r="F30" s="4">
        <v>0</v>
      </c>
      <c r="G30" s="4">
        <v>0</v>
      </c>
      <c r="H30" s="4">
        <v>0</v>
      </c>
      <c r="I30" s="4">
        <v>0</v>
      </c>
      <c r="J30" s="4">
        <v>0</v>
      </c>
      <c r="K30" s="4">
        <v>0</v>
      </c>
      <c r="L30" s="4">
        <v>0</v>
      </c>
      <c r="M30" s="19">
        <v>59817</v>
      </c>
    </row>
    <row r="31" spans="2:13" ht="12.75" customHeight="1" x14ac:dyDescent="0.2">
      <c r="B31" s="207" t="s">
        <v>34</v>
      </c>
      <c r="C31" s="18">
        <v>24028</v>
      </c>
      <c r="D31" s="4">
        <v>18221</v>
      </c>
      <c r="E31" s="4">
        <v>0</v>
      </c>
      <c r="F31" s="4">
        <v>0</v>
      </c>
      <c r="G31" s="4">
        <v>0</v>
      </c>
      <c r="H31" s="4">
        <v>0</v>
      </c>
      <c r="I31" s="4">
        <v>0</v>
      </c>
      <c r="J31" s="4">
        <v>0</v>
      </c>
      <c r="K31" s="4">
        <v>0</v>
      </c>
      <c r="L31" s="4">
        <v>0</v>
      </c>
      <c r="M31" s="19">
        <v>42249</v>
      </c>
    </row>
    <row r="32" spans="2:13" ht="12.75" customHeight="1" x14ac:dyDescent="0.2">
      <c r="B32" s="207" t="s">
        <v>35</v>
      </c>
      <c r="C32" s="18">
        <v>2479757</v>
      </c>
      <c r="D32" s="4">
        <v>479395</v>
      </c>
      <c r="E32" s="4">
        <v>222930</v>
      </c>
      <c r="F32" s="4">
        <v>0</v>
      </c>
      <c r="G32" s="4">
        <v>44314</v>
      </c>
      <c r="H32" s="4">
        <v>18877</v>
      </c>
      <c r="I32" s="4">
        <v>1833711</v>
      </c>
      <c r="J32" s="4">
        <v>0</v>
      </c>
      <c r="K32" s="4">
        <v>1175</v>
      </c>
      <c r="L32" s="4">
        <v>0</v>
      </c>
      <c r="M32" s="19">
        <v>5080159</v>
      </c>
    </row>
    <row r="33" spans="2:13" ht="12.75" customHeight="1" x14ac:dyDescent="0.2">
      <c r="B33" s="207" t="s">
        <v>182</v>
      </c>
      <c r="C33" s="18">
        <v>66161</v>
      </c>
      <c r="D33" s="4">
        <v>25820</v>
      </c>
      <c r="E33" s="4">
        <v>0</v>
      </c>
      <c r="F33" s="4">
        <v>0</v>
      </c>
      <c r="G33" s="4">
        <v>0</v>
      </c>
      <c r="H33" s="4">
        <v>31</v>
      </c>
      <c r="I33" s="4">
        <v>10709</v>
      </c>
      <c r="J33" s="4">
        <v>0</v>
      </c>
      <c r="K33" s="4">
        <v>0</v>
      </c>
      <c r="L33" s="4">
        <v>0</v>
      </c>
      <c r="M33" s="19">
        <v>102721</v>
      </c>
    </row>
    <row r="34" spans="2:13" ht="12.75" customHeight="1" x14ac:dyDescent="0.2">
      <c r="B34" s="207" t="s">
        <v>145</v>
      </c>
      <c r="C34" s="18">
        <v>10101</v>
      </c>
      <c r="D34" s="4">
        <v>5201</v>
      </c>
      <c r="E34" s="4">
        <v>0</v>
      </c>
      <c r="F34" s="4">
        <v>0</v>
      </c>
      <c r="G34" s="4">
        <v>0</v>
      </c>
      <c r="H34" s="4">
        <v>0</v>
      </c>
      <c r="I34" s="4">
        <v>0</v>
      </c>
      <c r="J34" s="4">
        <v>0</v>
      </c>
      <c r="K34" s="4">
        <v>0</v>
      </c>
      <c r="L34" s="4">
        <v>0</v>
      </c>
      <c r="M34" s="19">
        <v>15302</v>
      </c>
    </row>
    <row r="35" spans="2:13" ht="12.75" customHeight="1" x14ac:dyDescent="0.2">
      <c r="B35" s="207" t="s">
        <v>36</v>
      </c>
      <c r="C35" s="18">
        <v>39301</v>
      </c>
      <c r="D35" s="4">
        <v>36</v>
      </c>
      <c r="E35" s="4">
        <v>0</v>
      </c>
      <c r="F35" s="4">
        <v>0</v>
      </c>
      <c r="G35" s="4">
        <v>0</v>
      </c>
      <c r="H35" s="4">
        <v>0</v>
      </c>
      <c r="I35" s="4">
        <v>490</v>
      </c>
      <c r="J35" s="4">
        <v>0</v>
      </c>
      <c r="K35" s="4">
        <v>0</v>
      </c>
      <c r="L35" s="4">
        <v>0</v>
      </c>
      <c r="M35" s="19">
        <v>39827</v>
      </c>
    </row>
    <row r="36" spans="2:13" ht="12.75" customHeight="1" x14ac:dyDescent="0.2">
      <c r="B36" s="207" t="s">
        <v>37</v>
      </c>
      <c r="C36" s="18">
        <v>587520</v>
      </c>
      <c r="D36" s="4">
        <v>437659</v>
      </c>
      <c r="E36" s="4">
        <v>0</v>
      </c>
      <c r="F36" s="4">
        <v>0</v>
      </c>
      <c r="G36" s="4">
        <v>0</v>
      </c>
      <c r="H36" s="4">
        <v>0</v>
      </c>
      <c r="I36" s="4">
        <v>26209</v>
      </c>
      <c r="J36" s="4">
        <v>0</v>
      </c>
      <c r="K36" s="4">
        <v>0</v>
      </c>
      <c r="L36" s="4">
        <v>0</v>
      </c>
      <c r="M36" s="19">
        <v>1051388</v>
      </c>
    </row>
    <row r="37" spans="2:13" ht="12.75" customHeight="1" x14ac:dyDescent="0.2">
      <c r="B37" s="207" t="s">
        <v>205</v>
      </c>
      <c r="C37" s="18">
        <v>6567</v>
      </c>
      <c r="D37" s="4">
        <v>0</v>
      </c>
      <c r="E37" s="4">
        <v>0</v>
      </c>
      <c r="F37" s="4">
        <v>0</v>
      </c>
      <c r="G37" s="4">
        <v>0</v>
      </c>
      <c r="H37" s="4">
        <v>0</v>
      </c>
      <c r="I37" s="4">
        <v>0</v>
      </c>
      <c r="J37" s="4">
        <v>0</v>
      </c>
      <c r="K37" s="4">
        <v>0</v>
      </c>
      <c r="L37" s="4">
        <v>0</v>
      </c>
      <c r="M37" s="19">
        <v>6567</v>
      </c>
    </row>
    <row r="38" spans="2:13" ht="12.75" customHeight="1" x14ac:dyDescent="0.2">
      <c r="B38" s="207" t="s">
        <v>146</v>
      </c>
      <c r="C38" s="18">
        <v>20549</v>
      </c>
      <c r="D38" s="4">
        <v>13974</v>
      </c>
      <c r="E38" s="4">
        <v>0</v>
      </c>
      <c r="F38" s="4">
        <v>0</v>
      </c>
      <c r="G38" s="4">
        <v>0</v>
      </c>
      <c r="H38" s="4">
        <v>0</v>
      </c>
      <c r="I38" s="4">
        <v>0</v>
      </c>
      <c r="J38" s="4">
        <v>0</v>
      </c>
      <c r="K38" s="4">
        <v>0</v>
      </c>
      <c r="L38" s="4">
        <v>0</v>
      </c>
      <c r="M38" s="19">
        <v>34523</v>
      </c>
    </row>
    <row r="39" spans="2:13" ht="12.75" customHeight="1" x14ac:dyDescent="0.2">
      <c r="B39" s="207" t="s">
        <v>38</v>
      </c>
      <c r="C39" s="18">
        <v>2266313</v>
      </c>
      <c r="D39" s="4">
        <v>0</v>
      </c>
      <c r="E39" s="4">
        <v>0</v>
      </c>
      <c r="F39" s="4">
        <v>0</v>
      </c>
      <c r="G39" s="4">
        <v>0</v>
      </c>
      <c r="H39" s="4">
        <v>0</v>
      </c>
      <c r="I39" s="4">
        <v>40904</v>
      </c>
      <c r="J39" s="4">
        <v>0</v>
      </c>
      <c r="K39" s="4">
        <v>0</v>
      </c>
      <c r="L39" s="4">
        <v>0</v>
      </c>
      <c r="M39" s="19">
        <v>2307217</v>
      </c>
    </row>
    <row r="40" spans="2:13" ht="12.75" customHeight="1" x14ac:dyDescent="0.2">
      <c r="B40" s="207" t="s">
        <v>39</v>
      </c>
      <c r="C40" s="18">
        <v>424465</v>
      </c>
      <c r="D40" s="4">
        <v>1687437</v>
      </c>
      <c r="E40" s="4">
        <v>0</v>
      </c>
      <c r="F40" s="4">
        <v>0</v>
      </c>
      <c r="G40" s="4">
        <v>0</v>
      </c>
      <c r="H40" s="4">
        <v>0</v>
      </c>
      <c r="I40" s="4">
        <v>388</v>
      </c>
      <c r="J40" s="4">
        <v>0</v>
      </c>
      <c r="K40" s="4">
        <v>48104</v>
      </c>
      <c r="L40" s="4">
        <v>0</v>
      </c>
      <c r="M40" s="19">
        <v>2160394</v>
      </c>
    </row>
    <row r="41" spans="2:13" ht="12.75" customHeight="1" x14ac:dyDescent="0.2">
      <c r="B41" s="207" t="s">
        <v>208</v>
      </c>
      <c r="C41" s="18">
        <v>415</v>
      </c>
      <c r="D41" s="4">
        <v>0</v>
      </c>
      <c r="E41" s="4">
        <v>0</v>
      </c>
      <c r="F41" s="4">
        <v>0</v>
      </c>
      <c r="G41" s="4">
        <v>0</v>
      </c>
      <c r="H41" s="4">
        <v>0</v>
      </c>
      <c r="I41" s="4">
        <v>0</v>
      </c>
      <c r="J41" s="4">
        <v>0</v>
      </c>
      <c r="K41" s="4">
        <v>0</v>
      </c>
      <c r="L41" s="4">
        <v>0</v>
      </c>
      <c r="M41" s="19">
        <v>415</v>
      </c>
    </row>
    <row r="42" spans="2:13" ht="12.75" customHeight="1" x14ac:dyDescent="0.2">
      <c r="B42" s="207" t="s">
        <v>40</v>
      </c>
      <c r="C42" s="18">
        <v>226486</v>
      </c>
      <c r="D42" s="4">
        <v>0</v>
      </c>
      <c r="E42" s="4">
        <v>0</v>
      </c>
      <c r="F42" s="4">
        <v>0</v>
      </c>
      <c r="G42" s="4">
        <v>0</v>
      </c>
      <c r="H42" s="4">
        <v>0</v>
      </c>
      <c r="I42" s="4">
        <v>2698</v>
      </c>
      <c r="J42" s="4">
        <v>0</v>
      </c>
      <c r="K42" s="4">
        <v>0</v>
      </c>
      <c r="L42" s="4">
        <v>0</v>
      </c>
      <c r="M42" s="19">
        <v>229184</v>
      </c>
    </row>
    <row r="43" spans="2:13" ht="12.75" customHeight="1" x14ac:dyDescent="0.2">
      <c r="B43" s="207" t="s">
        <v>41</v>
      </c>
      <c r="C43" s="18">
        <v>233339</v>
      </c>
      <c r="D43" s="4">
        <v>74794</v>
      </c>
      <c r="E43" s="4">
        <v>14610</v>
      </c>
      <c r="F43" s="4">
        <v>0</v>
      </c>
      <c r="G43" s="4">
        <v>1993</v>
      </c>
      <c r="H43" s="4">
        <v>0</v>
      </c>
      <c r="I43" s="4">
        <v>78354</v>
      </c>
      <c r="J43" s="4">
        <v>0</v>
      </c>
      <c r="K43" s="4">
        <v>0</v>
      </c>
      <c r="L43" s="4">
        <v>0</v>
      </c>
      <c r="M43" s="19">
        <v>403090</v>
      </c>
    </row>
    <row r="44" spans="2:13" ht="12.75" customHeight="1" x14ac:dyDescent="0.2">
      <c r="B44" s="207" t="s">
        <v>42</v>
      </c>
      <c r="C44" s="18">
        <v>724236</v>
      </c>
      <c r="D44" s="4">
        <v>35168</v>
      </c>
      <c r="E44" s="4">
        <v>53654</v>
      </c>
      <c r="F44" s="4">
        <v>0</v>
      </c>
      <c r="G44" s="4">
        <v>0</v>
      </c>
      <c r="H44" s="4">
        <v>0</v>
      </c>
      <c r="I44" s="4">
        <v>192099</v>
      </c>
      <c r="J44" s="4">
        <v>0</v>
      </c>
      <c r="K44" s="4">
        <v>0</v>
      </c>
      <c r="L44" s="4">
        <v>0</v>
      </c>
      <c r="M44" s="19">
        <v>1005157</v>
      </c>
    </row>
    <row r="45" spans="2:13" ht="12.75" customHeight="1" x14ac:dyDescent="0.2">
      <c r="B45" s="207" t="s">
        <v>43</v>
      </c>
      <c r="C45" s="18">
        <v>7875274</v>
      </c>
      <c r="D45" s="4">
        <v>1346520</v>
      </c>
      <c r="E45" s="4">
        <v>0</v>
      </c>
      <c r="F45" s="4">
        <v>0</v>
      </c>
      <c r="G45" s="4">
        <v>0</v>
      </c>
      <c r="H45" s="4">
        <v>1953</v>
      </c>
      <c r="I45" s="4">
        <v>120735</v>
      </c>
      <c r="J45" s="4">
        <v>0</v>
      </c>
      <c r="K45" s="4">
        <v>0</v>
      </c>
      <c r="L45" s="4">
        <v>0</v>
      </c>
      <c r="M45" s="19">
        <v>9344482</v>
      </c>
    </row>
    <row r="46" spans="2:13" ht="12.75" customHeight="1" x14ac:dyDescent="0.2">
      <c r="B46" s="207" t="s">
        <v>44</v>
      </c>
      <c r="C46" s="18">
        <v>294667</v>
      </c>
      <c r="D46" s="4">
        <v>316386</v>
      </c>
      <c r="E46" s="4">
        <v>0</v>
      </c>
      <c r="F46" s="4">
        <v>0</v>
      </c>
      <c r="G46" s="4">
        <v>0</v>
      </c>
      <c r="H46" s="4">
        <v>0</v>
      </c>
      <c r="I46" s="4">
        <v>0</v>
      </c>
      <c r="J46" s="4">
        <v>0</v>
      </c>
      <c r="K46" s="4">
        <v>0</v>
      </c>
      <c r="L46" s="4">
        <v>0</v>
      </c>
      <c r="M46" s="19">
        <v>611053</v>
      </c>
    </row>
    <row r="47" spans="2:13" ht="12.75" customHeight="1" x14ac:dyDescent="0.2">
      <c r="B47" s="133" t="s">
        <v>53</v>
      </c>
      <c r="C47" s="197">
        <v>392453194</v>
      </c>
      <c r="D47" s="198">
        <v>71537840</v>
      </c>
      <c r="E47" s="198">
        <v>5094448</v>
      </c>
      <c r="F47" s="198">
        <v>119602</v>
      </c>
      <c r="G47" s="198">
        <v>951152</v>
      </c>
      <c r="H47" s="198">
        <v>45629</v>
      </c>
      <c r="I47" s="198">
        <v>39289385</v>
      </c>
      <c r="J47" s="198">
        <v>1401</v>
      </c>
      <c r="K47" s="198">
        <v>885370</v>
      </c>
      <c r="L47" s="198">
        <v>1083</v>
      </c>
      <c r="M47" s="199">
        <v>510379104</v>
      </c>
    </row>
    <row r="48" spans="2:13" ht="12.75" customHeight="1" x14ac:dyDescent="0.2">
      <c r="B48" s="207" t="s">
        <v>45</v>
      </c>
      <c r="C48" s="18">
        <v>14284393</v>
      </c>
      <c r="D48" s="4">
        <v>1462861</v>
      </c>
      <c r="E48" s="4">
        <v>520</v>
      </c>
      <c r="F48" s="4">
        <v>0</v>
      </c>
      <c r="G48" s="4">
        <v>288</v>
      </c>
      <c r="H48" s="4">
        <v>0</v>
      </c>
      <c r="I48" s="4">
        <v>138058</v>
      </c>
      <c r="J48" s="4">
        <v>0</v>
      </c>
      <c r="K48" s="4">
        <v>0</v>
      </c>
      <c r="L48" s="4">
        <v>0</v>
      </c>
      <c r="M48" s="19">
        <v>15886120</v>
      </c>
    </row>
    <row r="49" spans="2:13" ht="12.75" customHeight="1" x14ac:dyDescent="0.2">
      <c r="B49" s="207" t="s">
        <v>46</v>
      </c>
      <c r="C49" s="18">
        <v>4414333</v>
      </c>
      <c r="D49" s="4">
        <v>843047</v>
      </c>
      <c r="E49" s="4">
        <v>33331</v>
      </c>
      <c r="F49" s="4">
        <v>0</v>
      </c>
      <c r="G49" s="4">
        <v>313</v>
      </c>
      <c r="H49" s="4">
        <v>100</v>
      </c>
      <c r="I49" s="4">
        <v>297595</v>
      </c>
      <c r="J49" s="4">
        <v>0</v>
      </c>
      <c r="K49" s="4">
        <v>46</v>
      </c>
      <c r="L49" s="4">
        <v>0</v>
      </c>
      <c r="M49" s="19">
        <v>5588765</v>
      </c>
    </row>
    <row r="50" spans="2:13" ht="12.75" customHeight="1" x14ac:dyDescent="0.2">
      <c r="B50" s="207" t="s">
        <v>47</v>
      </c>
      <c r="C50" s="18">
        <v>43557548</v>
      </c>
      <c r="D50" s="4">
        <v>12853357</v>
      </c>
      <c r="E50" s="4">
        <v>3487355</v>
      </c>
      <c r="F50" s="4">
        <v>1149884</v>
      </c>
      <c r="G50" s="4">
        <v>3206</v>
      </c>
      <c r="H50" s="4">
        <v>0</v>
      </c>
      <c r="I50" s="4">
        <v>7276472</v>
      </c>
      <c r="J50" s="4">
        <v>0</v>
      </c>
      <c r="K50" s="4">
        <v>0</v>
      </c>
      <c r="L50" s="4">
        <v>0</v>
      </c>
      <c r="M50" s="19">
        <v>68327822</v>
      </c>
    </row>
    <row r="51" spans="2:13" ht="12.75" customHeight="1" x14ac:dyDescent="0.2">
      <c r="B51" s="207" t="s">
        <v>48</v>
      </c>
      <c r="C51" s="18">
        <v>89092998</v>
      </c>
      <c r="D51" s="4">
        <v>28556787</v>
      </c>
      <c r="E51" s="4">
        <v>511980</v>
      </c>
      <c r="F51" s="4">
        <v>0</v>
      </c>
      <c r="G51" s="4">
        <v>10254</v>
      </c>
      <c r="H51" s="4">
        <v>100043</v>
      </c>
      <c r="I51" s="4">
        <v>7572057</v>
      </c>
      <c r="J51" s="4">
        <v>3635</v>
      </c>
      <c r="K51" s="4">
        <v>13174</v>
      </c>
      <c r="L51" s="4">
        <v>0</v>
      </c>
      <c r="M51" s="19">
        <v>125860928</v>
      </c>
    </row>
    <row r="52" spans="2:13" ht="12.75" customHeight="1" x14ac:dyDescent="0.2">
      <c r="B52" s="207" t="s">
        <v>49</v>
      </c>
      <c r="C52" s="18">
        <v>33225488</v>
      </c>
      <c r="D52" s="4">
        <v>8239736</v>
      </c>
      <c r="E52" s="4">
        <v>1038546</v>
      </c>
      <c r="F52" s="4">
        <v>0</v>
      </c>
      <c r="G52" s="4">
        <v>6544</v>
      </c>
      <c r="H52" s="4">
        <v>16676</v>
      </c>
      <c r="I52" s="4">
        <v>3248177</v>
      </c>
      <c r="J52" s="4">
        <v>0</v>
      </c>
      <c r="K52" s="4">
        <v>958</v>
      </c>
      <c r="L52" s="4">
        <v>0</v>
      </c>
      <c r="M52" s="19">
        <v>45776125</v>
      </c>
    </row>
    <row r="53" spans="2:13" ht="12.75" customHeight="1" x14ac:dyDescent="0.2">
      <c r="B53" s="207" t="s">
        <v>50</v>
      </c>
      <c r="C53" s="18">
        <v>17001911</v>
      </c>
      <c r="D53" s="4">
        <v>2964990</v>
      </c>
      <c r="E53" s="4">
        <v>3229795</v>
      </c>
      <c r="F53" s="4">
        <v>0</v>
      </c>
      <c r="G53" s="4">
        <v>105114</v>
      </c>
      <c r="H53" s="4">
        <v>53884</v>
      </c>
      <c r="I53" s="4">
        <v>3532885</v>
      </c>
      <c r="J53" s="4">
        <v>0</v>
      </c>
      <c r="K53" s="4">
        <v>0</v>
      </c>
      <c r="L53" s="4">
        <v>2658</v>
      </c>
      <c r="M53" s="19">
        <v>26891237</v>
      </c>
    </row>
    <row r="54" spans="2:13" ht="12.75" customHeight="1" x14ac:dyDescent="0.2">
      <c r="B54" s="133" t="s">
        <v>54</v>
      </c>
      <c r="C54" s="197">
        <v>201576671</v>
      </c>
      <c r="D54" s="198">
        <v>54920778</v>
      </c>
      <c r="E54" s="198">
        <v>8301527</v>
      </c>
      <c r="F54" s="198">
        <v>1149884</v>
      </c>
      <c r="G54" s="198">
        <v>125719</v>
      </c>
      <c r="H54" s="198">
        <v>170703</v>
      </c>
      <c r="I54" s="198">
        <v>22065244</v>
      </c>
      <c r="J54" s="198">
        <v>3635</v>
      </c>
      <c r="K54" s="198">
        <v>14178</v>
      </c>
      <c r="L54" s="198">
        <v>2658</v>
      </c>
      <c r="M54" s="199">
        <v>288330997</v>
      </c>
    </row>
    <row r="55" spans="2:13" ht="12.75" customHeight="1" x14ac:dyDescent="0.2">
      <c r="B55" s="254" t="s">
        <v>51</v>
      </c>
      <c r="C55" s="262">
        <v>433594747</v>
      </c>
      <c r="D55" s="263">
        <v>89196011</v>
      </c>
      <c r="E55" s="263">
        <v>5190941</v>
      </c>
      <c r="F55" s="263">
        <v>0</v>
      </c>
      <c r="G55" s="263">
        <v>188636</v>
      </c>
      <c r="H55" s="263">
        <v>99042</v>
      </c>
      <c r="I55" s="263">
        <v>1814876</v>
      </c>
      <c r="J55" s="263">
        <v>0</v>
      </c>
      <c r="K55" s="263">
        <v>48769</v>
      </c>
      <c r="L55" s="263">
        <v>0</v>
      </c>
      <c r="M55" s="264">
        <v>530133022</v>
      </c>
    </row>
    <row r="56" spans="2:13" ht="12.75" customHeight="1" x14ac:dyDescent="0.2">
      <c r="B56" s="133" t="s">
        <v>55</v>
      </c>
      <c r="C56" s="197">
        <v>433594747</v>
      </c>
      <c r="D56" s="198">
        <v>89196011</v>
      </c>
      <c r="E56" s="198">
        <v>5190941</v>
      </c>
      <c r="F56" s="198">
        <v>0</v>
      </c>
      <c r="G56" s="198">
        <v>188636</v>
      </c>
      <c r="H56" s="198">
        <v>99042</v>
      </c>
      <c r="I56" s="198">
        <v>1814876</v>
      </c>
      <c r="J56" s="198">
        <v>0</v>
      </c>
      <c r="K56" s="198">
        <v>48769</v>
      </c>
      <c r="L56" s="198">
        <v>0</v>
      </c>
      <c r="M56" s="199">
        <v>530133022</v>
      </c>
    </row>
    <row r="57" spans="2:13" ht="12.75" customHeight="1" x14ac:dyDescent="0.2">
      <c r="B57" s="134"/>
      <c r="C57" s="220"/>
      <c r="D57" s="221"/>
      <c r="E57" s="221"/>
      <c r="F57" s="221"/>
      <c r="G57" s="221"/>
      <c r="H57" s="221"/>
      <c r="I57" s="221"/>
      <c r="J57" s="221"/>
      <c r="K57" s="221"/>
      <c r="L57" s="221"/>
      <c r="M57" s="222"/>
    </row>
    <row r="58" spans="2:13" ht="12.75" customHeight="1" thickBot="1" x14ac:dyDescent="0.25">
      <c r="B58" s="135" t="s">
        <v>52</v>
      </c>
      <c r="C58" s="182">
        <v>1027624612</v>
      </c>
      <c r="D58" s="178">
        <v>215654629</v>
      </c>
      <c r="E58" s="178">
        <v>18586916</v>
      </c>
      <c r="F58" s="178">
        <v>1269486</v>
      </c>
      <c r="G58" s="178">
        <v>1265507</v>
      </c>
      <c r="H58" s="178">
        <v>315374</v>
      </c>
      <c r="I58" s="178">
        <v>63169505</v>
      </c>
      <c r="J58" s="178">
        <v>5036</v>
      </c>
      <c r="K58" s="178">
        <v>948317</v>
      </c>
      <c r="L58" s="178">
        <v>3741</v>
      </c>
      <c r="M58" s="179">
        <v>1328843123</v>
      </c>
    </row>
    <row r="59" spans="2:13" ht="12.75" customHeight="1" x14ac:dyDescent="0.2">
      <c r="B59" s="16"/>
      <c r="L59" s="16"/>
    </row>
    <row r="60" spans="2:13" ht="12.75" customHeight="1" x14ac:dyDescent="0.2">
      <c r="B60" t="s">
        <v>209</v>
      </c>
    </row>
  </sheetData>
  <phoneticPr fontId="4" type="noConversion"/>
  <pageMargins left="0.38" right="0.3" top="1" bottom="1" header="0.5" footer="0.5"/>
  <pageSetup scale="65"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2:G15"/>
  <sheetViews>
    <sheetView showGridLines="0" zoomScaleNormal="100" workbookViewId="0"/>
  </sheetViews>
  <sheetFormatPr defaultRowHeight="12.75" x14ac:dyDescent="0.2"/>
  <cols>
    <col min="1" max="1" width="9.140625" customWidth="1"/>
    <col min="2" max="2" width="14.85546875" bestFit="1" customWidth="1"/>
    <col min="3" max="7" width="14.7109375" customWidth="1"/>
    <col min="12" max="12" width="15.5703125" bestFit="1" customWidth="1"/>
    <col min="13" max="17" width="14.7109375" customWidth="1"/>
    <col min="21" max="21" width="13" bestFit="1" customWidth="1"/>
  </cols>
  <sheetData>
    <row r="2" spans="1:7" x14ac:dyDescent="0.2">
      <c r="B2" s="2" t="s">
        <v>306</v>
      </c>
    </row>
    <row r="3" spans="1:7" ht="18.75" thickBot="1" x14ac:dyDescent="0.3">
      <c r="A3" s="38"/>
      <c r="B3" s="7" t="s">
        <v>375</v>
      </c>
    </row>
    <row r="4" spans="1:7" ht="13.5" thickBot="1" x14ac:dyDescent="0.25">
      <c r="B4" s="96" t="s">
        <v>126</v>
      </c>
      <c r="C4" s="43">
        <v>2009</v>
      </c>
      <c r="D4" s="41">
        <v>2010</v>
      </c>
      <c r="E4" s="41">
        <v>2011</v>
      </c>
      <c r="F4" s="41">
        <v>2012</v>
      </c>
      <c r="G4" s="81">
        <v>2013</v>
      </c>
    </row>
    <row r="5" spans="1:7" x14ac:dyDescent="0.2">
      <c r="B5" s="162" t="s">
        <v>85</v>
      </c>
      <c r="C5" s="87">
        <v>704701673</v>
      </c>
      <c r="D5" s="88">
        <v>939024357</v>
      </c>
      <c r="E5" s="88">
        <v>1046695349</v>
      </c>
      <c r="F5" s="88">
        <v>1032343383</v>
      </c>
      <c r="G5" s="89">
        <v>1027624612</v>
      </c>
    </row>
    <row r="6" spans="1:7" x14ac:dyDescent="0.2">
      <c r="B6" s="53" t="s">
        <v>82</v>
      </c>
      <c r="C6" s="90">
        <v>163984575</v>
      </c>
      <c r="D6" s="86">
        <v>213360941</v>
      </c>
      <c r="E6" s="86">
        <v>248901198</v>
      </c>
      <c r="F6" s="86">
        <v>230639155</v>
      </c>
      <c r="G6" s="91">
        <v>215654629</v>
      </c>
    </row>
    <row r="7" spans="1:7" x14ac:dyDescent="0.2">
      <c r="B7" s="53" t="s">
        <v>79</v>
      </c>
      <c r="C7" s="90">
        <v>15154</v>
      </c>
      <c r="D7" s="86">
        <v>592</v>
      </c>
      <c r="E7" s="86">
        <v>211104</v>
      </c>
      <c r="F7" s="86">
        <v>772544</v>
      </c>
      <c r="G7" s="91">
        <v>1269486</v>
      </c>
    </row>
    <row r="8" spans="1:7" x14ac:dyDescent="0.2">
      <c r="B8" s="53" t="s">
        <v>80</v>
      </c>
      <c r="C8" s="90">
        <v>17477704</v>
      </c>
      <c r="D8" s="86">
        <v>19255051</v>
      </c>
      <c r="E8" s="86">
        <v>24822915</v>
      </c>
      <c r="F8" s="86">
        <v>20040238</v>
      </c>
      <c r="G8" s="91">
        <v>18586916</v>
      </c>
    </row>
    <row r="9" spans="1:7" x14ac:dyDescent="0.2">
      <c r="B9" s="53" t="s">
        <v>81</v>
      </c>
      <c r="C9" s="90">
        <v>1098131</v>
      </c>
      <c r="D9" s="86">
        <v>1178322</v>
      </c>
      <c r="E9" s="86">
        <v>1116769</v>
      </c>
      <c r="F9" s="86">
        <v>876725</v>
      </c>
      <c r="G9" s="91">
        <v>1265507</v>
      </c>
    </row>
    <row r="10" spans="1:7" x14ac:dyDescent="0.2">
      <c r="B10" s="53" t="s">
        <v>83</v>
      </c>
      <c r="C10" s="90">
        <v>13539</v>
      </c>
      <c r="D10" s="86">
        <v>387128</v>
      </c>
      <c r="E10" s="86">
        <v>468852</v>
      </c>
      <c r="F10" s="86">
        <v>273744</v>
      </c>
      <c r="G10" s="91">
        <v>315374</v>
      </c>
    </row>
    <row r="11" spans="1:7" x14ac:dyDescent="0.2">
      <c r="B11" s="53" t="s">
        <v>84</v>
      </c>
      <c r="C11" s="90">
        <v>23071572</v>
      </c>
      <c r="D11" s="86">
        <v>26392840</v>
      </c>
      <c r="E11" s="86">
        <v>38496662</v>
      </c>
      <c r="F11" s="86">
        <v>50545128</v>
      </c>
      <c r="G11" s="91">
        <v>63169505</v>
      </c>
    </row>
    <row r="12" spans="1:7" x14ac:dyDescent="0.2">
      <c r="B12" s="53" t="s">
        <v>86</v>
      </c>
      <c r="C12" s="90">
        <v>69933</v>
      </c>
      <c r="D12" s="86">
        <v>570</v>
      </c>
      <c r="E12" s="86">
        <v>648</v>
      </c>
      <c r="F12" s="86">
        <v>112</v>
      </c>
      <c r="G12" s="91">
        <v>5036</v>
      </c>
    </row>
    <row r="13" spans="1:7" x14ac:dyDescent="0.2">
      <c r="B13" s="53" t="s">
        <v>87</v>
      </c>
      <c r="C13" s="90">
        <v>341874</v>
      </c>
      <c r="D13" s="86">
        <v>292968</v>
      </c>
      <c r="E13" s="86">
        <v>477127</v>
      </c>
      <c r="F13" s="86">
        <v>359107</v>
      </c>
      <c r="G13" s="91">
        <v>948317</v>
      </c>
    </row>
    <row r="14" spans="1:7" x14ac:dyDescent="0.2">
      <c r="B14" s="53" t="s">
        <v>180</v>
      </c>
      <c r="C14" s="90">
        <v>14657</v>
      </c>
      <c r="D14" s="86">
        <v>20509</v>
      </c>
      <c r="E14" s="86">
        <v>17513</v>
      </c>
      <c r="F14" s="86">
        <v>4118</v>
      </c>
      <c r="G14" s="91">
        <v>3741</v>
      </c>
    </row>
    <row r="15" spans="1:7" ht="13.5" thickBot="1" x14ac:dyDescent="0.25">
      <c r="B15" s="144" t="s">
        <v>127</v>
      </c>
      <c r="C15" s="203">
        <v>910788812</v>
      </c>
      <c r="D15" s="251">
        <v>1199913278</v>
      </c>
      <c r="E15" s="251">
        <v>1361208137</v>
      </c>
      <c r="F15" s="251">
        <v>1335854254</v>
      </c>
      <c r="G15" s="252">
        <v>1328843123</v>
      </c>
    </row>
  </sheetData>
  <phoneticPr fontId="4" type="noConversion"/>
  <pageMargins left="0.75" right="0.75" top="1" bottom="1" header="0.5" footer="0.5"/>
  <pageSetup scale="46"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2:Q59"/>
  <sheetViews>
    <sheetView showGridLines="0" zoomScaleNormal="100" workbookViewId="0"/>
  </sheetViews>
  <sheetFormatPr defaultRowHeight="12.75" x14ac:dyDescent="0.2"/>
  <cols>
    <col min="2" max="2" width="41.7109375" customWidth="1"/>
    <col min="3" max="3" width="9.85546875" customWidth="1"/>
    <col min="4" max="4" width="7.28515625" bestFit="1" customWidth="1"/>
    <col min="5" max="5" width="9.7109375" customWidth="1"/>
    <col min="6" max="6" width="7.28515625" customWidth="1"/>
    <col min="7" max="7" width="9" customWidth="1"/>
    <col min="8" max="8" width="8.140625" customWidth="1"/>
    <col min="9" max="9" width="9.140625" customWidth="1"/>
    <col min="10" max="10" width="5.5703125" bestFit="1" customWidth="1"/>
    <col min="11" max="11" width="8" style="15" customWidth="1"/>
    <col min="12" max="12" width="8.140625" customWidth="1"/>
    <col min="13" max="13" width="9.7109375" customWidth="1"/>
    <col min="14" max="14" width="6" customWidth="1"/>
    <col min="15" max="15" width="6.42578125" customWidth="1"/>
  </cols>
  <sheetData>
    <row r="2" spans="1:17" x14ac:dyDescent="0.2">
      <c r="A2" s="2"/>
      <c r="B2" s="2" t="s">
        <v>306</v>
      </c>
      <c r="P2" s="8"/>
      <c r="Q2" s="8"/>
    </row>
    <row r="3" spans="1:17" ht="18.75" thickBot="1" x14ac:dyDescent="0.3">
      <c r="A3" s="1"/>
      <c r="B3" s="7" t="s">
        <v>109</v>
      </c>
      <c r="P3" s="8"/>
      <c r="Q3" s="8"/>
    </row>
    <row r="4" spans="1:17" ht="48.75" thickBot="1" x14ac:dyDescent="0.25">
      <c r="B4" s="180" t="s">
        <v>1</v>
      </c>
      <c r="C4" s="119" t="s">
        <v>85</v>
      </c>
      <c r="D4" s="120" t="s">
        <v>82</v>
      </c>
      <c r="E4" s="120" t="s">
        <v>183</v>
      </c>
      <c r="F4" s="120" t="s">
        <v>184</v>
      </c>
      <c r="G4" s="120" t="s">
        <v>394</v>
      </c>
      <c r="H4" s="120" t="s">
        <v>395</v>
      </c>
      <c r="I4" s="120" t="s">
        <v>203</v>
      </c>
      <c r="J4" s="120" t="s">
        <v>81</v>
      </c>
      <c r="K4" s="120" t="s">
        <v>113</v>
      </c>
      <c r="L4" s="340" t="s">
        <v>83</v>
      </c>
      <c r="M4" s="340" t="s">
        <v>180</v>
      </c>
      <c r="N4" s="340" t="s">
        <v>86</v>
      </c>
      <c r="O4" s="340" t="s">
        <v>87</v>
      </c>
      <c r="P4" s="180" t="s">
        <v>13</v>
      </c>
    </row>
    <row r="5" spans="1:17" x14ac:dyDescent="0.2">
      <c r="B5" s="206" t="s">
        <v>16</v>
      </c>
      <c r="C5" s="113">
        <v>20</v>
      </c>
      <c r="D5" s="114">
        <v>23</v>
      </c>
      <c r="E5" s="114">
        <v>0</v>
      </c>
      <c r="F5" s="114">
        <v>0</v>
      </c>
      <c r="G5" s="114">
        <v>0</v>
      </c>
      <c r="H5" s="114">
        <v>0</v>
      </c>
      <c r="I5" s="114">
        <v>0</v>
      </c>
      <c r="J5" s="145">
        <v>0</v>
      </c>
      <c r="K5" s="145">
        <v>0</v>
      </c>
      <c r="L5" s="145">
        <v>0</v>
      </c>
      <c r="M5" s="145">
        <v>0</v>
      </c>
      <c r="N5" s="145">
        <v>0</v>
      </c>
      <c r="O5" s="145">
        <v>0</v>
      </c>
      <c r="P5" s="115">
        <v>43</v>
      </c>
    </row>
    <row r="6" spans="1:17" x14ac:dyDescent="0.2">
      <c r="B6" s="207" t="s">
        <v>17</v>
      </c>
      <c r="C6" s="18">
        <v>78</v>
      </c>
      <c r="D6" s="4">
        <v>78</v>
      </c>
      <c r="E6" s="4">
        <v>1</v>
      </c>
      <c r="F6" s="4">
        <v>0</v>
      </c>
      <c r="G6" s="4">
        <v>0</v>
      </c>
      <c r="H6" s="4">
        <v>0</v>
      </c>
      <c r="I6" s="4">
        <v>0</v>
      </c>
      <c r="J6" s="28">
        <v>0</v>
      </c>
      <c r="K6" s="28">
        <v>3</v>
      </c>
      <c r="L6" s="28">
        <v>0</v>
      </c>
      <c r="M6" s="28">
        <v>0</v>
      </c>
      <c r="N6" s="28">
        <v>0</v>
      </c>
      <c r="O6" s="28">
        <v>0</v>
      </c>
      <c r="P6" s="31">
        <v>160</v>
      </c>
    </row>
    <row r="7" spans="1:17" x14ac:dyDescent="0.2">
      <c r="B7" s="207" t="s">
        <v>142</v>
      </c>
      <c r="C7" s="18">
        <v>46</v>
      </c>
      <c r="D7" s="4">
        <v>0</v>
      </c>
      <c r="E7" s="4">
        <v>7</v>
      </c>
      <c r="F7" s="4">
        <v>0</v>
      </c>
      <c r="G7" s="4">
        <v>0</v>
      </c>
      <c r="H7" s="4">
        <v>0</v>
      </c>
      <c r="I7" s="4">
        <v>0</v>
      </c>
      <c r="J7" s="28">
        <v>0</v>
      </c>
      <c r="K7" s="28">
        <v>43</v>
      </c>
      <c r="L7" s="28">
        <v>0</v>
      </c>
      <c r="M7" s="28">
        <v>0</v>
      </c>
      <c r="N7" s="28">
        <v>0</v>
      </c>
      <c r="O7" s="28">
        <v>0</v>
      </c>
      <c r="P7" s="31">
        <v>96</v>
      </c>
    </row>
    <row r="8" spans="1:17" x14ac:dyDescent="0.2">
      <c r="B8" s="207" t="s">
        <v>143</v>
      </c>
      <c r="C8" s="18">
        <v>8</v>
      </c>
      <c r="D8" s="4">
        <v>0</v>
      </c>
      <c r="E8" s="4">
        <v>55</v>
      </c>
      <c r="F8" s="4">
        <v>0</v>
      </c>
      <c r="G8" s="4">
        <v>0</v>
      </c>
      <c r="H8" s="4">
        <v>0</v>
      </c>
      <c r="I8" s="4">
        <v>0</v>
      </c>
      <c r="J8" s="28">
        <v>0</v>
      </c>
      <c r="K8" s="28">
        <v>13</v>
      </c>
      <c r="L8" s="28">
        <v>0</v>
      </c>
      <c r="M8" s="28">
        <v>0</v>
      </c>
      <c r="N8" s="28">
        <v>0</v>
      </c>
      <c r="O8" s="28">
        <v>0</v>
      </c>
      <c r="P8" s="31">
        <v>76</v>
      </c>
    </row>
    <row r="9" spans="1:17" x14ac:dyDescent="0.2">
      <c r="B9" s="207" t="s">
        <v>18</v>
      </c>
      <c r="C9" s="18">
        <v>22683</v>
      </c>
      <c r="D9" s="4">
        <v>3397</v>
      </c>
      <c r="E9" s="4">
        <v>1542</v>
      </c>
      <c r="F9" s="4">
        <v>0</v>
      </c>
      <c r="G9" s="4">
        <v>15</v>
      </c>
      <c r="H9" s="4">
        <v>0</v>
      </c>
      <c r="I9" s="4">
        <v>12</v>
      </c>
      <c r="J9" s="28">
        <v>20</v>
      </c>
      <c r="K9" s="28">
        <v>12705</v>
      </c>
      <c r="L9" s="28">
        <v>15</v>
      </c>
      <c r="M9" s="28">
        <v>0</v>
      </c>
      <c r="N9" s="28">
        <v>1</v>
      </c>
      <c r="O9" s="28">
        <v>3</v>
      </c>
      <c r="P9" s="31">
        <v>40393</v>
      </c>
    </row>
    <row r="10" spans="1:17" x14ac:dyDescent="0.2">
      <c r="B10" s="207" t="s">
        <v>19</v>
      </c>
      <c r="C10" s="18">
        <v>763</v>
      </c>
      <c r="D10" s="4">
        <v>181</v>
      </c>
      <c r="E10" s="4">
        <v>74</v>
      </c>
      <c r="F10" s="4">
        <v>0</v>
      </c>
      <c r="G10" s="4">
        <v>67</v>
      </c>
      <c r="H10" s="4">
        <v>0</v>
      </c>
      <c r="I10" s="4">
        <v>1</v>
      </c>
      <c r="J10" s="28">
        <v>73</v>
      </c>
      <c r="K10" s="28">
        <v>790</v>
      </c>
      <c r="L10" s="28">
        <v>0</v>
      </c>
      <c r="M10" s="28">
        <v>0</v>
      </c>
      <c r="N10" s="28">
        <v>0</v>
      </c>
      <c r="O10" s="28">
        <v>0</v>
      </c>
      <c r="P10" s="31">
        <v>1949</v>
      </c>
    </row>
    <row r="11" spans="1:17" x14ac:dyDescent="0.2">
      <c r="B11" s="207" t="s">
        <v>174</v>
      </c>
      <c r="C11" s="18">
        <v>18</v>
      </c>
      <c r="D11" s="4">
        <v>0</v>
      </c>
      <c r="E11" s="4">
        <v>18</v>
      </c>
      <c r="F11" s="4">
        <v>0</v>
      </c>
      <c r="G11" s="4">
        <v>0</v>
      </c>
      <c r="H11" s="4">
        <v>0</v>
      </c>
      <c r="I11" s="4">
        <v>0</v>
      </c>
      <c r="J11" s="28">
        <v>0</v>
      </c>
      <c r="K11" s="28">
        <v>60</v>
      </c>
      <c r="L11" s="28">
        <v>0</v>
      </c>
      <c r="M11" s="28">
        <v>0</v>
      </c>
      <c r="N11" s="28">
        <v>0</v>
      </c>
      <c r="O11" s="28">
        <v>0</v>
      </c>
      <c r="P11" s="31">
        <v>96</v>
      </c>
    </row>
    <row r="12" spans="1:17" x14ac:dyDescent="0.2">
      <c r="B12" s="207" t="s">
        <v>20</v>
      </c>
      <c r="C12" s="18">
        <v>3822</v>
      </c>
      <c r="D12" s="4">
        <v>3159</v>
      </c>
      <c r="E12" s="4">
        <v>897</v>
      </c>
      <c r="F12" s="4">
        <v>41</v>
      </c>
      <c r="G12" s="4">
        <v>12</v>
      </c>
      <c r="H12" s="4">
        <v>0</v>
      </c>
      <c r="I12" s="4">
        <v>16</v>
      </c>
      <c r="J12" s="28">
        <v>68</v>
      </c>
      <c r="K12" s="28">
        <v>6091</v>
      </c>
      <c r="L12" s="28">
        <v>88</v>
      </c>
      <c r="M12" s="28">
        <v>0</v>
      </c>
      <c r="N12" s="28">
        <v>0</v>
      </c>
      <c r="O12" s="28">
        <v>0</v>
      </c>
      <c r="P12" s="31">
        <v>14194</v>
      </c>
    </row>
    <row r="13" spans="1:17" x14ac:dyDescent="0.2">
      <c r="B13" s="207" t="s">
        <v>21</v>
      </c>
      <c r="C13" s="18">
        <v>1576</v>
      </c>
      <c r="D13" s="4">
        <v>455</v>
      </c>
      <c r="E13" s="4">
        <v>289</v>
      </c>
      <c r="F13" s="4">
        <v>1</v>
      </c>
      <c r="G13" s="4">
        <v>52</v>
      </c>
      <c r="H13" s="4">
        <v>0</v>
      </c>
      <c r="I13" s="4">
        <v>5</v>
      </c>
      <c r="J13" s="28">
        <v>2</v>
      </c>
      <c r="K13" s="28">
        <v>2298</v>
      </c>
      <c r="L13" s="28">
        <v>0</v>
      </c>
      <c r="M13" s="28">
        <v>0</v>
      </c>
      <c r="N13" s="28">
        <v>0</v>
      </c>
      <c r="O13" s="28">
        <v>0</v>
      </c>
      <c r="P13" s="31">
        <v>4678</v>
      </c>
    </row>
    <row r="14" spans="1:17" x14ac:dyDescent="0.2">
      <c r="B14" s="207" t="s">
        <v>144</v>
      </c>
      <c r="C14" s="18">
        <v>28426</v>
      </c>
      <c r="D14" s="4">
        <v>4934</v>
      </c>
      <c r="E14" s="4">
        <v>733</v>
      </c>
      <c r="F14" s="4">
        <v>0</v>
      </c>
      <c r="G14" s="4">
        <v>21</v>
      </c>
      <c r="H14" s="4">
        <v>4</v>
      </c>
      <c r="I14" s="4">
        <v>80</v>
      </c>
      <c r="J14" s="28">
        <v>24</v>
      </c>
      <c r="K14" s="28">
        <v>19878</v>
      </c>
      <c r="L14" s="28">
        <v>30</v>
      </c>
      <c r="M14" s="28">
        <v>0</v>
      </c>
      <c r="N14" s="28">
        <v>0</v>
      </c>
      <c r="O14" s="28">
        <v>0</v>
      </c>
      <c r="P14" s="31">
        <v>54130</v>
      </c>
    </row>
    <row r="15" spans="1:17" x14ac:dyDescent="0.2">
      <c r="B15" s="207" t="s">
        <v>22</v>
      </c>
      <c r="C15" s="18">
        <v>91</v>
      </c>
      <c r="D15" s="4">
        <v>0</v>
      </c>
      <c r="E15" s="4">
        <v>42</v>
      </c>
      <c r="F15" s="4">
        <v>0</v>
      </c>
      <c r="G15" s="4">
        <v>0</v>
      </c>
      <c r="H15" s="4">
        <v>0</v>
      </c>
      <c r="I15" s="4">
        <v>0</v>
      </c>
      <c r="J15" s="28">
        <v>0</v>
      </c>
      <c r="K15" s="28">
        <v>249</v>
      </c>
      <c r="L15" s="28">
        <v>0</v>
      </c>
      <c r="M15" s="28">
        <v>0</v>
      </c>
      <c r="N15" s="28">
        <v>0</v>
      </c>
      <c r="O15" s="28">
        <v>0</v>
      </c>
      <c r="P15" s="31">
        <v>382</v>
      </c>
    </row>
    <row r="16" spans="1:17" x14ac:dyDescent="0.2">
      <c r="B16" s="207" t="s">
        <v>23</v>
      </c>
      <c r="C16" s="18">
        <v>27569</v>
      </c>
      <c r="D16" s="4">
        <v>2149</v>
      </c>
      <c r="E16" s="4">
        <v>1134</v>
      </c>
      <c r="F16" s="4">
        <v>1</v>
      </c>
      <c r="G16" s="4">
        <v>135</v>
      </c>
      <c r="H16" s="4">
        <v>0</v>
      </c>
      <c r="I16" s="4">
        <v>4</v>
      </c>
      <c r="J16" s="28">
        <v>38</v>
      </c>
      <c r="K16" s="28">
        <v>9987</v>
      </c>
      <c r="L16" s="28">
        <v>32</v>
      </c>
      <c r="M16" s="28">
        <v>0</v>
      </c>
      <c r="N16" s="28">
        <v>0</v>
      </c>
      <c r="O16" s="28">
        <v>8</v>
      </c>
      <c r="P16" s="31">
        <v>41057</v>
      </c>
    </row>
    <row r="17" spans="2:16" x14ac:dyDescent="0.2">
      <c r="B17" s="207" t="s">
        <v>24</v>
      </c>
      <c r="C17" s="18">
        <v>1153</v>
      </c>
      <c r="D17" s="4">
        <v>342</v>
      </c>
      <c r="E17" s="4">
        <v>165</v>
      </c>
      <c r="F17" s="4">
        <v>0</v>
      </c>
      <c r="G17" s="4">
        <v>0</v>
      </c>
      <c r="H17" s="4">
        <v>0</v>
      </c>
      <c r="I17" s="4">
        <v>2</v>
      </c>
      <c r="J17" s="28">
        <v>1</v>
      </c>
      <c r="K17" s="28">
        <v>2384</v>
      </c>
      <c r="L17" s="28">
        <v>44</v>
      </c>
      <c r="M17" s="28">
        <v>0</v>
      </c>
      <c r="N17" s="28">
        <v>0</v>
      </c>
      <c r="O17" s="28">
        <v>0</v>
      </c>
      <c r="P17" s="31">
        <v>4091</v>
      </c>
    </row>
    <row r="18" spans="2:16" x14ac:dyDescent="0.2">
      <c r="B18" s="207" t="s">
        <v>25</v>
      </c>
      <c r="C18" s="18">
        <v>7981</v>
      </c>
      <c r="D18" s="4">
        <v>3855</v>
      </c>
      <c r="E18" s="4">
        <v>114</v>
      </c>
      <c r="F18" s="4">
        <v>0</v>
      </c>
      <c r="G18" s="4">
        <v>0</v>
      </c>
      <c r="H18" s="4">
        <v>0</v>
      </c>
      <c r="I18" s="4">
        <v>2</v>
      </c>
      <c r="J18" s="28">
        <v>5</v>
      </c>
      <c r="K18" s="28">
        <v>1074</v>
      </c>
      <c r="L18" s="28">
        <v>0</v>
      </c>
      <c r="M18" s="28">
        <v>0</v>
      </c>
      <c r="N18" s="28">
        <v>0</v>
      </c>
      <c r="O18" s="28">
        <v>0</v>
      </c>
      <c r="P18" s="31">
        <v>13031</v>
      </c>
    </row>
    <row r="19" spans="2:16" x14ac:dyDescent="0.2">
      <c r="B19" s="207" t="s">
        <v>26</v>
      </c>
      <c r="C19" s="18">
        <v>16737</v>
      </c>
      <c r="D19" s="4">
        <v>6372</v>
      </c>
      <c r="E19" s="4">
        <v>1062</v>
      </c>
      <c r="F19" s="4">
        <v>48</v>
      </c>
      <c r="G19" s="4">
        <v>69</v>
      </c>
      <c r="H19" s="4">
        <v>17</v>
      </c>
      <c r="I19" s="4">
        <v>1</v>
      </c>
      <c r="J19" s="28">
        <v>78</v>
      </c>
      <c r="K19" s="28">
        <v>7684</v>
      </c>
      <c r="L19" s="28">
        <v>144</v>
      </c>
      <c r="M19" s="28">
        <v>0</v>
      </c>
      <c r="N19" s="28">
        <v>0</v>
      </c>
      <c r="O19" s="28">
        <v>93</v>
      </c>
      <c r="P19" s="31">
        <v>32305</v>
      </c>
    </row>
    <row r="20" spans="2:16" x14ac:dyDescent="0.2">
      <c r="B20" s="207" t="s">
        <v>27</v>
      </c>
      <c r="C20" s="18">
        <v>2188</v>
      </c>
      <c r="D20" s="4">
        <v>286</v>
      </c>
      <c r="E20" s="4">
        <v>552</v>
      </c>
      <c r="F20" s="4">
        <v>0</v>
      </c>
      <c r="G20" s="4">
        <v>0</v>
      </c>
      <c r="H20" s="4">
        <v>0</v>
      </c>
      <c r="I20" s="4">
        <v>19</v>
      </c>
      <c r="J20" s="28">
        <v>5</v>
      </c>
      <c r="K20" s="28">
        <v>3094</v>
      </c>
      <c r="L20" s="28">
        <v>0</v>
      </c>
      <c r="M20" s="28">
        <v>0</v>
      </c>
      <c r="N20" s="28">
        <v>0</v>
      </c>
      <c r="O20" s="28">
        <v>2</v>
      </c>
      <c r="P20" s="31">
        <v>6146</v>
      </c>
    </row>
    <row r="21" spans="2:16" x14ac:dyDescent="0.2">
      <c r="B21" s="207" t="s">
        <v>207</v>
      </c>
      <c r="C21" s="18">
        <v>2252</v>
      </c>
      <c r="D21" s="4">
        <v>12</v>
      </c>
      <c r="E21" s="4">
        <v>81</v>
      </c>
      <c r="F21" s="4">
        <v>0</v>
      </c>
      <c r="G21" s="4">
        <v>332</v>
      </c>
      <c r="H21" s="4">
        <v>0</v>
      </c>
      <c r="I21" s="4">
        <v>3</v>
      </c>
      <c r="J21" s="28">
        <v>0</v>
      </c>
      <c r="K21" s="28">
        <v>843</v>
      </c>
      <c r="L21" s="28">
        <v>0</v>
      </c>
      <c r="M21" s="28">
        <v>0</v>
      </c>
      <c r="N21" s="28">
        <v>0</v>
      </c>
      <c r="O21" s="28">
        <v>0</v>
      </c>
      <c r="P21" s="31">
        <v>3523</v>
      </c>
    </row>
    <row r="22" spans="2:16" x14ac:dyDescent="0.2">
      <c r="B22" s="207" t="s">
        <v>28</v>
      </c>
      <c r="C22" s="18">
        <v>6107</v>
      </c>
      <c r="D22" s="4">
        <v>1738</v>
      </c>
      <c r="E22" s="4">
        <v>1101</v>
      </c>
      <c r="F22" s="4">
        <v>16</v>
      </c>
      <c r="G22" s="4">
        <v>65</v>
      </c>
      <c r="H22" s="4">
        <v>0</v>
      </c>
      <c r="I22" s="4">
        <v>104</v>
      </c>
      <c r="J22" s="28">
        <v>5</v>
      </c>
      <c r="K22" s="28">
        <v>8855</v>
      </c>
      <c r="L22" s="28">
        <v>103</v>
      </c>
      <c r="M22" s="28">
        <v>0</v>
      </c>
      <c r="N22" s="28">
        <v>0</v>
      </c>
      <c r="O22" s="28">
        <v>2</v>
      </c>
      <c r="P22" s="31">
        <v>18096</v>
      </c>
    </row>
    <row r="23" spans="2:16" x14ac:dyDescent="0.2">
      <c r="B23" s="207" t="s">
        <v>29</v>
      </c>
      <c r="C23" s="18">
        <v>252</v>
      </c>
      <c r="D23" s="4">
        <v>105</v>
      </c>
      <c r="E23" s="4">
        <v>157</v>
      </c>
      <c r="F23" s="4">
        <v>0</v>
      </c>
      <c r="G23" s="4">
        <v>7</v>
      </c>
      <c r="H23" s="4">
        <v>0</v>
      </c>
      <c r="I23" s="4">
        <v>15</v>
      </c>
      <c r="J23" s="28">
        <v>0</v>
      </c>
      <c r="K23" s="28">
        <v>502</v>
      </c>
      <c r="L23" s="28">
        <v>1</v>
      </c>
      <c r="M23" s="28">
        <v>0</v>
      </c>
      <c r="N23" s="28">
        <v>0</v>
      </c>
      <c r="O23" s="28">
        <v>0</v>
      </c>
      <c r="P23" s="31">
        <v>1039</v>
      </c>
    </row>
    <row r="24" spans="2:16" x14ac:dyDescent="0.2">
      <c r="B24" s="207" t="s">
        <v>30</v>
      </c>
      <c r="C24" s="18">
        <v>36</v>
      </c>
      <c r="D24" s="4">
        <v>0</v>
      </c>
      <c r="E24" s="4">
        <v>2</v>
      </c>
      <c r="F24" s="4">
        <v>0</v>
      </c>
      <c r="G24" s="4">
        <v>0</v>
      </c>
      <c r="H24" s="4">
        <v>0</v>
      </c>
      <c r="I24" s="4">
        <v>1</v>
      </c>
      <c r="J24" s="28">
        <v>0</v>
      </c>
      <c r="K24" s="28">
        <v>42</v>
      </c>
      <c r="L24" s="28">
        <v>0</v>
      </c>
      <c r="M24" s="28">
        <v>0</v>
      </c>
      <c r="N24" s="28">
        <v>0</v>
      </c>
      <c r="O24" s="28">
        <v>0</v>
      </c>
      <c r="P24" s="31">
        <v>81</v>
      </c>
    </row>
    <row r="25" spans="2:16" x14ac:dyDescent="0.2">
      <c r="B25" s="207" t="s">
        <v>31</v>
      </c>
      <c r="C25" s="18">
        <v>4</v>
      </c>
      <c r="D25" s="4">
        <v>0</v>
      </c>
      <c r="E25" s="4">
        <v>17</v>
      </c>
      <c r="F25" s="4">
        <v>0</v>
      </c>
      <c r="G25" s="4">
        <v>0</v>
      </c>
      <c r="H25" s="4">
        <v>0</v>
      </c>
      <c r="I25" s="4">
        <v>0</v>
      </c>
      <c r="J25" s="28">
        <v>0</v>
      </c>
      <c r="K25" s="28">
        <v>76</v>
      </c>
      <c r="L25" s="28">
        <v>0</v>
      </c>
      <c r="M25" s="28">
        <v>0</v>
      </c>
      <c r="N25" s="28">
        <v>0</v>
      </c>
      <c r="O25" s="28">
        <v>0</v>
      </c>
      <c r="P25" s="31">
        <v>97</v>
      </c>
    </row>
    <row r="26" spans="2:16" x14ac:dyDescent="0.2">
      <c r="B26" s="207" t="s">
        <v>179</v>
      </c>
      <c r="C26" s="18">
        <v>0</v>
      </c>
      <c r="D26" s="4">
        <v>0</v>
      </c>
      <c r="E26" s="4">
        <v>0</v>
      </c>
      <c r="F26" s="4">
        <v>0</v>
      </c>
      <c r="G26" s="4">
        <v>6</v>
      </c>
      <c r="H26" s="4">
        <v>0</v>
      </c>
      <c r="I26" s="4">
        <v>0</v>
      </c>
      <c r="J26" s="28">
        <v>0</v>
      </c>
      <c r="K26" s="28">
        <v>0</v>
      </c>
      <c r="L26" s="28">
        <v>0</v>
      </c>
      <c r="M26" s="28">
        <v>0</v>
      </c>
      <c r="N26" s="28">
        <v>0</v>
      </c>
      <c r="O26" s="28">
        <v>0</v>
      </c>
      <c r="P26" s="31">
        <v>6</v>
      </c>
    </row>
    <row r="27" spans="2:16" x14ac:dyDescent="0.2">
      <c r="B27" s="207" t="s">
        <v>204</v>
      </c>
      <c r="C27" s="18">
        <v>1</v>
      </c>
      <c r="D27" s="4">
        <v>0</v>
      </c>
      <c r="E27" s="4">
        <v>0</v>
      </c>
      <c r="F27" s="4">
        <v>0</v>
      </c>
      <c r="G27" s="4">
        <v>0</v>
      </c>
      <c r="H27" s="4">
        <v>0</v>
      </c>
      <c r="I27" s="4">
        <v>0</v>
      </c>
      <c r="J27" s="28">
        <v>0</v>
      </c>
      <c r="K27" s="28">
        <v>7</v>
      </c>
      <c r="L27" s="28">
        <v>0</v>
      </c>
      <c r="M27" s="28">
        <v>0</v>
      </c>
      <c r="N27" s="28">
        <v>0</v>
      </c>
      <c r="O27" s="28">
        <v>0</v>
      </c>
      <c r="P27" s="31">
        <v>8</v>
      </c>
    </row>
    <row r="28" spans="2:16" x14ac:dyDescent="0.2">
      <c r="B28" s="207" t="s">
        <v>175</v>
      </c>
      <c r="C28" s="18">
        <v>3</v>
      </c>
      <c r="D28" s="4">
        <v>0</v>
      </c>
      <c r="E28" s="4">
        <v>0</v>
      </c>
      <c r="F28" s="4">
        <v>0</v>
      </c>
      <c r="G28" s="4">
        <v>0</v>
      </c>
      <c r="H28" s="4">
        <v>0</v>
      </c>
      <c r="I28" s="4">
        <v>0</v>
      </c>
      <c r="J28" s="28">
        <v>0</v>
      </c>
      <c r="K28" s="28">
        <v>0</v>
      </c>
      <c r="L28" s="28">
        <v>0</v>
      </c>
      <c r="M28" s="28">
        <v>0</v>
      </c>
      <c r="N28" s="28">
        <v>0</v>
      </c>
      <c r="O28" s="28">
        <v>0</v>
      </c>
      <c r="P28" s="31">
        <v>3</v>
      </c>
    </row>
    <row r="29" spans="2:16" x14ac:dyDescent="0.2">
      <c r="B29" s="207" t="s">
        <v>32</v>
      </c>
      <c r="C29" s="18">
        <v>205</v>
      </c>
      <c r="D29" s="4">
        <v>10</v>
      </c>
      <c r="E29" s="4">
        <v>336</v>
      </c>
      <c r="F29" s="4">
        <v>0</v>
      </c>
      <c r="G29" s="4">
        <v>0</v>
      </c>
      <c r="H29" s="4">
        <v>0</v>
      </c>
      <c r="I29" s="4">
        <v>5</v>
      </c>
      <c r="J29" s="28">
        <v>0</v>
      </c>
      <c r="K29" s="28">
        <v>482</v>
      </c>
      <c r="L29" s="28">
        <v>2</v>
      </c>
      <c r="M29" s="28">
        <v>0</v>
      </c>
      <c r="N29" s="28">
        <v>0</v>
      </c>
      <c r="O29" s="28">
        <v>0</v>
      </c>
      <c r="P29" s="31">
        <v>1040</v>
      </c>
    </row>
    <row r="30" spans="2:16" x14ac:dyDescent="0.2">
      <c r="B30" s="207" t="s">
        <v>33</v>
      </c>
      <c r="C30" s="18">
        <v>36</v>
      </c>
      <c r="D30" s="4">
        <v>5</v>
      </c>
      <c r="E30" s="4">
        <v>0</v>
      </c>
      <c r="F30" s="4">
        <v>0</v>
      </c>
      <c r="G30" s="4">
        <v>0</v>
      </c>
      <c r="H30" s="4">
        <v>0</v>
      </c>
      <c r="I30" s="4">
        <v>0</v>
      </c>
      <c r="J30" s="28">
        <v>0</v>
      </c>
      <c r="K30" s="28">
        <v>1</v>
      </c>
      <c r="L30" s="28">
        <v>0</v>
      </c>
      <c r="M30" s="28">
        <v>0</v>
      </c>
      <c r="N30" s="28">
        <v>0</v>
      </c>
      <c r="O30" s="28">
        <v>0</v>
      </c>
      <c r="P30" s="31">
        <v>42</v>
      </c>
    </row>
    <row r="31" spans="2:16" x14ac:dyDescent="0.2">
      <c r="B31" s="207" t="s">
        <v>34</v>
      </c>
      <c r="C31" s="18">
        <v>1</v>
      </c>
      <c r="D31" s="4">
        <v>6</v>
      </c>
      <c r="E31" s="4">
        <v>3</v>
      </c>
      <c r="F31" s="4">
        <v>0</v>
      </c>
      <c r="G31" s="4">
        <v>0</v>
      </c>
      <c r="H31" s="4">
        <v>0</v>
      </c>
      <c r="I31" s="4">
        <v>0</v>
      </c>
      <c r="J31" s="28">
        <v>0</v>
      </c>
      <c r="K31" s="28">
        <v>3</v>
      </c>
      <c r="L31" s="28">
        <v>0</v>
      </c>
      <c r="M31" s="28">
        <v>0</v>
      </c>
      <c r="N31" s="28">
        <v>0</v>
      </c>
      <c r="O31" s="28">
        <v>0</v>
      </c>
      <c r="P31" s="31">
        <v>13</v>
      </c>
    </row>
    <row r="32" spans="2:16" x14ac:dyDescent="0.2">
      <c r="B32" s="207" t="s">
        <v>35</v>
      </c>
      <c r="C32" s="18">
        <v>806</v>
      </c>
      <c r="D32" s="4">
        <v>531</v>
      </c>
      <c r="E32" s="4">
        <v>125</v>
      </c>
      <c r="F32" s="4">
        <v>0</v>
      </c>
      <c r="G32" s="4">
        <v>32</v>
      </c>
      <c r="H32" s="4">
        <v>0</v>
      </c>
      <c r="I32" s="4">
        <v>6</v>
      </c>
      <c r="J32" s="28">
        <v>46</v>
      </c>
      <c r="K32" s="28">
        <v>1576</v>
      </c>
      <c r="L32" s="28">
        <v>240</v>
      </c>
      <c r="M32" s="28">
        <v>0</v>
      </c>
      <c r="N32" s="28">
        <v>0</v>
      </c>
      <c r="O32" s="28">
        <v>17</v>
      </c>
      <c r="P32" s="31">
        <v>3379</v>
      </c>
    </row>
    <row r="33" spans="2:16" x14ac:dyDescent="0.2">
      <c r="B33" s="207" t="s">
        <v>182</v>
      </c>
      <c r="C33" s="18">
        <v>10</v>
      </c>
      <c r="D33" s="4">
        <v>9</v>
      </c>
      <c r="E33" s="4">
        <v>0</v>
      </c>
      <c r="F33" s="4">
        <v>0</v>
      </c>
      <c r="G33" s="4">
        <v>0</v>
      </c>
      <c r="H33" s="4">
        <v>0</v>
      </c>
      <c r="I33" s="4">
        <v>0</v>
      </c>
      <c r="J33" s="28">
        <v>0</v>
      </c>
      <c r="K33" s="28">
        <v>43</v>
      </c>
      <c r="L33" s="28">
        <v>1</v>
      </c>
      <c r="M33" s="28">
        <v>0</v>
      </c>
      <c r="N33" s="28">
        <v>0</v>
      </c>
      <c r="O33" s="28">
        <v>0</v>
      </c>
      <c r="P33" s="31">
        <v>63</v>
      </c>
    </row>
    <row r="34" spans="2:16" x14ac:dyDescent="0.2">
      <c r="B34" s="207" t="s">
        <v>145</v>
      </c>
      <c r="C34" s="18">
        <v>7</v>
      </c>
      <c r="D34" s="4">
        <v>3</v>
      </c>
      <c r="E34" s="4">
        <v>0</v>
      </c>
      <c r="F34" s="4">
        <v>0</v>
      </c>
      <c r="G34" s="4">
        <v>0</v>
      </c>
      <c r="H34" s="4">
        <v>0</v>
      </c>
      <c r="I34" s="4">
        <v>0</v>
      </c>
      <c r="J34" s="28">
        <v>0</v>
      </c>
      <c r="K34" s="28">
        <v>0</v>
      </c>
      <c r="L34" s="28">
        <v>0</v>
      </c>
      <c r="M34" s="28">
        <v>0</v>
      </c>
      <c r="N34" s="28">
        <v>0</v>
      </c>
      <c r="O34" s="28">
        <v>0</v>
      </c>
      <c r="P34" s="31">
        <v>10</v>
      </c>
    </row>
    <row r="35" spans="2:16" x14ac:dyDescent="0.2">
      <c r="B35" s="207" t="s">
        <v>36</v>
      </c>
      <c r="C35" s="18">
        <v>20</v>
      </c>
      <c r="D35" s="4">
        <v>0</v>
      </c>
      <c r="E35" s="4">
        <v>4</v>
      </c>
      <c r="F35" s="4">
        <v>0</v>
      </c>
      <c r="G35" s="4">
        <v>0</v>
      </c>
      <c r="H35" s="4">
        <v>0</v>
      </c>
      <c r="I35" s="4">
        <v>0</v>
      </c>
      <c r="J35" s="28">
        <v>0</v>
      </c>
      <c r="K35" s="28">
        <v>12</v>
      </c>
      <c r="L35" s="28">
        <v>0</v>
      </c>
      <c r="M35" s="28">
        <v>0</v>
      </c>
      <c r="N35" s="28">
        <v>0</v>
      </c>
      <c r="O35" s="28">
        <v>0</v>
      </c>
      <c r="P35" s="31">
        <v>36</v>
      </c>
    </row>
    <row r="36" spans="2:16" x14ac:dyDescent="0.2">
      <c r="B36" s="207" t="s">
        <v>37</v>
      </c>
      <c r="C36" s="18">
        <v>285</v>
      </c>
      <c r="D36" s="4">
        <v>220</v>
      </c>
      <c r="E36" s="4">
        <v>12</v>
      </c>
      <c r="F36" s="4">
        <v>2</v>
      </c>
      <c r="G36" s="4">
        <v>0</v>
      </c>
      <c r="H36" s="4">
        <v>0</v>
      </c>
      <c r="I36" s="4">
        <v>0</v>
      </c>
      <c r="J36" s="28">
        <v>0</v>
      </c>
      <c r="K36" s="28">
        <v>46</v>
      </c>
      <c r="L36" s="28">
        <v>0</v>
      </c>
      <c r="M36" s="28">
        <v>0</v>
      </c>
      <c r="N36" s="28">
        <v>0</v>
      </c>
      <c r="O36" s="28">
        <v>0</v>
      </c>
      <c r="P36" s="31">
        <v>565</v>
      </c>
    </row>
    <row r="37" spans="2:16" x14ac:dyDescent="0.2">
      <c r="B37" s="207" t="s">
        <v>205</v>
      </c>
      <c r="C37" s="18">
        <v>1</v>
      </c>
      <c r="D37" s="4">
        <v>0</v>
      </c>
      <c r="E37" s="4">
        <v>0</v>
      </c>
      <c r="F37" s="4">
        <v>0</v>
      </c>
      <c r="G37" s="4">
        <v>0</v>
      </c>
      <c r="H37" s="4">
        <v>0</v>
      </c>
      <c r="I37" s="4">
        <v>0</v>
      </c>
      <c r="J37" s="28">
        <v>0</v>
      </c>
      <c r="K37" s="28">
        <v>4</v>
      </c>
      <c r="L37" s="28">
        <v>0</v>
      </c>
      <c r="M37" s="28">
        <v>0</v>
      </c>
      <c r="N37" s="28">
        <v>0</v>
      </c>
      <c r="O37" s="28">
        <v>0</v>
      </c>
      <c r="P37" s="31">
        <v>5</v>
      </c>
    </row>
    <row r="38" spans="2:16" x14ac:dyDescent="0.2">
      <c r="B38" s="207" t="s">
        <v>146</v>
      </c>
      <c r="C38" s="18">
        <v>15</v>
      </c>
      <c r="D38" s="4">
        <v>5</v>
      </c>
      <c r="E38" s="4">
        <v>0</v>
      </c>
      <c r="F38" s="4">
        <v>0</v>
      </c>
      <c r="G38" s="4">
        <v>0</v>
      </c>
      <c r="H38" s="4">
        <v>0</v>
      </c>
      <c r="I38" s="4">
        <v>0</v>
      </c>
      <c r="J38" s="28">
        <v>0</v>
      </c>
      <c r="K38" s="28">
        <v>14</v>
      </c>
      <c r="L38" s="28">
        <v>0</v>
      </c>
      <c r="M38" s="28">
        <v>0</v>
      </c>
      <c r="N38" s="28">
        <v>0</v>
      </c>
      <c r="O38" s="28">
        <v>0</v>
      </c>
      <c r="P38" s="31">
        <v>34</v>
      </c>
    </row>
    <row r="39" spans="2:16" x14ac:dyDescent="0.2">
      <c r="B39" s="207" t="s">
        <v>38</v>
      </c>
      <c r="C39" s="18">
        <v>664</v>
      </c>
      <c r="D39" s="4">
        <v>0</v>
      </c>
      <c r="E39" s="4">
        <v>238</v>
      </c>
      <c r="F39" s="4">
        <v>0</v>
      </c>
      <c r="G39" s="4">
        <v>0</v>
      </c>
      <c r="H39" s="4">
        <v>0</v>
      </c>
      <c r="I39" s="4">
        <v>16</v>
      </c>
      <c r="J39" s="28">
        <v>0</v>
      </c>
      <c r="K39" s="28">
        <v>603</v>
      </c>
      <c r="L39" s="28">
        <v>0</v>
      </c>
      <c r="M39" s="28">
        <v>0</v>
      </c>
      <c r="N39" s="28">
        <v>0</v>
      </c>
      <c r="O39" s="28">
        <v>0</v>
      </c>
      <c r="P39" s="31">
        <v>1521</v>
      </c>
    </row>
    <row r="40" spans="2:16" x14ac:dyDescent="0.2">
      <c r="B40" s="207" t="s">
        <v>39</v>
      </c>
      <c r="C40" s="18">
        <v>157</v>
      </c>
      <c r="D40" s="4">
        <v>452</v>
      </c>
      <c r="E40" s="4">
        <v>1</v>
      </c>
      <c r="F40" s="4">
        <v>0</v>
      </c>
      <c r="G40" s="4">
        <v>0</v>
      </c>
      <c r="H40" s="4">
        <v>0</v>
      </c>
      <c r="I40" s="4">
        <v>0</v>
      </c>
      <c r="J40" s="28">
        <v>0</v>
      </c>
      <c r="K40" s="28">
        <v>8</v>
      </c>
      <c r="L40" s="28">
        <v>0</v>
      </c>
      <c r="M40" s="28">
        <v>0</v>
      </c>
      <c r="N40" s="28">
        <v>0</v>
      </c>
      <c r="O40" s="28">
        <v>13</v>
      </c>
      <c r="P40" s="31">
        <v>631</v>
      </c>
    </row>
    <row r="41" spans="2:16" x14ac:dyDescent="0.2">
      <c r="B41" s="207" t="s">
        <v>208</v>
      </c>
      <c r="C41" s="18">
        <v>1</v>
      </c>
      <c r="D41" s="4">
        <v>0</v>
      </c>
      <c r="E41" s="4">
        <v>1</v>
      </c>
      <c r="F41" s="4">
        <v>0</v>
      </c>
      <c r="G41" s="4">
        <v>0</v>
      </c>
      <c r="H41" s="4">
        <v>0</v>
      </c>
      <c r="I41" s="4">
        <v>0</v>
      </c>
      <c r="J41" s="28">
        <v>0</v>
      </c>
      <c r="K41" s="28">
        <v>0</v>
      </c>
      <c r="L41" s="28">
        <v>0</v>
      </c>
      <c r="M41" s="28">
        <v>0</v>
      </c>
      <c r="N41" s="28">
        <v>0</v>
      </c>
      <c r="O41" s="28">
        <v>0</v>
      </c>
      <c r="P41" s="31">
        <v>2</v>
      </c>
    </row>
    <row r="42" spans="2:16" x14ac:dyDescent="0.2">
      <c r="B42" s="207" t="s">
        <v>40</v>
      </c>
      <c r="C42" s="18">
        <v>49</v>
      </c>
      <c r="D42" s="4">
        <v>0</v>
      </c>
      <c r="E42" s="4">
        <v>10</v>
      </c>
      <c r="F42" s="4">
        <v>0</v>
      </c>
      <c r="G42" s="4">
        <v>0</v>
      </c>
      <c r="H42" s="4">
        <v>0</v>
      </c>
      <c r="I42" s="4">
        <v>0</v>
      </c>
      <c r="J42" s="28">
        <v>0</v>
      </c>
      <c r="K42" s="28">
        <v>96</v>
      </c>
      <c r="L42" s="28">
        <v>0</v>
      </c>
      <c r="M42" s="28">
        <v>0</v>
      </c>
      <c r="N42" s="28">
        <v>0</v>
      </c>
      <c r="O42" s="28">
        <v>0</v>
      </c>
      <c r="P42" s="31">
        <v>155</v>
      </c>
    </row>
    <row r="43" spans="2:16" x14ac:dyDescent="0.2">
      <c r="B43" s="207" t="s">
        <v>41</v>
      </c>
      <c r="C43" s="18">
        <v>299</v>
      </c>
      <c r="D43" s="4">
        <v>96</v>
      </c>
      <c r="E43" s="4">
        <v>10</v>
      </c>
      <c r="F43" s="4">
        <v>5</v>
      </c>
      <c r="G43" s="4">
        <v>0</v>
      </c>
      <c r="H43" s="4">
        <v>0</v>
      </c>
      <c r="I43" s="4">
        <v>0</v>
      </c>
      <c r="J43" s="28">
        <v>6</v>
      </c>
      <c r="K43" s="28">
        <v>85</v>
      </c>
      <c r="L43" s="28">
        <v>32</v>
      </c>
      <c r="M43" s="28">
        <v>0</v>
      </c>
      <c r="N43" s="28">
        <v>0</v>
      </c>
      <c r="O43" s="28">
        <v>0</v>
      </c>
      <c r="P43" s="31">
        <v>533</v>
      </c>
    </row>
    <row r="44" spans="2:16" x14ac:dyDescent="0.2">
      <c r="B44" s="207" t="s">
        <v>42</v>
      </c>
      <c r="C44" s="18">
        <v>74</v>
      </c>
      <c r="D44" s="4">
        <v>28</v>
      </c>
      <c r="E44" s="4">
        <v>23</v>
      </c>
      <c r="F44" s="4">
        <v>0</v>
      </c>
      <c r="G44" s="4">
        <v>0</v>
      </c>
      <c r="H44" s="4">
        <v>0</v>
      </c>
      <c r="I44" s="4">
        <v>1</v>
      </c>
      <c r="J44" s="28">
        <v>0</v>
      </c>
      <c r="K44" s="28">
        <v>347</v>
      </c>
      <c r="L44" s="28">
        <v>0</v>
      </c>
      <c r="M44" s="28">
        <v>0</v>
      </c>
      <c r="N44" s="28">
        <v>0</v>
      </c>
      <c r="O44" s="28">
        <v>0</v>
      </c>
      <c r="P44" s="31">
        <v>473</v>
      </c>
    </row>
    <row r="45" spans="2:16" x14ac:dyDescent="0.2">
      <c r="B45" s="207" t="s">
        <v>43</v>
      </c>
      <c r="C45" s="18">
        <v>1595</v>
      </c>
      <c r="D45" s="4">
        <v>127</v>
      </c>
      <c r="E45" s="4">
        <v>25</v>
      </c>
      <c r="F45" s="4">
        <v>0</v>
      </c>
      <c r="G45" s="4">
        <v>0</v>
      </c>
      <c r="H45" s="4">
        <v>0</v>
      </c>
      <c r="I45" s="4">
        <v>5</v>
      </c>
      <c r="J45" s="28">
        <v>0</v>
      </c>
      <c r="K45" s="28">
        <v>1011</v>
      </c>
      <c r="L45" s="28">
        <v>1</v>
      </c>
      <c r="M45" s="28">
        <v>0</v>
      </c>
      <c r="N45" s="28">
        <v>0</v>
      </c>
      <c r="O45" s="28">
        <v>0</v>
      </c>
      <c r="P45" s="31">
        <v>2764</v>
      </c>
    </row>
    <row r="46" spans="2:16" x14ac:dyDescent="0.2">
      <c r="B46" s="207" t="s">
        <v>44</v>
      </c>
      <c r="C46" s="18">
        <v>312</v>
      </c>
      <c r="D46" s="4">
        <v>269</v>
      </c>
      <c r="E46" s="4">
        <v>5</v>
      </c>
      <c r="F46" s="4">
        <v>1</v>
      </c>
      <c r="G46" s="4">
        <v>0</v>
      </c>
      <c r="H46" s="4">
        <v>0</v>
      </c>
      <c r="I46" s="4">
        <v>0</v>
      </c>
      <c r="J46" s="28">
        <v>7</v>
      </c>
      <c r="K46" s="28">
        <v>4</v>
      </c>
      <c r="L46" s="28">
        <v>0</v>
      </c>
      <c r="M46" s="28">
        <v>0</v>
      </c>
      <c r="N46" s="28">
        <v>0</v>
      </c>
      <c r="O46" s="28">
        <v>13</v>
      </c>
      <c r="P46" s="31">
        <v>611</v>
      </c>
    </row>
    <row r="47" spans="2:16" x14ac:dyDescent="0.2">
      <c r="B47" s="133" t="s">
        <v>53</v>
      </c>
      <c r="C47" s="197">
        <v>126351</v>
      </c>
      <c r="D47" s="198">
        <v>28847</v>
      </c>
      <c r="E47" s="198">
        <v>8836</v>
      </c>
      <c r="F47" s="198">
        <v>115</v>
      </c>
      <c r="G47" s="198">
        <v>813</v>
      </c>
      <c r="H47" s="198">
        <v>21</v>
      </c>
      <c r="I47" s="198">
        <v>298</v>
      </c>
      <c r="J47" s="259">
        <v>378</v>
      </c>
      <c r="K47" s="259">
        <v>81013</v>
      </c>
      <c r="L47" s="259">
        <v>733</v>
      </c>
      <c r="M47" s="259">
        <v>0</v>
      </c>
      <c r="N47" s="259">
        <v>1</v>
      </c>
      <c r="O47" s="259">
        <v>151</v>
      </c>
      <c r="P47" s="200">
        <v>247557</v>
      </c>
    </row>
    <row r="48" spans="2:16" x14ac:dyDescent="0.2">
      <c r="B48" s="207" t="s">
        <v>45</v>
      </c>
      <c r="C48" s="18">
        <v>3026</v>
      </c>
      <c r="D48" s="4">
        <v>912</v>
      </c>
      <c r="E48" s="4">
        <v>332</v>
      </c>
      <c r="F48" s="4">
        <v>0</v>
      </c>
      <c r="G48" s="4">
        <v>0</v>
      </c>
      <c r="H48" s="4">
        <v>0</v>
      </c>
      <c r="I48" s="4">
        <v>7</v>
      </c>
      <c r="J48" s="28">
        <v>1</v>
      </c>
      <c r="K48" s="28">
        <v>3481</v>
      </c>
      <c r="L48" s="28">
        <v>10</v>
      </c>
      <c r="M48" s="28">
        <v>0</v>
      </c>
      <c r="N48" s="28">
        <v>0</v>
      </c>
      <c r="O48" s="28">
        <v>0</v>
      </c>
      <c r="P48" s="31">
        <v>7769</v>
      </c>
    </row>
    <row r="49" spans="2:16" x14ac:dyDescent="0.2">
      <c r="B49" s="207" t="s">
        <v>46</v>
      </c>
      <c r="C49" s="18">
        <v>2143</v>
      </c>
      <c r="D49" s="4">
        <v>867</v>
      </c>
      <c r="E49" s="4">
        <v>310</v>
      </c>
      <c r="F49" s="4">
        <v>0</v>
      </c>
      <c r="G49" s="4">
        <v>1</v>
      </c>
      <c r="H49" s="4">
        <v>0</v>
      </c>
      <c r="I49" s="4">
        <v>13</v>
      </c>
      <c r="J49" s="28">
        <v>4</v>
      </c>
      <c r="K49" s="28">
        <v>2727</v>
      </c>
      <c r="L49" s="28">
        <v>109</v>
      </c>
      <c r="M49" s="28">
        <v>0</v>
      </c>
      <c r="N49" s="28">
        <v>0</v>
      </c>
      <c r="O49" s="28">
        <v>0</v>
      </c>
      <c r="P49" s="31">
        <v>6174</v>
      </c>
    </row>
    <row r="50" spans="2:16" x14ac:dyDescent="0.2">
      <c r="B50" s="207" t="s">
        <v>47</v>
      </c>
      <c r="C50" s="18">
        <v>18107</v>
      </c>
      <c r="D50" s="4">
        <v>16174</v>
      </c>
      <c r="E50" s="4">
        <v>1271</v>
      </c>
      <c r="F50" s="4">
        <v>0</v>
      </c>
      <c r="G50" s="4">
        <v>0</v>
      </c>
      <c r="H50" s="4">
        <v>0</v>
      </c>
      <c r="I50" s="4">
        <v>77</v>
      </c>
      <c r="J50" s="28">
        <v>176</v>
      </c>
      <c r="K50" s="28">
        <v>11745</v>
      </c>
      <c r="L50" s="28">
        <v>0</v>
      </c>
      <c r="M50" s="28">
        <v>0</v>
      </c>
      <c r="N50" s="28">
        <v>0</v>
      </c>
      <c r="O50" s="28">
        <v>0</v>
      </c>
      <c r="P50" s="31">
        <v>47550</v>
      </c>
    </row>
    <row r="51" spans="2:16" x14ac:dyDescent="0.2">
      <c r="B51" s="207" t="s">
        <v>48</v>
      </c>
      <c r="C51" s="18">
        <v>22834</v>
      </c>
      <c r="D51" s="4">
        <v>16028</v>
      </c>
      <c r="E51" s="4">
        <v>2895</v>
      </c>
      <c r="F51" s="4">
        <v>79</v>
      </c>
      <c r="G51" s="4">
        <v>97</v>
      </c>
      <c r="H51" s="4">
        <v>0</v>
      </c>
      <c r="I51" s="4">
        <v>94</v>
      </c>
      <c r="J51" s="28">
        <v>28</v>
      </c>
      <c r="K51" s="28">
        <v>22811</v>
      </c>
      <c r="L51" s="28">
        <v>814</v>
      </c>
      <c r="M51" s="28">
        <v>0</v>
      </c>
      <c r="N51" s="28">
        <v>1</v>
      </c>
      <c r="O51" s="28">
        <v>47</v>
      </c>
      <c r="P51" s="31">
        <v>65728</v>
      </c>
    </row>
    <row r="52" spans="2:16" x14ac:dyDescent="0.2">
      <c r="B52" s="207" t="s">
        <v>49</v>
      </c>
      <c r="C52" s="18">
        <v>17822</v>
      </c>
      <c r="D52" s="4">
        <v>5698</v>
      </c>
      <c r="E52" s="4">
        <v>919</v>
      </c>
      <c r="F52" s="4">
        <v>15</v>
      </c>
      <c r="G52" s="4">
        <v>148</v>
      </c>
      <c r="H52" s="4">
        <v>0</v>
      </c>
      <c r="I52" s="4">
        <v>10</v>
      </c>
      <c r="J52" s="28">
        <v>207</v>
      </c>
      <c r="K52" s="28">
        <v>13206</v>
      </c>
      <c r="L52" s="28">
        <v>1332</v>
      </c>
      <c r="M52" s="28">
        <v>0</v>
      </c>
      <c r="N52" s="28">
        <v>0</v>
      </c>
      <c r="O52" s="28">
        <v>1</v>
      </c>
      <c r="P52" s="31">
        <v>39358</v>
      </c>
    </row>
    <row r="53" spans="2:16" x14ac:dyDescent="0.2">
      <c r="B53" s="207" t="s">
        <v>50</v>
      </c>
      <c r="C53" s="18">
        <v>4613</v>
      </c>
      <c r="D53" s="4">
        <v>2508</v>
      </c>
      <c r="E53" s="4">
        <v>407</v>
      </c>
      <c r="F53" s="4">
        <v>11</v>
      </c>
      <c r="G53" s="4">
        <v>86</v>
      </c>
      <c r="H53" s="4">
        <v>0</v>
      </c>
      <c r="I53" s="4">
        <v>10</v>
      </c>
      <c r="J53" s="28">
        <v>132</v>
      </c>
      <c r="K53" s="28">
        <v>4226</v>
      </c>
      <c r="L53" s="28">
        <v>807</v>
      </c>
      <c r="M53" s="28">
        <v>5</v>
      </c>
      <c r="N53" s="28">
        <v>0</v>
      </c>
      <c r="O53" s="28">
        <v>0</v>
      </c>
      <c r="P53" s="31">
        <v>12805</v>
      </c>
    </row>
    <row r="54" spans="2:16" x14ac:dyDescent="0.2">
      <c r="B54" s="133" t="s">
        <v>54</v>
      </c>
      <c r="C54" s="197">
        <v>68545</v>
      </c>
      <c r="D54" s="198">
        <v>42187</v>
      </c>
      <c r="E54" s="198">
        <v>6134</v>
      </c>
      <c r="F54" s="198">
        <v>105</v>
      </c>
      <c r="G54" s="198">
        <v>332</v>
      </c>
      <c r="H54" s="198">
        <v>0</v>
      </c>
      <c r="I54" s="198">
        <v>211</v>
      </c>
      <c r="J54" s="259">
        <v>548</v>
      </c>
      <c r="K54" s="259">
        <v>58196</v>
      </c>
      <c r="L54" s="259">
        <v>3072</v>
      </c>
      <c r="M54" s="259">
        <v>5</v>
      </c>
      <c r="N54" s="259">
        <v>1</v>
      </c>
      <c r="O54" s="259">
        <v>48</v>
      </c>
      <c r="P54" s="200">
        <v>179384</v>
      </c>
    </row>
    <row r="55" spans="2:16" x14ac:dyDescent="0.2">
      <c r="B55" s="406" t="s">
        <v>51</v>
      </c>
      <c r="C55" s="407">
        <v>153670</v>
      </c>
      <c r="D55" s="408">
        <v>12569</v>
      </c>
      <c r="E55" s="408">
        <v>922</v>
      </c>
      <c r="F55" s="408">
        <v>0</v>
      </c>
      <c r="G55" s="408">
        <v>0</v>
      </c>
      <c r="H55" s="408">
        <v>0</v>
      </c>
      <c r="I55" s="408">
        <v>0</v>
      </c>
      <c r="J55" s="409">
        <v>593</v>
      </c>
      <c r="K55" s="409">
        <v>40979</v>
      </c>
      <c r="L55" s="409">
        <v>43</v>
      </c>
      <c r="M55" s="409">
        <v>0</v>
      </c>
      <c r="N55" s="409">
        <v>0</v>
      </c>
      <c r="O55" s="409">
        <v>31</v>
      </c>
      <c r="P55" s="410">
        <v>208807</v>
      </c>
    </row>
    <row r="56" spans="2:16" x14ac:dyDescent="0.2">
      <c r="B56" s="133" t="s">
        <v>55</v>
      </c>
      <c r="C56" s="197">
        <v>153670</v>
      </c>
      <c r="D56" s="198">
        <v>12569</v>
      </c>
      <c r="E56" s="198">
        <v>922</v>
      </c>
      <c r="F56" s="198">
        <v>0</v>
      </c>
      <c r="G56" s="198">
        <v>0</v>
      </c>
      <c r="H56" s="198">
        <v>0</v>
      </c>
      <c r="I56" s="198">
        <v>0</v>
      </c>
      <c r="J56" s="259">
        <v>593</v>
      </c>
      <c r="K56" s="259">
        <v>40979</v>
      </c>
      <c r="L56" s="259">
        <v>43</v>
      </c>
      <c r="M56" s="259">
        <v>0</v>
      </c>
      <c r="N56" s="259">
        <v>0</v>
      </c>
      <c r="O56" s="259">
        <v>31</v>
      </c>
      <c r="P56" s="200">
        <v>208807</v>
      </c>
    </row>
    <row r="57" spans="2:16" x14ac:dyDescent="0.2">
      <c r="B57" s="134"/>
      <c r="C57" s="220"/>
      <c r="D57" s="221"/>
      <c r="E57" s="221"/>
      <c r="F57" s="221"/>
      <c r="G57" s="221"/>
      <c r="H57" s="221"/>
      <c r="I57" s="221"/>
      <c r="J57" s="237"/>
      <c r="K57" s="237"/>
      <c r="L57" s="237"/>
      <c r="M57" s="237"/>
      <c r="N57" s="237"/>
      <c r="O57" s="237"/>
      <c r="P57" s="223"/>
    </row>
    <row r="58" spans="2:16" ht="13.5" thickBot="1" x14ac:dyDescent="0.25">
      <c r="B58" s="135" t="s">
        <v>52</v>
      </c>
      <c r="C58" s="182">
        <v>348566</v>
      </c>
      <c r="D58" s="178">
        <v>83603</v>
      </c>
      <c r="E58" s="178">
        <v>15892</v>
      </c>
      <c r="F58" s="178">
        <v>220</v>
      </c>
      <c r="G58" s="178">
        <v>1145</v>
      </c>
      <c r="H58" s="178">
        <v>21</v>
      </c>
      <c r="I58" s="178">
        <v>509</v>
      </c>
      <c r="J58" s="261">
        <v>1519</v>
      </c>
      <c r="K58" s="261">
        <v>180188</v>
      </c>
      <c r="L58" s="261">
        <v>3848</v>
      </c>
      <c r="M58" s="261">
        <v>5</v>
      </c>
      <c r="N58" s="261">
        <v>2</v>
      </c>
      <c r="O58" s="261">
        <v>230</v>
      </c>
      <c r="P58" s="201">
        <v>635748</v>
      </c>
    </row>
    <row r="59" spans="2:16" ht="51" customHeight="1" x14ac:dyDescent="0.2">
      <c r="B59" s="493" t="s">
        <v>347</v>
      </c>
      <c r="C59" s="493"/>
      <c r="D59" s="493"/>
      <c r="E59" s="493"/>
      <c r="F59" s="493"/>
      <c r="G59" s="493"/>
      <c r="H59" s="493"/>
      <c r="I59" s="493"/>
      <c r="J59" s="493"/>
      <c r="K59" s="493"/>
      <c r="L59" s="493"/>
      <c r="M59" s="493"/>
      <c r="N59" s="493"/>
      <c r="O59" s="493"/>
    </row>
  </sheetData>
  <mergeCells count="1">
    <mergeCell ref="B59:O59"/>
  </mergeCells>
  <phoneticPr fontId="4" type="noConversion"/>
  <pageMargins left="0.38" right="0.3" top="1" bottom="1" header="0.5" footer="0.5"/>
  <pageSetup scale="87"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B2:G19"/>
  <sheetViews>
    <sheetView showGridLines="0" zoomScaleNormal="100" workbookViewId="0"/>
  </sheetViews>
  <sheetFormatPr defaultRowHeight="12.75" x14ac:dyDescent="0.2"/>
  <cols>
    <col min="1" max="1" width="9.140625" customWidth="1"/>
    <col min="2" max="2" width="22" customWidth="1"/>
    <col min="3" max="7" width="16.42578125" customWidth="1"/>
    <col min="14" max="14" width="14.7109375" customWidth="1"/>
    <col min="15" max="19" width="12.7109375" customWidth="1"/>
    <col min="23" max="23" width="1.85546875" customWidth="1"/>
    <col min="25" max="25" width="13" bestFit="1" customWidth="1"/>
  </cols>
  <sheetData>
    <row r="2" spans="2:7" x14ac:dyDescent="0.2">
      <c r="B2" s="2" t="s">
        <v>306</v>
      </c>
    </row>
    <row r="3" spans="2:7" ht="18.75" thickBot="1" x14ac:dyDescent="0.3">
      <c r="B3" s="7" t="s">
        <v>376</v>
      </c>
    </row>
    <row r="4" spans="2:7" ht="13.5" thickBot="1" x14ac:dyDescent="0.25">
      <c r="B4" s="80" t="s">
        <v>126</v>
      </c>
      <c r="C4" s="43">
        <v>2009</v>
      </c>
      <c r="D4" s="41">
        <v>2010</v>
      </c>
      <c r="E4" s="41">
        <v>2011</v>
      </c>
      <c r="F4" s="41">
        <v>2012</v>
      </c>
      <c r="G4" s="42">
        <v>2013</v>
      </c>
    </row>
    <row r="5" spans="2:7" x14ac:dyDescent="0.2">
      <c r="B5" s="162" t="s">
        <v>85</v>
      </c>
      <c r="C5" s="87">
        <v>411870</v>
      </c>
      <c r="D5" s="88">
        <v>399471</v>
      </c>
      <c r="E5" s="88">
        <v>378685</v>
      </c>
      <c r="F5" s="88">
        <v>364653</v>
      </c>
      <c r="G5" s="89">
        <v>348566</v>
      </c>
    </row>
    <row r="6" spans="2:7" x14ac:dyDescent="0.2">
      <c r="B6" s="53" t="s">
        <v>82</v>
      </c>
      <c r="C6" s="90">
        <v>83794</v>
      </c>
      <c r="D6" s="86">
        <v>84693</v>
      </c>
      <c r="E6" s="86">
        <v>85301</v>
      </c>
      <c r="F6" s="86">
        <v>84589</v>
      </c>
      <c r="G6" s="91">
        <v>83603</v>
      </c>
    </row>
    <row r="7" spans="2:7" x14ac:dyDescent="0.2">
      <c r="B7" s="53" t="s">
        <v>183</v>
      </c>
      <c r="C7" s="90">
        <v>5582</v>
      </c>
      <c r="D7" s="86">
        <v>10694</v>
      </c>
      <c r="E7" s="86">
        <v>15531</v>
      </c>
      <c r="F7" s="86">
        <v>15834</v>
      </c>
      <c r="G7" s="91">
        <v>15892</v>
      </c>
    </row>
    <row r="8" spans="2:7" x14ac:dyDescent="0.2">
      <c r="B8" s="53" t="s">
        <v>184</v>
      </c>
      <c r="C8" s="90">
        <v>53</v>
      </c>
      <c r="D8" s="86">
        <v>63</v>
      </c>
      <c r="E8" s="86">
        <v>138</v>
      </c>
      <c r="F8" s="86">
        <v>290</v>
      </c>
      <c r="G8" s="91">
        <v>220</v>
      </c>
    </row>
    <row r="9" spans="2:7" x14ac:dyDescent="0.2">
      <c r="B9" s="53" t="s">
        <v>202</v>
      </c>
      <c r="C9" s="90">
        <v>0</v>
      </c>
      <c r="D9" s="86">
        <v>0</v>
      </c>
      <c r="E9" s="86">
        <v>1431</v>
      </c>
      <c r="F9" s="86">
        <v>2187</v>
      </c>
      <c r="G9" s="91">
        <v>1145</v>
      </c>
    </row>
    <row r="10" spans="2:7" x14ac:dyDescent="0.2">
      <c r="B10" s="53" t="s">
        <v>201</v>
      </c>
      <c r="C10" s="90">
        <v>0</v>
      </c>
      <c r="D10" s="86">
        <v>0</v>
      </c>
      <c r="E10" s="86">
        <v>69</v>
      </c>
      <c r="F10" s="86">
        <v>202</v>
      </c>
      <c r="G10" s="91">
        <v>21</v>
      </c>
    </row>
    <row r="11" spans="2:7" x14ac:dyDescent="0.2">
      <c r="B11" s="53" t="s">
        <v>203</v>
      </c>
      <c r="C11" s="90">
        <v>0</v>
      </c>
      <c r="D11" s="86">
        <v>0</v>
      </c>
      <c r="E11" s="86">
        <v>9</v>
      </c>
      <c r="F11" s="86">
        <v>167</v>
      </c>
      <c r="G11" s="91">
        <v>509</v>
      </c>
    </row>
    <row r="12" spans="2:7" x14ac:dyDescent="0.2">
      <c r="B12" s="53" t="s">
        <v>81</v>
      </c>
      <c r="C12" s="90">
        <v>6486</v>
      </c>
      <c r="D12" s="86">
        <v>5671</v>
      </c>
      <c r="E12" s="86">
        <v>5144</v>
      </c>
      <c r="F12" s="86">
        <v>1710</v>
      </c>
      <c r="G12" s="91">
        <v>1519</v>
      </c>
    </row>
    <row r="13" spans="2:7" x14ac:dyDescent="0.2">
      <c r="B13" s="53" t="s">
        <v>113</v>
      </c>
      <c r="C13" s="90">
        <v>143652</v>
      </c>
      <c r="D13" s="86">
        <v>158300</v>
      </c>
      <c r="E13" s="86">
        <v>169448</v>
      </c>
      <c r="F13" s="86">
        <v>176271</v>
      </c>
      <c r="G13" s="91">
        <v>180188</v>
      </c>
    </row>
    <row r="14" spans="2:7" x14ac:dyDescent="0.2">
      <c r="B14" s="53" t="s">
        <v>83</v>
      </c>
      <c r="C14" s="90">
        <v>57</v>
      </c>
      <c r="D14" s="86">
        <v>3100</v>
      </c>
      <c r="E14" s="86">
        <v>3941</v>
      </c>
      <c r="F14" s="86">
        <v>3979</v>
      </c>
      <c r="G14" s="91">
        <v>3848</v>
      </c>
    </row>
    <row r="15" spans="2:7" x14ac:dyDescent="0.2">
      <c r="B15" s="53" t="s">
        <v>180</v>
      </c>
      <c r="C15" s="90">
        <v>4</v>
      </c>
      <c r="D15" s="86">
        <v>5</v>
      </c>
      <c r="E15" s="86">
        <v>7</v>
      </c>
      <c r="F15" s="86">
        <v>4</v>
      </c>
      <c r="G15" s="91">
        <v>5</v>
      </c>
    </row>
    <row r="16" spans="2:7" x14ac:dyDescent="0.2">
      <c r="B16" s="53" t="s">
        <v>86</v>
      </c>
      <c r="C16" s="90">
        <v>20</v>
      </c>
      <c r="D16" s="86">
        <v>7</v>
      </c>
      <c r="E16" s="86">
        <v>0</v>
      </c>
      <c r="F16" s="86">
        <v>0</v>
      </c>
      <c r="G16" s="91">
        <v>2</v>
      </c>
    </row>
    <row r="17" spans="2:7" x14ac:dyDescent="0.2">
      <c r="B17" s="53" t="s">
        <v>87</v>
      </c>
      <c r="C17" s="90">
        <v>185</v>
      </c>
      <c r="D17" s="86">
        <v>150</v>
      </c>
      <c r="E17" s="86">
        <v>154</v>
      </c>
      <c r="F17" s="86">
        <v>175</v>
      </c>
      <c r="G17" s="91">
        <v>230</v>
      </c>
    </row>
    <row r="18" spans="2:7" ht="13.5" thickBot="1" x14ac:dyDescent="0.25">
      <c r="B18" s="144" t="s">
        <v>13</v>
      </c>
      <c r="C18" s="167">
        <v>651703</v>
      </c>
      <c r="D18" s="168">
        <v>662154</v>
      </c>
      <c r="E18" s="168">
        <v>659858</v>
      </c>
      <c r="F18" s="168">
        <v>650061</v>
      </c>
      <c r="G18" s="181">
        <v>635748</v>
      </c>
    </row>
    <row r="19" spans="2:7" ht="91.5" customHeight="1" x14ac:dyDescent="0.2">
      <c r="B19" s="493" t="s">
        <v>347</v>
      </c>
      <c r="C19" s="493"/>
      <c r="D19" s="493"/>
      <c r="E19" s="493"/>
      <c r="F19" s="493"/>
      <c r="G19" s="493"/>
    </row>
  </sheetData>
  <mergeCells count="1">
    <mergeCell ref="B19:G19"/>
  </mergeCells>
  <phoneticPr fontId="4" type="noConversion"/>
  <pageMargins left="0.75" right="0.75" top="1" bottom="1" header="0.5" footer="0.5"/>
  <pageSetup scale="46" orientation="landscape"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2:Q59"/>
  <sheetViews>
    <sheetView showGridLines="0" zoomScaleNormal="80" workbookViewId="0"/>
  </sheetViews>
  <sheetFormatPr defaultRowHeight="12.75" x14ac:dyDescent="0.2"/>
  <cols>
    <col min="2" max="2" width="41.7109375" customWidth="1"/>
    <col min="3" max="3" width="8.85546875" customWidth="1"/>
    <col min="4" max="4" width="6.5703125" bestFit="1" customWidth="1"/>
    <col min="5" max="5" width="8.7109375" customWidth="1"/>
    <col min="6" max="6" width="7.7109375" bestFit="1" customWidth="1"/>
    <col min="7" max="7" width="9.140625" customWidth="1"/>
    <col min="8" max="8" width="7.28515625" customWidth="1"/>
    <col min="9" max="9" width="9.28515625" customWidth="1"/>
    <col min="10" max="10" width="6.42578125" customWidth="1"/>
    <col min="11" max="11" width="7.5703125" style="8" bestFit="1" customWidth="1"/>
    <col min="12" max="12" width="7.7109375" bestFit="1" customWidth="1"/>
    <col min="13" max="13" width="5.42578125" customWidth="1"/>
    <col min="14" max="14" width="9.7109375" customWidth="1"/>
    <col min="15" max="15" width="4.85546875" bestFit="1" customWidth="1"/>
  </cols>
  <sheetData>
    <row r="2" spans="1:17" x14ac:dyDescent="0.2">
      <c r="A2" s="2"/>
      <c r="B2" s="2" t="s">
        <v>306</v>
      </c>
      <c r="Q2" s="8"/>
    </row>
    <row r="3" spans="1:17" ht="18.75" thickBot="1" x14ac:dyDescent="0.3">
      <c r="A3" s="1"/>
      <c r="B3" s="7" t="s">
        <v>176</v>
      </c>
      <c r="Q3" s="8"/>
    </row>
    <row r="4" spans="1:17" ht="51.75" customHeight="1" thickBot="1" x14ac:dyDescent="0.25">
      <c r="B4" s="180" t="s">
        <v>1</v>
      </c>
      <c r="C4" s="119" t="s">
        <v>85</v>
      </c>
      <c r="D4" s="120" t="s">
        <v>82</v>
      </c>
      <c r="E4" s="120" t="s">
        <v>183</v>
      </c>
      <c r="F4" s="120" t="s">
        <v>184</v>
      </c>
      <c r="G4" s="120" t="s">
        <v>392</v>
      </c>
      <c r="H4" s="120" t="s">
        <v>393</v>
      </c>
      <c r="I4" s="120" t="s">
        <v>203</v>
      </c>
      <c r="J4" s="120" t="s">
        <v>81</v>
      </c>
      <c r="K4" s="120" t="s">
        <v>113</v>
      </c>
      <c r="L4" s="340" t="s">
        <v>83</v>
      </c>
      <c r="M4" s="340" t="s">
        <v>86</v>
      </c>
      <c r="N4" s="340" t="s">
        <v>180</v>
      </c>
      <c r="O4" s="340" t="s">
        <v>87</v>
      </c>
      <c r="P4" s="180" t="s">
        <v>5</v>
      </c>
      <c r="Q4" s="8"/>
    </row>
    <row r="5" spans="1:17" x14ac:dyDescent="0.2">
      <c r="B5" s="206" t="s">
        <v>16</v>
      </c>
      <c r="C5" s="113">
        <v>0</v>
      </c>
      <c r="D5" s="114">
        <v>1</v>
      </c>
      <c r="E5" s="114">
        <v>0</v>
      </c>
      <c r="F5" s="114">
        <v>0</v>
      </c>
      <c r="G5" s="114">
        <v>0</v>
      </c>
      <c r="H5" s="114">
        <v>0</v>
      </c>
      <c r="I5" s="114">
        <v>0</v>
      </c>
      <c r="J5" s="145">
        <v>0</v>
      </c>
      <c r="K5" s="145">
        <v>0</v>
      </c>
      <c r="L5" s="145">
        <v>0</v>
      </c>
      <c r="M5" s="145">
        <v>0</v>
      </c>
      <c r="N5" s="145">
        <v>0</v>
      </c>
      <c r="O5" s="145">
        <v>0</v>
      </c>
      <c r="P5" s="115">
        <v>1</v>
      </c>
    </row>
    <row r="6" spans="1:17" x14ac:dyDescent="0.2">
      <c r="B6" s="207" t="s">
        <v>17</v>
      </c>
      <c r="C6" s="18">
        <v>9</v>
      </c>
      <c r="D6" s="4">
        <v>3</v>
      </c>
      <c r="E6" s="4">
        <v>0</v>
      </c>
      <c r="F6" s="4">
        <v>0</v>
      </c>
      <c r="G6" s="4">
        <v>0</v>
      </c>
      <c r="H6" s="4">
        <v>0</v>
      </c>
      <c r="I6" s="4">
        <v>0</v>
      </c>
      <c r="J6" s="28">
        <v>0</v>
      </c>
      <c r="K6" s="28">
        <v>0</v>
      </c>
      <c r="L6" s="28">
        <v>0</v>
      </c>
      <c r="M6" s="28">
        <v>0</v>
      </c>
      <c r="N6" s="28">
        <v>0</v>
      </c>
      <c r="O6" s="28">
        <v>0</v>
      </c>
      <c r="P6" s="31">
        <v>12</v>
      </c>
    </row>
    <row r="7" spans="1:17" x14ac:dyDescent="0.2">
      <c r="B7" s="207" t="s">
        <v>142</v>
      </c>
      <c r="C7" s="18">
        <v>16</v>
      </c>
      <c r="D7" s="4">
        <v>0</v>
      </c>
      <c r="E7" s="4">
        <v>0</v>
      </c>
      <c r="F7" s="4">
        <v>0</v>
      </c>
      <c r="G7" s="4">
        <v>0</v>
      </c>
      <c r="H7" s="4">
        <v>0</v>
      </c>
      <c r="I7" s="4">
        <v>0</v>
      </c>
      <c r="J7" s="28">
        <v>0</v>
      </c>
      <c r="K7" s="28">
        <v>6</v>
      </c>
      <c r="L7" s="28">
        <v>0</v>
      </c>
      <c r="M7" s="28">
        <v>0</v>
      </c>
      <c r="N7" s="28">
        <v>0</v>
      </c>
      <c r="O7" s="28">
        <v>0</v>
      </c>
      <c r="P7" s="31">
        <v>22</v>
      </c>
    </row>
    <row r="8" spans="1:17" x14ac:dyDescent="0.2">
      <c r="B8" s="207" t="s">
        <v>143</v>
      </c>
      <c r="C8" s="18">
        <v>7</v>
      </c>
      <c r="D8" s="4">
        <v>0</v>
      </c>
      <c r="E8" s="4">
        <v>32</v>
      </c>
      <c r="F8" s="4">
        <v>0</v>
      </c>
      <c r="G8" s="4">
        <v>0</v>
      </c>
      <c r="H8" s="4">
        <v>0</v>
      </c>
      <c r="I8" s="4">
        <v>0</v>
      </c>
      <c r="J8" s="28">
        <v>0</v>
      </c>
      <c r="K8" s="28">
        <v>11</v>
      </c>
      <c r="L8" s="28">
        <v>0</v>
      </c>
      <c r="M8" s="28">
        <v>0</v>
      </c>
      <c r="N8" s="28">
        <v>0</v>
      </c>
      <c r="O8" s="28">
        <v>0</v>
      </c>
      <c r="P8" s="31">
        <v>50</v>
      </c>
    </row>
    <row r="9" spans="1:17" x14ac:dyDescent="0.2">
      <c r="B9" s="207" t="s">
        <v>18</v>
      </c>
      <c r="C9" s="18">
        <v>1115</v>
      </c>
      <c r="D9" s="4">
        <v>266</v>
      </c>
      <c r="E9" s="4">
        <v>47</v>
      </c>
      <c r="F9" s="4">
        <v>0</v>
      </c>
      <c r="G9" s="4">
        <v>0</v>
      </c>
      <c r="H9" s="4">
        <v>0</v>
      </c>
      <c r="I9" s="4">
        <v>14</v>
      </c>
      <c r="J9" s="28">
        <v>9</v>
      </c>
      <c r="K9" s="28">
        <v>1949</v>
      </c>
      <c r="L9" s="28">
        <v>4</v>
      </c>
      <c r="M9" s="28">
        <v>0</v>
      </c>
      <c r="N9" s="28">
        <v>0</v>
      </c>
      <c r="O9" s="28">
        <v>0</v>
      </c>
      <c r="P9" s="31">
        <v>3404</v>
      </c>
    </row>
    <row r="10" spans="1:17" x14ac:dyDescent="0.2">
      <c r="B10" s="207" t="s">
        <v>19</v>
      </c>
      <c r="C10" s="18">
        <v>17</v>
      </c>
      <c r="D10" s="4">
        <v>14</v>
      </c>
      <c r="E10" s="4">
        <v>2</v>
      </c>
      <c r="F10" s="4">
        <v>0</v>
      </c>
      <c r="G10" s="4">
        <v>0</v>
      </c>
      <c r="H10" s="4">
        <v>0</v>
      </c>
      <c r="I10" s="4">
        <v>0</v>
      </c>
      <c r="J10" s="28">
        <v>8</v>
      </c>
      <c r="K10" s="28">
        <v>29</v>
      </c>
      <c r="L10" s="28">
        <v>0</v>
      </c>
      <c r="M10" s="28">
        <v>0</v>
      </c>
      <c r="N10" s="28">
        <v>0</v>
      </c>
      <c r="O10" s="28">
        <v>0</v>
      </c>
      <c r="P10" s="31">
        <v>70</v>
      </c>
    </row>
    <row r="11" spans="1:17" x14ac:dyDescent="0.2">
      <c r="B11" s="207" t="s">
        <v>174</v>
      </c>
      <c r="C11" s="18">
        <v>6</v>
      </c>
      <c r="D11" s="4">
        <v>0</v>
      </c>
      <c r="E11" s="4">
        <v>0</v>
      </c>
      <c r="F11" s="4">
        <v>0</v>
      </c>
      <c r="G11" s="4">
        <v>0</v>
      </c>
      <c r="H11" s="4">
        <v>0</v>
      </c>
      <c r="I11" s="4">
        <v>0</v>
      </c>
      <c r="J11" s="28">
        <v>0</v>
      </c>
      <c r="K11" s="28">
        <v>5</v>
      </c>
      <c r="L11" s="28">
        <v>0</v>
      </c>
      <c r="M11" s="28">
        <v>0</v>
      </c>
      <c r="N11" s="28">
        <v>0</v>
      </c>
      <c r="O11" s="28">
        <v>0</v>
      </c>
      <c r="P11" s="31">
        <v>11</v>
      </c>
    </row>
    <row r="12" spans="1:17" x14ac:dyDescent="0.2">
      <c r="B12" s="207" t="s">
        <v>20</v>
      </c>
      <c r="C12" s="18">
        <v>305</v>
      </c>
      <c r="D12" s="4">
        <v>170</v>
      </c>
      <c r="E12" s="4">
        <v>8</v>
      </c>
      <c r="F12" s="4">
        <v>0</v>
      </c>
      <c r="G12" s="4">
        <v>0</v>
      </c>
      <c r="H12" s="4">
        <v>0</v>
      </c>
      <c r="I12" s="4">
        <v>2</v>
      </c>
      <c r="J12" s="28">
        <v>0</v>
      </c>
      <c r="K12" s="28">
        <v>1086</v>
      </c>
      <c r="L12" s="28">
        <v>0</v>
      </c>
      <c r="M12" s="28">
        <v>0</v>
      </c>
      <c r="N12" s="28">
        <v>0</v>
      </c>
      <c r="O12" s="28">
        <v>0</v>
      </c>
      <c r="P12" s="31">
        <v>1571</v>
      </c>
    </row>
    <row r="13" spans="1:17" x14ac:dyDescent="0.2">
      <c r="B13" s="207" t="s">
        <v>21</v>
      </c>
      <c r="C13" s="18">
        <v>249</v>
      </c>
      <c r="D13" s="4">
        <v>10</v>
      </c>
      <c r="E13" s="4">
        <v>48</v>
      </c>
      <c r="F13" s="4">
        <v>0</v>
      </c>
      <c r="G13" s="4">
        <v>52</v>
      </c>
      <c r="H13" s="4">
        <v>0</v>
      </c>
      <c r="I13" s="4">
        <v>2</v>
      </c>
      <c r="J13" s="28">
        <v>0</v>
      </c>
      <c r="K13" s="28">
        <v>404</v>
      </c>
      <c r="L13" s="28">
        <v>0</v>
      </c>
      <c r="M13" s="28">
        <v>0</v>
      </c>
      <c r="N13" s="28">
        <v>0</v>
      </c>
      <c r="O13" s="28">
        <v>0</v>
      </c>
      <c r="P13" s="31">
        <v>765</v>
      </c>
    </row>
    <row r="14" spans="1:17" x14ac:dyDescent="0.2">
      <c r="B14" s="207" t="s">
        <v>144</v>
      </c>
      <c r="C14" s="18">
        <v>1110</v>
      </c>
      <c r="D14" s="4">
        <v>127</v>
      </c>
      <c r="E14" s="4">
        <v>65</v>
      </c>
      <c r="F14" s="4">
        <v>1</v>
      </c>
      <c r="G14" s="4">
        <v>0</v>
      </c>
      <c r="H14" s="4">
        <v>0</v>
      </c>
      <c r="I14" s="4">
        <v>6</v>
      </c>
      <c r="J14" s="28">
        <v>55</v>
      </c>
      <c r="K14" s="28">
        <v>1575</v>
      </c>
      <c r="L14" s="28">
        <v>1</v>
      </c>
      <c r="M14" s="28">
        <v>0</v>
      </c>
      <c r="N14" s="28">
        <v>0</v>
      </c>
      <c r="O14" s="28">
        <v>0</v>
      </c>
      <c r="P14" s="31">
        <v>2940</v>
      </c>
    </row>
    <row r="15" spans="1:17" x14ac:dyDescent="0.2">
      <c r="B15" s="207" t="s">
        <v>22</v>
      </c>
      <c r="C15" s="18">
        <v>39</v>
      </c>
      <c r="D15" s="4">
        <v>0</v>
      </c>
      <c r="E15" s="4">
        <v>2</v>
      </c>
      <c r="F15" s="4">
        <v>0</v>
      </c>
      <c r="G15" s="4">
        <v>0</v>
      </c>
      <c r="H15" s="4">
        <v>0</v>
      </c>
      <c r="I15" s="4">
        <v>1</v>
      </c>
      <c r="J15" s="28">
        <v>0</v>
      </c>
      <c r="K15" s="28">
        <v>24</v>
      </c>
      <c r="L15" s="28">
        <v>0</v>
      </c>
      <c r="M15" s="28">
        <v>0</v>
      </c>
      <c r="N15" s="28">
        <v>0</v>
      </c>
      <c r="O15" s="28">
        <v>0</v>
      </c>
      <c r="P15" s="31">
        <v>66</v>
      </c>
    </row>
    <row r="16" spans="1:17" x14ac:dyDescent="0.2">
      <c r="B16" s="207" t="s">
        <v>23</v>
      </c>
      <c r="C16" s="18">
        <v>1164</v>
      </c>
      <c r="D16" s="4">
        <v>84</v>
      </c>
      <c r="E16" s="4">
        <v>192</v>
      </c>
      <c r="F16" s="4">
        <v>1</v>
      </c>
      <c r="G16" s="4">
        <v>11</v>
      </c>
      <c r="H16" s="4">
        <v>0</v>
      </c>
      <c r="I16" s="4">
        <v>1</v>
      </c>
      <c r="J16" s="28">
        <v>0</v>
      </c>
      <c r="K16" s="28">
        <v>1354</v>
      </c>
      <c r="L16" s="28">
        <v>87</v>
      </c>
      <c r="M16" s="28">
        <v>0</v>
      </c>
      <c r="N16" s="28">
        <v>0</v>
      </c>
      <c r="O16" s="28">
        <v>0</v>
      </c>
      <c r="P16" s="31">
        <v>2894</v>
      </c>
    </row>
    <row r="17" spans="2:16" x14ac:dyDescent="0.2">
      <c r="B17" s="207" t="s">
        <v>24</v>
      </c>
      <c r="C17" s="18">
        <v>124</v>
      </c>
      <c r="D17" s="4">
        <v>34</v>
      </c>
      <c r="E17" s="4">
        <v>21</v>
      </c>
      <c r="F17" s="4">
        <v>0</v>
      </c>
      <c r="G17" s="4">
        <v>121</v>
      </c>
      <c r="H17" s="4">
        <v>0</v>
      </c>
      <c r="I17" s="4">
        <v>2</v>
      </c>
      <c r="J17" s="28">
        <v>0</v>
      </c>
      <c r="K17" s="28">
        <v>375</v>
      </c>
      <c r="L17" s="28">
        <v>0</v>
      </c>
      <c r="M17" s="28">
        <v>0</v>
      </c>
      <c r="N17" s="28">
        <v>0</v>
      </c>
      <c r="O17" s="28">
        <v>0</v>
      </c>
      <c r="P17" s="31">
        <v>677</v>
      </c>
    </row>
    <row r="18" spans="2:16" x14ac:dyDescent="0.2">
      <c r="B18" s="207" t="s">
        <v>25</v>
      </c>
      <c r="C18" s="18">
        <v>378</v>
      </c>
      <c r="D18" s="4">
        <v>86</v>
      </c>
      <c r="E18" s="4">
        <v>23</v>
      </c>
      <c r="F18" s="4">
        <v>0</v>
      </c>
      <c r="G18" s="4">
        <v>0</v>
      </c>
      <c r="H18" s="4">
        <v>0</v>
      </c>
      <c r="I18" s="4">
        <v>0</v>
      </c>
      <c r="J18" s="28">
        <v>0</v>
      </c>
      <c r="K18" s="28">
        <v>160</v>
      </c>
      <c r="L18" s="28">
        <v>0</v>
      </c>
      <c r="M18" s="28">
        <v>0</v>
      </c>
      <c r="N18" s="28">
        <v>0</v>
      </c>
      <c r="O18" s="28">
        <v>0</v>
      </c>
      <c r="P18" s="31">
        <v>647</v>
      </c>
    </row>
    <row r="19" spans="2:16" x14ac:dyDescent="0.2">
      <c r="B19" s="207" t="s">
        <v>26</v>
      </c>
      <c r="C19" s="18">
        <v>2179</v>
      </c>
      <c r="D19" s="4">
        <v>699</v>
      </c>
      <c r="E19" s="4">
        <v>39</v>
      </c>
      <c r="F19" s="4">
        <v>5</v>
      </c>
      <c r="G19" s="4">
        <v>0</v>
      </c>
      <c r="H19" s="4">
        <v>0</v>
      </c>
      <c r="I19" s="4">
        <v>3</v>
      </c>
      <c r="J19" s="28">
        <v>3</v>
      </c>
      <c r="K19" s="28">
        <v>1840</v>
      </c>
      <c r="L19" s="28">
        <v>9</v>
      </c>
      <c r="M19" s="28">
        <v>0</v>
      </c>
      <c r="N19" s="28">
        <v>0</v>
      </c>
      <c r="O19" s="28">
        <v>1</v>
      </c>
      <c r="P19" s="31">
        <v>4778</v>
      </c>
    </row>
    <row r="20" spans="2:16" x14ac:dyDescent="0.2">
      <c r="B20" s="207" t="s">
        <v>27</v>
      </c>
      <c r="C20" s="18">
        <v>387</v>
      </c>
      <c r="D20" s="4">
        <v>31</v>
      </c>
      <c r="E20" s="4">
        <v>64</v>
      </c>
      <c r="F20" s="4">
        <v>0</v>
      </c>
      <c r="G20" s="4">
        <v>0</v>
      </c>
      <c r="H20" s="4">
        <v>0</v>
      </c>
      <c r="I20" s="4">
        <v>10</v>
      </c>
      <c r="J20" s="28">
        <v>5</v>
      </c>
      <c r="K20" s="28">
        <v>482</v>
      </c>
      <c r="L20" s="28">
        <v>0</v>
      </c>
      <c r="M20" s="28">
        <v>0</v>
      </c>
      <c r="N20" s="28">
        <v>0</v>
      </c>
      <c r="O20" s="28">
        <v>0</v>
      </c>
      <c r="P20" s="31">
        <v>979</v>
      </c>
    </row>
    <row r="21" spans="2:16" x14ac:dyDescent="0.2">
      <c r="B21" s="207" t="s">
        <v>207</v>
      </c>
      <c r="C21" s="18">
        <v>7</v>
      </c>
      <c r="D21" s="4">
        <v>0</v>
      </c>
      <c r="E21" s="4">
        <v>10</v>
      </c>
      <c r="F21" s="4">
        <v>0</v>
      </c>
      <c r="G21" s="4">
        <v>40</v>
      </c>
      <c r="H21" s="4">
        <v>0</v>
      </c>
      <c r="I21" s="4">
        <v>0</v>
      </c>
      <c r="J21" s="28">
        <v>0</v>
      </c>
      <c r="K21" s="28">
        <v>22</v>
      </c>
      <c r="L21" s="28">
        <v>0</v>
      </c>
      <c r="M21" s="28">
        <v>0</v>
      </c>
      <c r="N21" s="28">
        <v>0</v>
      </c>
      <c r="O21" s="28">
        <v>0</v>
      </c>
      <c r="P21" s="31">
        <v>79</v>
      </c>
    </row>
    <row r="22" spans="2:16" x14ac:dyDescent="0.2">
      <c r="B22" s="207" t="s">
        <v>28</v>
      </c>
      <c r="C22" s="18">
        <v>1023</v>
      </c>
      <c r="D22" s="4">
        <v>304</v>
      </c>
      <c r="E22" s="4">
        <v>146</v>
      </c>
      <c r="F22" s="4">
        <v>3</v>
      </c>
      <c r="G22" s="4">
        <v>0</v>
      </c>
      <c r="H22" s="4">
        <v>0</v>
      </c>
      <c r="I22" s="4">
        <v>11</v>
      </c>
      <c r="J22" s="28">
        <v>4</v>
      </c>
      <c r="K22" s="28">
        <v>1556</v>
      </c>
      <c r="L22" s="28">
        <v>10</v>
      </c>
      <c r="M22" s="28">
        <v>0</v>
      </c>
      <c r="N22" s="28">
        <v>0</v>
      </c>
      <c r="O22" s="28">
        <v>0</v>
      </c>
      <c r="P22" s="31">
        <v>3057</v>
      </c>
    </row>
    <row r="23" spans="2:16" x14ac:dyDescent="0.2">
      <c r="B23" s="207" t="s">
        <v>29</v>
      </c>
      <c r="C23" s="18">
        <v>43</v>
      </c>
      <c r="D23" s="4">
        <v>7</v>
      </c>
      <c r="E23" s="4">
        <v>5</v>
      </c>
      <c r="F23" s="4">
        <v>0</v>
      </c>
      <c r="G23" s="4">
        <v>7</v>
      </c>
      <c r="H23" s="4">
        <v>0</v>
      </c>
      <c r="I23" s="4">
        <v>11</v>
      </c>
      <c r="J23" s="28">
        <v>0</v>
      </c>
      <c r="K23" s="28">
        <v>77</v>
      </c>
      <c r="L23" s="28">
        <v>1</v>
      </c>
      <c r="M23" s="28">
        <v>0</v>
      </c>
      <c r="N23" s="28">
        <v>0</v>
      </c>
      <c r="O23" s="28">
        <v>0</v>
      </c>
      <c r="P23" s="31">
        <v>151</v>
      </c>
    </row>
    <row r="24" spans="2:16" x14ac:dyDescent="0.2">
      <c r="B24" s="207" t="s">
        <v>30</v>
      </c>
      <c r="C24" s="18">
        <v>12</v>
      </c>
      <c r="D24" s="4">
        <v>0</v>
      </c>
      <c r="E24" s="4">
        <v>0</v>
      </c>
      <c r="F24" s="4">
        <v>0</v>
      </c>
      <c r="G24" s="4">
        <v>0</v>
      </c>
      <c r="H24" s="4">
        <v>0</v>
      </c>
      <c r="I24" s="4">
        <v>0</v>
      </c>
      <c r="J24" s="28">
        <v>0</v>
      </c>
      <c r="K24" s="28">
        <v>8</v>
      </c>
      <c r="L24" s="28">
        <v>0</v>
      </c>
      <c r="M24" s="28">
        <v>0</v>
      </c>
      <c r="N24" s="28">
        <v>0</v>
      </c>
      <c r="O24" s="28">
        <v>0</v>
      </c>
      <c r="P24" s="31">
        <v>20</v>
      </c>
    </row>
    <row r="25" spans="2:16" x14ac:dyDescent="0.2">
      <c r="B25" s="207" t="s">
        <v>31</v>
      </c>
      <c r="C25" s="18">
        <v>0</v>
      </c>
      <c r="D25" s="4">
        <v>0</v>
      </c>
      <c r="E25" s="4">
        <v>0</v>
      </c>
      <c r="F25" s="4">
        <v>0</v>
      </c>
      <c r="G25" s="4">
        <v>0</v>
      </c>
      <c r="H25" s="4">
        <v>0</v>
      </c>
      <c r="I25" s="4">
        <v>0</v>
      </c>
      <c r="J25" s="28">
        <v>0</v>
      </c>
      <c r="K25" s="28">
        <v>0</v>
      </c>
      <c r="L25" s="28">
        <v>0</v>
      </c>
      <c r="M25" s="28">
        <v>0</v>
      </c>
      <c r="N25" s="28">
        <v>0</v>
      </c>
      <c r="O25" s="28">
        <v>0</v>
      </c>
      <c r="P25" s="31">
        <v>0</v>
      </c>
    </row>
    <row r="26" spans="2:16" x14ac:dyDescent="0.2">
      <c r="B26" s="207" t="s">
        <v>179</v>
      </c>
      <c r="C26" s="18">
        <v>0</v>
      </c>
      <c r="D26" s="4">
        <v>0</v>
      </c>
      <c r="E26" s="4">
        <v>0</v>
      </c>
      <c r="F26" s="4">
        <v>0</v>
      </c>
      <c r="G26" s="4">
        <v>0</v>
      </c>
      <c r="H26" s="4">
        <v>0</v>
      </c>
      <c r="I26" s="4">
        <v>0</v>
      </c>
      <c r="J26" s="28">
        <v>0</v>
      </c>
      <c r="K26" s="28">
        <v>0</v>
      </c>
      <c r="L26" s="28">
        <v>0</v>
      </c>
      <c r="M26" s="28">
        <v>0</v>
      </c>
      <c r="N26" s="28">
        <v>0</v>
      </c>
      <c r="O26" s="28">
        <v>0</v>
      </c>
      <c r="P26" s="31">
        <v>0</v>
      </c>
    </row>
    <row r="27" spans="2:16" x14ac:dyDescent="0.2">
      <c r="B27" s="207" t="s">
        <v>204</v>
      </c>
      <c r="C27" s="18">
        <v>1</v>
      </c>
      <c r="D27" s="4">
        <v>0</v>
      </c>
      <c r="E27" s="4">
        <v>0</v>
      </c>
      <c r="F27" s="4">
        <v>0</v>
      </c>
      <c r="G27" s="4">
        <v>0</v>
      </c>
      <c r="H27" s="4">
        <v>0</v>
      </c>
      <c r="I27" s="4">
        <v>0</v>
      </c>
      <c r="J27" s="28">
        <v>0</v>
      </c>
      <c r="K27" s="28">
        <v>0</v>
      </c>
      <c r="L27" s="28">
        <v>0</v>
      </c>
      <c r="M27" s="28">
        <v>0</v>
      </c>
      <c r="N27" s="28">
        <v>0</v>
      </c>
      <c r="O27" s="28">
        <v>0</v>
      </c>
      <c r="P27" s="31">
        <v>1</v>
      </c>
    </row>
    <row r="28" spans="2:16" x14ac:dyDescent="0.2">
      <c r="B28" s="207" t="s">
        <v>175</v>
      </c>
      <c r="C28" s="18">
        <v>0</v>
      </c>
      <c r="D28" s="4">
        <v>0</v>
      </c>
      <c r="E28" s="4">
        <v>0</v>
      </c>
      <c r="F28" s="4">
        <v>0</v>
      </c>
      <c r="G28" s="4">
        <v>0</v>
      </c>
      <c r="H28" s="4">
        <v>0</v>
      </c>
      <c r="I28" s="4">
        <v>0</v>
      </c>
      <c r="J28" s="28">
        <v>0</v>
      </c>
      <c r="K28" s="28">
        <v>0</v>
      </c>
      <c r="L28" s="28">
        <v>0</v>
      </c>
      <c r="M28" s="28">
        <v>0</v>
      </c>
      <c r="N28" s="28">
        <v>0</v>
      </c>
      <c r="O28" s="28">
        <v>0</v>
      </c>
      <c r="P28" s="31">
        <v>0</v>
      </c>
    </row>
    <row r="29" spans="2:16" x14ac:dyDescent="0.2">
      <c r="B29" s="207" t="s">
        <v>32</v>
      </c>
      <c r="C29" s="18">
        <v>48</v>
      </c>
      <c r="D29" s="4">
        <v>0</v>
      </c>
      <c r="E29" s="4">
        <v>26</v>
      </c>
      <c r="F29" s="4">
        <v>0</v>
      </c>
      <c r="G29" s="4">
        <v>0</v>
      </c>
      <c r="H29" s="4">
        <v>0</v>
      </c>
      <c r="I29" s="4">
        <v>0</v>
      </c>
      <c r="J29" s="28">
        <v>0</v>
      </c>
      <c r="K29" s="28">
        <v>62</v>
      </c>
      <c r="L29" s="28">
        <v>0</v>
      </c>
      <c r="M29" s="28">
        <v>0</v>
      </c>
      <c r="N29" s="28">
        <v>0</v>
      </c>
      <c r="O29" s="28">
        <v>0</v>
      </c>
      <c r="P29" s="31">
        <v>136</v>
      </c>
    </row>
    <row r="30" spans="2:16" x14ac:dyDescent="0.2">
      <c r="B30" s="207" t="s">
        <v>33</v>
      </c>
      <c r="C30" s="18">
        <v>0</v>
      </c>
      <c r="D30" s="4">
        <v>0</v>
      </c>
      <c r="E30" s="4">
        <v>0</v>
      </c>
      <c r="F30" s="4">
        <v>0</v>
      </c>
      <c r="G30" s="4">
        <v>0</v>
      </c>
      <c r="H30" s="4">
        <v>0</v>
      </c>
      <c r="I30" s="4">
        <v>0</v>
      </c>
      <c r="J30" s="28">
        <v>0</v>
      </c>
      <c r="K30" s="28">
        <v>0</v>
      </c>
      <c r="L30" s="28">
        <v>0</v>
      </c>
      <c r="M30" s="28">
        <v>0</v>
      </c>
      <c r="N30" s="28">
        <v>0</v>
      </c>
      <c r="O30" s="28">
        <v>0</v>
      </c>
      <c r="P30" s="31">
        <v>0</v>
      </c>
    </row>
    <row r="31" spans="2:16" x14ac:dyDescent="0.2">
      <c r="B31" s="207" t="s">
        <v>34</v>
      </c>
      <c r="C31" s="18">
        <v>0</v>
      </c>
      <c r="D31" s="4">
        <v>2</v>
      </c>
      <c r="E31" s="4">
        <v>0</v>
      </c>
      <c r="F31" s="4">
        <v>0</v>
      </c>
      <c r="G31" s="4">
        <v>0</v>
      </c>
      <c r="H31" s="4">
        <v>0</v>
      </c>
      <c r="I31" s="4">
        <v>0</v>
      </c>
      <c r="J31" s="28">
        <v>0</v>
      </c>
      <c r="K31" s="28">
        <v>1</v>
      </c>
      <c r="L31" s="28">
        <v>0</v>
      </c>
      <c r="M31" s="28">
        <v>0</v>
      </c>
      <c r="N31" s="28">
        <v>0</v>
      </c>
      <c r="O31" s="28">
        <v>0</v>
      </c>
      <c r="P31" s="31">
        <v>3</v>
      </c>
    </row>
    <row r="32" spans="2:16" x14ac:dyDescent="0.2">
      <c r="B32" s="207" t="s">
        <v>35</v>
      </c>
      <c r="C32" s="18">
        <v>34</v>
      </c>
      <c r="D32" s="4">
        <v>20</v>
      </c>
      <c r="E32" s="4">
        <v>4</v>
      </c>
      <c r="F32" s="4">
        <v>0</v>
      </c>
      <c r="G32" s="4">
        <v>34</v>
      </c>
      <c r="H32" s="4">
        <v>0</v>
      </c>
      <c r="I32" s="4">
        <v>0</v>
      </c>
      <c r="J32" s="28">
        <v>0</v>
      </c>
      <c r="K32" s="28">
        <v>371</v>
      </c>
      <c r="L32" s="28">
        <v>1</v>
      </c>
      <c r="M32" s="28">
        <v>0</v>
      </c>
      <c r="N32" s="28">
        <v>0</v>
      </c>
      <c r="O32" s="28">
        <v>0</v>
      </c>
      <c r="P32" s="31">
        <v>464</v>
      </c>
    </row>
    <row r="33" spans="2:16" x14ac:dyDescent="0.2">
      <c r="B33" s="207" t="s">
        <v>182</v>
      </c>
      <c r="C33" s="18">
        <v>0</v>
      </c>
      <c r="D33" s="4">
        <v>0</v>
      </c>
      <c r="E33" s="4">
        <v>0</v>
      </c>
      <c r="F33" s="4">
        <v>0</v>
      </c>
      <c r="G33" s="4">
        <v>0</v>
      </c>
      <c r="H33" s="4">
        <v>0</v>
      </c>
      <c r="I33" s="4">
        <v>0</v>
      </c>
      <c r="J33" s="28">
        <v>0</v>
      </c>
      <c r="K33" s="28">
        <v>6</v>
      </c>
      <c r="L33" s="28">
        <v>0</v>
      </c>
      <c r="M33" s="28">
        <v>0</v>
      </c>
      <c r="N33" s="28">
        <v>0</v>
      </c>
      <c r="O33" s="28">
        <v>0</v>
      </c>
      <c r="P33" s="31">
        <v>6</v>
      </c>
    </row>
    <row r="34" spans="2:16" x14ac:dyDescent="0.2">
      <c r="B34" s="207" t="s">
        <v>145</v>
      </c>
      <c r="C34" s="18">
        <v>0</v>
      </c>
      <c r="D34" s="4">
        <v>0</v>
      </c>
      <c r="E34" s="4">
        <v>0</v>
      </c>
      <c r="F34" s="4">
        <v>0</v>
      </c>
      <c r="G34" s="4">
        <v>0</v>
      </c>
      <c r="H34" s="4">
        <v>0</v>
      </c>
      <c r="I34" s="4">
        <v>0</v>
      </c>
      <c r="J34" s="28">
        <v>0</v>
      </c>
      <c r="K34" s="28">
        <v>0</v>
      </c>
      <c r="L34" s="28">
        <v>0</v>
      </c>
      <c r="M34" s="28">
        <v>0</v>
      </c>
      <c r="N34" s="28">
        <v>0</v>
      </c>
      <c r="O34" s="28">
        <v>0</v>
      </c>
      <c r="P34" s="31">
        <v>0</v>
      </c>
    </row>
    <row r="35" spans="2:16" x14ac:dyDescent="0.2">
      <c r="B35" s="207" t="s">
        <v>36</v>
      </c>
      <c r="C35" s="18">
        <v>2</v>
      </c>
      <c r="D35" s="4">
        <v>0</v>
      </c>
      <c r="E35" s="4">
        <v>0</v>
      </c>
      <c r="F35" s="4">
        <v>0</v>
      </c>
      <c r="G35" s="4">
        <v>0</v>
      </c>
      <c r="H35" s="4">
        <v>0</v>
      </c>
      <c r="I35" s="4">
        <v>0</v>
      </c>
      <c r="J35" s="28">
        <v>0</v>
      </c>
      <c r="K35" s="28">
        <v>1</v>
      </c>
      <c r="L35" s="28">
        <v>0</v>
      </c>
      <c r="M35" s="28">
        <v>0</v>
      </c>
      <c r="N35" s="28">
        <v>0</v>
      </c>
      <c r="O35" s="28">
        <v>0</v>
      </c>
      <c r="P35" s="31">
        <v>3</v>
      </c>
    </row>
    <row r="36" spans="2:16" x14ac:dyDescent="0.2">
      <c r="B36" s="207" t="s">
        <v>37</v>
      </c>
      <c r="C36" s="18">
        <v>25</v>
      </c>
      <c r="D36" s="4">
        <v>8</v>
      </c>
      <c r="E36" s="4">
        <v>3</v>
      </c>
      <c r="F36" s="4">
        <v>0</v>
      </c>
      <c r="G36" s="4">
        <v>0</v>
      </c>
      <c r="H36" s="4">
        <v>0</v>
      </c>
      <c r="I36" s="4">
        <v>0</v>
      </c>
      <c r="J36" s="28">
        <v>0</v>
      </c>
      <c r="K36" s="28">
        <v>11</v>
      </c>
      <c r="L36" s="28">
        <v>0</v>
      </c>
      <c r="M36" s="28">
        <v>0</v>
      </c>
      <c r="N36" s="28">
        <v>0</v>
      </c>
      <c r="O36" s="28">
        <v>0</v>
      </c>
      <c r="P36" s="31">
        <v>47</v>
      </c>
    </row>
    <row r="37" spans="2:16" x14ac:dyDescent="0.2">
      <c r="B37" s="207" t="s">
        <v>205</v>
      </c>
      <c r="C37" s="18">
        <v>0</v>
      </c>
      <c r="D37" s="4">
        <v>0</v>
      </c>
      <c r="E37" s="4">
        <v>0</v>
      </c>
      <c r="F37" s="4">
        <v>0</v>
      </c>
      <c r="G37" s="4">
        <v>0</v>
      </c>
      <c r="H37" s="4">
        <v>0</v>
      </c>
      <c r="I37" s="4">
        <v>0</v>
      </c>
      <c r="J37" s="28">
        <v>0</v>
      </c>
      <c r="K37" s="28">
        <v>0</v>
      </c>
      <c r="L37" s="28">
        <v>0</v>
      </c>
      <c r="M37" s="28">
        <v>0</v>
      </c>
      <c r="N37" s="28">
        <v>0</v>
      </c>
      <c r="O37" s="28">
        <v>0</v>
      </c>
      <c r="P37" s="31">
        <v>0</v>
      </c>
    </row>
    <row r="38" spans="2:16" x14ac:dyDescent="0.2">
      <c r="B38" s="207" t="s">
        <v>146</v>
      </c>
      <c r="C38" s="18">
        <v>0</v>
      </c>
      <c r="D38" s="4">
        <v>1</v>
      </c>
      <c r="E38" s="4">
        <v>0</v>
      </c>
      <c r="F38" s="4">
        <v>0</v>
      </c>
      <c r="G38" s="4">
        <v>0</v>
      </c>
      <c r="H38" s="4">
        <v>0</v>
      </c>
      <c r="I38" s="4">
        <v>0</v>
      </c>
      <c r="J38" s="28">
        <v>0</v>
      </c>
      <c r="K38" s="28">
        <v>0</v>
      </c>
      <c r="L38" s="28">
        <v>0</v>
      </c>
      <c r="M38" s="28">
        <v>0</v>
      </c>
      <c r="N38" s="28">
        <v>0</v>
      </c>
      <c r="O38" s="28">
        <v>0</v>
      </c>
      <c r="P38" s="31">
        <v>1</v>
      </c>
    </row>
    <row r="39" spans="2:16" x14ac:dyDescent="0.2">
      <c r="B39" s="207" t="s">
        <v>38</v>
      </c>
      <c r="C39" s="18">
        <v>83</v>
      </c>
      <c r="D39" s="4">
        <v>0</v>
      </c>
      <c r="E39" s="4">
        <v>25</v>
      </c>
      <c r="F39" s="4">
        <v>0</v>
      </c>
      <c r="G39" s="4">
        <v>104</v>
      </c>
      <c r="H39" s="4">
        <v>0</v>
      </c>
      <c r="I39" s="4">
        <v>15</v>
      </c>
      <c r="J39" s="28">
        <v>0</v>
      </c>
      <c r="K39" s="28">
        <v>23</v>
      </c>
      <c r="L39" s="28">
        <v>0</v>
      </c>
      <c r="M39" s="28">
        <v>0</v>
      </c>
      <c r="N39" s="28">
        <v>0</v>
      </c>
      <c r="O39" s="28">
        <v>0</v>
      </c>
      <c r="P39" s="31">
        <v>250</v>
      </c>
    </row>
    <row r="40" spans="2:16" x14ac:dyDescent="0.2">
      <c r="B40" s="207" t="s">
        <v>39</v>
      </c>
      <c r="C40" s="18">
        <v>15</v>
      </c>
      <c r="D40" s="4">
        <v>55</v>
      </c>
      <c r="E40" s="4">
        <v>0</v>
      </c>
      <c r="F40" s="4">
        <v>0</v>
      </c>
      <c r="G40" s="4">
        <v>0</v>
      </c>
      <c r="H40" s="4">
        <v>0</v>
      </c>
      <c r="I40" s="4">
        <v>0</v>
      </c>
      <c r="J40" s="28">
        <v>0</v>
      </c>
      <c r="K40" s="28">
        <v>1</v>
      </c>
      <c r="L40" s="28">
        <v>0</v>
      </c>
      <c r="M40" s="28">
        <v>0</v>
      </c>
      <c r="N40" s="28">
        <v>0</v>
      </c>
      <c r="O40" s="28">
        <v>0</v>
      </c>
      <c r="P40" s="31">
        <v>71</v>
      </c>
    </row>
    <row r="41" spans="2:16" x14ac:dyDescent="0.2">
      <c r="B41" s="207" t="s">
        <v>208</v>
      </c>
      <c r="C41" s="18">
        <v>1</v>
      </c>
      <c r="D41" s="4">
        <v>0</v>
      </c>
      <c r="E41" s="4">
        <v>1</v>
      </c>
      <c r="F41" s="4">
        <v>0</v>
      </c>
      <c r="G41" s="4">
        <v>0</v>
      </c>
      <c r="H41" s="4">
        <v>0</v>
      </c>
      <c r="I41" s="4">
        <v>0</v>
      </c>
      <c r="J41" s="28">
        <v>0</v>
      </c>
      <c r="K41" s="28">
        <v>0</v>
      </c>
      <c r="L41" s="28">
        <v>0</v>
      </c>
      <c r="M41" s="28">
        <v>0</v>
      </c>
      <c r="N41" s="28">
        <v>0</v>
      </c>
      <c r="O41" s="28">
        <v>0</v>
      </c>
      <c r="P41" s="31">
        <v>2</v>
      </c>
    </row>
    <row r="42" spans="2:16" x14ac:dyDescent="0.2">
      <c r="B42" s="207" t="s">
        <v>40</v>
      </c>
      <c r="C42" s="18">
        <v>13</v>
      </c>
      <c r="D42" s="4">
        <v>0</v>
      </c>
      <c r="E42" s="4">
        <v>0</v>
      </c>
      <c r="F42" s="4">
        <v>0</v>
      </c>
      <c r="G42" s="4">
        <v>0</v>
      </c>
      <c r="H42" s="4">
        <v>0</v>
      </c>
      <c r="I42" s="4">
        <v>0</v>
      </c>
      <c r="J42" s="28">
        <v>0</v>
      </c>
      <c r="K42" s="28">
        <v>11</v>
      </c>
      <c r="L42" s="28">
        <v>0</v>
      </c>
      <c r="M42" s="28">
        <v>0</v>
      </c>
      <c r="N42" s="28">
        <v>0</v>
      </c>
      <c r="O42" s="28">
        <v>0</v>
      </c>
      <c r="P42" s="31">
        <v>24</v>
      </c>
    </row>
    <row r="43" spans="2:16" x14ac:dyDescent="0.2">
      <c r="B43" s="207" t="s">
        <v>41</v>
      </c>
      <c r="C43" s="18">
        <v>0</v>
      </c>
      <c r="D43" s="4">
        <v>6</v>
      </c>
      <c r="E43" s="4">
        <v>0</v>
      </c>
      <c r="F43" s="4">
        <v>1</v>
      </c>
      <c r="G43" s="4">
        <v>0</v>
      </c>
      <c r="H43" s="4">
        <v>0</v>
      </c>
      <c r="I43" s="4">
        <v>0</v>
      </c>
      <c r="J43" s="28">
        <v>0</v>
      </c>
      <c r="K43" s="28">
        <v>4</v>
      </c>
      <c r="L43" s="28">
        <v>0</v>
      </c>
      <c r="M43" s="28">
        <v>0</v>
      </c>
      <c r="N43" s="28">
        <v>0</v>
      </c>
      <c r="O43" s="28">
        <v>0</v>
      </c>
      <c r="P43" s="31">
        <v>11</v>
      </c>
    </row>
    <row r="44" spans="2:16" x14ac:dyDescent="0.2">
      <c r="B44" s="207" t="s">
        <v>42</v>
      </c>
      <c r="C44" s="18">
        <v>33</v>
      </c>
      <c r="D44" s="4">
        <v>6</v>
      </c>
      <c r="E44" s="4">
        <v>0</v>
      </c>
      <c r="F44" s="4">
        <v>0</v>
      </c>
      <c r="G44" s="4">
        <v>0</v>
      </c>
      <c r="H44" s="4">
        <v>0</v>
      </c>
      <c r="I44" s="4">
        <v>1</v>
      </c>
      <c r="J44" s="28">
        <v>0</v>
      </c>
      <c r="K44" s="28">
        <v>62</v>
      </c>
      <c r="L44" s="28">
        <v>0</v>
      </c>
      <c r="M44" s="28">
        <v>0</v>
      </c>
      <c r="N44" s="28">
        <v>0</v>
      </c>
      <c r="O44" s="28">
        <v>0</v>
      </c>
      <c r="P44" s="31">
        <v>102</v>
      </c>
    </row>
    <row r="45" spans="2:16" x14ac:dyDescent="0.2">
      <c r="B45" s="207" t="s">
        <v>43</v>
      </c>
      <c r="C45" s="18">
        <v>34</v>
      </c>
      <c r="D45" s="4">
        <v>1</v>
      </c>
      <c r="E45" s="4">
        <v>0</v>
      </c>
      <c r="F45" s="4">
        <v>0</v>
      </c>
      <c r="G45" s="4">
        <v>0</v>
      </c>
      <c r="H45" s="4">
        <v>0</v>
      </c>
      <c r="I45" s="4">
        <v>1</v>
      </c>
      <c r="J45" s="28">
        <v>0</v>
      </c>
      <c r="K45" s="28">
        <v>383</v>
      </c>
      <c r="L45" s="28">
        <v>0</v>
      </c>
      <c r="M45" s="28">
        <v>0</v>
      </c>
      <c r="N45" s="28">
        <v>0</v>
      </c>
      <c r="O45" s="28">
        <v>0</v>
      </c>
      <c r="P45" s="31">
        <v>419</v>
      </c>
    </row>
    <row r="46" spans="2:16" x14ac:dyDescent="0.2">
      <c r="B46" s="207" t="s">
        <v>44</v>
      </c>
      <c r="C46" s="18">
        <v>16</v>
      </c>
      <c r="D46" s="4">
        <v>17</v>
      </c>
      <c r="E46" s="4">
        <v>0</v>
      </c>
      <c r="F46" s="4">
        <v>0</v>
      </c>
      <c r="G46" s="4">
        <v>0</v>
      </c>
      <c r="H46" s="4">
        <v>0</v>
      </c>
      <c r="I46" s="4">
        <v>0</v>
      </c>
      <c r="J46" s="28">
        <v>1</v>
      </c>
      <c r="K46" s="28">
        <v>0</v>
      </c>
      <c r="L46" s="28">
        <v>0</v>
      </c>
      <c r="M46" s="28">
        <v>0</v>
      </c>
      <c r="N46" s="28">
        <v>0</v>
      </c>
      <c r="O46" s="28">
        <v>0</v>
      </c>
      <c r="P46" s="31">
        <v>34</v>
      </c>
    </row>
    <row r="47" spans="2:16" x14ac:dyDescent="0.2">
      <c r="B47" s="133" t="s">
        <v>53</v>
      </c>
      <c r="C47" s="197">
        <v>8495</v>
      </c>
      <c r="D47" s="198">
        <v>1952</v>
      </c>
      <c r="E47" s="198">
        <v>763</v>
      </c>
      <c r="F47" s="198">
        <v>11</v>
      </c>
      <c r="G47" s="198">
        <v>369</v>
      </c>
      <c r="H47" s="198">
        <v>0</v>
      </c>
      <c r="I47" s="198">
        <v>80</v>
      </c>
      <c r="J47" s="259">
        <v>85</v>
      </c>
      <c r="K47" s="259">
        <v>11899</v>
      </c>
      <c r="L47" s="259">
        <v>113</v>
      </c>
      <c r="M47" s="259">
        <v>0</v>
      </c>
      <c r="N47" s="259">
        <v>0</v>
      </c>
      <c r="O47" s="259">
        <v>1</v>
      </c>
      <c r="P47" s="200">
        <v>23768</v>
      </c>
    </row>
    <row r="48" spans="2:16" x14ac:dyDescent="0.2">
      <c r="B48" s="207" t="s">
        <v>45</v>
      </c>
      <c r="C48" s="18">
        <v>361</v>
      </c>
      <c r="D48" s="4">
        <v>62</v>
      </c>
      <c r="E48" s="4">
        <v>47</v>
      </c>
      <c r="F48" s="4">
        <v>2</v>
      </c>
      <c r="G48" s="4">
        <v>0</v>
      </c>
      <c r="H48" s="4">
        <v>0</v>
      </c>
      <c r="I48" s="4">
        <v>3</v>
      </c>
      <c r="J48" s="28">
        <v>1</v>
      </c>
      <c r="K48" s="28">
        <v>739</v>
      </c>
      <c r="L48" s="28">
        <v>10</v>
      </c>
      <c r="M48" s="28">
        <v>0</v>
      </c>
      <c r="N48" s="28">
        <v>0</v>
      </c>
      <c r="O48" s="28">
        <v>0</v>
      </c>
      <c r="P48" s="31">
        <v>1225</v>
      </c>
    </row>
    <row r="49" spans="2:16" x14ac:dyDescent="0.2">
      <c r="B49" s="207" t="s">
        <v>46</v>
      </c>
      <c r="C49" s="18">
        <v>265</v>
      </c>
      <c r="D49" s="4">
        <v>45</v>
      </c>
      <c r="E49" s="4">
        <v>36</v>
      </c>
      <c r="F49" s="4">
        <v>0</v>
      </c>
      <c r="G49" s="4">
        <v>0</v>
      </c>
      <c r="H49" s="4">
        <v>0</v>
      </c>
      <c r="I49" s="4">
        <v>12</v>
      </c>
      <c r="J49" s="28">
        <v>0</v>
      </c>
      <c r="K49" s="28">
        <v>401</v>
      </c>
      <c r="L49" s="28">
        <v>0</v>
      </c>
      <c r="M49" s="28">
        <v>0</v>
      </c>
      <c r="N49" s="28">
        <v>0</v>
      </c>
      <c r="O49" s="28">
        <v>0</v>
      </c>
      <c r="P49" s="31">
        <v>759</v>
      </c>
    </row>
    <row r="50" spans="2:16" x14ac:dyDescent="0.2">
      <c r="B50" s="207" t="s">
        <v>47</v>
      </c>
      <c r="C50" s="18">
        <v>1232</v>
      </c>
      <c r="D50" s="4">
        <v>854</v>
      </c>
      <c r="E50" s="4">
        <v>211</v>
      </c>
      <c r="F50" s="4">
        <v>0</v>
      </c>
      <c r="G50" s="4">
        <v>0</v>
      </c>
      <c r="H50" s="4">
        <v>0</v>
      </c>
      <c r="I50" s="4">
        <v>56</v>
      </c>
      <c r="J50" s="28">
        <v>25</v>
      </c>
      <c r="K50" s="28">
        <v>1666</v>
      </c>
      <c r="L50" s="28">
        <v>0</v>
      </c>
      <c r="M50" s="28">
        <v>0</v>
      </c>
      <c r="N50" s="28">
        <v>0</v>
      </c>
      <c r="O50" s="28">
        <v>0</v>
      </c>
      <c r="P50" s="31">
        <v>4044</v>
      </c>
    </row>
    <row r="51" spans="2:16" x14ac:dyDescent="0.2">
      <c r="B51" s="207" t="s">
        <v>48</v>
      </c>
      <c r="C51" s="18">
        <v>2815</v>
      </c>
      <c r="D51" s="4">
        <v>956</v>
      </c>
      <c r="E51" s="4">
        <v>159</v>
      </c>
      <c r="F51" s="4">
        <v>30</v>
      </c>
      <c r="G51" s="4">
        <v>0</v>
      </c>
      <c r="H51" s="4">
        <v>0</v>
      </c>
      <c r="I51" s="4">
        <v>79</v>
      </c>
      <c r="J51" s="28">
        <v>9</v>
      </c>
      <c r="K51" s="28">
        <v>4592</v>
      </c>
      <c r="L51" s="28">
        <v>21</v>
      </c>
      <c r="M51" s="28">
        <v>0</v>
      </c>
      <c r="N51" s="28">
        <v>0</v>
      </c>
      <c r="O51" s="28">
        <v>22</v>
      </c>
      <c r="P51" s="31">
        <v>8683</v>
      </c>
    </row>
    <row r="52" spans="2:16" x14ac:dyDescent="0.2">
      <c r="B52" s="207" t="s">
        <v>49</v>
      </c>
      <c r="C52" s="18">
        <v>2024</v>
      </c>
      <c r="D52" s="4">
        <v>374</v>
      </c>
      <c r="E52" s="4">
        <v>32</v>
      </c>
      <c r="F52" s="4">
        <v>0</v>
      </c>
      <c r="G52" s="4">
        <v>0</v>
      </c>
      <c r="H52" s="4">
        <v>0</v>
      </c>
      <c r="I52" s="4">
        <v>3</v>
      </c>
      <c r="J52" s="28">
        <v>2</v>
      </c>
      <c r="K52" s="28">
        <v>1519</v>
      </c>
      <c r="L52" s="28">
        <v>109</v>
      </c>
      <c r="M52" s="28">
        <v>0</v>
      </c>
      <c r="N52" s="28">
        <v>0</v>
      </c>
      <c r="O52" s="28">
        <v>0</v>
      </c>
      <c r="P52" s="31">
        <v>4063</v>
      </c>
    </row>
    <row r="53" spans="2:16" x14ac:dyDescent="0.2">
      <c r="B53" s="207" t="s">
        <v>50</v>
      </c>
      <c r="C53" s="18">
        <v>663</v>
      </c>
      <c r="D53" s="4">
        <v>146</v>
      </c>
      <c r="E53" s="4">
        <v>108</v>
      </c>
      <c r="F53" s="4">
        <v>8</v>
      </c>
      <c r="G53" s="4">
        <v>0</v>
      </c>
      <c r="H53" s="4">
        <v>0</v>
      </c>
      <c r="I53" s="4">
        <v>25</v>
      </c>
      <c r="J53" s="28">
        <v>1</v>
      </c>
      <c r="K53" s="28">
        <v>657</v>
      </c>
      <c r="L53" s="28">
        <v>31</v>
      </c>
      <c r="M53" s="28">
        <v>0</v>
      </c>
      <c r="N53" s="28">
        <v>2</v>
      </c>
      <c r="O53" s="28">
        <v>0</v>
      </c>
      <c r="P53" s="31">
        <v>1641</v>
      </c>
    </row>
    <row r="54" spans="2:16" x14ac:dyDescent="0.2">
      <c r="B54" s="133" t="s">
        <v>54</v>
      </c>
      <c r="C54" s="197">
        <v>7360</v>
      </c>
      <c r="D54" s="198">
        <v>2437</v>
      </c>
      <c r="E54" s="198">
        <v>593</v>
      </c>
      <c r="F54" s="198">
        <v>40</v>
      </c>
      <c r="G54" s="198">
        <v>0</v>
      </c>
      <c r="H54" s="198">
        <v>0</v>
      </c>
      <c r="I54" s="198">
        <v>178</v>
      </c>
      <c r="J54" s="259">
        <v>38</v>
      </c>
      <c r="K54" s="259">
        <v>9574</v>
      </c>
      <c r="L54" s="259">
        <v>171</v>
      </c>
      <c r="M54" s="259">
        <v>0</v>
      </c>
      <c r="N54" s="259">
        <v>2</v>
      </c>
      <c r="O54" s="259">
        <v>22</v>
      </c>
      <c r="P54" s="200">
        <v>20415</v>
      </c>
    </row>
    <row r="55" spans="2:16" x14ac:dyDescent="0.2">
      <c r="B55" s="406" t="s">
        <v>51</v>
      </c>
      <c r="C55" s="407">
        <v>139</v>
      </c>
      <c r="D55" s="408">
        <v>236</v>
      </c>
      <c r="E55" s="408">
        <v>8</v>
      </c>
      <c r="F55" s="408">
        <v>0</v>
      </c>
      <c r="G55" s="408">
        <v>0</v>
      </c>
      <c r="H55" s="408">
        <v>0</v>
      </c>
      <c r="I55" s="408">
        <v>0</v>
      </c>
      <c r="J55" s="409">
        <v>0</v>
      </c>
      <c r="K55" s="409">
        <v>171</v>
      </c>
      <c r="L55" s="409">
        <v>0</v>
      </c>
      <c r="M55" s="409">
        <v>0</v>
      </c>
      <c r="N55" s="409">
        <v>0</v>
      </c>
      <c r="O55" s="409">
        <v>0</v>
      </c>
      <c r="P55" s="31">
        <v>554</v>
      </c>
    </row>
    <row r="56" spans="2:16" x14ac:dyDescent="0.2">
      <c r="B56" s="133" t="s">
        <v>55</v>
      </c>
      <c r="C56" s="197">
        <v>139</v>
      </c>
      <c r="D56" s="198">
        <v>236</v>
      </c>
      <c r="E56" s="198">
        <v>8</v>
      </c>
      <c r="F56" s="198">
        <v>0</v>
      </c>
      <c r="G56" s="198">
        <v>0</v>
      </c>
      <c r="H56" s="198">
        <v>0</v>
      </c>
      <c r="I56" s="198">
        <v>0</v>
      </c>
      <c r="J56" s="259">
        <v>0</v>
      </c>
      <c r="K56" s="259">
        <v>171</v>
      </c>
      <c r="L56" s="259">
        <v>0</v>
      </c>
      <c r="M56" s="259">
        <v>0</v>
      </c>
      <c r="N56" s="259">
        <v>0</v>
      </c>
      <c r="O56" s="259">
        <v>0</v>
      </c>
      <c r="P56" s="200">
        <v>554</v>
      </c>
    </row>
    <row r="57" spans="2:16" x14ac:dyDescent="0.2">
      <c r="B57" s="134"/>
      <c r="C57" s="220"/>
      <c r="D57" s="221"/>
      <c r="E57" s="221"/>
      <c r="F57" s="221"/>
      <c r="G57" s="221"/>
      <c r="H57" s="221"/>
      <c r="I57" s="221"/>
      <c r="J57" s="237"/>
      <c r="K57" s="237"/>
      <c r="L57" s="237"/>
      <c r="M57" s="237"/>
      <c r="N57" s="237"/>
      <c r="O57" s="237"/>
      <c r="P57" s="223"/>
    </row>
    <row r="58" spans="2:16" ht="13.5" thickBot="1" x14ac:dyDescent="0.25">
      <c r="B58" s="135" t="s">
        <v>52</v>
      </c>
      <c r="C58" s="182">
        <v>15994</v>
      </c>
      <c r="D58" s="178">
        <v>4625</v>
      </c>
      <c r="E58" s="178">
        <v>1364</v>
      </c>
      <c r="F58" s="178">
        <v>51</v>
      </c>
      <c r="G58" s="178">
        <v>369</v>
      </c>
      <c r="H58" s="178">
        <v>0</v>
      </c>
      <c r="I58" s="178">
        <v>258</v>
      </c>
      <c r="J58" s="261">
        <v>123</v>
      </c>
      <c r="K58" s="261">
        <v>21644</v>
      </c>
      <c r="L58" s="261">
        <v>284</v>
      </c>
      <c r="M58" s="261">
        <v>0</v>
      </c>
      <c r="N58" s="261">
        <v>2</v>
      </c>
      <c r="O58" s="261">
        <v>23</v>
      </c>
      <c r="P58" s="201">
        <v>44737</v>
      </c>
    </row>
    <row r="59" spans="2:16" ht="54" customHeight="1" x14ac:dyDescent="0.2">
      <c r="B59" s="493" t="s">
        <v>347</v>
      </c>
      <c r="C59" s="493"/>
      <c r="D59" s="493"/>
      <c r="E59" s="493"/>
      <c r="F59" s="493"/>
      <c r="G59" s="493"/>
      <c r="H59" s="493"/>
      <c r="I59" s="493"/>
      <c r="J59" s="493"/>
      <c r="K59" s="493"/>
      <c r="L59" s="493"/>
      <c r="M59" s="493"/>
      <c r="N59" s="493"/>
      <c r="O59" s="493"/>
    </row>
  </sheetData>
  <mergeCells count="1">
    <mergeCell ref="B59:O59"/>
  </mergeCells>
  <phoneticPr fontId="4" type="noConversion"/>
  <pageMargins left="0.38" right="0.3" top="1" bottom="1" header="0.5" footer="0.5"/>
  <pageSetup scale="92"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B2:G51"/>
  <sheetViews>
    <sheetView showGridLines="0" zoomScaleNormal="100" workbookViewId="0"/>
  </sheetViews>
  <sheetFormatPr defaultRowHeight="12.75" x14ac:dyDescent="0.2"/>
  <cols>
    <col min="1" max="1" width="9.140625" customWidth="1"/>
    <col min="2" max="2" width="23.42578125" customWidth="1"/>
    <col min="3" max="7" width="15.140625" customWidth="1"/>
    <col min="15" max="15" width="15.85546875" bestFit="1" customWidth="1"/>
    <col min="16" max="16" width="9.28515625" bestFit="1" customWidth="1"/>
    <col min="17" max="17" width="9.42578125" bestFit="1" customWidth="1"/>
    <col min="18" max="18" width="9.28515625" bestFit="1" customWidth="1"/>
    <col min="19" max="20" width="9.42578125" bestFit="1" customWidth="1"/>
    <col min="26" max="26" width="13" bestFit="1" customWidth="1"/>
  </cols>
  <sheetData>
    <row r="2" spans="2:7" x14ac:dyDescent="0.2">
      <c r="B2" s="2" t="s">
        <v>306</v>
      </c>
    </row>
    <row r="3" spans="2:7" ht="18.75" thickBot="1" x14ac:dyDescent="0.3">
      <c r="B3" s="7" t="s">
        <v>377</v>
      </c>
    </row>
    <row r="4" spans="2:7" ht="13.5" thickBot="1" x14ac:dyDescent="0.25">
      <c r="B4" s="80" t="s">
        <v>126</v>
      </c>
      <c r="C4" s="350">
        <v>2009</v>
      </c>
      <c r="D4" s="351">
        <v>2010</v>
      </c>
      <c r="E4" s="351">
        <v>2011</v>
      </c>
      <c r="F4" s="351">
        <v>2012</v>
      </c>
      <c r="G4" s="352">
        <v>2013</v>
      </c>
    </row>
    <row r="5" spans="2:7" x14ac:dyDescent="0.2">
      <c r="B5" s="162" t="s">
        <v>85</v>
      </c>
      <c r="C5" s="87">
        <v>31782</v>
      </c>
      <c r="D5" s="88">
        <v>26547</v>
      </c>
      <c r="E5" s="88">
        <v>20785</v>
      </c>
      <c r="F5" s="88">
        <v>15660</v>
      </c>
      <c r="G5" s="89">
        <v>15994</v>
      </c>
    </row>
    <row r="6" spans="2:7" x14ac:dyDescent="0.2">
      <c r="B6" s="53" t="s">
        <v>82</v>
      </c>
      <c r="C6" s="90">
        <v>4742</v>
      </c>
      <c r="D6" s="86">
        <v>4136</v>
      </c>
      <c r="E6" s="86">
        <v>4422</v>
      </c>
      <c r="F6" s="86">
        <v>4383</v>
      </c>
      <c r="G6" s="91">
        <v>4625</v>
      </c>
    </row>
    <row r="7" spans="2:7" x14ac:dyDescent="0.2">
      <c r="B7" s="53" t="s">
        <v>183</v>
      </c>
      <c r="C7" s="90">
        <v>3959</v>
      </c>
      <c r="D7" s="86">
        <v>4853</v>
      </c>
      <c r="E7" s="86">
        <v>3787</v>
      </c>
      <c r="F7" s="86">
        <v>1254</v>
      </c>
      <c r="G7" s="91">
        <v>1364</v>
      </c>
    </row>
    <row r="8" spans="2:7" x14ac:dyDescent="0.2">
      <c r="B8" s="53" t="s">
        <v>184</v>
      </c>
      <c r="C8" s="90">
        <v>4</v>
      </c>
      <c r="D8" s="86">
        <v>27</v>
      </c>
      <c r="E8" s="86">
        <v>50</v>
      </c>
      <c r="F8" s="86">
        <v>36</v>
      </c>
      <c r="G8" s="91">
        <v>51</v>
      </c>
    </row>
    <row r="9" spans="2:7" x14ac:dyDescent="0.2">
      <c r="B9" s="53" t="s">
        <v>202</v>
      </c>
      <c r="C9" s="90">
        <v>0</v>
      </c>
      <c r="D9" s="86">
        <v>0</v>
      </c>
      <c r="E9" s="86">
        <v>601</v>
      </c>
      <c r="F9" s="86">
        <v>745</v>
      </c>
      <c r="G9" s="91">
        <v>369</v>
      </c>
    </row>
    <row r="10" spans="2:7" x14ac:dyDescent="0.2">
      <c r="B10" s="53" t="s">
        <v>201</v>
      </c>
      <c r="C10" s="90">
        <v>0</v>
      </c>
      <c r="D10" s="86">
        <v>0</v>
      </c>
      <c r="E10" s="86">
        <v>14</v>
      </c>
      <c r="F10" s="86">
        <v>10</v>
      </c>
      <c r="G10" s="91">
        <v>0</v>
      </c>
    </row>
    <row r="11" spans="2:7" x14ac:dyDescent="0.2">
      <c r="B11" s="53" t="s">
        <v>203</v>
      </c>
      <c r="C11" s="90">
        <v>0</v>
      </c>
      <c r="D11" s="86">
        <v>0</v>
      </c>
      <c r="E11" s="86">
        <v>6</v>
      </c>
      <c r="F11" s="86">
        <v>144</v>
      </c>
      <c r="G11" s="91">
        <v>258</v>
      </c>
    </row>
    <row r="12" spans="2:7" x14ac:dyDescent="0.2">
      <c r="B12" s="53" t="s">
        <v>81</v>
      </c>
      <c r="C12" s="90">
        <v>77</v>
      </c>
      <c r="D12" s="86">
        <v>60</v>
      </c>
      <c r="E12" s="86">
        <v>84</v>
      </c>
      <c r="F12" s="86">
        <v>106</v>
      </c>
      <c r="G12" s="91">
        <v>123</v>
      </c>
    </row>
    <row r="13" spans="2:7" x14ac:dyDescent="0.2">
      <c r="B13" s="53" t="s">
        <v>113</v>
      </c>
      <c r="C13" s="90">
        <v>27850</v>
      </c>
      <c r="D13" s="86">
        <v>26789</v>
      </c>
      <c r="E13" s="86">
        <v>24785</v>
      </c>
      <c r="F13" s="86">
        <v>24214</v>
      </c>
      <c r="G13" s="91">
        <v>21644</v>
      </c>
    </row>
    <row r="14" spans="2:7" x14ac:dyDescent="0.2">
      <c r="B14" s="53" t="s">
        <v>83</v>
      </c>
      <c r="C14" s="90">
        <v>7</v>
      </c>
      <c r="D14" s="86">
        <v>1376</v>
      </c>
      <c r="E14" s="86">
        <v>450</v>
      </c>
      <c r="F14" s="86">
        <v>258</v>
      </c>
      <c r="G14" s="91">
        <v>284</v>
      </c>
    </row>
    <row r="15" spans="2:7" x14ac:dyDescent="0.2">
      <c r="B15" s="53" t="s">
        <v>180</v>
      </c>
      <c r="C15" s="90">
        <v>1</v>
      </c>
      <c r="D15" s="86">
        <v>4</v>
      </c>
      <c r="E15" s="86">
        <v>4</v>
      </c>
      <c r="F15" s="86">
        <v>0</v>
      </c>
      <c r="G15" s="91">
        <v>2</v>
      </c>
    </row>
    <row r="16" spans="2:7" x14ac:dyDescent="0.2">
      <c r="B16" s="53" t="s">
        <v>87</v>
      </c>
      <c r="C16" s="90">
        <v>23</v>
      </c>
      <c r="D16" s="86">
        <v>2</v>
      </c>
      <c r="E16" s="86">
        <v>11</v>
      </c>
      <c r="F16" s="86">
        <v>15</v>
      </c>
      <c r="G16" s="91">
        <v>23</v>
      </c>
    </row>
    <row r="17" spans="2:7" ht="13.5" thickBot="1" x14ac:dyDescent="0.25">
      <c r="B17" s="144" t="s">
        <v>13</v>
      </c>
      <c r="C17" s="167">
        <v>68445</v>
      </c>
      <c r="D17" s="168">
        <v>63794</v>
      </c>
      <c r="E17" s="168">
        <v>54999</v>
      </c>
      <c r="F17" s="168">
        <v>46825</v>
      </c>
      <c r="G17" s="181">
        <v>44737</v>
      </c>
    </row>
    <row r="18" spans="2:7" ht="66" customHeight="1" x14ac:dyDescent="0.2">
      <c r="B18" s="493" t="s">
        <v>347</v>
      </c>
      <c r="C18" s="493"/>
      <c r="D18" s="493"/>
      <c r="E18" s="493"/>
      <c r="F18" s="493"/>
      <c r="G18" s="493"/>
    </row>
    <row r="20" spans="2:7" x14ac:dyDescent="0.2">
      <c r="B20" s="2" t="s">
        <v>399</v>
      </c>
    </row>
    <row r="44" ht="6" customHeight="1" x14ac:dyDescent="0.2"/>
    <row r="51" spans="2:2" x14ac:dyDescent="0.2">
      <c r="B51" s="2" t="s">
        <v>398</v>
      </c>
    </row>
  </sheetData>
  <mergeCells count="1">
    <mergeCell ref="B18:G18"/>
  </mergeCells>
  <phoneticPr fontId="4" type="noConversion"/>
  <pageMargins left="0.75" right="0.75" top="1" bottom="1" header="0.5" footer="0.5"/>
  <pageSetup scale="46" orientation="landscape"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2:R143"/>
  <sheetViews>
    <sheetView showGridLines="0" zoomScaleNormal="80" workbookViewId="0"/>
  </sheetViews>
  <sheetFormatPr defaultRowHeight="12.75" x14ac:dyDescent="0.2"/>
  <cols>
    <col min="2" max="2" width="41.7109375" customWidth="1"/>
    <col min="3" max="3" width="8.85546875" customWidth="1"/>
    <col min="4" max="4" width="6.5703125" bestFit="1" customWidth="1"/>
    <col min="5" max="5" width="8.7109375" customWidth="1"/>
    <col min="6" max="6" width="7.7109375" bestFit="1" customWidth="1"/>
    <col min="7" max="7" width="9.140625" customWidth="1"/>
    <col min="8" max="8" width="7.28515625" customWidth="1"/>
    <col min="9" max="9" width="9.28515625" customWidth="1"/>
    <col min="10" max="10" width="6.42578125" customWidth="1"/>
    <col min="11" max="11" width="7.5703125" style="8" bestFit="1" customWidth="1"/>
    <col min="12" max="12" width="7.7109375" bestFit="1" customWidth="1"/>
    <col min="13" max="13" width="5.42578125" customWidth="1"/>
    <col min="14" max="14" width="9.7109375" customWidth="1"/>
    <col min="15" max="15" width="4.85546875" customWidth="1"/>
  </cols>
  <sheetData>
    <row r="2" spans="1:18" x14ac:dyDescent="0.2">
      <c r="A2" s="2"/>
      <c r="B2" s="2" t="s">
        <v>306</v>
      </c>
      <c r="Q2" s="8"/>
    </row>
    <row r="3" spans="1:18" ht="18.75" thickBot="1" x14ac:dyDescent="0.3">
      <c r="A3" s="1"/>
      <c r="B3" s="7" t="s">
        <v>206</v>
      </c>
      <c r="Q3" s="8"/>
    </row>
    <row r="4" spans="1:18" ht="40.5" customHeight="1" thickBot="1" x14ac:dyDescent="0.25">
      <c r="B4" s="180" t="s">
        <v>1</v>
      </c>
      <c r="C4" s="119" t="s">
        <v>85</v>
      </c>
      <c r="D4" s="120" t="s">
        <v>82</v>
      </c>
      <c r="E4" s="120" t="s">
        <v>183</v>
      </c>
      <c r="F4" s="120" t="s">
        <v>184</v>
      </c>
      <c r="G4" s="120" t="s">
        <v>392</v>
      </c>
      <c r="H4" s="120" t="s">
        <v>393</v>
      </c>
      <c r="I4" s="120" t="s">
        <v>203</v>
      </c>
      <c r="J4" s="120" t="s">
        <v>81</v>
      </c>
      <c r="K4" s="120" t="s">
        <v>113</v>
      </c>
      <c r="L4" s="340" t="s">
        <v>83</v>
      </c>
      <c r="M4" s="340" t="s">
        <v>86</v>
      </c>
      <c r="N4" s="340" t="s">
        <v>180</v>
      </c>
      <c r="O4" s="340" t="s">
        <v>87</v>
      </c>
      <c r="P4" s="180" t="s">
        <v>5</v>
      </c>
      <c r="R4" s="8"/>
    </row>
    <row r="5" spans="1:18" x14ac:dyDescent="0.2">
      <c r="B5" s="206" t="s">
        <v>16</v>
      </c>
      <c r="C5" s="113">
        <v>0</v>
      </c>
      <c r="D5" s="114">
        <v>1</v>
      </c>
      <c r="E5" s="114">
        <v>0</v>
      </c>
      <c r="F5" s="114">
        <v>0</v>
      </c>
      <c r="G5" s="114">
        <v>0</v>
      </c>
      <c r="H5" s="114">
        <v>0</v>
      </c>
      <c r="I5" s="114">
        <v>0</v>
      </c>
      <c r="J5" s="145">
        <v>0</v>
      </c>
      <c r="K5" s="145">
        <v>0</v>
      </c>
      <c r="L5" s="145">
        <v>0</v>
      </c>
      <c r="M5" s="145">
        <v>0</v>
      </c>
      <c r="N5" s="145">
        <v>0</v>
      </c>
      <c r="O5" s="145">
        <v>0</v>
      </c>
      <c r="P5" s="115">
        <v>1</v>
      </c>
    </row>
    <row r="6" spans="1:18" x14ac:dyDescent="0.2">
      <c r="B6" s="207" t="s">
        <v>17</v>
      </c>
      <c r="C6" s="18">
        <v>14</v>
      </c>
      <c r="D6" s="4">
        <v>8</v>
      </c>
      <c r="E6" s="4">
        <v>0</v>
      </c>
      <c r="F6" s="4">
        <v>0</v>
      </c>
      <c r="G6" s="4">
        <v>0</v>
      </c>
      <c r="H6" s="4">
        <v>0</v>
      </c>
      <c r="I6" s="4">
        <v>0</v>
      </c>
      <c r="J6" s="28">
        <v>0</v>
      </c>
      <c r="K6" s="28">
        <v>1</v>
      </c>
      <c r="L6" s="28">
        <v>0</v>
      </c>
      <c r="M6" s="28">
        <v>0</v>
      </c>
      <c r="N6" s="28">
        <v>0</v>
      </c>
      <c r="O6" s="28">
        <v>0</v>
      </c>
      <c r="P6" s="31">
        <v>23</v>
      </c>
    </row>
    <row r="7" spans="1:18" x14ac:dyDescent="0.2">
      <c r="B7" s="207" t="s">
        <v>142</v>
      </c>
      <c r="C7" s="18">
        <v>19</v>
      </c>
      <c r="D7" s="4">
        <v>0</v>
      </c>
      <c r="E7" s="4">
        <v>0</v>
      </c>
      <c r="F7" s="4">
        <v>0</v>
      </c>
      <c r="G7" s="4">
        <v>0</v>
      </c>
      <c r="H7" s="4">
        <v>0</v>
      </c>
      <c r="I7" s="4">
        <v>0</v>
      </c>
      <c r="J7" s="28">
        <v>0</v>
      </c>
      <c r="K7" s="28">
        <v>12</v>
      </c>
      <c r="L7" s="28">
        <v>0</v>
      </c>
      <c r="M7" s="28">
        <v>0</v>
      </c>
      <c r="N7" s="28">
        <v>0</v>
      </c>
      <c r="O7" s="28">
        <v>0</v>
      </c>
      <c r="P7" s="31">
        <v>31</v>
      </c>
    </row>
    <row r="8" spans="1:18" x14ac:dyDescent="0.2">
      <c r="B8" s="207" t="s">
        <v>143</v>
      </c>
      <c r="C8" s="18">
        <v>5</v>
      </c>
      <c r="D8" s="4">
        <v>0</v>
      </c>
      <c r="E8" s="4">
        <v>2</v>
      </c>
      <c r="F8" s="4">
        <v>0</v>
      </c>
      <c r="G8" s="4">
        <v>0</v>
      </c>
      <c r="H8" s="4">
        <v>0</v>
      </c>
      <c r="I8" s="4">
        <v>0</v>
      </c>
      <c r="J8" s="28">
        <v>0</v>
      </c>
      <c r="K8" s="28">
        <v>41</v>
      </c>
      <c r="L8" s="28">
        <v>0</v>
      </c>
      <c r="M8" s="28">
        <v>0</v>
      </c>
      <c r="N8" s="28">
        <v>0</v>
      </c>
      <c r="O8" s="28">
        <v>0</v>
      </c>
      <c r="P8" s="31">
        <v>48</v>
      </c>
    </row>
    <row r="9" spans="1:18" x14ac:dyDescent="0.2">
      <c r="B9" s="207" t="s">
        <v>18</v>
      </c>
      <c r="C9" s="18">
        <v>3171</v>
      </c>
      <c r="D9" s="4">
        <v>324</v>
      </c>
      <c r="E9" s="4">
        <v>41</v>
      </c>
      <c r="F9" s="4">
        <v>0</v>
      </c>
      <c r="G9" s="4">
        <v>1</v>
      </c>
      <c r="H9" s="4">
        <v>0</v>
      </c>
      <c r="I9" s="4">
        <v>0</v>
      </c>
      <c r="J9" s="28">
        <v>0</v>
      </c>
      <c r="K9" s="28">
        <v>1046</v>
      </c>
      <c r="L9" s="28">
        <v>0</v>
      </c>
      <c r="M9" s="28">
        <v>0</v>
      </c>
      <c r="N9" s="28">
        <v>0</v>
      </c>
      <c r="O9" s="28">
        <v>3</v>
      </c>
      <c r="P9" s="31">
        <v>4586</v>
      </c>
    </row>
    <row r="10" spans="1:18" x14ac:dyDescent="0.2">
      <c r="B10" s="207" t="s">
        <v>19</v>
      </c>
      <c r="C10" s="18">
        <v>40</v>
      </c>
      <c r="D10" s="4">
        <v>8</v>
      </c>
      <c r="E10" s="4">
        <v>1</v>
      </c>
      <c r="F10" s="4">
        <v>0</v>
      </c>
      <c r="G10" s="4">
        <v>1</v>
      </c>
      <c r="H10" s="4">
        <v>0</v>
      </c>
      <c r="I10" s="4">
        <v>0</v>
      </c>
      <c r="J10" s="28">
        <v>11</v>
      </c>
      <c r="K10" s="28">
        <v>34</v>
      </c>
      <c r="L10" s="28">
        <v>0</v>
      </c>
      <c r="M10" s="28">
        <v>0</v>
      </c>
      <c r="N10" s="28">
        <v>0</v>
      </c>
      <c r="O10" s="28">
        <v>0</v>
      </c>
      <c r="P10" s="31">
        <v>95</v>
      </c>
    </row>
    <row r="11" spans="1:18" x14ac:dyDescent="0.2">
      <c r="B11" s="207" t="s">
        <v>174</v>
      </c>
      <c r="C11" s="18">
        <v>4</v>
      </c>
      <c r="D11" s="4">
        <v>1</v>
      </c>
      <c r="E11" s="4">
        <v>0</v>
      </c>
      <c r="F11" s="4">
        <v>0</v>
      </c>
      <c r="G11" s="4">
        <v>0</v>
      </c>
      <c r="H11" s="4">
        <v>0</v>
      </c>
      <c r="I11" s="4">
        <v>0</v>
      </c>
      <c r="J11" s="28">
        <v>0</v>
      </c>
      <c r="K11" s="28">
        <v>17</v>
      </c>
      <c r="L11" s="28">
        <v>0</v>
      </c>
      <c r="M11" s="28">
        <v>0</v>
      </c>
      <c r="N11" s="28">
        <v>0</v>
      </c>
      <c r="O11" s="28">
        <v>0</v>
      </c>
      <c r="P11" s="31">
        <v>22</v>
      </c>
    </row>
    <row r="12" spans="1:18" x14ac:dyDescent="0.2">
      <c r="B12" s="207" t="s">
        <v>20</v>
      </c>
      <c r="C12" s="18">
        <v>861</v>
      </c>
      <c r="D12" s="4">
        <v>244</v>
      </c>
      <c r="E12" s="4">
        <v>36</v>
      </c>
      <c r="F12" s="4">
        <v>0</v>
      </c>
      <c r="G12" s="4">
        <v>0</v>
      </c>
      <c r="H12" s="4">
        <v>0</v>
      </c>
      <c r="I12" s="4">
        <v>1</v>
      </c>
      <c r="J12" s="28">
        <v>9</v>
      </c>
      <c r="K12" s="28">
        <v>896</v>
      </c>
      <c r="L12" s="28">
        <v>0</v>
      </c>
      <c r="M12" s="28">
        <v>0</v>
      </c>
      <c r="N12" s="28">
        <v>0</v>
      </c>
      <c r="O12" s="28">
        <v>0</v>
      </c>
      <c r="P12" s="31">
        <v>2047</v>
      </c>
    </row>
    <row r="13" spans="1:18" x14ac:dyDescent="0.2">
      <c r="B13" s="207" t="s">
        <v>21</v>
      </c>
      <c r="C13" s="18">
        <v>437</v>
      </c>
      <c r="D13" s="4">
        <v>24</v>
      </c>
      <c r="E13" s="4">
        <v>2</v>
      </c>
      <c r="F13" s="4">
        <v>0</v>
      </c>
      <c r="G13" s="4">
        <v>2</v>
      </c>
      <c r="H13" s="4">
        <v>0</v>
      </c>
      <c r="I13" s="4">
        <v>0</v>
      </c>
      <c r="J13" s="28">
        <v>0</v>
      </c>
      <c r="K13" s="28">
        <v>424</v>
      </c>
      <c r="L13" s="28">
        <v>0</v>
      </c>
      <c r="M13" s="28">
        <v>0</v>
      </c>
      <c r="N13" s="28">
        <v>0</v>
      </c>
      <c r="O13" s="28">
        <v>0</v>
      </c>
      <c r="P13" s="31">
        <v>889</v>
      </c>
    </row>
    <row r="14" spans="1:18" x14ac:dyDescent="0.2">
      <c r="B14" s="207" t="s">
        <v>144</v>
      </c>
      <c r="C14" s="18">
        <v>4517</v>
      </c>
      <c r="D14" s="4">
        <v>707</v>
      </c>
      <c r="E14" s="4">
        <v>9</v>
      </c>
      <c r="F14" s="4">
        <v>0</v>
      </c>
      <c r="G14" s="4">
        <v>0</v>
      </c>
      <c r="H14" s="4">
        <v>0</v>
      </c>
      <c r="I14" s="4">
        <v>0</v>
      </c>
      <c r="J14" s="28">
        <v>1</v>
      </c>
      <c r="K14" s="28">
        <v>976</v>
      </c>
      <c r="L14" s="28">
        <v>0</v>
      </c>
      <c r="M14" s="28">
        <v>0</v>
      </c>
      <c r="N14" s="28">
        <v>0</v>
      </c>
      <c r="O14" s="28">
        <v>0</v>
      </c>
      <c r="P14" s="31">
        <v>6210</v>
      </c>
    </row>
    <row r="15" spans="1:18" x14ac:dyDescent="0.2">
      <c r="B15" s="207" t="s">
        <v>22</v>
      </c>
      <c r="C15" s="18">
        <v>33</v>
      </c>
      <c r="D15" s="4">
        <v>0</v>
      </c>
      <c r="E15" s="4">
        <v>0</v>
      </c>
      <c r="F15" s="4">
        <v>0</v>
      </c>
      <c r="G15" s="4">
        <v>0</v>
      </c>
      <c r="H15" s="4">
        <v>0</v>
      </c>
      <c r="I15" s="4">
        <v>0</v>
      </c>
      <c r="J15" s="28">
        <v>0</v>
      </c>
      <c r="K15" s="28">
        <v>72</v>
      </c>
      <c r="L15" s="28">
        <v>0</v>
      </c>
      <c r="M15" s="28">
        <v>0</v>
      </c>
      <c r="N15" s="28">
        <v>0</v>
      </c>
      <c r="O15" s="28">
        <v>0</v>
      </c>
      <c r="P15" s="31">
        <v>105</v>
      </c>
    </row>
    <row r="16" spans="1:18" x14ac:dyDescent="0.2">
      <c r="B16" s="207" t="s">
        <v>23</v>
      </c>
      <c r="C16" s="18">
        <v>2967</v>
      </c>
      <c r="D16" s="4">
        <v>174</v>
      </c>
      <c r="E16" s="4">
        <v>67</v>
      </c>
      <c r="F16" s="4">
        <v>0</v>
      </c>
      <c r="G16" s="4">
        <v>25</v>
      </c>
      <c r="H16" s="4">
        <v>0</v>
      </c>
      <c r="I16" s="4">
        <v>0</v>
      </c>
      <c r="J16" s="28">
        <v>17</v>
      </c>
      <c r="K16" s="28">
        <v>469</v>
      </c>
      <c r="L16" s="28">
        <v>0</v>
      </c>
      <c r="M16" s="28">
        <v>0</v>
      </c>
      <c r="N16" s="28">
        <v>0</v>
      </c>
      <c r="O16" s="28">
        <v>0</v>
      </c>
      <c r="P16" s="31">
        <v>3719</v>
      </c>
    </row>
    <row r="17" spans="2:16" x14ac:dyDescent="0.2">
      <c r="B17" s="207" t="s">
        <v>24</v>
      </c>
      <c r="C17" s="18">
        <v>339</v>
      </c>
      <c r="D17" s="4">
        <v>53</v>
      </c>
      <c r="E17" s="4">
        <v>4</v>
      </c>
      <c r="F17" s="4">
        <v>0</v>
      </c>
      <c r="G17" s="4">
        <v>0</v>
      </c>
      <c r="H17" s="4">
        <v>0</v>
      </c>
      <c r="I17" s="4">
        <v>0</v>
      </c>
      <c r="J17" s="28">
        <v>0</v>
      </c>
      <c r="K17" s="28">
        <v>567</v>
      </c>
      <c r="L17" s="28">
        <v>0</v>
      </c>
      <c r="M17" s="28">
        <v>0</v>
      </c>
      <c r="N17" s="28">
        <v>0</v>
      </c>
      <c r="O17" s="28">
        <v>0</v>
      </c>
      <c r="P17" s="31">
        <v>963</v>
      </c>
    </row>
    <row r="18" spans="2:16" x14ac:dyDescent="0.2">
      <c r="B18" s="207" t="s">
        <v>25</v>
      </c>
      <c r="C18" s="18">
        <v>2319</v>
      </c>
      <c r="D18" s="4">
        <v>1045</v>
      </c>
      <c r="E18" s="4">
        <v>1</v>
      </c>
      <c r="F18" s="4">
        <v>0</v>
      </c>
      <c r="G18" s="4">
        <v>0</v>
      </c>
      <c r="H18" s="4">
        <v>0</v>
      </c>
      <c r="I18" s="4">
        <v>0</v>
      </c>
      <c r="J18" s="28">
        <v>2</v>
      </c>
      <c r="K18" s="28">
        <v>138</v>
      </c>
      <c r="L18" s="28">
        <v>0</v>
      </c>
      <c r="M18" s="28">
        <v>0</v>
      </c>
      <c r="N18" s="28">
        <v>0</v>
      </c>
      <c r="O18" s="28">
        <v>0</v>
      </c>
      <c r="P18" s="31">
        <v>3505</v>
      </c>
    </row>
    <row r="19" spans="2:16" x14ac:dyDescent="0.2">
      <c r="B19" s="207" t="s">
        <v>26</v>
      </c>
      <c r="C19" s="18">
        <v>1732</v>
      </c>
      <c r="D19" s="4">
        <v>392</v>
      </c>
      <c r="E19" s="4">
        <v>32</v>
      </c>
      <c r="F19" s="4">
        <v>1</v>
      </c>
      <c r="G19" s="4">
        <v>5</v>
      </c>
      <c r="H19" s="4">
        <v>0</v>
      </c>
      <c r="I19" s="4">
        <v>0</v>
      </c>
      <c r="J19" s="28">
        <v>3</v>
      </c>
      <c r="K19" s="28">
        <v>510</v>
      </c>
      <c r="L19" s="28">
        <v>8</v>
      </c>
      <c r="M19" s="28">
        <v>0</v>
      </c>
      <c r="N19" s="28">
        <v>0</v>
      </c>
      <c r="O19" s="28">
        <v>3</v>
      </c>
      <c r="P19" s="31">
        <v>2686</v>
      </c>
    </row>
    <row r="20" spans="2:16" x14ac:dyDescent="0.2">
      <c r="B20" s="207" t="s">
        <v>27</v>
      </c>
      <c r="C20" s="18">
        <v>605</v>
      </c>
      <c r="D20" s="4">
        <v>28</v>
      </c>
      <c r="E20" s="4">
        <v>5</v>
      </c>
      <c r="F20" s="4">
        <v>0</v>
      </c>
      <c r="G20" s="4">
        <v>0</v>
      </c>
      <c r="H20" s="4">
        <v>0</v>
      </c>
      <c r="I20" s="4">
        <v>0</v>
      </c>
      <c r="J20" s="28">
        <v>1</v>
      </c>
      <c r="K20" s="28">
        <v>631</v>
      </c>
      <c r="L20" s="28">
        <v>0</v>
      </c>
      <c r="M20" s="28">
        <v>0</v>
      </c>
      <c r="N20" s="28">
        <v>0</v>
      </c>
      <c r="O20" s="28">
        <v>0</v>
      </c>
      <c r="P20" s="31">
        <v>1270</v>
      </c>
    </row>
    <row r="21" spans="2:16" x14ac:dyDescent="0.2">
      <c r="B21" s="207" t="s">
        <v>207</v>
      </c>
      <c r="C21" s="18">
        <v>111</v>
      </c>
      <c r="D21" s="4">
        <v>0</v>
      </c>
      <c r="E21" s="4">
        <v>0</v>
      </c>
      <c r="F21" s="4">
        <v>0</v>
      </c>
      <c r="G21" s="4">
        <v>2</v>
      </c>
      <c r="H21" s="4">
        <v>0</v>
      </c>
      <c r="I21" s="4">
        <v>0</v>
      </c>
      <c r="J21" s="28">
        <v>1</v>
      </c>
      <c r="K21" s="28">
        <v>79</v>
      </c>
      <c r="L21" s="28">
        <v>0</v>
      </c>
      <c r="M21" s="28">
        <v>0</v>
      </c>
      <c r="N21" s="28">
        <v>0</v>
      </c>
      <c r="O21" s="28">
        <v>0</v>
      </c>
      <c r="P21" s="31">
        <v>193</v>
      </c>
    </row>
    <row r="22" spans="2:16" x14ac:dyDescent="0.2">
      <c r="B22" s="207" t="s">
        <v>28</v>
      </c>
      <c r="C22" s="18">
        <v>1191</v>
      </c>
      <c r="D22" s="4">
        <v>151</v>
      </c>
      <c r="E22" s="4">
        <v>37</v>
      </c>
      <c r="F22" s="4">
        <v>4</v>
      </c>
      <c r="G22" s="4">
        <v>1</v>
      </c>
      <c r="H22" s="4">
        <v>0</v>
      </c>
      <c r="I22" s="4">
        <v>0</v>
      </c>
      <c r="J22" s="28">
        <v>2</v>
      </c>
      <c r="K22" s="28">
        <v>1415</v>
      </c>
      <c r="L22" s="28">
        <v>0</v>
      </c>
      <c r="M22" s="28">
        <v>0</v>
      </c>
      <c r="N22" s="28">
        <v>0</v>
      </c>
      <c r="O22" s="28">
        <v>0</v>
      </c>
      <c r="P22" s="31">
        <v>2801</v>
      </c>
    </row>
    <row r="23" spans="2:16" x14ac:dyDescent="0.2">
      <c r="B23" s="207" t="s">
        <v>29</v>
      </c>
      <c r="C23" s="18">
        <v>71</v>
      </c>
      <c r="D23" s="4">
        <v>8</v>
      </c>
      <c r="E23" s="4">
        <v>22</v>
      </c>
      <c r="F23" s="4">
        <v>0</v>
      </c>
      <c r="G23" s="4">
        <v>1</v>
      </c>
      <c r="H23" s="4">
        <v>0</v>
      </c>
      <c r="I23" s="4">
        <v>0</v>
      </c>
      <c r="J23" s="28">
        <v>0</v>
      </c>
      <c r="K23" s="28">
        <v>125</v>
      </c>
      <c r="L23" s="28">
        <v>0</v>
      </c>
      <c r="M23" s="28">
        <v>0</v>
      </c>
      <c r="N23" s="28">
        <v>0</v>
      </c>
      <c r="O23" s="28">
        <v>0</v>
      </c>
      <c r="P23" s="31">
        <v>227</v>
      </c>
    </row>
    <row r="24" spans="2:16" x14ac:dyDescent="0.2">
      <c r="B24" s="207" t="s">
        <v>30</v>
      </c>
      <c r="C24" s="18">
        <v>12</v>
      </c>
      <c r="D24" s="4">
        <v>0</v>
      </c>
      <c r="E24" s="4">
        <v>1</v>
      </c>
      <c r="F24" s="4">
        <v>0</v>
      </c>
      <c r="G24" s="4">
        <v>0</v>
      </c>
      <c r="H24" s="4">
        <v>0</v>
      </c>
      <c r="I24" s="4">
        <v>0</v>
      </c>
      <c r="J24" s="28">
        <v>0</v>
      </c>
      <c r="K24" s="28">
        <v>12</v>
      </c>
      <c r="L24" s="28">
        <v>0</v>
      </c>
      <c r="M24" s="28">
        <v>0</v>
      </c>
      <c r="N24" s="28">
        <v>0</v>
      </c>
      <c r="O24" s="28">
        <v>0</v>
      </c>
      <c r="P24" s="31">
        <v>25</v>
      </c>
    </row>
    <row r="25" spans="2:16" x14ac:dyDescent="0.2">
      <c r="B25" s="207" t="s">
        <v>31</v>
      </c>
      <c r="C25" s="18">
        <v>0</v>
      </c>
      <c r="D25" s="4">
        <v>0</v>
      </c>
      <c r="E25" s="4">
        <v>1</v>
      </c>
      <c r="F25" s="4">
        <v>0</v>
      </c>
      <c r="G25" s="4">
        <v>0</v>
      </c>
      <c r="H25" s="4">
        <v>0</v>
      </c>
      <c r="I25" s="4">
        <v>0</v>
      </c>
      <c r="J25" s="28">
        <v>0</v>
      </c>
      <c r="K25" s="28">
        <v>2</v>
      </c>
      <c r="L25" s="28">
        <v>0</v>
      </c>
      <c r="M25" s="28">
        <v>0</v>
      </c>
      <c r="N25" s="28">
        <v>0</v>
      </c>
      <c r="O25" s="28">
        <v>0</v>
      </c>
      <c r="P25" s="31">
        <v>3</v>
      </c>
    </row>
    <row r="26" spans="2:16" x14ac:dyDescent="0.2">
      <c r="B26" s="207" t="s">
        <v>179</v>
      </c>
      <c r="C26" s="18">
        <v>0</v>
      </c>
      <c r="D26" s="4">
        <v>0</v>
      </c>
      <c r="E26" s="4">
        <v>0</v>
      </c>
      <c r="F26" s="4">
        <v>0</v>
      </c>
      <c r="G26" s="4">
        <v>0</v>
      </c>
      <c r="H26" s="4">
        <v>0</v>
      </c>
      <c r="I26" s="4">
        <v>0</v>
      </c>
      <c r="J26" s="28">
        <v>0</v>
      </c>
      <c r="K26" s="28">
        <v>3</v>
      </c>
      <c r="L26" s="28">
        <v>0</v>
      </c>
      <c r="M26" s="28">
        <v>0</v>
      </c>
      <c r="N26" s="28">
        <v>0</v>
      </c>
      <c r="O26" s="28">
        <v>0</v>
      </c>
      <c r="P26" s="31">
        <v>3</v>
      </c>
    </row>
    <row r="27" spans="2:16" x14ac:dyDescent="0.2">
      <c r="B27" s="207" t="s">
        <v>204</v>
      </c>
      <c r="C27" s="18">
        <v>0</v>
      </c>
      <c r="D27" s="4">
        <v>0</v>
      </c>
      <c r="E27" s="4">
        <v>0</v>
      </c>
      <c r="F27" s="4">
        <v>0</v>
      </c>
      <c r="G27" s="4">
        <v>0</v>
      </c>
      <c r="H27" s="4">
        <v>0</v>
      </c>
      <c r="I27" s="4">
        <v>0</v>
      </c>
      <c r="J27" s="28">
        <v>0</v>
      </c>
      <c r="K27" s="28">
        <v>1</v>
      </c>
      <c r="L27" s="28">
        <v>0</v>
      </c>
      <c r="M27" s="28">
        <v>0</v>
      </c>
      <c r="N27" s="28">
        <v>0</v>
      </c>
      <c r="O27" s="28">
        <v>0</v>
      </c>
      <c r="P27" s="31">
        <v>1</v>
      </c>
    </row>
    <row r="28" spans="2:16" x14ac:dyDescent="0.2">
      <c r="B28" s="207" t="s">
        <v>175</v>
      </c>
      <c r="C28" s="18">
        <v>0</v>
      </c>
      <c r="D28" s="4">
        <v>0</v>
      </c>
      <c r="E28" s="4">
        <v>0</v>
      </c>
      <c r="F28" s="4">
        <v>0</v>
      </c>
      <c r="G28" s="4">
        <v>0</v>
      </c>
      <c r="H28" s="4">
        <v>0</v>
      </c>
      <c r="I28" s="4">
        <v>0</v>
      </c>
      <c r="J28" s="28">
        <v>0</v>
      </c>
      <c r="K28" s="28">
        <v>0</v>
      </c>
      <c r="L28" s="28">
        <v>0</v>
      </c>
      <c r="M28" s="28">
        <v>0</v>
      </c>
      <c r="N28" s="28">
        <v>0</v>
      </c>
      <c r="O28" s="28">
        <v>0</v>
      </c>
      <c r="P28" s="31">
        <v>0</v>
      </c>
    </row>
    <row r="29" spans="2:16" x14ac:dyDescent="0.2">
      <c r="B29" s="207" t="s">
        <v>32</v>
      </c>
      <c r="C29" s="18">
        <v>69</v>
      </c>
      <c r="D29" s="4">
        <v>2</v>
      </c>
      <c r="E29" s="4">
        <v>21</v>
      </c>
      <c r="F29" s="4">
        <v>0</v>
      </c>
      <c r="G29" s="4">
        <v>0</v>
      </c>
      <c r="H29" s="4">
        <v>0</v>
      </c>
      <c r="I29" s="4">
        <v>0</v>
      </c>
      <c r="J29" s="28">
        <v>1</v>
      </c>
      <c r="K29" s="28">
        <v>179</v>
      </c>
      <c r="L29" s="28">
        <v>0</v>
      </c>
      <c r="M29" s="28">
        <v>0</v>
      </c>
      <c r="N29" s="28">
        <v>0</v>
      </c>
      <c r="O29" s="28">
        <v>0</v>
      </c>
      <c r="P29" s="31">
        <v>272</v>
      </c>
    </row>
    <row r="30" spans="2:16" x14ac:dyDescent="0.2">
      <c r="B30" s="207" t="s">
        <v>33</v>
      </c>
      <c r="C30" s="18">
        <v>0</v>
      </c>
      <c r="D30" s="4">
        <v>0</v>
      </c>
      <c r="E30" s="4">
        <v>0</v>
      </c>
      <c r="F30" s="4">
        <v>0</v>
      </c>
      <c r="G30" s="4">
        <v>0</v>
      </c>
      <c r="H30" s="4">
        <v>0</v>
      </c>
      <c r="I30" s="4">
        <v>0</v>
      </c>
      <c r="J30" s="28">
        <v>0</v>
      </c>
      <c r="K30" s="28">
        <v>0</v>
      </c>
      <c r="L30" s="28">
        <v>0</v>
      </c>
      <c r="M30" s="28">
        <v>0</v>
      </c>
      <c r="N30" s="28">
        <v>0</v>
      </c>
      <c r="O30" s="28">
        <v>0</v>
      </c>
      <c r="P30" s="31">
        <v>0</v>
      </c>
    </row>
    <row r="31" spans="2:16" x14ac:dyDescent="0.2">
      <c r="B31" s="207" t="s">
        <v>34</v>
      </c>
      <c r="C31" s="18">
        <v>0</v>
      </c>
      <c r="D31" s="4">
        <v>2</v>
      </c>
      <c r="E31" s="4">
        <v>0</v>
      </c>
      <c r="F31" s="4">
        <v>0</v>
      </c>
      <c r="G31" s="4">
        <v>0</v>
      </c>
      <c r="H31" s="4">
        <v>0</v>
      </c>
      <c r="I31" s="4">
        <v>0</v>
      </c>
      <c r="J31" s="28">
        <v>0</v>
      </c>
      <c r="K31" s="28">
        <v>0</v>
      </c>
      <c r="L31" s="28">
        <v>0</v>
      </c>
      <c r="M31" s="28">
        <v>0</v>
      </c>
      <c r="N31" s="28">
        <v>0</v>
      </c>
      <c r="O31" s="28">
        <v>0</v>
      </c>
      <c r="P31" s="31">
        <v>2</v>
      </c>
    </row>
    <row r="32" spans="2:16" x14ac:dyDescent="0.2">
      <c r="B32" s="207" t="s">
        <v>35</v>
      </c>
      <c r="C32" s="18">
        <v>228</v>
      </c>
      <c r="D32" s="4">
        <v>32</v>
      </c>
      <c r="E32" s="4">
        <v>5</v>
      </c>
      <c r="F32" s="4">
        <v>0</v>
      </c>
      <c r="G32" s="4">
        <v>1</v>
      </c>
      <c r="H32" s="4">
        <v>0</v>
      </c>
      <c r="I32" s="4">
        <v>0</v>
      </c>
      <c r="J32" s="28">
        <v>35</v>
      </c>
      <c r="K32" s="28">
        <v>353</v>
      </c>
      <c r="L32" s="28">
        <v>8</v>
      </c>
      <c r="M32" s="28">
        <v>0</v>
      </c>
      <c r="N32" s="28">
        <v>0</v>
      </c>
      <c r="O32" s="28">
        <v>1</v>
      </c>
      <c r="P32" s="31">
        <v>663</v>
      </c>
    </row>
    <row r="33" spans="2:16" x14ac:dyDescent="0.2">
      <c r="B33" s="207" t="s">
        <v>182</v>
      </c>
      <c r="C33" s="18">
        <v>4</v>
      </c>
      <c r="D33" s="4">
        <v>1</v>
      </c>
      <c r="E33" s="4">
        <v>0</v>
      </c>
      <c r="F33" s="4">
        <v>0</v>
      </c>
      <c r="G33" s="4">
        <v>0</v>
      </c>
      <c r="H33" s="4">
        <v>0</v>
      </c>
      <c r="I33" s="4">
        <v>0</v>
      </c>
      <c r="J33" s="28">
        <v>0</v>
      </c>
      <c r="K33" s="28">
        <v>14</v>
      </c>
      <c r="L33" s="28">
        <v>0</v>
      </c>
      <c r="M33" s="28">
        <v>0</v>
      </c>
      <c r="N33" s="28">
        <v>0</v>
      </c>
      <c r="O33" s="28">
        <v>0</v>
      </c>
      <c r="P33" s="31">
        <v>19</v>
      </c>
    </row>
    <row r="34" spans="2:16" x14ac:dyDescent="0.2">
      <c r="B34" s="207" t="s">
        <v>145</v>
      </c>
      <c r="C34" s="18">
        <v>0</v>
      </c>
      <c r="D34" s="4">
        <v>0</v>
      </c>
      <c r="E34" s="4">
        <v>0</v>
      </c>
      <c r="F34" s="4">
        <v>0</v>
      </c>
      <c r="G34" s="4">
        <v>0</v>
      </c>
      <c r="H34" s="4">
        <v>0</v>
      </c>
      <c r="I34" s="4">
        <v>0</v>
      </c>
      <c r="J34" s="28">
        <v>0</v>
      </c>
      <c r="K34" s="28">
        <v>0</v>
      </c>
      <c r="L34" s="28">
        <v>0</v>
      </c>
      <c r="M34" s="28">
        <v>0</v>
      </c>
      <c r="N34" s="28">
        <v>0</v>
      </c>
      <c r="O34" s="28">
        <v>0</v>
      </c>
      <c r="P34" s="31">
        <v>0</v>
      </c>
    </row>
    <row r="35" spans="2:16" x14ac:dyDescent="0.2">
      <c r="B35" s="207" t="s">
        <v>36</v>
      </c>
      <c r="C35" s="18">
        <v>2</v>
      </c>
      <c r="D35" s="4">
        <v>0</v>
      </c>
      <c r="E35" s="4">
        <v>0</v>
      </c>
      <c r="F35" s="4">
        <v>0</v>
      </c>
      <c r="G35" s="4">
        <v>0</v>
      </c>
      <c r="H35" s="4">
        <v>0</v>
      </c>
      <c r="I35" s="4">
        <v>0</v>
      </c>
      <c r="J35" s="28">
        <v>0</v>
      </c>
      <c r="K35" s="28">
        <v>2</v>
      </c>
      <c r="L35" s="28">
        <v>0</v>
      </c>
      <c r="M35" s="28">
        <v>0</v>
      </c>
      <c r="N35" s="28">
        <v>0</v>
      </c>
      <c r="O35" s="28">
        <v>0</v>
      </c>
      <c r="P35" s="31">
        <v>4</v>
      </c>
    </row>
    <row r="36" spans="2:16" x14ac:dyDescent="0.2">
      <c r="B36" s="207" t="s">
        <v>37</v>
      </c>
      <c r="C36" s="18">
        <v>48</v>
      </c>
      <c r="D36" s="4">
        <v>24</v>
      </c>
      <c r="E36" s="4">
        <v>1</v>
      </c>
      <c r="F36" s="4">
        <v>0</v>
      </c>
      <c r="G36" s="4">
        <v>0</v>
      </c>
      <c r="H36" s="4">
        <v>0</v>
      </c>
      <c r="I36" s="4">
        <v>0</v>
      </c>
      <c r="J36" s="28">
        <v>0</v>
      </c>
      <c r="K36" s="28">
        <v>5</v>
      </c>
      <c r="L36" s="28">
        <v>0</v>
      </c>
      <c r="M36" s="28">
        <v>0</v>
      </c>
      <c r="N36" s="28">
        <v>0</v>
      </c>
      <c r="O36" s="28">
        <v>0</v>
      </c>
      <c r="P36" s="31">
        <v>78</v>
      </c>
    </row>
    <row r="37" spans="2:16" x14ac:dyDescent="0.2">
      <c r="B37" s="207" t="s">
        <v>205</v>
      </c>
      <c r="C37" s="18">
        <v>0</v>
      </c>
      <c r="D37" s="4">
        <v>0</v>
      </c>
      <c r="E37" s="4">
        <v>0</v>
      </c>
      <c r="F37" s="4">
        <v>0</v>
      </c>
      <c r="G37" s="4">
        <v>0</v>
      </c>
      <c r="H37" s="4">
        <v>0</v>
      </c>
      <c r="I37" s="4">
        <v>0</v>
      </c>
      <c r="J37" s="28">
        <v>0</v>
      </c>
      <c r="K37" s="28">
        <v>1</v>
      </c>
      <c r="L37" s="28">
        <v>0</v>
      </c>
      <c r="M37" s="28">
        <v>0</v>
      </c>
      <c r="N37" s="28">
        <v>0</v>
      </c>
      <c r="O37" s="28">
        <v>0</v>
      </c>
      <c r="P37" s="31">
        <v>1</v>
      </c>
    </row>
    <row r="38" spans="2:16" x14ac:dyDescent="0.2">
      <c r="B38" s="207" t="s">
        <v>146</v>
      </c>
      <c r="C38" s="18">
        <v>2</v>
      </c>
      <c r="D38" s="4">
        <v>1</v>
      </c>
      <c r="E38" s="4">
        <v>0</v>
      </c>
      <c r="F38" s="4">
        <v>0</v>
      </c>
      <c r="G38" s="4">
        <v>0</v>
      </c>
      <c r="H38" s="4">
        <v>0</v>
      </c>
      <c r="I38" s="4">
        <v>0</v>
      </c>
      <c r="J38" s="28">
        <v>0</v>
      </c>
      <c r="K38" s="28">
        <v>4</v>
      </c>
      <c r="L38" s="28">
        <v>0</v>
      </c>
      <c r="M38" s="28">
        <v>0</v>
      </c>
      <c r="N38" s="28">
        <v>0</v>
      </c>
      <c r="O38" s="28">
        <v>0</v>
      </c>
      <c r="P38" s="31">
        <v>7</v>
      </c>
    </row>
    <row r="39" spans="2:16" x14ac:dyDescent="0.2">
      <c r="B39" s="207" t="s">
        <v>38</v>
      </c>
      <c r="C39" s="18">
        <v>143</v>
      </c>
      <c r="D39" s="4">
        <v>0</v>
      </c>
      <c r="E39" s="4">
        <v>3</v>
      </c>
      <c r="F39" s="4">
        <v>0</v>
      </c>
      <c r="G39" s="4">
        <v>0</v>
      </c>
      <c r="H39" s="4">
        <v>0</v>
      </c>
      <c r="I39" s="4">
        <v>0</v>
      </c>
      <c r="J39" s="28">
        <v>0</v>
      </c>
      <c r="K39" s="28">
        <v>208</v>
      </c>
      <c r="L39" s="28">
        <v>0</v>
      </c>
      <c r="M39" s="28">
        <v>0</v>
      </c>
      <c r="N39" s="28">
        <v>0</v>
      </c>
      <c r="O39" s="28">
        <v>0</v>
      </c>
      <c r="P39" s="31">
        <v>354</v>
      </c>
    </row>
    <row r="40" spans="2:16" x14ac:dyDescent="0.2">
      <c r="B40" s="207" t="s">
        <v>39</v>
      </c>
      <c r="C40" s="18">
        <v>17</v>
      </c>
      <c r="D40" s="4">
        <v>80</v>
      </c>
      <c r="E40" s="4">
        <v>1</v>
      </c>
      <c r="F40" s="4">
        <v>0</v>
      </c>
      <c r="G40" s="4">
        <v>0</v>
      </c>
      <c r="H40" s="4">
        <v>0</v>
      </c>
      <c r="I40" s="4">
        <v>0</v>
      </c>
      <c r="J40" s="28">
        <v>0</v>
      </c>
      <c r="K40" s="28">
        <v>4</v>
      </c>
      <c r="L40" s="28">
        <v>0</v>
      </c>
      <c r="M40" s="28">
        <v>0</v>
      </c>
      <c r="N40" s="28">
        <v>0</v>
      </c>
      <c r="O40" s="28">
        <v>2</v>
      </c>
      <c r="P40" s="31">
        <v>104</v>
      </c>
    </row>
    <row r="41" spans="2:16" x14ac:dyDescent="0.2">
      <c r="B41" s="207" t="s">
        <v>208</v>
      </c>
      <c r="C41" s="18">
        <v>3</v>
      </c>
      <c r="D41" s="4">
        <v>0</v>
      </c>
      <c r="E41" s="4">
        <v>0</v>
      </c>
      <c r="F41" s="4">
        <v>0</v>
      </c>
      <c r="G41" s="4">
        <v>0</v>
      </c>
      <c r="H41" s="4">
        <v>0</v>
      </c>
      <c r="I41" s="4">
        <v>0</v>
      </c>
      <c r="J41" s="28">
        <v>0</v>
      </c>
      <c r="K41" s="28">
        <v>0</v>
      </c>
      <c r="L41" s="28">
        <v>0</v>
      </c>
      <c r="M41" s="28">
        <v>0</v>
      </c>
      <c r="N41" s="28">
        <v>0</v>
      </c>
      <c r="O41" s="28">
        <v>0</v>
      </c>
      <c r="P41" s="31">
        <v>3</v>
      </c>
    </row>
    <row r="42" spans="2:16" x14ac:dyDescent="0.2">
      <c r="B42" s="207" t="s">
        <v>40</v>
      </c>
      <c r="C42" s="18">
        <v>16</v>
      </c>
      <c r="D42" s="4">
        <v>0</v>
      </c>
      <c r="E42" s="4">
        <v>0</v>
      </c>
      <c r="F42" s="4">
        <v>0</v>
      </c>
      <c r="G42" s="4">
        <v>0</v>
      </c>
      <c r="H42" s="4">
        <v>0</v>
      </c>
      <c r="I42" s="4">
        <v>0</v>
      </c>
      <c r="J42" s="28">
        <v>0</v>
      </c>
      <c r="K42" s="28">
        <v>30</v>
      </c>
      <c r="L42" s="28">
        <v>0</v>
      </c>
      <c r="M42" s="28">
        <v>0</v>
      </c>
      <c r="N42" s="28">
        <v>0</v>
      </c>
      <c r="O42" s="28">
        <v>0</v>
      </c>
      <c r="P42" s="31">
        <v>46</v>
      </c>
    </row>
    <row r="43" spans="2:16" x14ac:dyDescent="0.2">
      <c r="B43" s="207" t="s">
        <v>41</v>
      </c>
      <c r="C43" s="18">
        <v>9</v>
      </c>
      <c r="D43" s="4">
        <v>1</v>
      </c>
      <c r="E43" s="4">
        <v>0</v>
      </c>
      <c r="F43" s="4">
        <v>0</v>
      </c>
      <c r="G43" s="4">
        <v>0</v>
      </c>
      <c r="H43" s="4">
        <v>0</v>
      </c>
      <c r="I43" s="4">
        <v>0</v>
      </c>
      <c r="J43" s="28">
        <v>0</v>
      </c>
      <c r="K43" s="28">
        <v>1</v>
      </c>
      <c r="L43" s="28">
        <v>0</v>
      </c>
      <c r="M43" s="28">
        <v>0</v>
      </c>
      <c r="N43" s="28">
        <v>0</v>
      </c>
      <c r="O43" s="28">
        <v>0</v>
      </c>
      <c r="P43" s="31">
        <v>11</v>
      </c>
    </row>
    <row r="44" spans="2:16" x14ac:dyDescent="0.2">
      <c r="B44" s="207" t="s">
        <v>42</v>
      </c>
      <c r="C44" s="18">
        <v>27</v>
      </c>
      <c r="D44" s="4">
        <v>10</v>
      </c>
      <c r="E44" s="4">
        <v>0</v>
      </c>
      <c r="F44" s="4">
        <v>0</v>
      </c>
      <c r="G44" s="4">
        <v>0</v>
      </c>
      <c r="H44" s="4">
        <v>0</v>
      </c>
      <c r="I44" s="4">
        <v>0</v>
      </c>
      <c r="J44" s="28">
        <v>0</v>
      </c>
      <c r="K44" s="28">
        <v>130</v>
      </c>
      <c r="L44" s="28">
        <v>0</v>
      </c>
      <c r="M44" s="28">
        <v>0</v>
      </c>
      <c r="N44" s="28">
        <v>0</v>
      </c>
      <c r="O44" s="28">
        <v>0</v>
      </c>
      <c r="P44" s="31">
        <v>167</v>
      </c>
    </row>
    <row r="45" spans="2:16" x14ac:dyDescent="0.2">
      <c r="B45" s="207" t="s">
        <v>43</v>
      </c>
      <c r="C45" s="18">
        <v>542</v>
      </c>
      <c r="D45" s="4">
        <v>17</v>
      </c>
      <c r="E45" s="4">
        <v>0</v>
      </c>
      <c r="F45" s="4">
        <v>0</v>
      </c>
      <c r="G45" s="4">
        <v>0</v>
      </c>
      <c r="H45" s="4">
        <v>0</v>
      </c>
      <c r="I45" s="4">
        <v>0</v>
      </c>
      <c r="J45" s="28">
        <v>0</v>
      </c>
      <c r="K45" s="28">
        <v>55</v>
      </c>
      <c r="L45" s="28">
        <v>0</v>
      </c>
      <c r="M45" s="28">
        <v>0</v>
      </c>
      <c r="N45" s="28">
        <v>0</v>
      </c>
      <c r="O45" s="28">
        <v>0</v>
      </c>
      <c r="P45" s="31">
        <v>614</v>
      </c>
    </row>
    <row r="46" spans="2:16" x14ac:dyDescent="0.2">
      <c r="B46" s="207" t="s">
        <v>44</v>
      </c>
      <c r="C46" s="18">
        <v>37</v>
      </c>
      <c r="D46" s="4">
        <v>31</v>
      </c>
      <c r="E46" s="4">
        <v>0</v>
      </c>
      <c r="F46" s="4">
        <v>0</v>
      </c>
      <c r="G46" s="4">
        <v>0</v>
      </c>
      <c r="H46" s="4">
        <v>0</v>
      </c>
      <c r="I46" s="4">
        <v>0</v>
      </c>
      <c r="J46" s="28">
        <v>3</v>
      </c>
      <c r="K46" s="28">
        <v>0</v>
      </c>
      <c r="L46" s="28">
        <v>0</v>
      </c>
      <c r="M46" s="28">
        <v>0</v>
      </c>
      <c r="N46" s="28">
        <v>0</v>
      </c>
      <c r="O46" s="28">
        <v>1</v>
      </c>
      <c r="P46" s="31">
        <v>72</v>
      </c>
    </row>
    <row r="47" spans="2:16" x14ac:dyDescent="0.2">
      <c r="B47" s="133" t="s">
        <v>53</v>
      </c>
      <c r="C47" s="197">
        <v>19595</v>
      </c>
      <c r="D47" s="198">
        <v>3369</v>
      </c>
      <c r="E47" s="198">
        <v>292</v>
      </c>
      <c r="F47" s="198">
        <v>5</v>
      </c>
      <c r="G47" s="198">
        <v>39</v>
      </c>
      <c r="H47" s="198">
        <v>0</v>
      </c>
      <c r="I47" s="198">
        <v>1</v>
      </c>
      <c r="J47" s="259">
        <v>86</v>
      </c>
      <c r="K47" s="259">
        <v>8457</v>
      </c>
      <c r="L47" s="259">
        <v>16</v>
      </c>
      <c r="M47" s="259">
        <v>0</v>
      </c>
      <c r="N47" s="259">
        <v>0</v>
      </c>
      <c r="O47" s="259">
        <v>10</v>
      </c>
      <c r="P47" s="200">
        <v>31870</v>
      </c>
    </row>
    <row r="48" spans="2:16" x14ac:dyDescent="0.2">
      <c r="B48" s="207" t="s">
        <v>45</v>
      </c>
      <c r="C48" s="18">
        <v>1017</v>
      </c>
      <c r="D48" s="4">
        <v>61</v>
      </c>
      <c r="E48" s="4">
        <v>8</v>
      </c>
      <c r="F48" s="4">
        <v>0</v>
      </c>
      <c r="G48" s="4">
        <v>0</v>
      </c>
      <c r="H48" s="4">
        <v>0</v>
      </c>
      <c r="I48" s="4">
        <v>0</v>
      </c>
      <c r="J48" s="28">
        <v>0</v>
      </c>
      <c r="K48" s="28">
        <v>611</v>
      </c>
      <c r="L48" s="28">
        <v>0</v>
      </c>
      <c r="M48" s="28">
        <v>0</v>
      </c>
      <c r="N48" s="28">
        <v>0</v>
      </c>
      <c r="O48" s="28">
        <v>0</v>
      </c>
      <c r="P48" s="31">
        <v>1697</v>
      </c>
    </row>
    <row r="49" spans="2:16" x14ac:dyDescent="0.2">
      <c r="B49" s="207" t="s">
        <v>46</v>
      </c>
      <c r="C49" s="18">
        <v>451</v>
      </c>
      <c r="D49" s="4">
        <v>43</v>
      </c>
      <c r="E49" s="4">
        <v>5</v>
      </c>
      <c r="F49" s="4">
        <v>4</v>
      </c>
      <c r="G49" s="4">
        <v>1</v>
      </c>
      <c r="H49" s="4">
        <v>0</v>
      </c>
      <c r="I49" s="4">
        <v>0</v>
      </c>
      <c r="J49" s="28">
        <v>20</v>
      </c>
      <c r="K49" s="28">
        <v>476</v>
      </c>
      <c r="L49" s="28">
        <v>2</v>
      </c>
      <c r="M49" s="28">
        <v>0</v>
      </c>
      <c r="N49" s="28">
        <v>0</v>
      </c>
      <c r="O49" s="28">
        <v>0</v>
      </c>
      <c r="P49" s="31">
        <v>1002</v>
      </c>
    </row>
    <row r="50" spans="2:16" x14ac:dyDescent="0.2">
      <c r="B50" s="207" t="s">
        <v>47</v>
      </c>
      <c r="C50" s="18">
        <v>2606</v>
      </c>
      <c r="D50" s="4">
        <v>963</v>
      </c>
      <c r="E50" s="4">
        <v>36</v>
      </c>
      <c r="F50" s="4">
        <v>0</v>
      </c>
      <c r="G50" s="4">
        <v>0</v>
      </c>
      <c r="H50" s="4">
        <v>0</v>
      </c>
      <c r="I50" s="4">
        <v>0</v>
      </c>
      <c r="J50" s="28">
        <v>48</v>
      </c>
      <c r="K50" s="28">
        <v>1434</v>
      </c>
      <c r="L50" s="28">
        <v>20</v>
      </c>
      <c r="M50" s="28">
        <v>0</v>
      </c>
      <c r="N50" s="28">
        <v>0</v>
      </c>
      <c r="O50" s="28">
        <v>0</v>
      </c>
      <c r="P50" s="31">
        <v>5107</v>
      </c>
    </row>
    <row r="51" spans="2:16" x14ac:dyDescent="0.2">
      <c r="B51" s="207" t="s">
        <v>48</v>
      </c>
      <c r="C51" s="18">
        <v>4237</v>
      </c>
      <c r="D51" s="4">
        <v>1493</v>
      </c>
      <c r="E51" s="4">
        <v>79</v>
      </c>
      <c r="F51" s="4">
        <v>9</v>
      </c>
      <c r="G51" s="4">
        <v>3</v>
      </c>
      <c r="H51" s="4">
        <v>0</v>
      </c>
      <c r="I51" s="4">
        <v>0</v>
      </c>
      <c r="J51" s="28">
        <v>22</v>
      </c>
      <c r="K51" s="28">
        <v>4940</v>
      </c>
      <c r="L51" s="28">
        <v>179</v>
      </c>
      <c r="M51" s="28">
        <v>0</v>
      </c>
      <c r="N51" s="28">
        <v>0</v>
      </c>
      <c r="O51" s="28">
        <v>1</v>
      </c>
      <c r="P51" s="31">
        <v>10963</v>
      </c>
    </row>
    <row r="52" spans="2:16" x14ac:dyDescent="0.2">
      <c r="B52" s="207" t="s">
        <v>49</v>
      </c>
      <c r="C52" s="18">
        <v>3143</v>
      </c>
      <c r="D52" s="4">
        <v>469</v>
      </c>
      <c r="E52" s="4">
        <v>21</v>
      </c>
      <c r="F52" s="4">
        <v>0</v>
      </c>
      <c r="G52" s="4">
        <v>0</v>
      </c>
      <c r="H52" s="4">
        <v>0</v>
      </c>
      <c r="I52" s="4">
        <v>0</v>
      </c>
      <c r="J52" s="28">
        <v>76</v>
      </c>
      <c r="K52" s="28">
        <v>1117</v>
      </c>
      <c r="L52" s="28">
        <v>100</v>
      </c>
      <c r="M52" s="28">
        <v>0</v>
      </c>
      <c r="N52" s="28">
        <v>0</v>
      </c>
      <c r="O52" s="28">
        <v>0</v>
      </c>
      <c r="P52" s="31">
        <v>4926</v>
      </c>
    </row>
    <row r="53" spans="2:16" x14ac:dyDescent="0.2">
      <c r="B53" s="207" t="s">
        <v>50</v>
      </c>
      <c r="C53" s="18">
        <v>1575</v>
      </c>
      <c r="D53" s="4">
        <v>174</v>
      </c>
      <c r="E53" s="4">
        <v>191</v>
      </c>
      <c r="F53" s="4">
        <v>0</v>
      </c>
      <c r="G53" s="4">
        <v>0</v>
      </c>
      <c r="H53" s="4">
        <v>0</v>
      </c>
      <c r="I53" s="4">
        <v>0</v>
      </c>
      <c r="J53" s="28">
        <v>107</v>
      </c>
      <c r="K53" s="28">
        <v>1175</v>
      </c>
      <c r="L53" s="28">
        <v>13</v>
      </c>
      <c r="M53" s="28">
        <v>0</v>
      </c>
      <c r="N53" s="28">
        <v>0</v>
      </c>
      <c r="O53" s="28">
        <v>0</v>
      </c>
      <c r="P53" s="31">
        <v>3235</v>
      </c>
    </row>
    <row r="54" spans="2:16" x14ac:dyDescent="0.2">
      <c r="B54" s="133" t="s">
        <v>54</v>
      </c>
      <c r="C54" s="197">
        <v>13029</v>
      </c>
      <c r="D54" s="198">
        <v>3203</v>
      </c>
      <c r="E54" s="198">
        <v>340</v>
      </c>
      <c r="F54" s="198">
        <v>13</v>
      </c>
      <c r="G54" s="198">
        <v>4</v>
      </c>
      <c r="H54" s="198">
        <v>0</v>
      </c>
      <c r="I54" s="198">
        <v>0</v>
      </c>
      <c r="J54" s="259">
        <v>273</v>
      </c>
      <c r="K54" s="259">
        <v>9753</v>
      </c>
      <c r="L54" s="259">
        <v>314</v>
      </c>
      <c r="M54" s="259">
        <v>0</v>
      </c>
      <c r="N54" s="259">
        <v>0</v>
      </c>
      <c r="O54" s="259">
        <v>1</v>
      </c>
      <c r="P54" s="200">
        <v>26930</v>
      </c>
    </row>
    <row r="55" spans="2:16" x14ac:dyDescent="0.2">
      <c r="B55" s="254" t="s">
        <v>51</v>
      </c>
      <c r="C55" s="262">
        <v>834</v>
      </c>
      <c r="D55" s="263">
        <v>60</v>
      </c>
      <c r="E55" s="263">
        <v>7</v>
      </c>
      <c r="F55" s="263">
        <v>0</v>
      </c>
      <c r="G55" s="263">
        <v>0</v>
      </c>
      <c r="H55" s="263">
        <v>0</v>
      </c>
      <c r="I55" s="263">
        <v>0</v>
      </c>
      <c r="J55" s="265">
        <v>3</v>
      </c>
      <c r="K55" s="265">
        <v>135</v>
      </c>
      <c r="L55" s="265">
        <v>0</v>
      </c>
      <c r="M55" s="265">
        <v>0</v>
      </c>
      <c r="N55" s="265">
        <v>0</v>
      </c>
      <c r="O55" s="265">
        <v>0</v>
      </c>
      <c r="P55" s="31">
        <v>1039</v>
      </c>
    </row>
    <row r="56" spans="2:16" x14ac:dyDescent="0.2">
      <c r="B56" s="133" t="s">
        <v>55</v>
      </c>
      <c r="C56" s="197">
        <v>834</v>
      </c>
      <c r="D56" s="198">
        <v>60</v>
      </c>
      <c r="E56" s="198">
        <v>7</v>
      </c>
      <c r="F56" s="198">
        <v>0</v>
      </c>
      <c r="G56" s="198">
        <v>0</v>
      </c>
      <c r="H56" s="198">
        <v>0</v>
      </c>
      <c r="I56" s="198">
        <v>0</v>
      </c>
      <c r="J56" s="259">
        <v>3</v>
      </c>
      <c r="K56" s="259">
        <v>135</v>
      </c>
      <c r="L56" s="259">
        <v>0</v>
      </c>
      <c r="M56" s="259">
        <v>0</v>
      </c>
      <c r="N56" s="259">
        <v>0</v>
      </c>
      <c r="O56" s="259">
        <v>0</v>
      </c>
      <c r="P56" s="200">
        <v>1039</v>
      </c>
    </row>
    <row r="57" spans="2:16" x14ac:dyDescent="0.2">
      <c r="B57" s="134"/>
      <c r="C57" s="220"/>
      <c r="D57" s="221"/>
      <c r="E57" s="221"/>
      <c r="F57" s="221"/>
      <c r="G57" s="221"/>
      <c r="H57" s="221"/>
      <c r="I57" s="221"/>
      <c r="J57" s="237"/>
      <c r="K57" s="237"/>
      <c r="L57" s="237"/>
      <c r="M57" s="237"/>
      <c r="N57" s="237"/>
      <c r="O57" s="237"/>
      <c r="P57" s="223"/>
    </row>
    <row r="58" spans="2:16" ht="13.5" thickBot="1" x14ac:dyDescent="0.25">
      <c r="B58" s="135" t="s">
        <v>52</v>
      </c>
      <c r="C58" s="182">
        <v>33458</v>
      </c>
      <c r="D58" s="178">
        <v>6632</v>
      </c>
      <c r="E58" s="178">
        <v>639</v>
      </c>
      <c r="F58" s="178">
        <v>18</v>
      </c>
      <c r="G58" s="178">
        <v>43</v>
      </c>
      <c r="H58" s="178">
        <v>0</v>
      </c>
      <c r="I58" s="178">
        <v>1</v>
      </c>
      <c r="J58" s="261">
        <v>362</v>
      </c>
      <c r="K58" s="261">
        <v>18345</v>
      </c>
      <c r="L58" s="261">
        <v>330</v>
      </c>
      <c r="M58" s="261">
        <v>0</v>
      </c>
      <c r="N58" s="261">
        <v>0</v>
      </c>
      <c r="O58" s="261">
        <v>11</v>
      </c>
      <c r="P58" s="201">
        <v>59839</v>
      </c>
    </row>
    <row r="59" spans="2:16" ht="54" customHeight="1" x14ac:dyDescent="0.2">
      <c r="B59" s="493" t="s">
        <v>347</v>
      </c>
      <c r="C59" s="493"/>
      <c r="D59" s="493"/>
      <c r="E59" s="493"/>
      <c r="F59" s="493"/>
      <c r="G59" s="493"/>
      <c r="H59" s="493"/>
      <c r="I59" s="493"/>
      <c r="J59" s="493"/>
      <c r="K59" s="493"/>
      <c r="L59" s="493"/>
      <c r="M59" s="493"/>
      <c r="N59" s="493"/>
      <c r="O59" s="493"/>
    </row>
    <row r="61" spans="2:16" x14ac:dyDescent="0.2">
      <c r="K61"/>
    </row>
    <row r="62" spans="2:16" x14ac:dyDescent="0.2">
      <c r="K62"/>
    </row>
    <row r="63" spans="2:16" x14ac:dyDescent="0.2">
      <c r="K63"/>
    </row>
    <row r="64" spans="2:16" x14ac:dyDescent="0.2">
      <c r="K64"/>
    </row>
    <row r="65" spans="11:11" x14ac:dyDescent="0.2">
      <c r="K65"/>
    </row>
    <row r="66" spans="11:11" x14ac:dyDescent="0.2">
      <c r="K66"/>
    </row>
    <row r="67" spans="11:11" x14ac:dyDescent="0.2">
      <c r="K67"/>
    </row>
    <row r="68" spans="11:11" x14ac:dyDescent="0.2">
      <c r="K68"/>
    </row>
    <row r="69" spans="11:11" x14ac:dyDescent="0.2">
      <c r="K69"/>
    </row>
    <row r="70" spans="11:11" x14ac:dyDescent="0.2">
      <c r="K70"/>
    </row>
    <row r="71" spans="11:11" x14ac:dyDescent="0.2">
      <c r="K71"/>
    </row>
    <row r="72" spans="11:11" x14ac:dyDescent="0.2">
      <c r="K72"/>
    </row>
    <row r="73" spans="11:11" x14ac:dyDescent="0.2">
      <c r="K73"/>
    </row>
    <row r="74" spans="11:11" x14ac:dyDescent="0.2">
      <c r="K74"/>
    </row>
    <row r="75" spans="11:11" x14ac:dyDescent="0.2">
      <c r="K75"/>
    </row>
    <row r="76" spans="11:11" x14ac:dyDescent="0.2">
      <c r="K76"/>
    </row>
    <row r="77" spans="11:11" x14ac:dyDescent="0.2">
      <c r="K77"/>
    </row>
    <row r="78" spans="11:11" x14ac:dyDescent="0.2">
      <c r="K78"/>
    </row>
    <row r="79" spans="11:11" x14ac:dyDescent="0.2">
      <c r="K79"/>
    </row>
    <row r="80" spans="11:11" x14ac:dyDescent="0.2">
      <c r="K80"/>
    </row>
    <row r="81" spans="11:11" x14ac:dyDescent="0.2">
      <c r="K81"/>
    </row>
    <row r="82" spans="11:11" x14ac:dyDescent="0.2">
      <c r="K82"/>
    </row>
    <row r="83" spans="11:11" x14ac:dyDescent="0.2">
      <c r="K83"/>
    </row>
    <row r="84" spans="11:11" x14ac:dyDescent="0.2">
      <c r="K84"/>
    </row>
    <row r="85" spans="11:11" x14ac:dyDescent="0.2">
      <c r="K85"/>
    </row>
    <row r="86" spans="11:11" x14ac:dyDescent="0.2">
      <c r="K86"/>
    </row>
    <row r="87" spans="11:11" x14ac:dyDescent="0.2">
      <c r="K87"/>
    </row>
    <row r="88" spans="11:11" x14ac:dyDescent="0.2">
      <c r="K88"/>
    </row>
    <row r="89" spans="11:11" x14ac:dyDescent="0.2">
      <c r="K89"/>
    </row>
    <row r="90" spans="11:11" x14ac:dyDescent="0.2">
      <c r="K90"/>
    </row>
    <row r="91" spans="11:11" x14ac:dyDescent="0.2">
      <c r="K91"/>
    </row>
    <row r="92" spans="11:11" x14ac:dyDescent="0.2">
      <c r="K92"/>
    </row>
    <row r="93" spans="11:11" x14ac:dyDescent="0.2">
      <c r="K93"/>
    </row>
    <row r="94" spans="11:11" x14ac:dyDescent="0.2">
      <c r="K94"/>
    </row>
    <row r="95" spans="11:11" x14ac:dyDescent="0.2">
      <c r="K95"/>
    </row>
    <row r="96" spans="11:11" x14ac:dyDescent="0.2">
      <c r="K96"/>
    </row>
    <row r="97" spans="11:11" x14ac:dyDescent="0.2">
      <c r="K97"/>
    </row>
    <row r="98" spans="11:11" x14ac:dyDescent="0.2">
      <c r="K98"/>
    </row>
    <row r="99" spans="11:11" x14ac:dyDescent="0.2">
      <c r="K99"/>
    </row>
    <row r="100" spans="11:11" x14ac:dyDescent="0.2">
      <c r="K100"/>
    </row>
    <row r="101" spans="11:11" x14ac:dyDescent="0.2">
      <c r="K101"/>
    </row>
    <row r="102" spans="11:11" x14ac:dyDescent="0.2">
      <c r="K102"/>
    </row>
    <row r="103" spans="11:11" x14ac:dyDescent="0.2">
      <c r="K103"/>
    </row>
    <row r="104" spans="11:11" x14ac:dyDescent="0.2">
      <c r="K104"/>
    </row>
    <row r="105" spans="11:11" x14ac:dyDescent="0.2">
      <c r="K105"/>
    </row>
    <row r="106" spans="11:11" x14ac:dyDescent="0.2">
      <c r="K106"/>
    </row>
    <row r="107" spans="11:11" x14ac:dyDescent="0.2">
      <c r="K107"/>
    </row>
    <row r="108" spans="11:11" x14ac:dyDescent="0.2">
      <c r="K108"/>
    </row>
    <row r="109" spans="11:11" x14ac:dyDescent="0.2">
      <c r="K109"/>
    </row>
    <row r="110" spans="11:11" x14ac:dyDescent="0.2">
      <c r="K110"/>
    </row>
    <row r="111" spans="11:11" x14ac:dyDescent="0.2">
      <c r="K111"/>
    </row>
    <row r="112" spans="11:11" x14ac:dyDescent="0.2">
      <c r="K112"/>
    </row>
    <row r="113" spans="11:11" x14ac:dyDescent="0.2">
      <c r="K113"/>
    </row>
    <row r="114" spans="11:11" x14ac:dyDescent="0.2">
      <c r="K114"/>
    </row>
    <row r="115" spans="11:11" x14ac:dyDescent="0.2">
      <c r="K115"/>
    </row>
    <row r="116" spans="11:11" x14ac:dyDescent="0.2">
      <c r="K116"/>
    </row>
    <row r="117" spans="11:11" x14ac:dyDescent="0.2">
      <c r="K117"/>
    </row>
    <row r="118" spans="11:11" x14ac:dyDescent="0.2">
      <c r="K118"/>
    </row>
    <row r="119" spans="11:11" x14ac:dyDescent="0.2">
      <c r="K119"/>
    </row>
    <row r="120" spans="11:11" x14ac:dyDescent="0.2">
      <c r="K120"/>
    </row>
    <row r="121" spans="11:11" x14ac:dyDescent="0.2">
      <c r="K121"/>
    </row>
    <row r="122" spans="11:11" x14ac:dyDescent="0.2">
      <c r="K122"/>
    </row>
    <row r="123" spans="11:11" x14ac:dyDescent="0.2">
      <c r="K123"/>
    </row>
    <row r="124" spans="11:11" x14ac:dyDescent="0.2">
      <c r="K124"/>
    </row>
    <row r="125" spans="11:11" x14ac:dyDescent="0.2">
      <c r="K125"/>
    </row>
    <row r="126" spans="11:11" x14ac:dyDescent="0.2">
      <c r="K126"/>
    </row>
    <row r="127" spans="11:11" x14ac:dyDescent="0.2">
      <c r="K127"/>
    </row>
    <row r="128" spans="11:11" x14ac:dyDescent="0.2">
      <c r="K128"/>
    </row>
    <row r="129" spans="11:11" x14ac:dyDescent="0.2">
      <c r="K129"/>
    </row>
    <row r="130" spans="11:11" x14ac:dyDescent="0.2">
      <c r="K130"/>
    </row>
    <row r="131" spans="11:11" x14ac:dyDescent="0.2">
      <c r="K131"/>
    </row>
    <row r="132" spans="11:11" x14ac:dyDescent="0.2">
      <c r="K132"/>
    </row>
    <row r="133" spans="11:11" x14ac:dyDescent="0.2">
      <c r="K133"/>
    </row>
    <row r="134" spans="11:11" x14ac:dyDescent="0.2">
      <c r="K134"/>
    </row>
    <row r="135" spans="11:11" x14ac:dyDescent="0.2">
      <c r="K135"/>
    </row>
    <row r="136" spans="11:11" x14ac:dyDescent="0.2">
      <c r="K136"/>
    </row>
    <row r="137" spans="11:11" x14ac:dyDescent="0.2">
      <c r="K137"/>
    </row>
    <row r="138" spans="11:11" x14ac:dyDescent="0.2">
      <c r="K138"/>
    </row>
    <row r="139" spans="11:11" x14ac:dyDescent="0.2">
      <c r="K139"/>
    </row>
    <row r="140" spans="11:11" x14ac:dyDescent="0.2">
      <c r="K140"/>
    </row>
    <row r="141" spans="11:11" x14ac:dyDescent="0.2">
      <c r="K141"/>
    </row>
    <row r="142" spans="11:11" x14ac:dyDescent="0.2">
      <c r="K142"/>
    </row>
    <row r="143" spans="11:11" x14ac:dyDescent="0.2">
      <c r="K143"/>
    </row>
  </sheetData>
  <mergeCells count="1">
    <mergeCell ref="B59:O59"/>
  </mergeCells>
  <pageMargins left="0.38" right="0.3" top="1" bottom="1" header="0.5" footer="0.5"/>
  <pageSetup scale="92" orientation="portrait"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showGridLines="0" workbookViewId="0"/>
  </sheetViews>
  <sheetFormatPr defaultColWidth="9.140625" defaultRowHeight="12.75" x14ac:dyDescent="0.2"/>
  <cols>
    <col min="1" max="1" width="9.140625" style="8" customWidth="1"/>
    <col min="2" max="2" width="23.42578125" style="8" customWidth="1"/>
    <col min="3" max="7" width="15.140625" style="8" customWidth="1"/>
    <col min="8" max="14" width="9.140625" style="8"/>
    <col min="15" max="15" width="15.85546875" style="8" bestFit="1" customWidth="1"/>
    <col min="16" max="16" width="9.28515625" style="8" bestFit="1" customWidth="1"/>
    <col min="17" max="17" width="9.42578125" style="8" bestFit="1" customWidth="1"/>
    <col min="18" max="18" width="9.28515625" style="8" bestFit="1" customWidth="1"/>
    <col min="19" max="20" width="9.42578125" style="8" bestFit="1" customWidth="1"/>
    <col min="21" max="25" width="9.140625" style="8"/>
    <col min="26" max="26" width="13" style="8" bestFit="1" customWidth="1"/>
    <col min="27" max="16384" width="9.140625" style="8"/>
  </cols>
  <sheetData>
    <row r="2" spans="2:7" x14ac:dyDescent="0.2">
      <c r="B2" s="2" t="s">
        <v>306</v>
      </c>
    </row>
    <row r="3" spans="2:7" ht="18.75" thickBot="1" x14ac:dyDescent="0.3">
      <c r="B3" s="459" t="s">
        <v>346</v>
      </c>
    </row>
    <row r="4" spans="2:7" ht="13.5" thickBot="1" x14ac:dyDescent="0.25">
      <c r="B4" s="80" t="s">
        <v>126</v>
      </c>
      <c r="C4" s="350">
        <v>2009</v>
      </c>
      <c r="D4" s="351">
        <v>2010</v>
      </c>
      <c r="E4" s="351">
        <v>2011</v>
      </c>
      <c r="F4" s="351">
        <v>2012</v>
      </c>
      <c r="G4" s="352">
        <v>2013</v>
      </c>
    </row>
    <row r="5" spans="2:7" x14ac:dyDescent="0.2">
      <c r="B5" s="162" t="s">
        <v>85</v>
      </c>
      <c r="C5" s="446"/>
      <c r="D5" s="447"/>
      <c r="E5" s="450"/>
      <c r="F5" s="447">
        <v>27182</v>
      </c>
      <c r="G5" s="452">
        <f>'5-5'!C58</f>
        <v>33458</v>
      </c>
    </row>
    <row r="6" spans="2:7" x14ac:dyDescent="0.2">
      <c r="B6" s="53" t="s">
        <v>82</v>
      </c>
      <c r="C6" s="448"/>
      <c r="D6" s="449"/>
      <c r="E6" s="451"/>
      <c r="F6" s="449">
        <v>5540</v>
      </c>
      <c r="G6" s="453">
        <f>'5-5'!D58</f>
        <v>6632</v>
      </c>
    </row>
    <row r="7" spans="2:7" x14ac:dyDescent="0.2">
      <c r="B7" s="53" t="s">
        <v>183</v>
      </c>
      <c r="C7" s="448"/>
      <c r="D7" s="449"/>
      <c r="E7" s="451"/>
      <c r="F7" s="449">
        <v>507</v>
      </c>
      <c r="G7" s="453">
        <f>'5-5'!E58</f>
        <v>639</v>
      </c>
    </row>
    <row r="8" spans="2:7" x14ac:dyDescent="0.2">
      <c r="B8" s="53" t="s">
        <v>184</v>
      </c>
      <c r="C8" s="448"/>
      <c r="D8" s="449"/>
      <c r="E8" s="451"/>
      <c r="F8" s="449">
        <v>7</v>
      </c>
      <c r="G8" s="453">
        <f>'5-5'!F58</f>
        <v>18</v>
      </c>
    </row>
    <row r="9" spans="2:7" x14ac:dyDescent="0.2">
      <c r="B9" s="53" t="s">
        <v>202</v>
      </c>
      <c r="C9" s="448"/>
      <c r="D9" s="449"/>
      <c r="E9" s="451"/>
      <c r="F9" s="449">
        <v>208</v>
      </c>
      <c r="G9" s="453">
        <f>'5-5'!G58</f>
        <v>43</v>
      </c>
    </row>
    <row r="10" spans="2:7" x14ac:dyDescent="0.2">
      <c r="B10" s="53" t="s">
        <v>201</v>
      </c>
      <c r="C10" s="495" t="s">
        <v>396</v>
      </c>
      <c r="D10" s="496"/>
      <c r="E10" s="497"/>
      <c r="F10" s="449">
        <v>1</v>
      </c>
      <c r="G10" s="453">
        <f>'5-5'!H58</f>
        <v>0</v>
      </c>
    </row>
    <row r="11" spans="2:7" x14ac:dyDescent="0.2">
      <c r="B11" s="53" t="s">
        <v>203</v>
      </c>
      <c r="C11" s="448"/>
      <c r="D11" s="449"/>
      <c r="E11" s="451"/>
      <c r="F11" s="449">
        <v>53</v>
      </c>
      <c r="G11" s="453">
        <f>'5-5'!I58</f>
        <v>1</v>
      </c>
    </row>
    <row r="12" spans="2:7" x14ac:dyDescent="0.2">
      <c r="B12" s="53" t="s">
        <v>81</v>
      </c>
      <c r="C12" s="448"/>
      <c r="D12" s="449"/>
      <c r="E12" s="451"/>
      <c r="F12" s="449">
        <v>336</v>
      </c>
      <c r="G12" s="453">
        <f>'5-5'!J58</f>
        <v>362</v>
      </c>
    </row>
    <row r="13" spans="2:7" x14ac:dyDescent="0.2">
      <c r="B13" s="53" t="s">
        <v>113</v>
      </c>
      <c r="C13" s="448"/>
      <c r="D13" s="449"/>
      <c r="E13" s="451"/>
      <c r="F13" s="449">
        <v>13728</v>
      </c>
      <c r="G13" s="453">
        <f>'5-5'!K58</f>
        <v>18345</v>
      </c>
    </row>
    <row r="14" spans="2:7" x14ac:dyDescent="0.2">
      <c r="B14" s="53" t="s">
        <v>83</v>
      </c>
      <c r="C14" s="448"/>
      <c r="D14" s="449"/>
      <c r="E14" s="451"/>
      <c r="F14" s="449">
        <v>159</v>
      </c>
      <c r="G14" s="453">
        <f>'5-5'!L58</f>
        <v>330</v>
      </c>
    </row>
    <row r="15" spans="2:7" x14ac:dyDescent="0.2">
      <c r="B15" s="53" t="s">
        <v>180</v>
      </c>
      <c r="C15" s="448"/>
      <c r="D15" s="449"/>
      <c r="E15" s="451"/>
      <c r="F15" s="449">
        <v>3</v>
      </c>
      <c r="G15" s="453">
        <f>'5-5'!N58</f>
        <v>0</v>
      </c>
    </row>
    <row r="16" spans="2:7" x14ac:dyDescent="0.2">
      <c r="B16" s="53" t="s">
        <v>87</v>
      </c>
      <c r="C16" s="448"/>
      <c r="D16" s="449"/>
      <c r="E16" s="451"/>
      <c r="F16" s="449">
        <v>6</v>
      </c>
      <c r="G16" s="453">
        <f>'5-5'!O58</f>
        <v>11</v>
      </c>
    </row>
    <row r="17" spans="2:7" ht="13.5" thickBot="1" x14ac:dyDescent="0.25">
      <c r="B17" s="144" t="s">
        <v>13</v>
      </c>
      <c r="C17" s="167"/>
      <c r="D17" s="168"/>
      <c r="E17" s="169"/>
      <c r="F17" s="109">
        <v>47730</v>
      </c>
      <c r="G17" s="454">
        <f>SUM(G5:G16)</f>
        <v>59839</v>
      </c>
    </row>
    <row r="18" spans="2:7" ht="66" customHeight="1" x14ac:dyDescent="0.2">
      <c r="B18" s="493" t="s">
        <v>347</v>
      </c>
      <c r="C18" s="494"/>
      <c r="D18" s="494"/>
      <c r="E18" s="494"/>
      <c r="F18" s="494"/>
      <c r="G18" s="494"/>
    </row>
    <row r="20" spans="2:7" x14ac:dyDescent="0.2">
      <c r="B20" s="460" t="s">
        <v>348</v>
      </c>
    </row>
  </sheetData>
  <mergeCells count="2">
    <mergeCell ref="B18:G18"/>
    <mergeCell ref="C10:E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R43"/>
  <sheetViews>
    <sheetView showGridLines="0" zoomScaleNormal="100" workbookViewId="0"/>
  </sheetViews>
  <sheetFormatPr defaultRowHeight="12.75" x14ac:dyDescent="0.2"/>
  <cols>
    <col min="1" max="1" width="9.140625" customWidth="1"/>
    <col min="3" max="4" width="11.28515625" bestFit="1" customWidth="1"/>
    <col min="5" max="5" width="10.28515625" bestFit="1" customWidth="1"/>
    <col min="6" max="7" width="11.28515625" bestFit="1" customWidth="1"/>
    <col min="8" max="8" width="10.28515625" bestFit="1" customWidth="1"/>
    <col min="9" max="9" width="9.28515625" bestFit="1" customWidth="1"/>
    <col min="10" max="10" width="11.28515625" bestFit="1" customWidth="1"/>
    <col min="11" max="13" width="9.28515625" bestFit="1" customWidth="1"/>
    <col min="14" max="14" width="8.140625" customWidth="1"/>
    <col min="15" max="15" width="1.5703125" customWidth="1"/>
    <col min="16" max="16" width="14.85546875" bestFit="1" customWidth="1"/>
    <col min="17" max="17" width="12.140625" bestFit="1" customWidth="1"/>
    <col min="18" max="18" width="14.140625" bestFit="1" customWidth="1"/>
  </cols>
  <sheetData>
    <row r="2" spans="2:10" ht="12.75" customHeight="1" x14ac:dyDescent="0.2">
      <c r="B2" s="2" t="s">
        <v>60</v>
      </c>
    </row>
    <row r="3" spans="2:10" ht="18.75" thickBot="1" x14ac:dyDescent="0.3">
      <c r="B3" s="7" t="s">
        <v>350</v>
      </c>
    </row>
    <row r="4" spans="2:10" x14ac:dyDescent="0.2">
      <c r="B4" s="56"/>
      <c r="C4" s="479" t="s">
        <v>11</v>
      </c>
      <c r="D4" s="480"/>
      <c r="E4" s="480"/>
      <c r="F4" s="481"/>
      <c r="G4" s="479" t="s">
        <v>12</v>
      </c>
      <c r="H4" s="480"/>
      <c r="I4" s="480"/>
      <c r="J4" s="481"/>
    </row>
    <row r="5" spans="2:10" ht="13.5" thickBot="1" x14ac:dyDescent="0.25">
      <c r="B5" s="106" t="s">
        <v>105</v>
      </c>
      <c r="C5" s="63" t="s">
        <v>57</v>
      </c>
      <c r="D5" s="64" t="s">
        <v>56</v>
      </c>
      <c r="E5" s="66" t="s">
        <v>89</v>
      </c>
      <c r="F5" s="122" t="s">
        <v>5</v>
      </c>
      <c r="G5" s="63" t="s">
        <v>57</v>
      </c>
      <c r="H5" s="64" t="s">
        <v>56</v>
      </c>
      <c r="I5" s="66" t="s">
        <v>89</v>
      </c>
      <c r="J5" s="122" t="s">
        <v>5</v>
      </c>
    </row>
    <row r="6" spans="2:10" x14ac:dyDescent="0.2">
      <c r="B6" s="188">
        <v>2009</v>
      </c>
      <c r="C6" s="189">
        <v>113852</v>
      </c>
      <c r="D6" s="190">
        <v>122003</v>
      </c>
      <c r="E6" s="191">
        <v>3959</v>
      </c>
      <c r="F6" s="192">
        <v>239814</v>
      </c>
      <c r="G6" s="189">
        <v>326551</v>
      </c>
      <c r="H6" s="190">
        <v>72818</v>
      </c>
      <c r="I6" s="191">
        <v>3047</v>
      </c>
      <c r="J6" s="192">
        <v>402416</v>
      </c>
    </row>
    <row r="7" spans="2:10" x14ac:dyDescent="0.2">
      <c r="B7" s="47">
        <v>2010</v>
      </c>
      <c r="C7" s="48">
        <v>124656</v>
      </c>
      <c r="D7" s="44">
        <v>120720</v>
      </c>
      <c r="E7" s="65">
        <v>3983</v>
      </c>
      <c r="F7" s="123">
        <v>249359</v>
      </c>
      <c r="G7" s="48">
        <v>327431</v>
      </c>
      <c r="H7" s="44">
        <v>72784</v>
      </c>
      <c r="I7" s="65">
        <v>2914</v>
      </c>
      <c r="J7" s="123">
        <v>403129</v>
      </c>
    </row>
    <row r="8" spans="2:10" x14ac:dyDescent="0.2">
      <c r="B8" s="47">
        <v>2011</v>
      </c>
      <c r="C8" s="48">
        <v>124498</v>
      </c>
      <c r="D8" s="44">
        <v>121157</v>
      </c>
      <c r="E8" s="65">
        <v>3742</v>
      </c>
      <c r="F8" s="123">
        <v>249397</v>
      </c>
      <c r="G8" s="48">
        <v>324605</v>
      </c>
      <c r="H8" s="44">
        <v>73591</v>
      </c>
      <c r="I8" s="65">
        <v>2842</v>
      </c>
      <c r="J8" s="123">
        <v>401038</v>
      </c>
    </row>
    <row r="9" spans="2:10" x14ac:dyDescent="0.2">
      <c r="B9" s="47">
        <v>2012</v>
      </c>
      <c r="C9" s="48">
        <v>126917</v>
      </c>
      <c r="D9" s="44">
        <v>115451</v>
      </c>
      <c r="E9" s="44">
        <v>3432</v>
      </c>
      <c r="F9" s="123">
        <v>245800</v>
      </c>
      <c r="G9" s="48">
        <v>322048</v>
      </c>
      <c r="H9" s="44">
        <v>70263</v>
      </c>
      <c r="I9" s="44">
        <v>2280</v>
      </c>
      <c r="J9" s="123">
        <v>394591</v>
      </c>
    </row>
    <row r="10" spans="2:10" ht="13.5" thickBot="1" x14ac:dyDescent="0.25">
      <c r="B10" s="183">
        <v>2013</v>
      </c>
      <c r="C10" s="184">
        <v>122927</v>
      </c>
      <c r="D10" s="185">
        <v>110438</v>
      </c>
      <c r="E10" s="186">
        <v>2259</v>
      </c>
      <c r="F10" s="187">
        <v>235624</v>
      </c>
      <c r="G10" s="184">
        <v>319723</v>
      </c>
      <c r="H10" s="185">
        <v>68784</v>
      </c>
      <c r="I10" s="186">
        <v>2068</v>
      </c>
      <c r="J10" s="187">
        <v>390575</v>
      </c>
    </row>
    <row r="11" spans="2:10" ht="13.5" thickBot="1" x14ac:dyDescent="0.25"/>
    <row r="12" spans="2:10" x14ac:dyDescent="0.2">
      <c r="B12" s="455"/>
      <c r="C12" s="480" t="s">
        <v>10</v>
      </c>
      <c r="D12" s="480"/>
      <c r="E12" s="480"/>
      <c r="F12" s="481"/>
      <c r="G12" s="479" t="s">
        <v>5</v>
      </c>
      <c r="H12" s="480"/>
      <c r="I12" s="480"/>
      <c r="J12" s="481"/>
    </row>
    <row r="13" spans="2:10" ht="13.5" thickBot="1" x14ac:dyDescent="0.25">
      <c r="B13" s="456" t="s">
        <v>105</v>
      </c>
      <c r="C13" s="121" t="s">
        <v>57</v>
      </c>
      <c r="D13" s="64" t="s">
        <v>56</v>
      </c>
      <c r="E13" s="66" t="s">
        <v>89</v>
      </c>
      <c r="F13" s="122" t="s">
        <v>5</v>
      </c>
      <c r="G13" s="63" t="s">
        <v>57</v>
      </c>
      <c r="H13" s="64" t="s">
        <v>56</v>
      </c>
      <c r="I13" s="66" t="s">
        <v>89</v>
      </c>
      <c r="J13" s="122" t="s">
        <v>5</v>
      </c>
    </row>
    <row r="14" spans="2:10" x14ac:dyDescent="0.2">
      <c r="B14" s="188">
        <v>2009</v>
      </c>
      <c r="C14" s="189">
        <v>3941</v>
      </c>
      <c r="D14" s="190">
        <v>4836</v>
      </c>
      <c r="E14" s="191">
        <v>696</v>
      </c>
      <c r="F14" s="192">
        <v>9473</v>
      </c>
      <c r="G14" s="189">
        <f>C6+G6+C14</f>
        <v>444344</v>
      </c>
      <c r="H14" s="190">
        <f t="shared" ref="H14:I14" si="0">D6+H6+D14</f>
        <v>199657</v>
      </c>
      <c r="I14" s="191">
        <f t="shared" si="0"/>
        <v>7702</v>
      </c>
      <c r="J14" s="192">
        <f>G14+H14+I14</f>
        <v>651703</v>
      </c>
    </row>
    <row r="15" spans="2:10" x14ac:dyDescent="0.2">
      <c r="B15" s="47">
        <v>2010</v>
      </c>
      <c r="C15" s="48">
        <v>4262</v>
      </c>
      <c r="D15" s="44">
        <v>4866</v>
      </c>
      <c r="E15" s="65">
        <v>538</v>
      </c>
      <c r="F15" s="123">
        <v>9666</v>
      </c>
      <c r="G15" s="48">
        <f t="shared" ref="G15:I15" si="1">C7+G7+C15</f>
        <v>456349</v>
      </c>
      <c r="H15" s="44">
        <f t="shared" si="1"/>
        <v>198370</v>
      </c>
      <c r="I15" s="65">
        <f t="shared" si="1"/>
        <v>7435</v>
      </c>
      <c r="J15" s="123">
        <f t="shared" ref="J15:J18" si="2">G15+H15+I15</f>
        <v>662154</v>
      </c>
    </row>
    <row r="16" spans="2:10" x14ac:dyDescent="0.2">
      <c r="B16" s="47">
        <v>2011</v>
      </c>
      <c r="C16" s="48">
        <v>4041</v>
      </c>
      <c r="D16" s="44">
        <v>4981</v>
      </c>
      <c r="E16" s="65">
        <v>401</v>
      </c>
      <c r="F16" s="123">
        <v>9423</v>
      </c>
      <c r="G16" s="48">
        <f t="shared" ref="G16:I16" si="3">C8+G8+C16</f>
        <v>453144</v>
      </c>
      <c r="H16" s="44">
        <f t="shared" si="3"/>
        <v>199729</v>
      </c>
      <c r="I16" s="65">
        <f t="shared" si="3"/>
        <v>6985</v>
      </c>
      <c r="J16" s="123">
        <f t="shared" si="2"/>
        <v>659858</v>
      </c>
    </row>
    <row r="17" spans="2:10" x14ac:dyDescent="0.2">
      <c r="B17" s="47">
        <v>2012</v>
      </c>
      <c r="C17" s="48">
        <v>4396</v>
      </c>
      <c r="D17" s="44">
        <v>4975</v>
      </c>
      <c r="E17" s="44">
        <v>299</v>
      </c>
      <c r="F17" s="123">
        <v>9670</v>
      </c>
      <c r="G17" s="48">
        <f t="shared" ref="G17:I17" si="4">C9+G9+C17</f>
        <v>453361</v>
      </c>
      <c r="H17" s="44">
        <f t="shared" si="4"/>
        <v>190689</v>
      </c>
      <c r="I17" s="44">
        <f t="shared" si="4"/>
        <v>6011</v>
      </c>
      <c r="J17" s="123">
        <f t="shared" si="2"/>
        <v>650061</v>
      </c>
    </row>
    <row r="18" spans="2:10" ht="13.5" thickBot="1" x14ac:dyDescent="0.25">
      <c r="B18" s="183">
        <v>2013</v>
      </c>
      <c r="C18" s="184">
        <v>4650</v>
      </c>
      <c r="D18" s="185">
        <v>4767</v>
      </c>
      <c r="E18" s="186">
        <v>132</v>
      </c>
      <c r="F18" s="187">
        <v>9549</v>
      </c>
      <c r="G18" s="184">
        <f t="shared" ref="G18:I18" si="5">C10+G10+C18</f>
        <v>447300</v>
      </c>
      <c r="H18" s="185">
        <f t="shared" si="5"/>
        <v>183989</v>
      </c>
      <c r="I18" s="186">
        <f t="shared" si="5"/>
        <v>4459</v>
      </c>
      <c r="J18" s="187">
        <f t="shared" si="2"/>
        <v>635748</v>
      </c>
    </row>
    <row r="42" spans="16:18" x14ac:dyDescent="0.2">
      <c r="P42" s="93"/>
      <c r="R42" s="336"/>
    </row>
    <row r="43" spans="16:18" x14ac:dyDescent="0.2">
      <c r="Q43" s="93"/>
    </row>
  </sheetData>
  <mergeCells count="4">
    <mergeCell ref="C4:F4"/>
    <mergeCell ref="G4:J4"/>
    <mergeCell ref="C12:F12"/>
    <mergeCell ref="G12:J12"/>
  </mergeCells>
  <phoneticPr fontId="4" type="noConversion"/>
  <conditionalFormatting sqref="R42">
    <cfRule type="cellIs" dxfId="2" priority="1" stopIfTrue="1" operator="equal">
      <formula>"WARNING!"</formula>
    </cfRule>
  </conditionalFormatting>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P59"/>
  <sheetViews>
    <sheetView showGridLines="0" workbookViewId="0"/>
  </sheetViews>
  <sheetFormatPr defaultRowHeight="12.75" x14ac:dyDescent="0.2"/>
  <cols>
    <col min="2" max="2" width="40.42578125" customWidth="1"/>
    <col min="3" max="3" width="9" customWidth="1"/>
    <col min="4" max="4" width="7.7109375" customWidth="1"/>
    <col min="5" max="5" width="8.28515625" customWidth="1"/>
    <col min="6" max="6" width="9" customWidth="1"/>
    <col min="7" max="7" width="7.7109375" customWidth="1"/>
    <col min="8" max="8" width="8.28515625" customWidth="1"/>
    <col min="9" max="9" width="9" customWidth="1"/>
    <col min="10" max="10" width="7.7109375" customWidth="1"/>
    <col min="11" max="11" width="8.28515625" customWidth="1"/>
    <col min="12" max="12" width="9" customWidth="1"/>
    <col min="13" max="13" width="7.7109375" customWidth="1"/>
    <col min="14" max="14" width="8.28515625" customWidth="1"/>
    <col min="16" max="16" width="14.5703125" customWidth="1"/>
  </cols>
  <sheetData>
    <row r="1" spans="2:14" ht="12.75" customHeight="1" x14ac:dyDescent="0.2"/>
    <row r="2" spans="2:14" x14ac:dyDescent="0.2">
      <c r="B2" s="2" t="s">
        <v>60</v>
      </c>
    </row>
    <row r="3" spans="2:14" ht="18.75" thickBot="1" x14ac:dyDescent="0.3">
      <c r="B3" s="7" t="s">
        <v>114</v>
      </c>
    </row>
    <row r="4" spans="2:14" x14ac:dyDescent="0.2">
      <c r="B4" s="474" t="s">
        <v>1</v>
      </c>
      <c r="C4" s="469" t="s">
        <v>2</v>
      </c>
      <c r="D4" s="470"/>
      <c r="E4" s="471"/>
      <c r="F4" s="469" t="s">
        <v>3</v>
      </c>
      <c r="G4" s="470"/>
      <c r="H4" s="471"/>
      <c r="I4" s="469" t="s">
        <v>4</v>
      </c>
      <c r="J4" s="470"/>
      <c r="K4" s="471"/>
      <c r="L4" s="469" t="s">
        <v>104</v>
      </c>
      <c r="M4" s="470"/>
      <c r="N4" s="471"/>
    </row>
    <row r="5" spans="2:14" ht="12.75" customHeight="1" thickBot="1" x14ac:dyDescent="0.25">
      <c r="B5" s="475"/>
      <c r="C5" s="116" t="s">
        <v>76</v>
      </c>
      <c r="D5" s="117" t="s">
        <v>77</v>
      </c>
      <c r="E5" s="118" t="s">
        <v>78</v>
      </c>
      <c r="F5" s="116" t="s">
        <v>76</v>
      </c>
      <c r="G5" s="117" t="s">
        <v>77</v>
      </c>
      <c r="H5" s="118" t="s">
        <v>78</v>
      </c>
      <c r="I5" s="116" t="s">
        <v>76</v>
      </c>
      <c r="J5" s="117" t="s">
        <v>77</v>
      </c>
      <c r="K5" s="118" t="s">
        <v>78</v>
      </c>
      <c r="L5" s="116" t="s">
        <v>76</v>
      </c>
      <c r="M5" s="117" t="s">
        <v>77</v>
      </c>
      <c r="N5" s="118" t="s">
        <v>5</v>
      </c>
    </row>
    <row r="6" spans="2:14" ht="12.75" customHeight="1" x14ac:dyDescent="0.2">
      <c r="B6" s="136" t="s">
        <v>16</v>
      </c>
      <c r="C6" s="211">
        <v>0</v>
      </c>
      <c r="D6" s="212">
        <v>29</v>
      </c>
      <c r="E6" s="213">
        <v>29</v>
      </c>
      <c r="F6" s="211">
        <v>0</v>
      </c>
      <c r="G6" s="212">
        <v>14</v>
      </c>
      <c r="H6" s="213">
        <v>14</v>
      </c>
      <c r="I6" s="211">
        <v>0</v>
      </c>
      <c r="J6" s="214">
        <v>0</v>
      </c>
      <c r="K6" s="213">
        <v>0</v>
      </c>
      <c r="L6" s="211">
        <v>0</v>
      </c>
      <c r="M6" s="212">
        <v>43</v>
      </c>
      <c r="N6" s="213">
        <v>43</v>
      </c>
    </row>
    <row r="7" spans="2:14" ht="12.75" customHeight="1" x14ac:dyDescent="0.2">
      <c r="B7" s="132" t="s">
        <v>17</v>
      </c>
      <c r="C7" s="18">
        <v>16</v>
      </c>
      <c r="D7" s="4">
        <v>54</v>
      </c>
      <c r="E7" s="19">
        <v>70</v>
      </c>
      <c r="F7" s="18">
        <v>16</v>
      </c>
      <c r="G7" s="4">
        <v>66</v>
      </c>
      <c r="H7" s="19">
        <v>82</v>
      </c>
      <c r="I7" s="18">
        <v>0</v>
      </c>
      <c r="J7" s="4">
        <v>8</v>
      </c>
      <c r="K7" s="19">
        <v>8</v>
      </c>
      <c r="L7" s="18">
        <v>32</v>
      </c>
      <c r="M7" s="4">
        <v>128</v>
      </c>
      <c r="N7" s="19">
        <v>160</v>
      </c>
    </row>
    <row r="8" spans="2:14" ht="12.75" customHeight="1" x14ac:dyDescent="0.2">
      <c r="B8" s="132" t="s">
        <v>142</v>
      </c>
      <c r="C8" s="18">
        <v>92</v>
      </c>
      <c r="D8" s="4">
        <v>0</v>
      </c>
      <c r="E8" s="19">
        <v>92</v>
      </c>
      <c r="F8" s="18">
        <v>4</v>
      </c>
      <c r="G8" s="4">
        <v>0</v>
      </c>
      <c r="H8" s="19">
        <v>4</v>
      </c>
      <c r="I8" s="18">
        <v>0</v>
      </c>
      <c r="J8" s="4">
        <v>0</v>
      </c>
      <c r="K8" s="19">
        <v>0</v>
      </c>
      <c r="L8" s="18">
        <v>96</v>
      </c>
      <c r="M8" s="4">
        <v>0</v>
      </c>
      <c r="N8" s="19">
        <v>96</v>
      </c>
    </row>
    <row r="9" spans="2:14" ht="12.75" customHeight="1" x14ac:dyDescent="0.2">
      <c r="B9" s="132" t="s">
        <v>143</v>
      </c>
      <c r="C9" s="18">
        <v>75</v>
      </c>
      <c r="D9" s="4">
        <v>0</v>
      </c>
      <c r="E9" s="19">
        <v>75</v>
      </c>
      <c r="F9" s="18">
        <v>1</v>
      </c>
      <c r="G9" s="4">
        <v>0</v>
      </c>
      <c r="H9" s="19">
        <v>1</v>
      </c>
      <c r="I9" s="18">
        <v>0</v>
      </c>
      <c r="J9" s="4">
        <v>0</v>
      </c>
      <c r="K9" s="19">
        <v>0</v>
      </c>
      <c r="L9" s="18">
        <v>76</v>
      </c>
      <c r="M9" s="4">
        <v>0</v>
      </c>
      <c r="N9" s="19">
        <v>76</v>
      </c>
    </row>
    <row r="10" spans="2:14" ht="12.75" customHeight="1" x14ac:dyDescent="0.2">
      <c r="B10" s="132" t="s">
        <v>18</v>
      </c>
      <c r="C10" s="18">
        <v>13938</v>
      </c>
      <c r="D10" s="4">
        <v>135</v>
      </c>
      <c r="E10" s="19">
        <v>14073</v>
      </c>
      <c r="F10" s="18">
        <v>26117</v>
      </c>
      <c r="G10" s="4">
        <v>124</v>
      </c>
      <c r="H10" s="19">
        <v>26241</v>
      </c>
      <c r="I10" s="18">
        <v>79</v>
      </c>
      <c r="J10" s="4">
        <v>0</v>
      </c>
      <c r="K10" s="19">
        <v>79</v>
      </c>
      <c r="L10" s="18">
        <v>40134</v>
      </c>
      <c r="M10" s="4">
        <v>259</v>
      </c>
      <c r="N10" s="19">
        <v>40393</v>
      </c>
    </row>
    <row r="11" spans="2:14" ht="12.75" customHeight="1" x14ac:dyDescent="0.2">
      <c r="B11" s="132" t="s">
        <v>19</v>
      </c>
      <c r="C11" s="18">
        <v>1080</v>
      </c>
      <c r="D11" s="4">
        <v>157</v>
      </c>
      <c r="E11" s="19">
        <v>1237</v>
      </c>
      <c r="F11" s="18">
        <v>705</v>
      </c>
      <c r="G11" s="4">
        <v>1</v>
      </c>
      <c r="H11" s="19">
        <v>706</v>
      </c>
      <c r="I11" s="18">
        <v>6</v>
      </c>
      <c r="J11" s="4">
        <v>0</v>
      </c>
      <c r="K11" s="19">
        <v>6</v>
      </c>
      <c r="L11" s="18">
        <v>1791</v>
      </c>
      <c r="M11" s="4">
        <v>158</v>
      </c>
      <c r="N11" s="19">
        <v>1949</v>
      </c>
    </row>
    <row r="12" spans="2:14" ht="12.75" customHeight="1" x14ac:dyDescent="0.2">
      <c r="B12" s="132" t="s">
        <v>174</v>
      </c>
      <c r="C12" s="18">
        <v>95</v>
      </c>
      <c r="D12" s="4">
        <v>0</v>
      </c>
      <c r="E12" s="19">
        <v>95</v>
      </c>
      <c r="F12" s="18">
        <v>0</v>
      </c>
      <c r="G12" s="4">
        <v>0</v>
      </c>
      <c r="H12" s="19">
        <v>0</v>
      </c>
      <c r="I12" s="18">
        <v>1</v>
      </c>
      <c r="J12" s="4">
        <v>0</v>
      </c>
      <c r="K12" s="19">
        <v>1</v>
      </c>
      <c r="L12" s="18">
        <v>96</v>
      </c>
      <c r="M12" s="4">
        <v>0</v>
      </c>
      <c r="N12" s="19">
        <v>96</v>
      </c>
    </row>
    <row r="13" spans="2:14" ht="12.75" customHeight="1" x14ac:dyDescent="0.2">
      <c r="B13" s="132" t="s">
        <v>20</v>
      </c>
      <c r="C13" s="18">
        <v>4621</v>
      </c>
      <c r="D13" s="4">
        <v>0</v>
      </c>
      <c r="E13" s="19">
        <v>4621</v>
      </c>
      <c r="F13" s="18">
        <v>9340</v>
      </c>
      <c r="G13" s="4">
        <v>0</v>
      </c>
      <c r="H13" s="19">
        <v>9340</v>
      </c>
      <c r="I13" s="18">
        <v>233</v>
      </c>
      <c r="J13" s="4">
        <v>0</v>
      </c>
      <c r="K13" s="19">
        <v>233</v>
      </c>
      <c r="L13" s="18">
        <v>14194</v>
      </c>
      <c r="M13" s="4">
        <v>0</v>
      </c>
      <c r="N13" s="19">
        <v>14194</v>
      </c>
    </row>
    <row r="14" spans="2:14" ht="12.75" customHeight="1" x14ac:dyDescent="0.2">
      <c r="B14" s="132" t="s">
        <v>21</v>
      </c>
      <c r="C14" s="18">
        <v>3399</v>
      </c>
      <c r="D14" s="4">
        <v>226</v>
      </c>
      <c r="E14" s="19">
        <v>3625</v>
      </c>
      <c r="F14" s="18">
        <v>948</v>
      </c>
      <c r="G14" s="4">
        <v>32</v>
      </c>
      <c r="H14" s="19">
        <v>980</v>
      </c>
      <c r="I14" s="18">
        <v>67</v>
      </c>
      <c r="J14" s="4">
        <v>6</v>
      </c>
      <c r="K14" s="19">
        <v>73</v>
      </c>
      <c r="L14" s="18">
        <v>4414</v>
      </c>
      <c r="M14" s="4">
        <v>264</v>
      </c>
      <c r="N14" s="19">
        <v>4678</v>
      </c>
    </row>
    <row r="15" spans="2:14" ht="12.75" customHeight="1" x14ac:dyDescent="0.2">
      <c r="B15" s="132" t="s">
        <v>144</v>
      </c>
      <c r="C15" s="18">
        <v>38042</v>
      </c>
      <c r="D15" s="4">
        <v>1010</v>
      </c>
      <c r="E15" s="19">
        <v>39052</v>
      </c>
      <c r="F15" s="18">
        <v>14490</v>
      </c>
      <c r="G15" s="4">
        <v>140</v>
      </c>
      <c r="H15" s="19">
        <v>14630</v>
      </c>
      <c r="I15" s="18">
        <v>446</v>
      </c>
      <c r="J15" s="4">
        <v>2</v>
      </c>
      <c r="K15" s="19">
        <v>448</v>
      </c>
      <c r="L15" s="18">
        <v>52978</v>
      </c>
      <c r="M15" s="4">
        <v>1152</v>
      </c>
      <c r="N15" s="19">
        <v>54130</v>
      </c>
    </row>
    <row r="16" spans="2:14" ht="12.75" customHeight="1" x14ac:dyDescent="0.2">
      <c r="B16" s="132" t="s">
        <v>22</v>
      </c>
      <c r="C16" s="18">
        <v>381</v>
      </c>
      <c r="D16" s="4">
        <v>0</v>
      </c>
      <c r="E16" s="19">
        <v>381</v>
      </c>
      <c r="F16" s="18">
        <v>1</v>
      </c>
      <c r="G16" s="4">
        <v>0</v>
      </c>
      <c r="H16" s="19">
        <v>1</v>
      </c>
      <c r="I16" s="18">
        <v>0</v>
      </c>
      <c r="J16" s="4">
        <v>0</v>
      </c>
      <c r="K16" s="19">
        <v>0</v>
      </c>
      <c r="L16" s="18">
        <v>382</v>
      </c>
      <c r="M16" s="4">
        <v>0</v>
      </c>
      <c r="N16" s="19">
        <v>382</v>
      </c>
    </row>
    <row r="17" spans="2:14" ht="12.75" customHeight="1" x14ac:dyDescent="0.2">
      <c r="B17" s="132" t="s">
        <v>23</v>
      </c>
      <c r="C17" s="18">
        <v>33530</v>
      </c>
      <c r="D17" s="4">
        <v>1021</v>
      </c>
      <c r="E17" s="19">
        <v>34551</v>
      </c>
      <c r="F17" s="18">
        <v>6160</v>
      </c>
      <c r="G17" s="4">
        <v>104</v>
      </c>
      <c r="H17" s="19">
        <v>6264</v>
      </c>
      <c r="I17" s="18">
        <v>242</v>
      </c>
      <c r="J17" s="4">
        <v>0</v>
      </c>
      <c r="K17" s="19">
        <v>242</v>
      </c>
      <c r="L17" s="18">
        <v>39932</v>
      </c>
      <c r="M17" s="4">
        <v>1125</v>
      </c>
      <c r="N17" s="19">
        <v>41057</v>
      </c>
    </row>
    <row r="18" spans="2:14" ht="12.75" customHeight="1" x14ac:dyDescent="0.2">
      <c r="B18" s="132" t="s">
        <v>24</v>
      </c>
      <c r="C18" s="18">
        <v>3256</v>
      </c>
      <c r="D18" s="4">
        <v>0</v>
      </c>
      <c r="E18" s="19">
        <v>3256</v>
      </c>
      <c r="F18" s="18">
        <v>528</v>
      </c>
      <c r="G18" s="4">
        <v>0</v>
      </c>
      <c r="H18" s="19">
        <v>528</v>
      </c>
      <c r="I18" s="18">
        <v>307</v>
      </c>
      <c r="J18" s="4">
        <v>0</v>
      </c>
      <c r="K18" s="19">
        <v>307</v>
      </c>
      <c r="L18" s="18">
        <v>4091</v>
      </c>
      <c r="M18" s="4">
        <v>0</v>
      </c>
      <c r="N18" s="19">
        <v>4091</v>
      </c>
    </row>
    <row r="19" spans="2:14" ht="12.75" customHeight="1" x14ac:dyDescent="0.2">
      <c r="B19" s="132" t="s">
        <v>25</v>
      </c>
      <c r="C19" s="18">
        <v>1336</v>
      </c>
      <c r="D19" s="4">
        <v>7824</v>
      </c>
      <c r="E19" s="19">
        <v>9160</v>
      </c>
      <c r="F19" s="18">
        <v>259</v>
      </c>
      <c r="G19" s="4">
        <v>3443</v>
      </c>
      <c r="H19" s="19">
        <v>3702</v>
      </c>
      <c r="I19" s="18">
        <v>18</v>
      </c>
      <c r="J19" s="4">
        <v>151</v>
      </c>
      <c r="K19" s="19">
        <v>169</v>
      </c>
      <c r="L19" s="18">
        <v>1613</v>
      </c>
      <c r="M19" s="4">
        <v>11418</v>
      </c>
      <c r="N19" s="19">
        <v>13031</v>
      </c>
    </row>
    <row r="20" spans="2:14" ht="12.75" customHeight="1" x14ac:dyDescent="0.2">
      <c r="B20" s="132" t="s">
        <v>26</v>
      </c>
      <c r="C20" s="18">
        <v>11009</v>
      </c>
      <c r="D20" s="4">
        <v>15</v>
      </c>
      <c r="E20" s="19">
        <v>11024</v>
      </c>
      <c r="F20" s="18">
        <v>20789</v>
      </c>
      <c r="G20" s="4">
        <v>10</v>
      </c>
      <c r="H20" s="19">
        <v>20799</v>
      </c>
      <c r="I20" s="18">
        <v>482</v>
      </c>
      <c r="J20" s="4">
        <v>0</v>
      </c>
      <c r="K20" s="19">
        <v>482</v>
      </c>
      <c r="L20" s="18">
        <v>32280</v>
      </c>
      <c r="M20" s="4">
        <v>25</v>
      </c>
      <c r="N20" s="19">
        <v>32305</v>
      </c>
    </row>
    <row r="21" spans="2:14" ht="12.75" customHeight="1" x14ac:dyDescent="0.2">
      <c r="B21" s="132" t="s">
        <v>27</v>
      </c>
      <c r="C21" s="18">
        <v>4232</v>
      </c>
      <c r="D21" s="4">
        <v>13</v>
      </c>
      <c r="E21" s="19">
        <v>4245</v>
      </c>
      <c r="F21" s="18">
        <v>1879</v>
      </c>
      <c r="G21" s="4">
        <v>16</v>
      </c>
      <c r="H21" s="19">
        <v>1895</v>
      </c>
      <c r="I21" s="18">
        <v>6</v>
      </c>
      <c r="J21" s="4">
        <v>0</v>
      </c>
      <c r="K21" s="19">
        <v>6</v>
      </c>
      <c r="L21" s="18">
        <v>6117</v>
      </c>
      <c r="M21" s="4">
        <v>29</v>
      </c>
      <c r="N21" s="19">
        <v>6146</v>
      </c>
    </row>
    <row r="22" spans="2:14" ht="12.75" customHeight="1" x14ac:dyDescent="0.2">
      <c r="B22" s="132" t="s">
        <v>207</v>
      </c>
      <c r="C22" s="18">
        <v>3357</v>
      </c>
      <c r="D22" s="4">
        <v>32</v>
      </c>
      <c r="E22" s="19">
        <v>3389</v>
      </c>
      <c r="F22" s="18">
        <v>133</v>
      </c>
      <c r="G22" s="4">
        <v>0</v>
      </c>
      <c r="H22" s="19">
        <v>133</v>
      </c>
      <c r="I22" s="18">
        <v>1</v>
      </c>
      <c r="J22" s="4">
        <v>0</v>
      </c>
      <c r="K22" s="19">
        <v>1</v>
      </c>
      <c r="L22" s="18">
        <v>3491</v>
      </c>
      <c r="M22" s="4">
        <v>32</v>
      </c>
      <c r="N22" s="19">
        <v>3523</v>
      </c>
    </row>
    <row r="23" spans="2:14" ht="12.75" customHeight="1" x14ac:dyDescent="0.2">
      <c r="B23" s="132" t="s">
        <v>28</v>
      </c>
      <c r="C23" s="18">
        <v>13544</v>
      </c>
      <c r="D23" s="4">
        <v>14</v>
      </c>
      <c r="E23" s="19">
        <v>13558</v>
      </c>
      <c r="F23" s="18">
        <v>3557</v>
      </c>
      <c r="G23" s="4">
        <v>0</v>
      </c>
      <c r="H23" s="19">
        <v>3557</v>
      </c>
      <c r="I23" s="18">
        <v>981</v>
      </c>
      <c r="J23" s="4">
        <v>0</v>
      </c>
      <c r="K23" s="19">
        <v>981</v>
      </c>
      <c r="L23" s="18">
        <v>18082</v>
      </c>
      <c r="M23" s="4">
        <v>14</v>
      </c>
      <c r="N23" s="19">
        <v>18096</v>
      </c>
    </row>
    <row r="24" spans="2:14" ht="12.75" customHeight="1" x14ac:dyDescent="0.2">
      <c r="B24" s="132" t="s">
        <v>29</v>
      </c>
      <c r="C24" s="18">
        <v>782</v>
      </c>
      <c r="D24" s="4">
        <v>2</v>
      </c>
      <c r="E24" s="19">
        <v>784</v>
      </c>
      <c r="F24" s="18">
        <v>248</v>
      </c>
      <c r="G24" s="4">
        <v>0</v>
      </c>
      <c r="H24" s="19">
        <v>248</v>
      </c>
      <c r="I24" s="18">
        <v>7</v>
      </c>
      <c r="J24" s="4">
        <v>0</v>
      </c>
      <c r="K24" s="19">
        <v>7</v>
      </c>
      <c r="L24" s="18">
        <v>1037</v>
      </c>
      <c r="M24" s="4">
        <v>2</v>
      </c>
      <c r="N24" s="19">
        <v>1039</v>
      </c>
    </row>
    <row r="25" spans="2:14" ht="12.75" customHeight="1" x14ac:dyDescent="0.2">
      <c r="B25" s="132" t="s">
        <v>30</v>
      </c>
      <c r="C25" s="18">
        <v>80</v>
      </c>
      <c r="D25" s="4">
        <v>0</v>
      </c>
      <c r="E25" s="19">
        <v>80</v>
      </c>
      <c r="F25" s="18">
        <v>1</v>
      </c>
      <c r="G25" s="4">
        <v>0</v>
      </c>
      <c r="H25" s="19">
        <v>1</v>
      </c>
      <c r="I25" s="18">
        <v>0</v>
      </c>
      <c r="J25" s="4">
        <v>0</v>
      </c>
      <c r="K25" s="19">
        <v>0</v>
      </c>
      <c r="L25" s="18">
        <v>81</v>
      </c>
      <c r="M25" s="4">
        <v>0</v>
      </c>
      <c r="N25" s="19">
        <v>81</v>
      </c>
    </row>
    <row r="26" spans="2:14" ht="12.75" customHeight="1" x14ac:dyDescent="0.2">
      <c r="B26" s="132" t="s">
        <v>31</v>
      </c>
      <c r="C26" s="18">
        <v>95</v>
      </c>
      <c r="D26" s="4">
        <v>0</v>
      </c>
      <c r="E26" s="19">
        <v>95</v>
      </c>
      <c r="F26" s="18">
        <v>2</v>
      </c>
      <c r="G26" s="4">
        <v>0</v>
      </c>
      <c r="H26" s="19">
        <v>2</v>
      </c>
      <c r="I26" s="18">
        <v>0</v>
      </c>
      <c r="J26" s="4">
        <v>0</v>
      </c>
      <c r="K26" s="19">
        <v>0</v>
      </c>
      <c r="L26" s="18">
        <v>97</v>
      </c>
      <c r="M26" s="4">
        <v>0</v>
      </c>
      <c r="N26" s="19">
        <v>97</v>
      </c>
    </row>
    <row r="27" spans="2:14" ht="12.75" customHeight="1" x14ac:dyDescent="0.2">
      <c r="B27" s="132" t="s">
        <v>179</v>
      </c>
      <c r="C27" s="18">
        <v>6</v>
      </c>
      <c r="D27" s="4">
        <v>0</v>
      </c>
      <c r="E27" s="19">
        <v>6</v>
      </c>
      <c r="F27" s="18">
        <v>0</v>
      </c>
      <c r="G27" s="4">
        <v>0</v>
      </c>
      <c r="H27" s="19">
        <v>0</v>
      </c>
      <c r="I27" s="18">
        <v>0</v>
      </c>
      <c r="J27" s="4">
        <v>0</v>
      </c>
      <c r="K27" s="19">
        <v>0</v>
      </c>
      <c r="L27" s="18">
        <v>6</v>
      </c>
      <c r="M27" s="4">
        <v>0</v>
      </c>
      <c r="N27" s="19">
        <v>6</v>
      </c>
    </row>
    <row r="28" spans="2:14" ht="12.75" customHeight="1" x14ac:dyDescent="0.2">
      <c r="B28" s="132" t="s">
        <v>204</v>
      </c>
      <c r="C28" s="18">
        <v>8</v>
      </c>
      <c r="D28" s="4">
        <v>0</v>
      </c>
      <c r="E28" s="19">
        <v>8</v>
      </c>
      <c r="F28" s="18">
        <v>0</v>
      </c>
      <c r="G28" s="4">
        <v>0</v>
      </c>
      <c r="H28" s="19">
        <v>0</v>
      </c>
      <c r="I28" s="18">
        <v>0</v>
      </c>
      <c r="J28" s="4">
        <v>0</v>
      </c>
      <c r="K28" s="19">
        <v>0</v>
      </c>
      <c r="L28" s="18">
        <v>8</v>
      </c>
      <c r="M28" s="4">
        <v>0</v>
      </c>
      <c r="N28" s="19">
        <v>8</v>
      </c>
    </row>
    <row r="29" spans="2:14" ht="12.75" customHeight="1" x14ac:dyDescent="0.2">
      <c r="B29" s="132" t="s">
        <v>175</v>
      </c>
      <c r="C29" s="18">
        <v>2</v>
      </c>
      <c r="D29" s="4">
        <v>0</v>
      </c>
      <c r="E29" s="19">
        <v>2</v>
      </c>
      <c r="F29" s="18">
        <v>1</v>
      </c>
      <c r="G29" s="4">
        <v>0</v>
      </c>
      <c r="H29" s="19">
        <v>1</v>
      </c>
      <c r="I29" s="18">
        <v>0</v>
      </c>
      <c r="J29" s="4">
        <v>0</v>
      </c>
      <c r="K29" s="19">
        <v>0</v>
      </c>
      <c r="L29" s="18">
        <v>3</v>
      </c>
      <c r="M29" s="4">
        <v>0</v>
      </c>
      <c r="N29" s="19">
        <v>3</v>
      </c>
    </row>
    <row r="30" spans="2:14" ht="12.75" customHeight="1" x14ac:dyDescent="0.2">
      <c r="B30" s="132" t="s">
        <v>32</v>
      </c>
      <c r="C30" s="18">
        <v>938</v>
      </c>
      <c r="D30" s="4">
        <v>13</v>
      </c>
      <c r="E30" s="19">
        <v>951</v>
      </c>
      <c r="F30" s="18">
        <v>86</v>
      </c>
      <c r="G30" s="4">
        <v>0</v>
      </c>
      <c r="H30" s="19">
        <v>86</v>
      </c>
      <c r="I30" s="18">
        <v>3</v>
      </c>
      <c r="J30" s="4">
        <v>0</v>
      </c>
      <c r="K30" s="19">
        <v>3</v>
      </c>
      <c r="L30" s="18">
        <v>1027</v>
      </c>
      <c r="M30" s="4">
        <v>13</v>
      </c>
      <c r="N30" s="19">
        <v>1040</v>
      </c>
    </row>
    <row r="31" spans="2:14" ht="12.75" customHeight="1" x14ac:dyDescent="0.2">
      <c r="B31" s="132" t="s">
        <v>33</v>
      </c>
      <c r="C31" s="18">
        <v>12</v>
      </c>
      <c r="D31" s="4">
        <v>0</v>
      </c>
      <c r="E31" s="19">
        <v>12</v>
      </c>
      <c r="F31" s="18">
        <v>30</v>
      </c>
      <c r="G31" s="4">
        <v>0</v>
      </c>
      <c r="H31" s="19">
        <v>30</v>
      </c>
      <c r="I31" s="18">
        <v>0</v>
      </c>
      <c r="J31" s="4">
        <v>0</v>
      </c>
      <c r="K31" s="19">
        <v>0</v>
      </c>
      <c r="L31" s="18">
        <v>42</v>
      </c>
      <c r="M31" s="4">
        <v>0</v>
      </c>
      <c r="N31" s="19">
        <v>42</v>
      </c>
    </row>
    <row r="32" spans="2:14" ht="12.75" customHeight="1" x14ac:dyDescent="0.2">
      <c r="B32" s="132" t="s">
        <v>34</v>
      </c>
      <c r="C32" s="18">
        <v>7</v>
      </c>
      <c r="D32" s="4">
        <v>0</v>
      </c>
      <c r="E32" s="19">
        <v>7</v>
      </c>
      <c r="F32" s="18">
        <v>5</v>
      </c>
      <c r="G32" s="4">
        <v>0</v>
      </c>
      <c r="H32" s="19">
        <v>5</v>
      </c>
      <c r="I32" s="18">
        <v>1</v>
      </c>
      <c r="J32" s="4">
        <v>0</v>
      </c>
      <c r="K32" s="19">
        <v>1</v>
      </c>
      <c r="L32" s="18">
        <v>13</v>
      </c>
      <c r="M32" s="4">
        <v>0</v>
      </c>
      <c r="N32" s="19">
        <v>13</v>
      </c>
    </row>
    <row r="33" spans="2:14" ht="12.75" customHeight="1" x14ac:dyDescent="0.2">
      <c r="B33" s="132" t="s">
        <v>35</v>
      </c>
      <c r="C33" s="18">
        <v>1485</v>
      </c>
      <c r="D33" s="4">
        <v>23</v>
      </c>
      <c r="E33" s="19">
        <v>1508</v>
      </c>
      <c r="F33" s="18">
        <v>1762</v>
      </c>
      <c r="G33" s="4">
        <v>1</v>
      </c>
      <c r="H33" s="19">
        <v>1763</v>
      </c>
      <c r="I33" s="18">
        <v>108</v>
      </c>
      <c r="J33" s="4">
        <v>0</v>
      </c>
      <c r="K33" s="19">
        <v>108</v>
      </c>
      <c r="L33" s="18">
        <v>3355</v>
      </c>
      <c r="M33" s="4">
        <v>24</v>
      </c>
      <c r="N33" s="19">
        <v>3379</v>
      </c>
    </row>
    <row r="34" spans="2:14" ht="12.75" customHeight="1" x14ac:dyDescent="0.2">
      <c r="B34" s="132" t="s">
        <v>182</v>
      </c>
      <c r="C34" s="18">
        <v>40</v>
      </c>
      <c r="D34" s="4">
        <v>0</v>
      </c>
      <c r="E34" s="19">
        <v>40</v>
      </c>
      <c r="F34" s="18">
        <v>23</v>
      </c>
      <c r="G34" s="4">
        <v>0</v>
      </c>
      <c r="H34" s="19">
        <v>23</v>
      </c>
      <c r="I34" s="18">
        <v>0</v>
      </c>
      <c r="J34" s="4">
        <v>0</v>
      </c>
      <c r="K34" s="19">
        <v>0</v>
      </c>
      <c r="L34" s="18">
        <v>63</v>
      </c>
      <c r="M34" s="4">
        <v>0</v>
      </c>
      <c r="N34" s="19">
        <v>63</v>
      </c>
    </row>
    <row r="35" spans="2:14" ht="12.75" customHeight="1" x14ac:dyDescent="0.2">
      <c r="B35" s="132" t="s">
        <v>145</v>
      </c>
      <c r="C35" s="18">
        <v>5</v>
      </c>
      <c r="D35" s="4">
        <v>0</v>
      </c>
      <c r="E35" s="19">
        <v>5</v>
      </c>
      <c r="F35" s="18">
        <v>5</v>
      </c>
      <c r="G35" s="4">
        <v>0</v>
      </c>
      <c r="H35" s="19">
        <v>5</v>
      </c>
      <c r="I35" s="18">
        <v>0</v>
      </c>
      <c r="J35" s="4">
        <v>0</v>
      </c>
      <c r="K35" s="19">
        <v>0</v>
      </c>
      <c r="L35" s="18">
        <v>10</v>
      </c>
      <c r="M35" s="4">
        <v>0</v>
      </c>
      <c r="N35" s="19">
        <v>10</v>
      </c>
    </row>
    <row r="36" spans="2:14" ht="12.75" customHeight="1" x14ac:dyDescent="0.2">
      <c r="B36" s="132" t="s">
        <v>36</v>
      </c>
      <c r="C36" s="18">
        <v>36</v>
      </c>
      <c r="D36" s="4">
        <v>0</v>
      </c>
      <c r="E36" s="19">
        <v>36</v>
      </c>
      <c r="F36" s="18">
        <v>0</v>
      </c>
      <c r="G36" s="4">
        <v>0</v>
      </c>
      <c r="H36" s="19">
        <v>0</v>
      </c>
      <c r="I36" s="18">
        <v>0</v>
      </c>
      <c r="J36" s="4">
        <v>0</v>
      </c>
      <c r="K36" s="19">
        <v>0</v>
      </c>
      <c r="L36" s="18">
        <v>36</v>
      </c>
      <c r="M36" s="4">
        <v>0</v>
      </c>
      <c r="N36" s="19">
        <v>36</v>
      </c>
    </row>
    <row r="37" spans="2:14" ht="12.75" customHeight="1" x14ac:dyDescent="0.2">
      <c r="B37" s="132" t="s">
        <v>37</v>
      </c>
      <c r="C37" s="18">
        <v>129</v>
      </c>
      <c r="D37" s="4">
        <v>52</v>
      </c>
      <c r="E37" s="19">
        <v>181</v>
      </c>
      <c r="F37" s="18">
        <v>241</v>
      </c>
      <c r="G37" s="4">
        <v>126</v>
      </c>
      <c r="H37" s="19">
        <v>367</v>
      </c>
      <c r="I37" s="18">
        <v>11</v>
      </c>
      <c r="J37" s="4">
        <v>6</v>
      </c>
      <c r="K37" s="19">
        <v>17</v>
      </c>
      <c r="L37" s="18">
        <v>381</v>
      </c>
      <c r="M37" s="4">
        <v>184</v>
      </c>
      <c r="N37" s="19">
        <v>565</v>
      </c>
    </row>
    <row r="38" spans="2:14" ht="12.75" customHeight="1" x14ac:dyDescent="0.2">
      <c r="B38" s="132" t="s">
        <v>205</v>
      </c>
      <c r="C38" s="18">
        <v>5</v>
      </c>
      <c r="D38" s="4">
        <v>0</v>
      </c>
      <c r="E38" s="19">
        <v>5</v>
      </c>
      <c r="F38" s="18">
        <v>0</v>
      </c>
      <c r="G38" s="4">
        <v>0</v>
      </c>
      <c r="H38" s="19">
        <v>0</v>
      </c>
      <c r="I38" s="18">
        <v>0</v>
      </c>
      <c r="J38" s="4">
        <v>0</v>
      </c>
      <c r="K38" s="19">
        <v>0</v>
      </c>
      <c r="L38" s="18">
        <v>5</v>
      </c>
      <c r="M38" s="4">
        <v>0</v>
      </c>
      <c r="N38" s="19">
        <v>5</v>
      </c>
    </row>
    <row r="39" spans="2:14" ht="12.75" customHeight="1" x14ac:dyDescent="0.2">
      <c r="B39" s="132" t="s">
        <v>146</v>
      </c>
      <c r="C39" s="18">
        <v>28</v>
      </c>
      <c r="D39" s="4">
        <v>0</v>
      </c>
      <c r="E39" s="19">
        <v>28</v>
      </c>
      <c r="F39" s="18">
        <v>6</v>
      </c>
      <c r="G39" s="4">
        <v>0</v>
      </c>
      <c r="H39" s="19">
        <v>6</v>
      </c>
      <c r="I39" s="18">
        <v>0</v>
      </c>
      <c r="J39" s="4">
        <v>0</v>
      </c>
      <c r="K39" s="19">
        <v>0</v>
      </c>
      <c r="L39" s="18">
        <v>34</v>
      </c>
      <c r="M39" s="4">
        <v>0</v>
      </c>
      <c r="N39" s="19">
        <v>34</v>
      </c>
    </row>
    <row r="40" spans="2:14" ht="12.75" customHeight="1" x14ac:dyDescent="0.2">
      <c r="B40" s="132" t="s">
        <v>38</v>
      </c>
      <c r="C40" s="18">
        <v>1518</v>
      </c>
      <c r="D40" s="4">
        <v>0</v>
      </c>
      <c r="E40" s="19">
        <v>1518</v>
      </c>
      <c r="F40" s="18">
        <v>3</v>
      </c>
      <c r="G40" s="4">
        <v>0</v>
      </c>
      <c r="H40" s="19">
        <v>3</v>
      </c>
      <c r="I40" s="18">
        <v>0</v>
      </c>
      <c r="J40" s="4">
        <v>0</v>
      </c>
      <c r="K40" s="19">
        <v>0</v>
      </c>
      <c r="L40" s="18">
        <v>1521</v>
      </c>
      <c r="M40" s="4">
        <v>0</v>
      </c>
      <c r="N40" s="19">
        <v>1521</v>
      </c>
    </row>
    <row r="41" spans="2:14" ht="12.75" customHeight="1" x14ac:dyDescent="0.2">
      <c r="B41" s="132" t="s">
        <v>39</v>
      </c>
      <c r="C41" s="18">
        <v>19</v>
      </c>
      <c r="D41" s="4">
        <v>534</v>
      </c>
      <c r="E41" s="19">
        <v>553</v>
      </c>
      <c r="F41" s="18">
        <v>0</v>
      </c>
      <c r="G41" s="4">
        <v>60</v>
      </c>
      <c r="H41" s="19">
        <v>60</v>
      </c>
      <c r="I41" s="18">
        <v>0</v>
      </c>
      <c r="J41" s="4">
        <v>18</v>
      </c>
      <c r="K41" s="19">
        <v>18</v>
      </c>
      <c r="L41" s="18">
        <v>19</v>
      </c>
      <c r="M41" s="4">
        <v>612</v>
      </c>
      <c r="N41" s="19">
        <v>631</v>
      </c>
    </row>
    <row r="42" spans="2:14" ht="12.75" customHeight="1" x14ac:dyDescent="0.2">
      <c r="B42" s="132" t="s">
        <v>208</v>
      </c>
      <c r="C42" s="18">
        <v>2</v>
      </c>
      <c r="D42" s="4">
        <v>0</v>
      </c>
      <c r="E42" s="19">
        <v>2</v>
      </c>
      <c r="F42" s="18">
        <v>0</v>
      </c>
      <c r="G42" s="4">
        <v>0</v>
      </c>
      <c r="H42" s="19">
        <v>0</v>
      </c>
      <c r="I42" s="18">
        <v>0</v>
      </c>
      <c r="J42" s="4">
        <v>0</v>
      </c>
      <c r="K42" s="19">
        <v>0</v>
      </c>
      <c r="L42" s="18">
        <v>2</v>
      </c>
      <c r="M42" s="4">
        <v>0</v>
      </c>
      <c r="N42" s="19">
        <v>2</v>
      </c>
    </row>
    <row r="43" spans="2:14" ht="12.75" customHeight="1" x14ac:dyDescent="0.2">
      <c r="B43" s="132" t="s">
        <v>40</v>
      </c>
      <c r="C43" s="18">
        <v>152</v>
      </c>
      <c r="D43" s="4">
        <v>0</v>
      </c>
      <c r="E43" s="19">
        <v>152</v>
      </c>
      <c r="F43" s="18">
        <v>3</v>
      </c>
      <c r="G43" s="4">
        <v>0</v>
      </c>
      <c r="H43" s="19">
        <v>3</v>
      </c>
      <c r="I43" s="18">
        <v>0</v>
      </c>
      <c r="J43" s="4">
        <v>0</v>
      </c>
      <c r="K43" s="19">
        <v>0</v>
      </c>
      <c r="L43" s="18">
        <v>155</v>
      </c>
      <c r="M43" s="4">
        <v>0</v>
      </c>
      <c r="N43" s="19">
        <v>155</v>
      </c>
    </row>
    <row r="44" spans="2:14" ht="12.75" customHeight="1" x14ac:dyDescent="0.2">
      <c r="B44" s="132" t="s">
        <v>41</v>
      </c>
      <c r="C44" s="18">
        <v>217</v>
      </c>
      <c r="D44" s="4">
        <v>19</v>
      </c>
      <c r="E44" s="19">
        <v>236</v>
      </c>
      <c r="F44" s="18">
        <v>213</v>
      </c>
      <c r="G44" s="4">
        <v>76</v>
      </c>
      <c r="H44" s="19">
        <v>289</v>
      </c>
      <c r="I44" s="18">
        <v>8</v>
      </c>
      <c r="J44" s="4">
        <v>0</v>
      </c>
      <c r="K44" s="19">
        <v>8</v>
      </c>
      <c r="L44" s="18">
        <v>438</v>
      </c>
      <c r="M44" s="4">
        <v>95</v>
      </c>
      <c r="N44" s="19">
        <v>533</v>
      </c>
    </row>
    <row r="45" spans="2:14" ht="12.75" customHeight="1" x14ac:dyDescent="0.2">
      <c r="B45" s="132" t="s">
        <v>42</v>
      </c>
      <c r="C45" s="18">
        <v>435</v>
      </c>
      <c r="D45" s="4">
        <v>0</v>
      </c>
      <c r="E45" s="19">
        <v>435</v>
      </c>
      <c r="F45" s="18">
        <v>33</v>
      </c>
      <c r="G45" s="4">
        <v>0</v>
      </c>
      <c r="H45" s="19">
        <v>33</v>
      </c>
      <c r="I45" s="18">
        <v>5</v>
      </c>
      <c r="J45" s="4">
        <v>0</v>
      </c>
      <c r="K45" s="19">
        <v>5</v>
      </c>
      <c r="L45" s="18">
        <v>473</v>
      </c>
      <c r="M45" s="4">
        <v>0</v>
      </c>
      <c r="N45" s="19">
        <v>473</v>
      </c>
    </row>
    <row r="46" spans="2:14" ht="12.75" customHeight="1" x14ac:dyDescent="0.2">
      <c r="B46" s="132" t="s">
        <v>43</v>
      </c>
      <c r="C46" s="18">
        <v>1065</v>
      </c>
      <c r="D46" s="4">
        <v>0</v>
      </c>
      <c r="E46" s="19">
        <v>1065</v>
      </c>
      <c r="F46" s="18">
        <v>1699</v>
      </c>
      <c r="G46" s="4">
        <v>0</v>
      </c>
      <c r="H46" s="19">
        <v>1699</v>
      </c>
      <c r="I46" s="18">
        <v>0</v>
      </c>
      <c r="J46" s="4">
        <v>0</v>
      </c>
      <c r="K46" s="19">
        <v>0</v>
      </c>
      <c r="L46" s="18">
        <v>2764</v>
      </c>
      <c r="M46" s="4">
        <v>0</v>
      </c>
      <c r="N46" s="19">
        <v>2764</v>
      </c>
    </row>
    <row r="47" spans="2:14" ht="12.75" customHeight="1" x14ac:dyDescent="0.2">
      <c r="B47" s="132" t="s">
        <v>44</v>
      </c>
      <c r="C47" s="18">
        <v>3</v>
      </c>
      <c r="D47" s="4">
        <v>514</v>
      </c>
      <c r="E47" s="19">
        <v>517</v>
      </c>
      <c r="F47" s="18">
        <v>1</v>
      </c>
      <c r="G47" s="4">
        <v>81</v>
      </c>
      <c r="H47" s="19">
        <v>82</v>
      </c>
      <c r="I47" s="18">
        <v>0</v>
      </c>
      <c r="J47" s="4">
        <v>12</v>
      </c>
      <c r="K47" s="19">
        <v>12</v>
      </c>
      <c r="L47" s="18">
        <v>4</v>
      </c>
      <c r="M47" s="4">
        <v>607</v>
      </c>
      <c r="N47" s="19">
        <v>611</v>
      </c>
    </row>
    <row r="48" spans="2:14" ht="12.75" customHeight="1" x14ac:dyDescent="0.2">
      <c r="B48" s="133" t="s">
        <v>53</v>
      </c>
      <c r="C48" s="197">
        <v>139072</v>
      </c>
      <c r="D48" s="198">
        <v>11687</v>
      </c>
      <c r="E48" s="198">
        <v>150759</v>
      </c>
      <c r="F48" s="199">
        <v>89289</v>
      </c>
      <c r="G48" s="197">
        <v>4294</v>
      </c>
      <c r="H48" s="198">
        <v>93583</v>
      </c>
      <c r="I48" s="198">
        <v>3012</v>
      </c>
      <c r="J48" s="259">
        <v>203</v>
      </c>
      <c r="K48" s="197">
        <v>3215</v>
      </c>
      <c r="L48" s="198">
        <v>231373</v>
      </c>
      <c r="M48" s="198">
        <v>16184</v>
      </c>
      <c r="N48" s="199">
        <v>247557</v>
      </c>
    </row>
    <row r="49" spans="2:16" ht="12.75" customHeight="1" x14ac:dyDescent="0.2">
      <c r="B49" s="132" t="s">
        <v>45</v>
      </c>
      <c r="C49" s="18">
        <v>2581</v>
      </c>
      <c r="D49" s="4">
        <v>0</v>
      </c>
      <c r="E49" s="19">
        <v>2581</v>
      </c>
      <c r="F49" s="18">
        <v>5187</v>
      </c>
      <c r="G49" s="4">
        <v>0</v>
      </c>
      <c r="H49" s="19">
        <v>5187</v>
      </c>
      <c r="I49" s="18">
        <v>1</v>
      </c>
      <c r="J49" s="4">
        <v>0</v>
      </c>
      <c r="K49" s="19">
        <v>1</v>
      </c>
      <c r="L49" s="18">
        <v>7769</v>
      </c>
      <c r="M49" s="4">
        <v>0</v>
      </c>
      <c r="N49" s="19">
        <v>7769</v>
      </c>
    </row>
    <row r="50" spans="2:16" ht="12.75" customHeight="1" x14ac:dyDescent="0.2">
      <c r="B50" s="132" t="s">
        <v>46</v>
      </c>
      <c r="C50" s="18">
        <v>3899</v>
      </c>
      <c r="D50" s="4">
        <v>373</v>
      </c>
      <c r="E50" s="19">
        <v>4272</v>
      </c>
      <c r="F50" s="18">
        <v>1531</v>
      </c>
      <c r="G50" s="4">
        <v>207</v>
      </c>
      <c r="H50" s="19">
        <v>1738</v>
      </c>
      <c r="I50" s="18">
        <v>155</v>
      </c>
      <c r="J50" s="4">
        <v>9</v>
      </c>
      <c r="K50" s="19">
        <v>164</v>
      </c>
      <c r="L50" s="18">
        <v>5585</v>
      </c>
      <c r="M50" s="4">
        <v>589</v>
      </c>
      <c r="N50" s="19">
        <v>6174</v>
      </c>
    </row>
    <row r="51" spans="2:16" ht="12.75" customHeight="1" x14ac:dyDescent="0.2">
      <c r="B51" s="132" t="s">
        <v>47</v>
      </c>
      <c r="C51" s="18">
        <v>9493</v>
      </c>
      <c r="D51" s="4">
        <v>2017</v>
      </c>
      <c r="E51" s="19">
        <v>11510</v>
      </c>
      <c r="F51" s="18">
        <v>24896</v>
      </c>
      <c r="G51" s="4">
        <v>9150</v>
      </c>
      <c r="H51" s="19">
        <v>34046</v>
      </c>
      <c r="I51" s="18">
        <v>1266</v>
      </c>
      <c r="J51" s="4">
        <v>728</v>
      </c>
      <c r="K51" s="19">
        <v>1994</v>
      </c>
      <c r="L51" s="18">
        <v>35655</v>
      </c>
      <c r="M51" s="4">
        <v>11895</v>
      </c>
      <c r="N51" s="19">
        <v>47550</v>
      </c>
    </row>
    <row r="52" spans="2:16" ht="12.75" customHeight="1" x14ac:dyDescent="0.2">
      <c r="B52" s="132" t="s">
        <v>48</v>
      </c>
      <c r="C52" s="18">
        <v>29007</v>
      </c>
      <c r="D52" s="4">
        <v>4095</v>
      </c>
      <c r="E52" s="19">
        <v>33102</v>
      </c>
      <c r="F52" s="18">
        <v>26461</v>
      </c>
      <c r="G52" s="4">
        <v>3613</v>
      </c>
      <c r="H52" s="19">
        <v>30074</v>
      </c>
      <c r="I52" s="18">
        <v>2253</v>
      </c>
      <c r="J52" s="4">
        <v>299</v>
      </c>
      <c r="K52" s="19">
        <v>2552</v>
      </c>
      <c r="L52" s="18">
        <v>57721</v>
      </c>
      <c r="M52" s="4">
        <v>8007</v>
      </c>
      <c r="N52" s="19">
        <v>65728</v>
      </c>
    </row>
    <row r="53" spans="2:16" ht="12.75" customHeight="1" x14ac:dyDescent="0.2">
      <c r="B53" s="132" t="s">
        <v>49</v>
      </c>
      <c r="C53" s="18">
        <v>14777</v>
      </c>
      <c r="D53" s="4">
        <v>2794</v>
      </c>
      <c r="E53" s="19">
        <v>17571</v>
      </c>
      <c r="F53" s="18">
        <v>17150</v>
      </c>
      <c r="G53" s="4">
        <v>3530</v>
      </c>
      <c r="H53" s="19">
        <v>20680</v>
      </c>
      <c r="I53" s="18">
        <v>773</v>
      </c>
      <c r="J53" s="4">
        <v>334</v>
      </c>
      <c r="K53" s="19">
        <v>1107</v>
      </c>
      <c r="L53" s="18">
        <v>32700</v>
      </c>
      <c r="M53" s="4">
        <v>6658</v>
      </c>
      <c r="N53" s="19">
        <v>39358</v>
      </c>
    </row>
    <row r="54" spans="2:16" ht="12.75" customHeight="1" x14ac:dyDescent="0.2">
      <c r="B54" s="132" t="s">
        <v>50</v>
      </c>
      <c r="C54" s="18">
        <v>6436</v>
      </c>
      <c r="D54" s="4">
        <v>505</v>
      </c>
      <c r="E54" s="19">
        <v>6941</v>
      </c>
      <c r="F54" s="18">
        <v>4322</v>
      </c>
      <c r="G54" s="4">
        <v>1036</v>
      </c>
      <c r="H54" s="19">
        <v>5358</v>
      </c>
      <c r="I54" s="18">
        <v>381</v>
      </c>
      <c r="J54" s="4">
        <v>125</v>
      </c>
      <c r="K54" s="19">
        <v>506</v>
      </c>
      <c r="L54" s="18">
        <v>11139</v>
      </c>
      <c r="M54" s="4">
        <v>1666</v>
      </c>
      <c r="N54" s="19">
        <v>12805</v>
      </c>
    </row>
    <row r="55" spans="2:16" ht="12.75" customHeight="1" x14ac:dyDescent="0.2">
      <c r="B55" s="133" t="s">
        <v>54</v>
      </c>
      <c r="C55" s="197">
        <v>66193</v>
      </c>
      <c r="D55" s="198">
        <v>9784</v>
      </c>
      <c r="E55" s="198">
        <v>75977</v>
      </c>
      <c r="F55" s="199">
        <v>79547</v>
      </c>
      <c r="G55" s="197">
        <v>17536</v>
      </c>
      <c r="H55" s="198">
        <v>97083</v>
      </c>
      <c r="I55" s="198">
        <v>4829</v>
      </c>
      <c r="J55" s="259">
        <v>1495</v>
      </c>
      <c r="K55" s="197">
        <v>6324</v>
      </c>
      <c r="L55" s="198">
        <v>150569</v>
      </c>
      <c r="M55" s="198">
        <v>28815</v>
      </c>
      <c r="N55" s="199">
        <v>179384</v>
      </c>
    </row>
    <row r="56" spans="2:16" ht="12.75" customHeight="1" x14ac:dyDescent="0.2">
      <c r="B56" s="254" t="s">
        <v>51</v>
      </c>
      <c r="C56" s="262">
        <v>8809</v>
      </c>
      <c r="D56" s="263">
        <v>79</v>
      </c>
      <c r="E56" s="263">
        <v>8888</v>
      </c>
      <c r="F56" s="264">
        <v>199066</v>
      </c>
      <c r="G56" s="262">
        <v>843</v>
      </c>
      <c r="H56" s="263">
        <v>199909</v>
      </c>
      <c r="I56" s="263">
        <v>10</v>
      </c>
      <c r="J56" s="265">
        <v>0</v>
      </c>
      <c r="K56" s="262">
        <v>10</v>
      </c>
      <c r="L56" s="263">
        <v>207885</v>
      </c>
      <c r="M56" s="263">
        <v>922</v>
      </c>
      <c r="N56" s="264">
        <v>208807</v>
      </c>
    </row>
    <row r="57" spans="2:16" ht="12.75" customHeight="1" x14ac:dyDescent="0.2">
      <c r="B57" s="133" t="s">
        <v>55</v>
      </c>
      <c r="C57" s="197">
        <v>8809</v>
      </c>
      <c r="D57" s="198">
        <v>79</v>
      </c>
      <c r="E57" s="198">
        <v>8888</v>
      </c>
      <c r="F57" s="199">
        <v>199066</v>
      </c>
      <c r="G57" s="197">
        <v>843</v>
      </c>
      <c r="H57" s="198">
        <v>199909</v>
      </c>
      <c r="I57" s="198">
        <v>10</v>
      </c>
      <c r="J57" s="259">
        <v>0</v>
      </c>
      <c r="K57" s="197">
        <v>10</v>
      </c>
      <c r="L57" s="198">
        <v>207885</v>
      </c>
      <c r="M57" s="198">
        <v>922</v>
      </c>
      <c r="N57" s="199">
        <v>208807</v>
      </c>
    </row>
    <row r="58" spans="2:16" ht="12.75" customHeight="1" x14ac:dyDescent="0.2">
      <c r="B58" s="134"/>
      <c r="C58" s="216"/>
      <c r="D58" s="217"/>
      <c r="E58" s="217"/>
      <c r="F58" s="218"/>
      <c r="G58" s="216"/>
      <c r="H58" s="217"/>
      <c r="I58" s="217"/>
      <c r="J58" s="260"/>
      <c r="K58" s="220"/>
      <c r="L58" s="221"/>
      <c r="M58" s="221"/>
      <c r="N58" s="222"/>
    </row>
    <row r="59" spans="2:16" ht="12.75" customHeight="1" thickBot="1" x14ac:dyDescent="0.25">
      <c r="B59" s="135" t="s">
        <v>52</v>
      </c>
      <c r="C59" s="182">
        <v>214074</v>
      </c>
      <c r="D59" s="178">
        <v>21550</v>
      </c>
      <c r="E59" s="178">
        <v>235624</v>
      </c>
      <c r="F59" s="179">
        <v>367902</v>
      </c>
      <c r="G59" s="182">
        <v>22673</v>
      </c>
      <c r="H59" s="178">
        <v>390575</v>
      </c>
      <c r="I59" s="178">
        <v>7851</v>
      </c>
      <c r="J59" s="261">
        <v>1698</v>
      </c>
      <c r="K59" s="182">
        <v>9549</v>
      </c>
      <c r="L59" s="178">
        <v>589827</v>
      </c>
      <c r="M59" s="178">
        <v>45921</v>
      </c>
      <c r="N59" s="179">
        <v>635748</v>
      </c>
      <c r="P59" s="336" t="s">
        <v>209</v>
      </c>
    </row>
  </sheetData>
  <mergeCells count="5">
    <mergeCell ref="L4:N4"/>
    <mergeCell ref="B4:B5"/>
    <mergeCell ref="C4:E4"/>
    <mergeCell ref="F4:H4"/>
    <mergeCell ref="I4:K4"/>
  </mergeCells>
  <phoneticPr fontId="4" type="noConversion"/>
  <conditionalFormatting sqref="P59">
    <cfRule type="cellIs" dxfId="1" priority="1" stopIfTrue="1" operator="equal">
      <formula>"WARNING!"</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I47"/>
  <sheetViews>
    <sheetView showGridLines="0" zoomScaleNormal="100" workbookViewId="0"/>
  </sheetViews>
  <sheetFormatPr defaultRowHeight="12.75" x14ac:dyDescent="0.2"/>
  <cols>
    <col min="1" max="1" width="9.140625" customWidth="1"/>
    <col min="2" max="2" width="26.5703125" bestFit="1" customWidth="1"/>
    <col min="3" max="7" width="12.7109375" customWidth="1"/>
    <col min="9" max="9" width="13" customWidth="1"/>
    <col min="10" max="10" width="6" customWidth="1"/>
    <col min="11" max="12" width="10.28515625" bestFit="1" customWidth="1"/>
    <col min="15" max="15" width="13" customWidth="1"/>
  </cols>
  <sheetData>
    <row r="2" spans="2:7" x14ac:dyDescent="0.2">
      <c r="B2" s="2" t="s">
        <v>60</v>
      </c>
    </row>
    <row r="3" spans="2:7" ht="18.75" thickBot="1" x14ac:dyDescent="0.3">
      <c r="B3" s="7" t="s">
        <v>351</v>
      </c>
    </row>
    <row r="4" spans="2:7" ht="13.5" thickBot="1" x14ac:dyDescent="0.25">
      <c r="B4" s="95" t="s">
        <v>125</v>
      </c>
      <c r="C4" s="71">
        <v>2009</v>
      </c>
      <c r="D4" s="72">
        <v>2010</v>
      </c>
      <c r="E4" s="72">
        <v>2011</v>
      </c>
      <c r="F4" s="72">
        <v>2012</v>
      </c>
      <c r="G4" s="73">
        <v>2013</v>
      </c>
    </row>
    <row r="5" spans="2:7" x14ac:dyDescent="0.2">
      <c r="B5" s="101" t="s">
        <v>210</v>
      </c>
      <c r="C5" s="67">
        <v>218936</v>
      </c>
      <c r="D5" s="68">
        <v>228915</v>
      </c>
      <c r="E5" s="68">
        <v>227689</v>
      </c>
      <c r="F5" s="68">
        <v>222261</v>
      </c>
      <c r="G5" s="69">
        <v>214074</v>
      </c>
    </row>
    <row r="6" spans="2:7" x14ac:dyDescent="0.2">
      <c r="B6" s="102" t="s">
        <v>211</v>
      </c>
      <c r="C6" s="50">
        <v>379178</v>
      </c>
      <c r="D6" s="49">
        <v>380209</v>
      </c>
      <c r="E6" s="49">
        <v>378612</v>
      </c>
      <c r="F6" s="49">
        <v>370765</v>
      </c>
      <c r="G6" s="51">
        <v>367902</v>
      </c>
    </row>
    <row r="7" spans="2:7" x14ac:dyDescent="0.2">
      <c r="B7" s="103" t="s">
        <v>212</v>
      </c>
      <c r="C7" s="74">
        <v>7701</v>
      </c>
      <c r="D7" s="75">
        <v>7789</v>
      </c>
      <c r="E7" s="75">
        <v>7809</v>
      </c>
      <c r="F7" s="75">
        <v>8019</v>
      </c>
      <c r="G7" s="76">
        <v>7851</v>
      </c>
    </row>
    <row r="8" spans="2:7" x14ac:dyDescent="0.2">
      <c r="B8" s="125" t="s">
        <v>76</v>
      </c>
      <c r="C8" s="124">
        <v>605815</v>
      </c>
      <c r="D8" s="124">
        <v>616913</v>
      </c>
      <c r="E8" s="124">
        <v>614110</v>
      </c>
      <c r="F8" s="124">
        <v>601045</v>
      </c>
      <c r="G8" s="126">
        <v>589827</v>
      </c>
    </row>
    <row r="9" spans="2:7" x14ac:dyDescent="0.2">
      <c r="B9" s="101" t="s">
        <v>213</v>
      </c>
      <c r="C9" s="67">
        <v>20878</v>
      </c>
      <c r="D9" s="68">
        <v>20444</v>
      </c>
      <c r="E9" s="68">
        <v>21708</v>
      </c>
      <c r="F9" s="68">
        <v>23539</v>
      </c>
      <c r="G9" s="69">
        <v>21550</v>
      </c>
    </row>
    <row r="10" spans="2:7" x14ac:dyDescent="0.2">
      <c r="B10" s="102" t="s">
        <v>214</v>
      </c>
      <c r="C10" s="50">
        <v>23238</v>
      </c>
      <c r="D10" s="49">
        <v>22920</v>
      </c>
      <c r="E10" s="49">
        <v>22426</v>
      </c>
      <c r="F10" s="49">
        <v>23826</v>
      </c>
      <c r="G10" s="51">
        <v>22673</v>
      </c>
    </row>
    <row r="11" spans="2:7" x14ac:dyDescent="0.2">
      <c r="B11" s="103" t="s">
        <v>215</v>
      </c>
      <c r="C11" s="74">
        <v>1772</v>
      </c>
      <c r="D11" s="75">
        <v>1877</v>
      </c>
      <c r="E11" s="75">
        <v>1614</v>
      </c>
      <c r="F11" s="75">
        <v>1651</v>
      </c>
      <c r="G11" s="76">
        <v>1698</v>
      </c>
    </row>
    <row r="12" spans="2:7" x14ac:dyDescent="0.2">
      <c r="B12" s="125" t="s">
        <v>77</v>
      </c>
      <c r="C12" s="124">
        <v>45888</v>
      </c>
      <c r="D12" s="124">
        <v>45241</v>
      </c>
      <c r="E12" s="124">
        <v>45748</v>
      </c>
      <c r="F12" s="124">
        <v>49016</v>
      </c>
      <c r="G12" s="126">
        <v>45921</v>
      </c>
    </row>
    <row r="13" spans="2:7" ht="13.5" thickBot="1" x14ac:dyDescent="0.25">
      <c r="B13" s="107" t="s">
        <v>13</v>
      </c>
      <c r="C13" s="77">
        <v>651703</v>
      </c>
      <c r="D13" s="78">
        <v>662154</v>
      </c>
      <c r="E13" s="78">
        <v>659858</v>
      </c>
      <c r="F13" s="78">
        <v>650061</v>
      </c>
      <c r="G13" s="79">
        <v>635748</v>
      </c>
    </row>
    <row r="45" spans="2:9" x14ac:dyDescent="0.2">
      <c r="H45" s="17"/>
      <c r="I45" s="336" t="s">
        <v>209</v>
      </c>
    </row>
    <row r="46" spans="2:9" x14ac:dyDescent="0.2">
      <c r="B46" s="17"/>
      <c r="C46" s="37"/>
      <c r="D46" s="37"/>
      <c r="E46" s="37"/>
      <c r="F46" s="37"/>
      <c r="G46" s="37"/>
      <c r="H46" s="17"/>
    </row>
    <row r="47" spans="2:9" x14ac:dyDescent="0.2">
      <c r="B47" s="17"/>
      <c r="C47" s="17"/>
      <c r="D47" s="17"/>
      <c r="E47" s="17"/>
      <c r="F47" s="17"/>
      <c r="G47" s="17"/>
      <c r="H47" s="17"/>
    </row>
  </sheetData>
  <phoneticPr fontId="4" type="noConversion"/>
  <conditionalFormatting sqref="I45">
    <cfRule type="cellIs" dxfId="0" priority="1" stopIfTrue="1" operator="equal">
      <formula>"WARNING!"</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O60"/>
  <sheetViews>
    <sheetView showGridLines="0" workbookViewId="0"/>
  </sheetViews>
  <sheetFormatPr defaultRowHeight="12.75" x14ac:dyDescent="0.2"/>
  <cols>
    <col min="2" max="2" width="39.85546875" customWidth="1"/>
    <col min="3" max="3" width="9.28515625" customWidth="1"/>
    <col min="4" max="4" width="9.42578125" customWidth="1"/>
    <col min="5" max="13" width="8.7109375" customWidth="1"/>
    <col min="14" max="14" width="8.85546875" customWidth="1"/>
    <col min="15" max="15" width="10.5703125" bestFit="1" customWidth="1"/>
  </cols>
  <sheetData>
    <row r="2" spans="2:15" x14ac:dyDescent="0.2">
      <c r="B2" s="2" t="s">
        <v>60</v>
      </c>
    </row>
    <row r="3" spans="2:15" ht="18.75" thickBot="1" x14ac:dyDescent="0.3">
      <c r="B3" s="7" t="s">
        <v>187</v>
      </c>
    </row>
    <row r="4" spans="2:15" ht="13.5" thickBot="1" x14ac:dyDescent="0.25">
      <c r="B4" s="474" t="s">
        <v>1</v>
      </c>
      <c r="C4" s="476" t="s">
        <v>2</v>
      </c>
      <c r="D4" s="477"/>
      <c r="E4" s="477"/>
      <c r="F4" s="477"/>
      <c r="G4" s="478"/>
      <c r="H4" s="476" t="s">
        <v>3</v>
      </c>
      <c r="I4" s="477"/>
      <c r="J4" s="477"/>
      <c r="K4" s="478"/>
      <c r="L4" s="476" t="s">
        <v>4</v>
      </c>
      <c r="M4" s="477"/>
      <c r="N4" s="478"/>
      <c r="O4" s="472" t="s">
        <v>104</v>
      </c>
    </row>
    <row r="5" spans="2:15" ht="39.75" customHeight="1" thickBot="1" x14ac:dyDescent="0.25">
      <c r="B5" s="475"/>
      <c r="C5" s="361" t="s">
        <v>382</v>
      </c>
      <c r="D5" s="357" t="s">
        <v>329</v>
      </c>
      <c r="E5" s="357" t="s">
        <v>118</v>
      </c>
      <c r="F5" s="357" t="s">
        <v>15</v>
      </c>
      <c r="G5" s="358" t="s">
        <v>120</v>
      </c>
      <c r="H5" s="356" t="s">
        <v>121</v>
      </c>
      <c r="I5" s="357" t="s">
        <v>122</v>
      </c>
      <c r="J5" s="357" t="s">
        <v>123</v>
      </c>
      <c r="K5" s="358" t="s">
        <v>124</v>
      </c>
      <c r="L5" s="356" t="s">
        <v>88</v>
      </c>
      <c r="M5" s="357" t="s">
        <v>8</v>
      </c>
      <c r="N5" s="358" t="s">
        <v>119</v>
      </c>
      <c r="O5" s="473"/>
    </row>
    <row r="6" spans="2:15" x14ac:dyDescent="0.2">
      <c r="B6" s="112" t="s">
        <v>16</v>
      </c>
      <c r="C6" s="255">
        <v>0</v>
      </c>
      <c r="D6" s="256">
        <v>0</v>
      </c>
      <c r="E6" s="256">
        <v>0</v>
      </c>
      <c r="F6" s="256">
        <v>0</v>
      </c>
      <c r="G6" s="359">
        <v>0</v>
      </c>
      <c r="H6" s="255">
        <v>0</v>
      </c>
      <c r="I6" s="256">
        <v>0</v>
      </c>
      <c r="J6" s="256">
        <v>0</v>
      </c>
      <c r="K6" s="359">
        <v>0</v>
      </c>
      <c r="L6" s="255">
        <v>0</v>
      </c>
      <c r="M6" s="256">
        <v>0</v>
      </c>
      <c r="N6" s="257">
        <v>0</v>
      </c>
      <c r="O6" s="258">
        <v>0</v>
      </c>
    </row>
    <row r="7" spans="2:15" x14ac:dyDescent="0.2">
      <c r="B7" s="25" t="s">
        <v>17</v>
      </c>
      <c r="C7" s="193">
        <v>0</v>
      </c>
      <c r="D7" s="194">
        <v>0</v>
      </c>
      <c r="E7" s="194">
        <v>2</v>
      </c>
      <c r="F7" s="194">
        <v>2</v>
      </c>
      <c r="G7" s="360">
        <v>4</v>
      </c>
      <c r="H7" s="193">
        <v>1</v>
      </c>
      <c r="I7" s="194">
        <v>1</v>
      </c>
      <c r="J7" s="194">
        <v>0</v>
      </c>
      <c r="K7" s="360">
        <v>2</v>
      </c>
      <c r="L7" s="193">
        <v>0</v>
      </c>
      <c r="M7" s="194">
        <v>0</v>
      </c>
      <c r="N7" s="195">
        <v>0</v>
      </c>
      <c r="O7" s="196">
        <v>6</v>
      </c>
    </row>
    <row r="8" spans="2:15" x14ac:dyDescent="0.2">
      <c r="B8" s="25" t="s">
        <v>142</v>
      </c>
      <c r="C8" s="193">
        <v>0</v>
      </c>
      <c r="D8" s="194">
        <v>71</v>
      </c>
      <c r="E8" s="194">
        <v>13</v>
      </c>
      <c r="F8" s="194">
        <v>7</v>
      </c>
      <c r="G8" s="360">
        <v>91</v>
      </c>
      <c r="H8" s="193">
        <v>2</v>
      </c>
      <c r="I8" s="194">
        <v>0</v>
      </c>
      <c r="J8" s="194">
        <v>0</v>
      </c>
      <c r="K8" s="360">
        <v>2</v>
      </c>
      <c r="L8" s="193">
        <v>0</v>
      </c>
      <c r="M8" s="194">
        <v>0</v>
      </c>
      <c r="N8" s="195">
        <v>0</v>
      </c>
      <c r="O8" s="196">
        <v>93</v>
      </c>
    </row>
    <row r="9" spans="2:15" x14ac:dyDescent="0.2">
      <c r="B9" s="25" t="s">
        <v>143</v>
      </c>
      <c r="C9" s="193">
        <v>0</v>
      </c>
      <c r="D9" s="194">
        <v>56</v>
      </c>
      <c r="E9" s="194">
        <v>9</v>
      </c>
      <c r="F9" s="194">
        <v>10</v>
      </c>
      <c r="G9" s="360">
        <v>75</v>
      </c>
      <c r="H9" s="193">
        <v>1</v>
      </c>
      <c r="I9" s="194">
        <v>0</v>
      </c>
      <c r="J9" s="194">
        <v>0</v>
      </c>
      <c r="K9" s="360">
        <v>1</v>
      </c>
      <c r="L9" s="193">
        <v>0</v>
      </c>
      <c r="M9" s="194">
        <v>0</v>
      </c>
      <c r="N9" s="195">
        <v>0</v>
      </c>
      <c r="O9" s="196">
        <v>76</v>
      </c>
    </row>
    <row r="10" spans="2:15" x14ac:dyDescent="0.2">
      <c r="B10" s="25" t="s">
        <v>18</v>
      </c>
      <c r="C10" s="193">
        <v>0</v>
      </c>
      <c r="D10" s="194">
        <v>3737</v>
      </c>
      <c r="E10" s="194">
        <v>330</v>
      </c>
      <c r="F10" s="194">
        <v>800</v>
      </c>
      <c r="G10" s="360">
        <v>4867</v>
      </c>
      <c r="H10" s="193">
        <v>873</v>
      </c>
      <c r="I10" s="194">
        <v>702</v>
      </c>
      <c r="J10" s="194">
        <v>37</v>
      </c>
      <c r="K10" s="360">
        <v>1612</v>
      </c>
      <c r="L10" s="193">
        <v>0</v>
      </c>
      <c r="M10" s="194">
        <v>17</v>
      </c>
      <c r="N10" s="195">
        <v>17</v>
      </c>
      <c r="O10" s="196">
        <v>6496</v>
      </c>
    </row>
    <row r="11" spans="2:15" x14ac:dyDescent="0.2">
      <c r="B11" s="25" t="s">
        <v>19</v>
      </c>
      <c r="C11" s="193">
        <v>0</v>
      </c>
      <c r="D11" s="194">
        <v>219</v>
      </c>
      <c r="E11" s="194">
        <v>266</v>
      </c>
      <c r="F11" s="194">
        <v>327</v>
      </c>
      <c r="G11" s="360">
        <v>812</v>
      </c>
      <c r="H11" s="193">
        <v>214</v>
      </c>
      <c r="I11" s="194">
        <v>272</v>
      </c>
      <c r="J11" s="194">
        <v>28</v>
      </c>
      <c r="K11" s="360">
        <v>514</v>
      </c>
      <c r="L11" s="193">
        <v>1</v>
      </c>
      <c r="M11" s="194">
        <v>5</v>
      </c>
      <c r="N11" s="195">
        <v>6</v>
      </c>
      <c r="O11" s="196">
        <v>1332</v>
      </c>
    </row>
    <row r="12" spans="2:15" x14ac:dyDescent="0.2">
      <c r="B12" s="25" t="s">
        <v>174</v>
      </c>
      <c r="C12" s="193">
        <v>0</v>
      </c>
      <c r="D12" s="194">
        <v>64</v>
      </c>
      <c r="E12" s="194">
        <v>12</v>
      </c>
      <c r="F12" s="194">
        <v>17</v>
      </c>
      <c r="G12" s="360">
        <v>93</v>
      </c>
      <c r="H12" s="193">
        <v>0</v>
      </c>
      <c r="I12" s="194">
        <v>0</v>
      </c>
      <c r="J12" s="194">
        <v>0</v>
      </c>
      <c r="K12" s="360">
        <v>0</v>
      </c>
      <c r="L12" s="193">
        <v>1</v>
      </c>
      <c r="M12" s="194">
        <v>0</v>
      </c>
      <c r="N12" s="195">
        <v>1</v>
      </c>
      <c r="O12" s="196">
        <v>94</v>
      </c>
    </row>
    <row r="13" spans="2:15" x14ac:dyDescent="0.2">
      <c r="B13" s="25" t="s">
        <v>20</v>
      </c>
      <c r="C13" s="193">
        <v>0</v>
      </c>
      <c r="D13" s="194">
        <v>671</v>
      </c>
      <c r="E13" s="194">
        <v>1508</v>
      </c>
      <c r="F13" s="194">
        <v>1776</v>
      </c>
      <c r="G13" s="360">
        <v>3955</v>
      </c>
      <c r="H13" s="193">
        <v>2532</v>
      </c>
      <c r="I13" s="194">
        <v>3015</v>
      </c>
      <c r="J13" s="194">
        <v>703</v>
      </c>
      <c r="K13" s="360">
        <v>6250</v>
      </c>
      <c r="L13" s="193">
        <v>29</v>
      </c>
      <c r="M13" s="194">
        <v>93</v>
      </c>
      <c r="N13" s="195">
        <v>122</v>
      </c>
      <c r="O13" s="196">
        <v>10327</v>
      </c>
    </row>
    <row r="14" spans="2:15" x14ac:dyDescent="0.2">
      <c r="B14" s="25" t="s">
        <v>21</v>
      </c>
      <c r="C14" s="193">
        <v>0</v>
      </c>
      <c r="D14" s="194">
        <v>1741</v>
      </c>
      <c r="E14" s="194">
        <v>636</v>
      </c>
      <c r="F14" s="194">
        <v>738</v>
      </c>
      <c r="G14" s="360">
        <v>3115</v>
      </c>
      <c r="H14" s="193">
        <v>445</v>
      </c>
      <c r="I14" s="194">
        <v>189</v>
      </c>
      <c r="J14" s="194">
        <v>24</v>
      </c>
      <c r="K14" s="360">
        <v>658</v>
      </c>
      <c r="L14" s="193">
        <v>52</v>
      </c>
      <c r="M14" s="194">
        <v>5</v>
      </c>
      <c r="N14" s="195">
        <v>57</v>
      </c>
      <c r="O14" s="196">
        <v>3830</v>
      </c>
    </row>
    <row r="15" spans="2:15" x14ac:dyDescent="0.2">
      <c r="B15" s="25" t="s">
        <v>144</v>
      </c>
      <c r="C15" s="193">
        <v>0</v>
      </c>
      <c r="D15" s="194">
        <v>1635</v>
      </c>
      <c r="E15" s="194">
        <v>1197</v>
      </c>
      <c r="F15" s="194">
        <v>2458</v>
      </c>
      <c r="G15" s="360">
        <v>5290</v>
      </c>
      <c r="H15" s="193">
        <v>593</v>
      </c>
      <c r="I15" s="194">
        <v>1039</v>
      </c>
      <c r="J15" s="194">
        <v>161</v>
      </c>
      <c r="K15" s="360">
        <v>1793</v>
      </c>
      <c r="L15" s="193">
        <v>8</v>
      </c>
      <c r="M15" s="194">
        <v>9</v>
      </c>
      <c r="N15" s="195">
        <v>17</v>
      </c>
      <c r="O15" s="196">
        <v>7100</v>
      </c>
    </row>
    <row r="16" spans="2:15" x14ac:dyDescent="0.2">
      <c r="B16" s="25" t="s">
        <v>22</v>
      </c>
      <c r="C16" s="193">
        <v>0</v>
      </c>
      <c r="D16" s="194">
        <v>303</v>
      </c>
      <c r="E16" s="194">
        <v>33</v>
      </c>
      <c r="F16" s="194">
        <v>41</v>
      </c>
      <c r="G16" s="360">
        <v>377</v>
      </c>
      <c r="H16" s="193">
        <v>1</v>
      </c>
      <c r="I16" s="194">
        <v>0</v>
      </c>
      <c r="J16" s="194">
        <v>0</v>
      </c>
      <c r="K16" s="360">
        <v>1</v>
      </c>
      <c r="L16" s="193">
        <v>0</v>
      </c>
      <c r="M16" s="194">
        <v>0</v>
      </c>
      <c r="N16" s="195">
        <v>0</v>
      </c>
      <c r="O16" s="196">
        <v>378</v>
      </c>
    </row>
    <row r="17" spans="2:15" x14ac:dyDescent="0.2">
      <c r="B17" s="25" t="s">
        <v>23</v>
      </c>
      <c r="C17" s="193">
        <v>0</v>
      </c>
      <c r="D17" s="194">
        <v>589</v>
      </c>
      <c r="E17" s="194">
        <v>279</v>
      </c>
      <c r="F17" s="194">
        <v>307</v>
      </c>
      <c r="G17" s="360">
        <v>1175</v>
      </c>
      <c r="H17" s="193">
        <v>8</v>
      </c>
      <c r="I17" s="194">
        <v>9</v>
      </c>
      <c r="J17" s="194">
        <v>6</v>
      </c>
      <c r="K17" s="360">
        <v>23</v>
      </c>
      <c r="L17" s="193">
        <v>1</v>
      </c>
      <c r="M17" s="194">
        <v>12</v>
      </c>
      <c r="N17" s="195">
        <v>13</v>
      </c>
      <c r="O17" s="196">
        <v>1211</v>
      </c>
    </row>
    <row r="18" spans="2:15" x14ac:dyDescent="0.2">
      <c r="B18" s="25" t="s">
        <v>24</v>
      </c>
      <c r="C18" s="193">
        <v>4</v>
      </c>
      <c r="D18" s="194">
        <v>1169</v>
      </c>
      <c r="E18" s="194">
        <v>1072</v>
      </c>
      <c r="F18" s="194">
        <v>955</v>
      </c>
      <c r="G18" s="360">
        <v>3200</v>
      </c>
      <c r="H18" s="193">
        <v>278</v>
      </c>
      <c r="I18" s="194">
        <v>194</v>
      </c>
      <c r="J18" s="194">
        <v>24</v>
      </c>
      <c r="K18" s="360">
        <v>496</v>
      </c>
      <c r="L18" s="193">
        <v>1</v>
      </c>
      <c r="M18" s="194">
        <v>306</v>
      </c>
      <c r="N18" s="195">
        <v>307</v>
      </c>
      <c r="O18" s="196">
        <v>4003</v>
      </c>
    </row>
    <row r="19" spans="2:15" x14ac:dyDescent="0.2">
      <c r="B19" s="25" t="s">
        <v>25</v>
      </c>
      <c r="C19" s="193">
        <v>0</v>
      </c>
      <c r="D19" s="194">
        <v>317</v>
      </c>
      <c r="E19" s="194">
        <v>154</v>
      </c>
      <c r="F19" s="194">
        <v>421</v>
      </c>
      <c r="G19" s="360">
        <v>892</v>
      </c>
      <c r="H19" s="193">
        <v>74</v>
      </c>
      <c r="I19" s="194">
        <v>66</v>
      </c>
      <c r="J19" s="194">
        <v>5</v>
      </c>
      <c r="K19" s="360">
        <v>145</v>
      </c>
      <c r="L19" s="193">
        <v>0</v>
      </c>
      <c r="M19" s="194">
        <v>14</v>
      </c>
      <c r="N19" s="195">
        <v>14</v>
      </c>
      <c r="O19" s="196">
        <v>1051</v>
      </c>
    </row>
    <row r="20" spans="2:15" x14ac:dyDescent="0.2">
      <c r="B20" s="25" t="s">
        <v>26</v>
      </c>
      <c r="C20" s="193">
        <v>0</v>
      </c>
      <c r="D20" s="194">
        <v>857</v>
      </c>
      <c r="E20" s="194">
        <v>464</v>
      </c>
      <c r="F20" s="194">
        <v>2242</v>
      </c>
      <c r="G20" s="360">
        <v>3563</v>
      </c>
      <c r="H20" s="193">
        <v>2133</v>
      </c>
      <c r="I20" s="194">
        <v>2877</v>
      </c>
      <c r="J20" s="194">
        <v>292</v>
      </c>
      <c r="K20" s="360">
        <v>5302</v>
      </c>
      <c r="L20" s="193">
        <v>12</v>
      </c>
      <c r="M20" s="194">
        <v>164</v>
      </c>
      <c r="N20" s="195">
        <v>176</v>
      </c>
      <c r="O20" s="196">
        <v>9041</v>
      </c>
    </row>
    <row r="21" spans="2:15" x14ac:dyDescent="0.2">
      <c r="B21" s="25" t="s">
        <v>27</v>
      </c>
      <c r="C21" s="193">
        <v>0</v>
      </c>
      <c r="D21" s="194">
        <v>1368</v>
      </c>
      <c r="E21" s="194">
        <v>722</v>
      </c>
      <c r="F21" s="194">
        <v>1985</v>
      </c>
      <c r="G21" s="360">
        <v>4075</v>
      </c>
      <c r="H21" s="193">
        <v>657</v>
      </c>
      <c r="I21" s="194">
        <v>945</v>
      </c>
      <c r="J21" s="194">
        <v>69</v>
      </c>
      <c r="K21" s="360">
        <v>1671</v>
      </c>
      <c r="L21" s="193">
        <v>2</v>
      </c>
      <c r="M21" s="194">
        <v>3</v>
      </c>
      <c r="N21" s="195">
        <v>5</v>
      </c>
      <c r="O21" s="196">
        <v>5751</v>
      </c>
    </row>
    <row r="22" spans="2:15" x14ac:dyDescent="0.2">
      <c r="B22" s="25" t="s">
        <v>207</v>
      </c>
      <c r="C22" s="193">
        <v>0</v>
      </c>
      <c r="D22" s="194">
        <v>295</v>
      </c>
      <c r="E22" s="194">
        <v>59</v>
      </c>
      <c r="F22" s="194">
        <v>70</v>
      </c>
      <c r="G22" s="360">
        <v>424</v>
      </c>
      <c r="H22" s="193">
        <v>90</v>
      </c>
      <c r="I22" s="194">
        <v>7</v>
      </c>
      <c r="J22" s="194">
        <v>6</v>
      </c>
      <c r="K22" s="360">
        <v>103</v>
      </c>
      <c r="L22" s="193">
        <v>0</v>
      </c>
      <c r="M22" s="194">
        <v>1</v>
      </c>
      <c r="N22" s="195">
        <v>1</v>
      </c>
      <c r="O22" s="196">
        <v>528</v>
      </c>
    </row>
    <row r="23" spans="2:15" x14ac:dyDescent="0.2">
      <c r="B23" s="25" t="s">
        <v>28</v>
      </c>
      <c r="C23" s="193">
        <v>7</v>
      </c>
      <c r="D23" s="194">
        <v>6603</v>
      </c>
      <c r="E23" s="194">
        <v>3067</v>
      </c>
      <c r="F23" s="194">
        <v>1298</v>
      </c>
      <c r="G23" s="360">
        <v>10975</v>
      </c>
      <c r="H23" s="193">
        <v>1206</v>
      </c>
      <c r="I23" s="194">
        <v>632</v>
      </c>
      <c r="J23" s="194">
        <v>379</v>
      </c>
      <c r="K23" s="360">
        <v>2217</v>
      </c>
      <c r="L23" s="193">
        <v>107</v>
      </c>
      <c r="M23" s="194">
        <v>248</v>
      </c>
      <c r="N23" s="195">
        <v>355</v>
      </c>
      <c r="O23" s="196">
        <v>13547</v>
      </c>
    </row>
    <row r="24" spans="2:15" x14ac:dyDescent="0.2">
      <c r="B24" s="25" t="s">
        <v>29</v>
      </c>
      <c r="C24" s="193">
        <v>0</v>
      </c>
      <c r="D24" s="194">
        <v>258</v>
      </c>
      <c r="E24" s="194">
        <v>105</v>
      </c>
      <c r="F24" s="194">
        <v>389</v>
      </c>
      <c r="G24" s="360">
        <v>752</v>
      </c>
      <c r="H24" s="193">
        <v>62</v>
      </c>
      <c r="I24" s="194">
        <v>67</v>
      </c>
      <c r="J24" s="194">
        <v>6</v>
      </c>
      <c r="K24" s="360">
        <v>135</v>
      </c>
      <c r="L24" s="193">
        <v>0</v>
      </c>
      <c r="M24" s="194">
        <v>0</v>
      </c>
      <c r="N24" s="195">
        <v>0</v>
      </c>
      <c r="O24" s="196">
        <v>887</v>
      </c>
    </row>
    <row r="25" spans="2:15" x14ac:dyDescent="0.2">
      <c r="B25" s="25" t="s">
        <v>30</v>
      </c>
      <c r="C25" s="193">
        <v>0</v>
      </c>
      <c r="D25" s="194">
        <v>68</v>
      </c>
      <c r="E25" s="194">
        <v>5</v>
      </c>
      <c r="F25" s="194">
        <v>6</v>
      </c>
      <c r="G25" s="360">
        <v>79</v>
      </c>
      <c r="H25" s="193">
        <v>1</v>
      </c>
      <c r="I25" s="194">
        <v>0</v>
      </c>
      <c r="J25" s="194">
        <v>0</v>
      </c>
      <c r="K25" s="360">
        <v>1</v>
      </c>
      <c r="L25" s="193">
        <v>0</v>
      </c>
      <c r="M25" s="194">
        <v>0</v>
      </c>
      <c r="N25" s="195">
        <v>0</v>
      </c>
      <c r="O25" s="196">
        <v>80</v>
      </c>
    </row>
    <row r="26" spans="2:15" x14ac:dyDescent="0.2">
      <c r="B26" s="25" t="s">
        <v>31</v>
      </c>
      <c r="C26" s="193">
        <v>0</v>
      </c>
      <c r="D26" s="194">
        <v>0</v>
      </c>
      <c r="E26" s="194">
        <v>1</v>
      </c>
      <c r="F26" s="194">
        <v>0</v>
      </c>
      <c r="G26" s="360">
        <v>1</v>
      </c>
      <c r="H26" s="193">
        <v>1</v>
      </c>
      <c r="I26" s="194">
        <v>0</v>
      </c>
      <c r="J26" s="194">
        <v>0</v>
      </c>
      <c r="K26" s="360">
        <v>1</v>
      </c>
      <c r="L26" s="193">
        <v>0</v>
      </c>
      <c r="M26" s="194">
        <v>0</v>
      </c>
      <c r="N26" s="195">
        <v>0</v>
      </c>
      <c r="O26" s="196">
        <v>2</v>
      </c>
    </row>
    <row r="27" spans="2:15" x14ac:dyDescent="0.2">
      <c r="B27" s="25" t="s">
        <v>179</v>
      </c>
      <c r="C27" s="193">
        <v>0</v>
      </c>
      <c r="D27" s="194">
        <v>5</v>
      </c>
      <c r="E27" s="194">
        <v>0</v>
      </c>
      <c r="F27" s="194">
        <v>0</v>
      </c>
      <c r="G27" s="360">
        <v>5</v>
      </c>
      <c r="H27" s="193">
        <v>0</v>
      </c>
      <c r="I27" s="194">
        <v>0</v>
      </c>
      <c r="J27" s="194">
        <v>0</v>
      </c>
      <c r="K27" s="360">
        <v>0</v>
      </c>
      <c r="L27" s="193">
        <v>0</v>
      </c>
      <c r="M27" s="194">
        <v>0</v>
      </c>
      <c r="N27" s="195">
        <v>0</v>
      </c>
      <c r="O27" s="196">
        <v>5</v>
      </c>
    </row>
    <row r="28" spans="2:15" x14ac:dyDescent="0.2">
      <c r="B28" s="25" t="s">
        <v>204</v>
      </c>
      <c r="C28" s="193">
        <v>0</v>
      </c>
      <c r="D28" s="194">
        <v>8</v>
      </c>
      <c r="E28" s="194">
        <v>0</v>
      </c>
      <c r="F28" s="194">
        <v>0</v>
      </c>
      <c r="G28" s="360">
        <v>8</v>
      </c>
      <c r="H28" s="193">
        <v>0</v>
      </c>
      <c r="I28" s="194">
        <v>0</v>
      </c>
      <c r="J28" s="194">
        <v>0</v>
      </c>
      <c r="K28" s="360">
        <v>0</v>
      </c>
      <c r="L28" s="193">
        <v>0</v>
      </c>
      <c r="M28" s="194">
        <v>0</v>
      </c>
      <c r="N28" s="195">
        <v>0</v>
      </c>
      <c r="O28" s="196">
        <v>8</v>
      </c>
    </row>
    <row r="29" spans="2:15" x14ac:dyDescent="0.2">
      <c r="B29" s="25" t="s">
        <v>175</v>
      </c>
      <c r="C29" s="193">
        <v>0</v>
      </c>
      <c r="D29" s="194">
        <v>0</v>
      </c>
      <c r="E29" s="194">
        <v>0</v>
      </c>
      <c r="F29" s="194">
        <v>0</v>
      </c>
      <c r="G29" s="360">
        <v>0</v>
      </c>
      <c r="H29" s="193">
        <v>0</v>
      </c>
      <c r="I29" s="194">
        <v>0</v>
      </c>
      <c r="J29" s="194">
        <v>0</v>
      </c>
      <c r="K29" s="360">
        <v>0</v>
      </c>
      <c r="L29" s="193">
        <v>0</v>
      </c>
      <c r="M29" s="194">
        <v>0</v>
      </c>
      <c r="N29" s="195">
        <v>0</v>
      </c>
      <c r="O29" s="196">
        <v>0</v>
      </c>
    </row>
    <row r="30" spans="2:15" x14ac:dyDescent="0.2">
      <c r="B30" s="25" t="s">
        <v>32</v>
      </c>
      <c r="C30" s="193">
        <v>0</v>
      </c>
      <c r="D30" s="194">
        <v>597</v>
      </c>
      <c r="E30" s="194">
        <v>161</v>
      </c>
      <c r="F30" s="194">
        <v>193</v>
      </c>
      <c r="G30" s="360">
        <v>951</v>
      </c>
      <c r="H30" s="193">
        <v>58</v>
      </c>
      <c r="I30" s="194">
        <v>24</v>
      </c>
      <c r="J30" s="194">
        <v>4</v>
      </c>
      <c r="K30" s="360">
        <v>86</v>
      </c>
      <c r="L30" s="193">
        <v>0</v>
      </c>
      <c r="M30" s="194">
        <v>3</v>
      </c>
      <c r="N30" s="195">
        <v>3</v>
      </c>
      <c r="O30" s="196">
        <v>1040</v>
      </c>
    </row>
    <row r="31" spans="2:15" x14ac:dyDescent="0.2">
      <c r="B31" s="25" t="s">
        <v>33</v>
      </c>
      <c r="C31" s="193">
        <v>0</v>
      </c>
      <c r="D31" s="194">
        <v>1</v>
      </c>
      <c r="E31" s="194">
        <v>0</v>
      </c>
      <c r="F31" s="194">
        <v>0</v>
      </c>
      <c r="G31" s="360">
        <v>1</v>
      </c>
      <c r="H31" s="193">
        <v>0</v>
      </c>
      <c r="I31" s="194">
        <v>0</v>
      </c>
      <c r="J31" s="194">
        <v>0</v>
      </c>
      <c r="K31" s="360">
        <v>0</v>
      </c>
      <c r="L31" s="193">
        <v>0</v>
      </c>
      <c r="M31" s="194">
        <v>0</v>
      </c>
      <c r="N31" s="195">
        <v>0</v>
      </c>
      <c r="O31" s="196">
        <v>1</v>
      </c>
    </row>
    <row r="32" spans="2:15" x14ac:dyDescent="0.2">
      <c r="B32" s="25" t="s">
        <v>34</v>
      </c>
      <c r="C32" s="193">
        <v>0</v>
      </c>
      <c r="D32" s="194">
        <v>4</v>
      </c>
      <c r="E32" s="194">
        <v>3</v>
      </c>
      <c r="F32" s="194">
        <v>0</v>
      </c>
      <c r="G32" s="360">
        <v>7</v>
      </c>
      <c r="H32" s="193">
        <v>0</v>
      </c>
      <c r="I32" s="194">
        <v>0</v>
      </c>
      <c r="J32" s="194">
        <v>5</v>
      </c>
      <c r="K32" s="360">
        <v>5</v>
      </c>
      <c r="L32" s="193">
        <v>0</v>
      </c>
      <c r="M32" s="194">
        <v>1</v>
      </c>
      <c r="N32" s="195">
        <v>1</v>
      </c>
      <c r="O32" s="196">
        <v>13</v>
      </c>
    </row>
    <row r="33" spans="2:15" x14ac:dyDescent="0.2">
      <c r="B33" s="25" t="s">
        <v>35</v>
      </c>
      <c r="C33" s="193">
        <v>0</v>
      </c>
      <c r="D33" s="194">
        <v>416</v>
      </c>
      <c r="E33" s="194">
        <v>434</v>
      </c>
      <c r="F33" s="194">
        <v>177</v>
      </c>
      <c r="G33" s="360">
        <v>1027</v>
      </c>
      <c r="H33" s="193">
        <v>539</v>
      </c>
      <c r="I33" s="194">
        <v>526</v>
      </c>
      <c r="J33" s="194">
        <v>96</v>
      </c>
      <c r="K33" s="360">
        <v>1161</v>
      </c>
      <c r="L33" s="193">
        <v>14</v>
      </c>
      <c r="M33" s="194">
        <v>23</v>
      </c>
      <c r="N33" s="195">
        <v>37</v>
      </c>
      <c r="O33" s="196">
        <v>2225</v>
      </c>
    </row>
    <row r="34" spans="2:15" x14ac:dyDescent="0.2">
      <c r="B34" s="25" t="s">
        <v>182</v>
      </c>
      <c r="C34" s="193">
        <v>0</v>
      </c>
      <c r="D34" s="194">
        <v>5</v>
      </c>
      <c r="E34" s="194">
        <v>31</v>
      </c>
      <c r="F34" s="194">
        <v>3</v>
      </c>
      <c r="G34" s="360">
        <v>39</v>
      </c>
      <c r="H34" s="193">
        <v>4</v>
      </c>
      <c r="I34" s="194">
        <v>11</v>
      </c>
      <c r="J34" s="194">
        <v>8</v>
      </c>
      <c r="K34" s="360">
        <v>23</v>
      </c>
      <c r="L34" s="193">
        <v>0</v>
      </c>
      <c r="M34" s="194">
        <v>0</v>
      </c>
      <c r="N34" s="195">
        <v>0</v>
      </c>
      <c r="O34" s="196">
        <v>62</v>
      </c>
    </row>
    <row r="35" spans="2:15" x14ac:dyDescent="0.2">
      <c r="B35" s="25" t="s">
        <v>145</v>
      </c>
      <c r="C35" s="193">
        <v>0</v>
      </c>
      <c r="D35" s="194">
        <v>0</v>
      </c>
      <c r="E35" s="194">
        <v>4</v>
      </c>
      <c r="F35" s="194">
        <v>1</v>
      </c>
      <c r="G35" s="360">
        <v>5</v>
      </c>
      <c r="H35" s="193">
        <v>1</v>
      </c>
      <c r="I35" s="194">
        <v>1</v>
      </c>
      <c r="J35" s="194">
        <v>1</v>
      </c>
      <c r="K35" s="360">
        <v>3</v>
      </c>
      <c r="L35" s="193">
        <v>0</v>
      </c>
      <c r="M35" s="194">
        <v>0</v>
      </c>
      <c r="N35" s="195">
        <v>0</v>
      </c>
      <c r="O35" s="196">
        <v>8</v>
      </c>
    </row>
    <row r="36" spans="2:15" x14ac:dyDescent="0.2">
      <c r="B36" s="25" t="s">
        <v>36</v>
      </c>
      <c r="C36" s="193">
        <v>0</v>
      </c>
      <c r="D36" s="194">
        <v>33</v>
      </c>
      <c r="E36" s="194">
        <v>0</v>
      </c>
      <c r="F36" s="194">
        <v>3</v>
      </c>
      <c r="G36" s="360">
        <v>36</v>
      </c>
      <c r="H36" s="193">
        <v>0</v>
      </c>
      <c r="I36" s="194">
        <v>0</v>
      </c>
      <c r="J36" s="194">
        <v>0</v>
      </c>
      <c r="K36" s="360">
        <v>0</v>
      </c>
      <c r="L36" s="193">
        <v>0</v>
      </c>
      <c r="M36" s="194">
        <v>0</v>
      </c>
      <c r="N36" s="195">
        <v>0</v>
      </c>
      <c r="O36" s="196">
        <v>36</v>
      </c>
    </row>
    <row r="37" spans="2:15" x14ac:dyDescent="0.2">
      <c r="B37" s="25" t="s">
        <v>37</v>
      </c>
      <c r="C37" s="193">
        <v>0</v>
      </c>
      <c r="D37" s="194">
        <v>9</v>
      </c>
      <c r="E37" s="194">
        <v>27</v>
      </c>
      <c r="F37" s="194">
        <v>23</v>
      </c>
      <c r="G37" s="360">
        <v>59</v>
      </c>
      <c r="H37" s="193">
        <v>13</v>
      </c>
      <c r="I37" s="194">
        <v>20</v>
      </c>
      <c r="J37" s="194">
        <v>3</v>
      </c>
      <c r="K37" s="360">
        <v>36</v>
      </c>
      <c r="L37" s="193">
        <v>0</v>
      </c>
      <c r="M37" s="194">
        <v>0</v>
      </c>
      <c r="N37" s="195">
        <v>0</v>
      </c>
      <c r="O37" s="196">
        <v>95</v>
      </c>
    </row>
    <row r="38" spans="2:15" x14ac:dyDescent="0.2">
      <c r="B38" s="25" t="s">
        <v>205</v>
      </c>
      <c r="C38" s="193">
        <v>0</v>
      </c>
      <c r="D38" s="194">
        <v>0</v>
      </c>
      <c r="E38" s="194">
        <v>2</v>
      </c>
      <c r="F38" s="194">
        <v>3</v>
      </c>
      <c r="G38" s="360">
        <v>5</v>
      </c>
      <c r="H38" s="193">
        <v>0</v>
      </c>
      <c r="I38" s="194">
        <v>0</v>
      </c>
      <c r="J38" s="194">
        <v>0</v>
      </c>
      <c r="K38" s="360">
        <v>0</v>
      </c>
      <c r="L38" s="193">
        <v>0</v>
      </c>
      <c r="M38" s="194">
        <v>0</v>
      </c>
      <c r="N38" s="195">
        <v>0</v>
      </c>
      <c r="O38" s="196">
        <v>5</v>
      </c>
    </row>
    <row r="39" spans="2:15" x14ac:dyDescent="0.2">
      <c r="B39" s="25" t="s">
        <v>146</v>
      </c>
      <c r="C39" s="193">
        <v>0</v>
      </c>
      <c r="D39" s="194">
        <v>6</v>
      </c>
      <c r="E39" s="194">
        <v>9</v>
      </c>
      <c r="F39" s="194">
        <v>7</v>
      </c>
      <c r="G39" s="360">
        <v>22</v>
      </c>
      <c r="H39" s="193">
        <v>1</v>
      </c>
      <c r="I39" s="194">
        <v>0</v>
      </c>
      <c r="J39" s="194">
        <v>2</v>
      </c>
      <c r="K39" s="360">
        <v>3</v>
      </c>
      <c r="L39" s="193">
        <v>0</v>
      </c>
      <c r="M39" s="194">
        <v>0</v>
      </c>
      <c r="N39" s="195">
        <v>0</v>
      </c>
      <c r="O39" s="196">
        <v>25</v>
      </c>
    </row>
    <row r="40" spans="2:15" x14ac:dyDescent="0.2">
      <c r="B40" s="25" t="s">
        <v>38</v>
      </c>
      <c r="C40" s="193">
        <v>0</v>
      </c>
      <c r="D40" s="194">
        <v>1387</v>
      </c>
      <c r="E40" s="194">
        <v>12</v>
      </c>
      <c r="F40" s="194">
        <v>117</v>
      </c>
      <c r="G40" s="360">
        <v>1516</v>
      </c>
      <c r="H40" s="193">
        <v>1</v>
      </c>
      <c r="I40" s="194">
        <v>2</v>
      </c>
      <c r="J40" s="194">
        <v>0</v>
      </c>
      <c r="K40" s="360">
        <v>3</v>
      </c>
      <c r="L40" s="193">
        <v>0</v>
      </c>
      <c r="M40" s="194">
        <v>0</v>
      </c>
      <c r="N40" s="195">
        <v>0</v>
      </c>
      <c r="O40" s="196">
        <v>1519</v>
      </c>
    </row>
    <row r="41" spans="2:15" x14ac:dyDescent="0.2">
      <c r="B41" s="25" t="s">
        <v>39</v>
      </c>
      <c r="C41" s="193">
        <v>0</v>
      </c>
      <c r="D41" s="194">
        <v>13</v>
      </c>
      <c r="E41" s="194">
        <v>4</v>
      </c>
      <c r="F41" s="194">
        <v>0</v>
      </c>
      <c r="G41" s="360">
        <v>17</v>
      </c>
      <c r="H41" s="193">
        <v>0</v>
      </c>
      <c r="I41" s="194">
        <v>0</v>
      </c>
      <c r="J41" s="194">
        <v>0</v>
      </c>
      <c r="K41" s="360">
        <v>0</v>
      </c>
      <c r="L41" s="193">
        <v>0</v>
      </c>
      <c r="M41" s="194">
        <v>0</v>
      </c>
      <c r="N41" s="195">
        <v>0</v>
      </c>
      <c r="O41" s="196">
        <v>17</v>
      </c>
    </row>
    <row r="42" spans="2:15" x14ac:dyDescent="0.2">
      <c r="B42" s="25" t="s">
        <v>208</v>
      </c>
      <c r="C42" s="193">
        <v>0</v>
      </c>
      <c r="D42" s="194">
        <v>1</v>
      </c>
      <c r="E42" s="194">
        <v>1</v>
      </c>
      <c r="F42" s="194">
        <v>0</v>
      </c>
      <c r="G42" s="360">
        <v>2</v>
      </c>
      <c r="H42" s="193">
        <v>0</v>
      </c>
      <c r="I42" s="194">
        <v>0</v>
      </c>
      <c r="J42" s="194">
        <v>0</v>
      </c>
      <c r="K42" s="360">
        <v>0</v>
      </c>
      <c r="L42" s="193">
        <v>0</v>
      </c>
      <c r="M42" s="194">
        <v>0</v>
      </c>
      <c r="N42" s="195">
        <v>0</v>
      </c>
      <c r="O42" s="196">
        <v>2</v>
      </c>
    </row>
    <row r="43" spans="2:15" x14ac:dyDescent="0.2">
      <c r="B43" s="25" t="s">
        <v>40</v>
      </c>
      <c r="C43" s="193">
        <v>0</v>
      </c>
      <c r="D43" s="194">
        <v>91</v>
      </c>
      <c r="E43" s="194">
        <v>32</v>
      </c>
      <c r="F43" s="194">
        <v>29</v>
      </c>
      <c r="G43" s="360">
        <v>152</v>
      </c>
      <c r="H43" s="193">
        <v>2</v>
      </c>
      <c r="I43" s="194">
        <v>1</v>
      </c>
      <c r="J43" s="194">
        <v>0</v>
      </c>
      <c r="K43" s="360">
        <v>3</v>
      </c>
      <c r="L43" s="193">
        <v>0</v>
      </c>
      <c r="M43" s="194">
        <v>0</v>
      </c>
      <c r="N43" s="195">
        <v>0</v>
      </c>
      <c r="O43" s="196">
        <v>155</v>
      </c>
    </row>
    <row r="44" spans="2:15" x14ac:dyDescent="0.2">
      <c r="B44" s="25" t="s">
        <v>41</v>
      </c>
      <c r="C44" s="193">
        <v>0</v>
      </c>
      <c r="D44" s="194">
        <v>0</v>
      </c>
      <c r="E44" s="194">
        <v>2</v>
      </c>
      <c r="F44" s="194">
        <v>3</v>
      </c>
      <c r="G44" s="360">
        <v>5</v>
      </c>
      <c r="H44" s="193">
        <v>2</v>
      </c>
      <c r="I44" s="194">
        <v>2</v>
      </c>
      <c r="J44" s="194">
        <v>1</v>
      </c>
      <c r="K44" s="360">
        <v>5</v>
      </c>
      <c r="L44" s="193">
        <v>0</v>
      </c>
      <c r="M44" s="194">
        <v>3</v>
      </c>
      <c r="N44" s="195">
        <v>3</v>
      </c>
      <c r="O44" s="196">
        <v>13</v>
      </c>
    </row>
    <row r="45" spans="2:15" x14ac:dyDescent="0.2">
      <c r="B45" s="25" t="s">
        <v>42</v>
      </c>
      <c r="C45" s="193">
        <v>0</v>
      </c>
      <c r="D45" s="194">
        <v>300</v>
      </c>
      <c r="E45" s="194">
        <v>68</v>
      </c>
      <c r="F45" s="194">
        <v>62</v>
      </c>
      <c r="G45" s="360">
        <v>430</v>
      </c>
      <c r="H45" s="193">
        <v>5</v>
      </c>
      <c r="I45" s="194">
        <v>6</v>
      </c>
      <c r="J45" s="194">
        <v>21</v>
      </c>
      <c r="K45" s="360">
        <v>32</v>
      </c>
      <c r="L45" s="193">
        <v>0</v>
      </c>
      <c r="M45" s="194">
        <v>5</v>
      </c>
      <c r="N45" s="195">
        <v>5</v>
      </c>
      <c r="O45" s="196">
        <v>467</v>
      </c>
    </row>
    <row r="46" spans="2:15" x14ac:dyDescent="0.2">
      <c r="B46" s="25" t="s">
        <v>43</v>
      </c>
      <c r="C46" s="193">
        <v>0</v>
      </c>
      <c r="D46" s="194">
        <v>0</v>
      </c>
      <c r="E46" s="194">
        <v>0</v>
      </c>
      <c r="F46" s="194">
        <v>0</v>
      </c>
      <c r="G46" s="360">
        <v>0</v>
      </c>
      <c r="H46" s="193">
        <v>0</v>
      </c>
      <c r="I46" s="194">
        <v>0</v>
      </c>
      <c r="J46" s="194">
        <v>0</v>
      </c>
      <c r="K46" s="360">
        <v>0</v>
      </c>
      <c r="L46" s="193">
        <v>0</v>
      </c>
      <c r="M46" s="194">
        <v>0</v>
      </c>
      <c r="N46" s="195">
        <v>0</v>
      </c>
      <c r="O46" s="196">
        <v>0</v>
      </c>
    </row>
    <row r="47" spans="2:15" x14ac:dyDescent="0.2">
      <c r="B47" s="25" t="s">
        <v>44</v>
      </c>
      <c r="C47" s="193">
        <v>0</v>
      </c>
      <c r="D47" s="194">
        <v>2</v>
      </c>
      <c r="E47" s="194">
        <v>1</v>
      </c>
      <c r="F47" s="194">
        <v>0</v>
      </c>
      <c r="G47" s="360">
        <v>3</v>
      </c>
      <c r="H47" s="193">
        <v>0</v>
      </c>
      <c r="I47" s="194">
        <v>1</v>
      </c>
      <c r="J47" s="194">
        <v>0</v>
      </c>
      <c r="K47" s="360">
        <v>1</v>
      </c>
      <c r="L47" s="193">
        <v>0</v>
      </c>
      <c r="M47" s="194">
        <v>0</v>
      </c>
      <c r="N47" s="195">
        <v>0</v>
      </c>
      <c r="O47" s="196">
        <v>4</v>
      </c>
    </row>
    <row r="48" spans="2:15" x14ac:dyDescent="0.2">
      <c r="B48" s="26" t="s">
        <v>53</v>
      </c>
      <c r="C48" s="197">
        <v>11</v>
      </c>
      <c r="D48" s="198">
        <v>22899</v>
      </c>
      <c r="E48" s="198">
        <v>10725</v>
      </c>
      <c r="F48" s="198">
        <v>14470</v>
      </c>
      <c r="G48" s="259">
        <v>48105</v>
      </c>
      <c r="H48" s="197">
        <v>9798</v>
      </c>
      <c r="I48" s="198">
        <v>10609</v>
      </c>
      <c r="J48" s="198">
        <v>1881</v>
      </c>
      <c r="K48" s="259">
        <v>22288</v>
      </c>
      <c r="L48" s="197">
        <v>228</v>
      </c>
      <c r="M48" s="198">
        <v>912</v>
      </c>
      <c r="N48" s="199">
        <v>1140</v>
      </c>
      <c r="O48" s="200">
        <v>71533</v>
      </c>
    </row>
    <row r="49" spans="2:15" x14ac:dyDescent="0.2">
      <c r="B49" s="25" t="s">
        <v>45</v>
      </c>
      <c r="C49" s="193">
        <v>0</v>
      </c>
      <c r="D49" s="194">
        <v>768</v>
      </c>
      <c r="E49" s="194">
        <v>447</v>
      </c>
      <c r="F49" s="194">
        <v>1331</v>
      </c>
      <c r="G49" s="360">
        <v>2546</v>
      </c>
      <c r="H49" s="193">
        <v>2586</v>
      </c>
      <c r="I49" s="194">
        <v>1687</v>
      </c>
      <c r="J49" s="194">
        <v>180</v>
      </c>
      <c r="K49" s="360">
        <v>4453</v>
      </c>
      <c r="L49" s="193">
        <v>0</v>
      </c>
      <c r="M49" s="194">
        <v>0</v>
      </c>
      <c r="N49" s="195">
        <v>0</v>
      </c>
      <c r="O49" s="196">
        <v>6999</v>
      </c>
    </row>
    <row r="50" spans="2:15" x14ac:dyDescent="0.2">
      <c r="B50" s="25" t="s">
        <v>46</v>
      </c>
      <c r="C50" s="193">
        <v>16</v>
      </c>
      <c r="D50" s="194">
        <v>1915</v>
      </c>
      <c r="E50" s="194">
        <v>685</v>
      </c>
      <c r="F50" s="194">
        <v>703</v>
      </c>
      <c r="G50" s="360">
        <v>3319</v>
      </c>
      <c r="H50" s="193">
        <v>387</v>
      </c>
      <c r="I50" s="194">
        <v>368</v>
      </c>
      <c r="J50" s="194">
        <v>210</v>
      </c>
      <c r="K50" s="360">
        <v>965</v>
      </c>
      <c r="L50" s="193">
        <v>3</v>
      </c>
      <c r="M50" s="194">
        <v>108</v>
      </c>
      <c r="N50" s="195">
        <v>111</v>
      </c>
      <c r="O50" s="196">
        <v>4395</v>
      </c>
    </row>
    <row r="51" spans="2:15" x14ac:dyDescent="0.2">
      <c r="B51" s="25" t="s">
        <v>47</v>
      </c>
      <c r="C51" s="193">
        <v>0</v>
      </c>
      <c r="D51" s="194">
        <v>3419</v>
      </c>
      <c r="E51" s="194">
        <v>3418</v>
      </c>
      <c r="F51" s="194">
        <v>1116</v>
      </c>
      <c r="G51" s="360">
        <v>7953</v>
      </c>
      <c r="H51" s="193">
        <v>3559</v>
      </c>
      <c r="I51" s="194">
        <v>4898</v>
      </c>
      <c r="J51" s="194">
        <v>536</v>
      </c>
      <c r="K51" s="360">
        <v>8993</v>
      </c>
      <c r="L51" s="193">
        <v>71</v>
      </c>
      <c r="M51" s="194">
        <v>381</v>
      </c>
      <c r="N51" s="195">
        <v>452</v>
      </c>
      <c r="O51" s="196">
        <v>17398</v>
      </c>
    </row>
    <row r="52" spans="2:15" x14ac:dyDescent="0.2">
      <c r="B52" s="25" t="s">
        <v>48</v>
      </c>
      <c r="C52" s="193">
        <v>512</v>
      </c>
      <c r="D52" s="194">
        <v>13750</v>
      </c>
      <c r="E52" s="194">
        <v>12876</v>
      </c>
      <c r="F52" s="194">
        <v>2964</v>
      </c>
      <c r="G52" s="360">
        <v>30102</v>
      </c>
      <c r="H52" s="193">
        <v>9505</v>
      </c>
      <c r="I52" s="194">
        <v>10125</v>
      </c>
      <c r="J52" s="194">
        <v>2826</v>
      </c>
      <c r="K52" s="360">
        <v>22456</v>
      </c>
      <c r="L52" s="193">
        <v>288</v>
      </c>
      <c r="M52" s="194">
        <v>2042</v>
      </c>
      <c r="N52" s="195">
        <v>2330</v>
      </c>
      <c r="O52" s="196">
        <v>54888</v>
      </c>
    </row>
    <row r="53" spans="2:15" x14ac:dyDescent="0.2">
      <c r="B53" s="25" t="s">
        <v>49</v>
      </c>
      <c r="C53" s="193">
        <v>0</v>
      </c>
      <c r="D53" s="194">
        <v>6440</v>
      </c>
      <c r="E53" s="194">
        <v>5070</v>
      </c>
      <c r="F53" s="194">
        <v>1286</v>
      </c>
      <c r="G53" s="360">
        <v>12796</v>
      </c>
      <c r="H53" s="193">
        <v>3556</v>
      </c>
      <c r="I53" s="194">
        <v>2752</v>
      </c>
      <c r="J53" s="194">
        <v>604</v>
      </c>
      <c r="K53" s="360">
        <v>6912</v>
      </c>
      <c r="L53" s="193">
        <v>145</v>
      </c>
      <c r="M53" s="194">
        <v>315</v>
      </c>
      <c r="N53" s="195">
        <v>460</v>
      </c>
      <c r="O53" s="196">
        <v>20168</v>
      </c>
    </row>
    <row r="54" spans="2:15" x14ac:dyDescent="0.2">
      <c r="B54" s="25" t="s">
        <v>50</v>
      </c>
      <c r="C54" s="193">
        <v>0</v>
      </c>
      <c r="D54" s="194">
        <v>2953</v>
      </c>
      <c r="E54" s="194">
        <v>1965</v>
      </c>
      <c r="F54" s="194">
        <v>448</v>
      </c>
      <c r="G54" s="360">
        <v>5366</v>
      </c>
      <c r="H54" s="193">
        <v>1529</v>
      </c>
      <c r="I54" s="194">
        <v>1000</v>
      </c>
      <c r="J54" s="194">
        <v>67</v>
      </c>
      <c r="K54" s="360">
        <v>2596</v>
      </c>
      <c r="L54" s="193">
        <v>42</v>
      </c>
      <c r="M54" s="194">
        <v>229</v>
      </c>
      <c r="N54" s="195">
        <v>271</v>
      </c>
      <c r="O54" s="196">
        <v>8233</v>
      </c>
    </row>
    <row r="55" spans="2:15" x14ac:dyDescent="0.2">
      <c r="B55" s="26" t="s">
        <v>54</v>
      </c>
      <c r="C55" s="197">
        <v>528</v>
      </c>
      <c r="D55" s="198">
        <v>29245</v>
      </c>
      <c r="E55" s="198">
        <v>24461</v>
      </c>
      <c r="F55" s="198">
        <v>7848</v>
      </c>
      <c r="G55" s="259">
        <v>62082</v>
      </c>
      <c r="H55" s="197">
        <v>21122</v>
      </c>
      <c r="I55" s="198">
        <v>20830</v>
      </c>
      <c r="J55" s="198">
        <v>4423</v>
      </c>
      <c r="K55" s="259">
        <v>46375</v>
      </c>
      <c r="L55" s="197">
        <v>549</v>
      </c>
      <c r="M55" s="198">
        <v>3075</v>
      </c>
      <c r="N55" s="199">
        <v>3624</v>
      </c>
      <c r="O55" s="200">
        <v>112081</v>
      </c>
    </row>
    <row r="56" spans="2:15" x14ac:dyDescent="0.2">
      <c r="B56" s="254" t="s">
        <v>51</v>
      </c>
      <c r="C56" s="262">
        <v>0</v>
      </c>
      <c r="D56" s="263">
        <v>144</v>
      </c>
      <c r="E56" s="263">
        <v>68</v>
      </c>
      <c r="F56" s="263">
        <v>39</v>
      </c>
      <c r="G56" s="265">
        <v>251</v>
      </c>
      <c r="H56" s="262">
        <v>49</v>
      </c>
      <c r="I56" s="263">
        <v>70</v>
      </c>
      <c r="J56" s="263">
        <v>2</v>
      </c>
      <c r="K56" s="265">
        <v>121</v>
      </c>
      <c r="L56" s="262">
        <v>1</v>
      </c>
      <c r="M56" s="263">
        <v>2</v>
      </c>
      <c r="N56" s="264">
        <v>3</v>
      </c>
      <c r="O56" s="266">
        <v>375</v>
      </c>
    </row>
    <row r="57" spans="2:15" x14ac:dyDescent="0.2">
      <c r="B57" s="26" t="s">
        <v>55</v>
      </c>
      <c r="C57" s="197">
        <v>0</v>
      </c>
      <c r="D57" s="198">
        <v>144</v>
      </c>
      <c r="E57" s="198">
        <v>68</v>
      </c>
      <c r="F57" s="198">
        <v>39</v>
      </c>
      <c r="G57" s="259">
        <v>251</v>
      </c>
      <c r="H57" s="197">
        <v>49</v>
      </c>
      <c r="I57" s="198">
        <v>70</v>
      </c>
      <c r="J57" s="198">
        <v>2</v>
      </c>
      <c r="K57" s="259">
        <v>121</v>
      </c>
      <c r="L57" s="197">
        <v>1</v>
      </c>
      <c r="M57" s="198">
        <v>2</v>
      </c>
      <c r="N57" s="199">
        <v>3</v>
      </c>
      <c r="O57" s="200">
        <v>375</v>
      </c>
    </row>
    <row r="58" spans="2:15" x14ac:dyDescent="0.2">
      <c r="B58" s="25"/>
      <c r="C58" s="220"/>
      <c r="D58" s="221"/>
      <c r="E58" s="221"/>
      <c r="F58" s="221"/>
      <c r="G58" s="237"/>
      <c r="H58" s="220"/>
      <c r="I58" s="221"/>
      <c r="J58" s="221"/>
      <c r="K58" s="237"/>
      <c r="L58" s="220"/>
      <c r="M58" s="221"/>
      <c r="N58" s="222"/>
      <c r="O58" s="219"/>
    </row>
    <row r="59" spans="2:15" ht="13.5" thickBot="1" x14ac:dyDescent="0.25">
      <c r="B59" s="27" t="s">
        <v>52</v>
      </c>
      <c r="C59" s="182">
        <v>539</v>
      </c>
      <c r="D59" s="178">
        <v>52288</v>
      </c>
      <c r="E59" s="178">
        <v>35254</v>
      </c>
      <c r="F59" s="178">
        <v>22357</v>
      </c>
      <c r="G59" s="261">
        <v>110438</v>
      </c>
      <c r="H59" s="182">
        <v>30969</v>
      </c>
      <c r="I59" s="178">
        <v>31509</v>
      </c>
      <c r="J59" s="178">
        <v>6306</v>
      </c>
      <c r="K59" s="261">
        <v>68784</v>
      </c>
      <c r="L59" s="182">
        <v>778</v>
      </c>
      <c r="M59" s="178">
        <v>3989</v>
      </c>
      <c r="N59" s="179">
        <v>4767</v>
      </c>
      <c r="O59" s="201">
        <v>183989</v>
      </c>
    </row>
    <row r="60" spans="2:15" ht="15.75" x14ac:dyDescent="0.25">
      <c r="B60" s="355" t="s">
        <v>186</v>
      </c>
    </row>
  </sheetData>
  <mergeCells count="5">
    <mergeCell ref="O4:O5"/>
    <mergeCell ref="B4:B5"/>
    <mergeCell ref="C4:G4"/>
    <mergeCell ref="H4:K4"/>
    <mergeCell ref="L4:N4"/>
  </mergeCells>
  <phoneticPr fontId="4"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16</vt:i4>
      </vt:variant>
    </vt:vector>
  </HeadingPairs>
  <TitlesOfParts>
    <vt:vector size="74" baseType="lpstr">
      <vt:lpstr>Index</vt:lpstr>
      <vt:lpstr>1-1</vt:lpstr>
      <vt:lpstr>2-1</vt:lpstr>
      <vt:lpstr>2-1T</vt:lpstr>
      <vt:lpstr>2-2</vt:lpstr>
      <vt:lpstr>2-2T</vt:lpstr>
      <vt:lpstr>2-3</vt:lpstr>
      <vt:lpstr>2-3T</vt:lpstr>
      <vt:lpstr>2-4</vt:lpstr>
      <vt:lpstr>2-4T</vt:lpstr>
      <vt:lpstr>2-5</vt:lpstr>
      <vt:lpstr>2-5T</vt:lpstr>
      <vt:lpstr>2-6</vt:lpstr>
      <vt:lpstr>2-6T</vt:lpstr>
      <vt:lpstr>2-7</vt:lpstr>
      <vt:lpstr>2-7T</vt:lpstr>
      <vt:lpstr>2-8</vt:lpstr>
      <vt:lpstr>2-8T</vt:lpstr>
      <vt:lpstr>2-9</vt:lpstr>
      <vt:lpstr>2-10</vt:lpstr>
      <vt:lpstr>3-1</vt:lpstr>
      <vt:lpstr>3-1T</vt:lpstr>
      <vt:lpstr>3-2</vt:lpstr>
      <vt:lpstr>3-2T</vt:lpstr>
      <vt:lpstr>3-3</vt:lpstr>
      <vt:lpstr>3-3T</vt:lpstr>
      <vt:lpstr>3-4</vt:lpstr>
      <vt:lpstr>3-4T</vt:lpstr>
      <vt:lpstr>3-5</vt:lpstr>
      <vt:lpstr>3-5T</vt:lpstr>
      <vt:lpstr>3-6</vt:lpstr>
      <vt:lpstr>3-6T</vt:lpstr>
      <vt:lpstr>3-7</vt:lpstr>
      <vt:lpstr>3-7T</vt:lpstr>
      <vt:lpstr>3-8</vt:lpstr>
      <vt:lpstr>3-8T</vt:lpstr>
      <vt:lpstr>4-1</vt:lpstr>
      <vt:lpstr>4-1T</vt:lpstr>
      <vt:lpstr>4-2</vt:lpstr>
      <vt:lpstr>4-2T</vt:lpstr>
      <vt:lpstr>4-3</vt:lpstr>
      <vt:lpstr>4-3T</vt:lpstr>
      <vt:lpstr>4-4</vt:lpstr>
      <vt:lpstr>4-4T</vt:lpstr>
      <vt:lpstr>4-5</vt:lpstr>
      <vt:lpstr>4-5T</vt:lpstr>
      <vt:lpstr>4-6</vt:lpstr>
      <vt:lpstr>4-6T</vt:lpstr>
      <vt:lpstr>5-1</vt:lpstr>
      <vt:lpstr>5-1T</vt:lpstr>
      <vt:lpstr>5-2</vt:lpstr>
      <vt:lpstr>5-2T</vt:lpstr>
      <vt:lpstr>5-3</vt:lpstr>
      <vt:lpstr>5-3T</vt:lpstr>
      <vt:lpstr>5-4</vt:lpstr>
      <vt:lpstr>5-4T</vt:lpstr>
      <vt:lpstr>5-5</vt:lpstr>
      <vt:lpstr>5-5T</vt:lpstr>
      <vt:lpstr>'3-1'!Fuel_Cost_w_o_GSA</vt:lpstr>
      <vt:lpstr>'2-1T'!Print_Area</vt:lpstr>
      <vt:lpstr>'3-2'!Print_Area</vt:lpstr>
      <vt:lpstr>'5-1T'!Print_Area</vt:lpstr>
      <vt:lpstr>'5-2'!Print_Area</vt:lpstr>
      <vt:lpstr>'5-2T'!Print_Area</vt:lpstr>
      <vt:lpstr>'5-3'!Print_Area</vt:lpstr>
      <vt:lpstr>'5-3T'!Print_Area</vt:lpstr>
      <vt:lpstr>'5-4'!Print_Area</vt:lpstr>
      <vt:lpstr>'5-4T'!Print_Area</vt:lpstr>
      <vt:lpstr>'5-5'!Print_Area</vt:lpstr>
      <vt:lpstr>'3-2'!Query_from_FFR</vt:lpstr>
      <vt:lpstr>'3-3'!Table_3_2</vt:lpstr>
      <vt:lpstr>'3-4'!Table_3_2</vt:lpstr>
      <vt:lpstr>'3-5'!Table_3_2</vt:lpstr>
      <vt:lpstr>'3-6'!Table_3_2</vt:lpstr>
    </vt:vector>
  </TitlesOfParts>
  <Company>INEEL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 User</dc:creator>
  <cp:lastModifiedBy>JackieBaker</cp:lastModifiedBy>
  <cp:lastPrinted>2006-01-23T22:18:19Z</cp:lastPrinted>
  <dcterms:created xsi:type="dcterms:W3CDTF">2004-11-29T16:55:24Z</dcterms:created>
  <dcterms:modified xsi:type="dcterms:W3CDTF">2014-07-09T12:32:13Z</dcterms:modified>
</cp:coreProperties>
</file>