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Google Drive\Fun\2022\"/>
    </mc:Choice>
  </mc:AlternateContent>
  <xr:revisionPtr revIDLastSave="0" documentId="13_ncr:1_{DD9B193A-4EA2-486F-A61C-0A19C4453310}" xr6:coauthVersionLast="47" xr6:coauthVersionMax="47" xr10:uidLastSave="{00000000-0000-0000-0000-000000000000}"/>
  <bookViews>
    <workbookView xWindow="-120" yWindow="-120" windowWidth="38640" windowHeight="21120" xr2:uid="{EC35E463-F166-4C68-83B3-5185D7B93A9D}"/>
  </bookViews>
  <sheets>
    <sheet name="Calculation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Q32" i="1"/>
  <c r="Q33" i="1"/>
  <c r="O29" i="1"/>
  <c r="O30" i="1"/>
  <c r="O31" i="1"/>
  <c r="Q29" i="1"/>
  <c r="Q30" i="1"/>
  <c r="Q31" i="1"/>
  <c r="D29" i="1"/>
  <c r="D30" i="1" s="1"/>
  <c r="E29" i="1"/>
  <c r="F29" i="1"/>
  <c r="P29" i="1" s="1"/>
  <c r="J29" i="1"/>
  <c r="K29" i="1" s="1"/>
  <c r="L29" i="1" s="1"/>
  <c r="J30" i="1"/>
  <c r="J31" i="1" s="1"/>
  <c r="K30" i="1"/>
  <c r="L30" i="1" s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O28" i="1"/>
  <c r="Q28" i="1"/>
  <c r="D25" i="1"/>
  <c r="E25" i="1" s="1"/>
  <c r="F25" i="1" s="1"/>
  <c r="P25" i="1" s="1"/>
  <c r="J25" i="1"/>
  <c r="K25" i="1" s="1"/>
  <c r="L25" i="1" s="1"/>
  <c r="J26" i="1"/>
  <c r="K26" i="1" s="1"/>
  <c r="L26" i="1" s="1"/>
  <c r="J21" i="1"/>
  <c r="K21" i="1" s="1"/>
  <c r="L21" i="1" s="1"/>
  <c r="J20" i="1"/>
  <c r="D21" i="1"/>
  <c r="E21" i="1" s="1"/>
  <c r="F21" i="1" s="1"/>
  <c r="P21" i="1" s="1"/>
  <c r="D20" i="1"/>
  <c r="E20" i="1" s="1"/>
  <c r="F20" i="1" s="1"/>
  <c r="P20" i="1" s="1"/>
  <c r="K20" i="1"/>
  <c r="L20" i="1" s="1"/>
  <c r="L13" i="1"/>
  <c r="F10" i="1"/>
  <c r="P10" i="1" s="1"/>
  <c r="F16" i="1"/>
  <c r="P16" i="1" s="1"/>
  <c r="F17" i="1"/>
  <c r="P17" i="1" s="1"/>
  <c r="F18" i="1"/>
  <c r="P18" i="1" s="1"/>
  <c r="E10" i="1"/>
  <c r="E11" i="1"/>
  <c r="F11" i="1" s="1"/>
  <c r="P11" i="1" s="1"/>
  <c r="E12" i="1"/>
  <c r="F12" i="1" s="1"/>
  <c r="P12" i="1" s="1"/>
  <c r="E13" i="1"/>
  <c r="F13" i="1" s="1"/>
  <c r="P13" i="1" s="1"/>
  <c r="E14" i="1"/>
  <c r="F14" i="1" s="1"/>
  <c r="P14" i="1" s="1"/>
  <c r="E15" i="1"/>
  <c r="F15" i="1" s="1"/>
  <c r="P15" i="1" s="1"/>
  <c r="E16" i="1"/>
  <c r="E17" i="1"/>
  <c r="E18" i="1"/>
  <c r="E19" i="1"/>
  <c r="F19" i="1" s="1"/>
  <c r="P19" i="1" s="1"/>
  <c r="E9" i="1"/>
  <c r="F9" i="1" s="1"/>
  <c r="P9" i="1" s="1"/>
  <c r="K10" i="1"/>
  <c r="L10" i="1" s="1"/>
  <c r="K11" i="1"/>
  <c r="L11" i="1" s="1"/>
  <c r="K12" i="1"/>
  <c r="L12" i="1" s="1"/>
  <c r="K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9" i="1"/>
  <c r="L9" i="1" s="1"/>
  <c r="J32" i="1" l="1"/>
  <c r="K31" i="1"/>
  <c r="L31" i="1" s="1"/>
  <c r="D31" i="1"/>
  <c r="E30" i="1"/>
  <c r="F30" i="1" s="1"/>
  <c r="P30" i="1" s="1"/>
  <c r="J27" i="1"/>
  <c r="D26" i="1"/>
  <c r="J22" i="1"/>
  <c r="D22" i="1"/>
  <c r="E31" i="1" l="1"/>
  <c r="F31" i="1" s="1"/>
  <c r="P31" i="1" s="1"/>
  <c r="D32" i="1"/>
  <c r="J33" i="1"/>
  <c r="K33" i="1" s="1"/>
  <c r="L33" i="1" s="1"/>
  <c r="K32" i="1"/>
  <c r="L32" i="1" s="1"/>
  <c r="D27" i="1"/>
  <c r="E26" i="1"/>
  <c r="F26" i="1" s="1"/>
  <c r="P26" i="1" s="1"/>
  <c r="J28" i="1"/>
  <c r="K28" i="1" s="1"/>
  <c r="L28" i="1" s="1"/>
  <c r="K27" i="1"/>
  <c r="L27" i="1" s="1"/>
  <c r="J23" i="1"/>
  <c r="K22" i="1"/>
  <c r="L22" i="1" s="1"/>
  <c r="E22" i="1"/>
  <c r="F22" i="1" s="1"/>
  <c r="P22" i="1" s="1"/>
  <c r="D23" i="1"/>
  <c r="E32" i="1" l="1"/>
  <c r="F32" i="1" s="1"/>
  <c r="P32" i="1" s="1"/>
  <c r="D33" i="1"/>
  <c r="E33" i="1" s="1"/>
  <c r="F33" i="1" s="1"/>
  <c r="P33" i="1" s="1"/>
  <c r="D28" i="1"/>
  <c r="E28" i="1" s="1"/>
  <c r="F28" i="1" s="1"/>
  <c r="P28" i="1" s="1"/>
  <c r="E27" i="1"/>
  <c r="F27" i="1" s="1"/>
  <c r="P27" i="1" s="1"/>
  <c r="J24" i="1"/>
  <c r="K24" i="1" s="1"/>
  <c r="L24" i="1" s="1"/>
  <c r="K23" i="1"/>
  <c r="L23" i="1" s="1"/>
  <c r="D24" i="1"/>
  <c r="E24" i="1" s="1"/>
  <c r="F24" i="1" s="1"/>
  <c r="P24" i="1" s="1"/>
  <c r="E23" i="1"/>
  <c r="F23" i="1" s="1"/>
  <c r="P23" i="1" s="1"/>
</calcChain>
</file>

<file path=xl/sharedStrings.xml><?xml version="1.0" encoding="utf-8"?>
<sst xmlns="http://schemas.openxmlformats.org/spreadsheetml/2006/main" count="24" uniqueCount="18">
  <si>
    <t>Period</t>
  </si>
  <si>
    <t>Residential</t>
  </si>
  <si>
    <t>Annual Totals</t>
  </si>
  <si>
    <t>Electricity</t>
  </si>
  <si>
    <t>Average of Minnesota Price of Natural Gas Delivered to Residential Consumers (Dollars per Thousand Cubic Feet)</t>
  </si>
  <si>
    <t>Years</t>
  </si>
  <si>
    <t>Total</t>
  </si>
  <si>
    <t>Price/khw</t>
  </si>
  <si>
    <t>Price per therm</t>
  </si>
  <si>
    <t>1000 CCF -&gt; 1 Therm</t>
  </si>
  <si>
    <t>1 KWH -&gt; 1 Therm</t>
  </si>
  <si>
    <t>https://extension.okstate.edu/fact-sheets/true-cost-of-energy-comparisons-apples-to-apples.html</t>
  </si>
  <si>
    <t>https://www.eia.gov/dnav/ng/hist/n3010us3m.htm</t>
  </si>
  <si>
    <t>https://www.eia.gov/electricity/monthly/epm_table_grapher.php?t=epmt_5_03</t>
  </si>
  <si>
    <t>efficiency</t>
  </si>
  <si>
    <t>HE Furnace Cost</t>
  </si>
  <si>
    <t>Heat Pump Cost</t>
  </si>
  <si>
    <t>yearly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</si>
</sst>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0" xfId="0" applyNumberForma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Pump vs. Furnace Energy Cost/Therm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Calculation!$P$8</c:f>
              <c:strCache>
                <c:ptCount val="1"/>
                <c:pt idx="0">
                  <c:v>Heat Pump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Calculation!$O$9:$O$33</c:f>
              <c:numCache>
                <c:formatCode>General</c:formatCode>
                <c:ptCount val="2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</c:numCache>
            </c:numRef>
          </c:cat>
          <c:val>
            <c:numRef>
              <c:f>Calculation!$P$9:$P$33</c:f>
              <c:numCache>
                <c:formatCode>General</c:formatCode>
                <c:ptCount val="25"/>
                <c:pt idx="0">
                  <c:v>1.3923397871642211</c:v>
                </c:pt>
                <c:pt idx="1">
                  <c:v>1.4216398668604378</c:v>
                </c:pt>
                <c:pt idx="2">
                  <c:v>1.4673479911865361</c:v>
                </c:pt>
                <c:pt idx="3">
                  <c:v>1.4825840326285686</c:v>
                </c:pt>
                <c:pt idx="4">
                  <c:v>1.4708640007500819</c:v>
                </c:pt>
                <c:pt idx="5">
                  <c:v>1.5107121091369369</c:v>
                </c:pt>
                <c:pt idx="6">
                  <c:v>1.508368102761239</c:v>
                </c:pt>
                <c:pt idx="7">
                  <c:v>1.5247761473911208</c:v>
                </c:pt>
                <c:pt idx="8">
                  <c:v>1.5411841920210023</c:v>
                </c:pt>
                <c:pt idx="9">
                  <c:v>1.6079883737283764</c:v>
                </c:pt>
                <c:pt idx="10">
                  <c:v>1.5957501631763082</c:v>
                </c:pt>
                <c:pt idx="11">
                  <c:v>1.6276651664398343</c:v>
                </c:pt>
                <c:pt idx="12">
                  <c:v>1.6602184697686311</c:v>
                </c:pt>
                <c:pt idx="13">
                  <c:v>1.693422839164004</c:v>
                </c:pt>
                <c:pt idx="14">
                  <c:v>1.7272912959472841</c:v>
                </c:pt>
                <c:pt idx="15">
                  <c:v>1.7618371218662296</c:v>
                </c:pt>
                <c:pt idx="16">
                  <c:v>1.7970738643035542</c:v>
                </c:pt>
                <c:pt idx="17">
                  <c:v>1.8330153415896255</c:v>
                </c:pt>
                <c:pt idx="18">
                  <c:v>1.8696756484214181</c:v>
                </c:pt>
                <c:pt idx="19">
                  <c:v>1.9070691613898465</c:v>
                </c:pt>
                <c:pt idx="20">
                  <c:v>1.9452105446176433</c:v>
                </c:pt>
                <c:pt idx="21">
                  <c:v>1.9841147555099963</c:v>
                </c:pt>
                <c:pt idx="22">
                  <c:v>2.0237970506201961</c:v>
                </c:pt>
                <c:pt idx="23">
                  <c:v>2.0642729916325999</c:v>
                </c:pt>
                <c:pt idx="24">
                  <c:v>2.1055584514652521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1-4FAE-8C19-0FA6120E5CC8}"/>
            </c:ext>
          </c:extLst>
        </c:ser>
        <c:ser>
          <c:idx val="1"/>
          <c:order val="1"/>
          <c:tx>
            <c:strRef>
              <c:f>Calculation!$Q$8</c:f>
              <c:strCache>
                <c:ptCount val="1"/>
                <c:pt idx="0">
                  <c:v>HE Furnace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Calculation!$O$9:$O$33</c:f>
              <c:numCache>
                <c:formatCode>General</c:formatCode>
                <c:ptCount val="2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</c:numCache>
            </c:numRef>
          </c:cat>
          <c:val>
            <c:numRef>
              <c:f>Calculation!$Q$9:$Q$33</c:f>
              <c:numCache>
                <c:formatCode>General</c:formatCode>
                <c:ptCount val="25"/>
                <c:pt idx="0">
                  <c:v>0.89467480981463654</c:v>
                </c:pt>
                <c:pt idx="1">
                  <c:v>0.96959378013500508</c:v>
                </c:pt>
                <c:pt idx="2">
                  <c:v>1.1242030965391623</c:v>
                </c:pt>
                <c:pt idx="3">
                  <c:v>1.0214929551055396</c:v>
                </c:pt>
                <c:pt idx="4">
                  <c:v>0.97017973856209183</c:v>
                </c:pt>
                <c:pt idx="5">
                  <c:v>0.98541465766634539</c:v>
                </c:pt>
                <c:pt idx="6">
                  <c:v>1.03932283295832</c:v>
                </c:pt>
                <c:pt idx="7">
                  <c:v>0.94640656809171764</c:v>
                </c:pt>
                <c:pt idx="8">
                  <c:v>0.92112664738026362</c:v>
                </c:pt>
                <c:pt idx="9">
                  <c:v>1.1165475877385234</c:v>
                </c:pt>
                <c:pt idx="10">
                  <c:v>1.073141005035894</c:v>
                </c:pt>
                <c:pt idx="11">
                  <c:v>1.1267980552876891</c:v>
                </c:pt>
                <c:pt idx="12">
                  <c:v>1.1831379580520733</c:v>
                </c:pt>
                <c:pt idx="13">
                  <c:v>1.2422948559546774</c:v>
                </c:pt>
                <c:pt idx="14">
                  <c:v>1.3044095987524114</c:v>
                </c:pt>
                <c:pt idx="15">
                  <c:v>1.3696300786900317</c:v>
                </c:pt>
                <c:pt idx="16">
                  <c:v>1.4381115826245334</c:v>
                </c:pt>
                <c:pt idx="17">
                  <c:v>1.5100171617557603</c:v>
                </c:pt>
                <c:pt idx="18">
                  <c:v>1.5855180198435486</c:v>
                </c:pt>
                <c:pt idx="19">
                  <c:v>1.6647939208357259</c:v>
                </c:pt>
                <c:pt idx="20">
                  <c:v>1.7480336168775124</c:v>
                </c:pt>
                <c:pt idx="21">
                  <c:v>1.8354352977213879</c:v>
                </c:pt>
                <c:pt idx="22">
                  <c:v>1.9272070626074578</c:v>
                </c:pt>
                <c:pt idx="23">
                  <c:v>2.0235674157378307</c:v>
                </c:pt>
                <c:pt idx="24">
                  <c:v>2.1247457865247226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1-4FAE-8C19-0FA6120E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846480"/>
        <c:axId val="1390848144"/>
      </c:lineChart>
      <c:catAx>
        <c:axId val="13908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1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48144"/>
        <c:crosses val="autoZero"/>
        <c:auto val="1"/>
        <c:lblAlgn val="ctr"/>
        <c:lblOffset val="50"/>
        <c:noMultiLvlLbl val="0"/>
      </c:catAx>
      <c:valAx>
        <c:axId val="139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6</xdr:row>
      <xdr:rowOff>190499</xdr:rowOff>
    </xdr:from>
    <xdr:to>
      <xdr:col>30</xdr:col>
      <xdr:colOff>323850</xdr:colOff>
      <xdr:row>31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8C72B-68D1-EAE9-57CC-AD668847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21771</xdr:colOff>
      <xdr:row>9</xdr:row>
      <xdr:rowOff>97971</xdr:rowOff>
    </xdr:from>
    <xdr:to>
      <xdr:col>27</xdr:col>
      <xdr:colOff>66675</xdr:colOff>
      <xdr:row>26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F4ACE4-BC7B-5AD2-4089-DB2E0EBBADEE}"/>
            </a:ext>
          </a:extLst>
        </xdr:cNvPr>
        <xdr:cNvCxnSpPr/>
      </xdr:nvCxnSpPr>
      <xdr:spPr>
        <a:xfrm>
          <a:off x="17547771" y="1812471"/>
          <a:ext cx="44904" cy="3188154"/>
        </a:xfrm>
        <a:prstGeom prst="line">
          <a:avLst/>
        </a:prstGeom>
        <a:ln w="412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7E324-23EB-4413-8F65-A471722EE335}" name="Table1" displayName="Table1" ref="O8:Q33" totalsRowShown="0">
  <autoFilter ref="O8:Q33" xr:uid="{4997E324-23EB-4413-8F65-A471722EE335}"/>
  <tableColumns count="3">
    <tableColumn id="1" xr3:uid="{C379CEEE-6CCA-4624-B90C-D1AB6BD04B71}" name="Years">
      <calculatedColumnFormula>I9</calculatedColumnFormula>
    </tableColumn>
    <tableColumn id="2" xr3:uid="{9217D5DA-2011-4B25-B897-6DCA4A919D3A}" name="Heat Pump Cost">
      <calculatedColumnFormula>F9</calculatedColumnFormula>
    </tableColumn>
    <tableColumn id="3" xr3:uid="{392A9BC2-48E8-472D-9C63-A224C147C8D5}" name="HE Furnace Cost">
      <calculatedColumnFormula>L9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0E6-69CF-487F-9A68-E01D1A416A88}">
  <dimension ref="C1:Q33"/>
  <sheetViews>
    <sheetView tabSelected="1" topLeftCell="A4" zoomScale="170" zoomScaleNormal="170" workbookViewId="0">
      <selection activeCell="M10" sqref="M10"/>
    </sheetView>
  </sheetViews>
  <sheetFormatPr defaultRowHeight="15" x14ac:dyDescent="0.25"/>
  <cols>
    <col min="16" max="17" width="17.140625" customWidth="1"/>
  </cols>
  <sheetData>
    <row r="1" spans="3:17" x14ac:dyDescent="0.25">
      <c r="C1" t="s">
        <v>10</v>
      </c>
      <c r="E1">
        <v>3.4129600000000003E-2</v>
      </c>
      <c r="I1" t="s">
        <v>9</v>
      </c>
      <c r="K1">
        <v>10.37</v>
      </c>
    </row>
    <row r="2" spans="3:17" x14ac:dyDescent="0.25">
      <c r="D2" t="s">
        <v>14</v>
      </c>
      <c r="E2" s="1">
        <v>2.5</v>
      </c>
      <c r="J2" t="s">
        <v>14</v>
      </c>
      <c r="K2" s="1">
        <v>0.96</v>
      </c>
    </row>
    <row r="3" spans="3:17" x14ac:dyDescent="0.25">
      <c r="C3" t="s">
        <v>17</v>
      </c>
      <c r="E3" s="1">
        <v>0.02</v>
      </c>
      <c r="I3" t="s">
        <v>17</v>
      </c>
      <c r="K3" s="1">
        <v>0.05</v>
      </c>
    </row>
    <row r="4" spans="3:17" x14ac:dyDescent="0.25">
      <c r="E4" s="1"/>
      <c r="K4" s="1"/>
    </row>
    <row r="5" spans="3:17" x14ac:dyDescent="0.25">
      <c r="E5" s="1"/>
      <c r="K5" s="1"/>
    </row>
    <row r="6" spans="3:17" x14ac:dyDescent="0.25">
      <c r="C6" t="s">
        <v>3</v>
      </c>
      <c r="D6" t="s">
        <v>7</v>
      </c>
      <c r="I6" t="s">
        <v>4</v>
      </c>
    </row>
    <row r="7" spans="3:17" x14ac:dyDescent="0.25">
      <c r="C7" t="s">
        <v>0</v>
      </c>
      <c r="D7" t="s">
        <v>1</v>
      </c>
    </row>
    <row r="8" spans="3:17" x14ac:dyDescent="0.25">
      <c r="C8" t="s">
        <v>2</v>
      </c>
      <c r="E8" t="s">
        <v>8</v>
      </c>
      <c r="F8" t="s">
        <v>16</v>
      </c>
      <c r="I8" t="s">
        <v>5</v>
      </c>
      <c r="J8" t="s">
        <v>6</v>
      </c>
      <c r="K8" t="s">
        <v>8</v>
      </c>
      <c r="L8" t="s">
        <v>15</v>
      </c>
      <c r="O8" t="s">
        <v>5</v>
      </c>
      <c r="P8" t="s">
        <v>16</v>
      </c>
      <c r="Q8" t="s">
        <v>15</v>
      </c>
    </row>
    <row r="9" spans="3:17" x14ac:dyDescent="0.25">
      <c r="C9" s="2">
        <v>2012</v>
      </c>
      <c r="D9" s="2">
        <v>0.1188</v>
      </c>
      <c r="E9" s="2">
        <f t="shared" ref="E9:E20" si="0">D9/$E$1</f>
        <v>3.4808494679105526</v>
      </c>
      <c r="F9" s="2">
        <f>E9/$E$2</f>
        <v>1.3923397871642211</v>
      </c>
      <c r="G9" s="2"/>
      <c r="H9" s="2"/>
      <c r="I9" s="3">
        <v>2012</v>
      </c>
      <c r="J9" s="2">
        <v>8.9066666666666681</v>
      </c>
      <c r="K9" s="2">
        <f t="shared" ref="K9:K24" si="1">J9/$K$1</f>
        <v>0.858887817422051</v>
      </c>
      <c r="L9" s="2">
        <f>K9/$K$2</f>
        <v>0.89467480981463654</v>
      </c>
      <c r="O9">
        <f t="shared" ref="O9:O28" si="2">I9</f>
        <v>2012</v>
      </c>
      <c r="P9">
        <f t="shared" ref="P9:P28" si="3">F9</f>
        <v>1.3923397871642211</v>
      </c>
      <c r="Q9">
        <f t="shared" ref="Q9:Q28" si="4">L9</f>
        <v>0.89467480981463654</v>
      </c>
    </row>
    <row r="10" spans="3:17" x14ac:dyDescent="0.25">
      <c r="C10" s="2">
        <v>2013</v>
      </c>
      <c r="D10" s="2">
        <v>0.12130000000000001</v>
      </c>
      <c r="E10" s="2">
        <f t="shared" si="0"/>
        <v>3.5540996671510943</v>
      </c>
      <c r="F10" s="2">
        <f t="shared" ref="F10:F33" si="5">E10/$E$2</f>
        <v>1.4216398668604378</v>
      </c>
      <c r="G10" s="2"/>
      <c r="H10" s="2"/>
      <c r="I10" s="3">
        <v>2013</v>
      </c>
      <c r="J10" s="2">
        <v>9.6525000000000016</v>
      </c>
      <c r="K10" s="2">
        <f t="shared" si="1"/>
        <v>0.93081002892960485</v>
      </c>
      <c r="L10" s="2">
        <f t="shared" ref="L10:L33" si="6">K10/$K$2</f>
        <v>0.96959378013500508</v>
      </c>
      <c r="O10">
        <f t="shared" si="2"/>
        <v>2013</v>
      </c>
      <c r="P10">
        <f t="shared" si="3"/>
        <v>1.4216398668604378</v>
      </c>
      <c r="Q10">
        <f t="shared" si="4"/>
        <v>0.96959378013500508</v>
      </c>
    </row>
    <row r="11" spans="3:17" x14ac:dyDescent="0.25">
      <c r="C11" s="2">
        <v>2014</v>
      </c>
      <c r="D11" s="2">
        <v>0.12520000000000001</v>
      </c>
      <c r="E11" s="2">
        <f t="shared" si="0"/>
        <v>3.6683699779663401</v>
      </c>
      <c r="F11" s="2">
        <f t="shared" si="5"/>
        <v>1.4673479911865361</v>
      </c>
      <c r="G11" s="2"/>
      <c r="H11" s="2"/>
      <c r="I11" s="3">
        <v>2014</v>
      </c>
      <c r="J11" s="2">
        <v>11.191666666666668</v>
      </c>
      <c r="K11" s="2">
        <f t="shared" si="1"/>
        <v>1.0792349726775958</v>
      </c>
      <c r="L11" s="2">
        <f t="shared" si="6"/>
        <v>1.1242030965391623</v>
      </c>
      <c r="O11">
        <f t="shared" si="2"/>
        <v>2014</v>
      </c>
      <c r="P11">
        <f t="shared" si="3"/>
        <v>1.4673479911865361</v>
      </c>
      <c r="Q11">
        <f t="shared" si="4"/>
        <v>1.1242030965391623</v>
      </c>
    </row>
    <row r="12" spans="3:17" x14ac:dyDescent="0.25">
      <c r="C12" s="2">
        <v>2015</v>
      </c>
      <c r="D12" s="2">
        <v>0.1265</v>
      </c>
      <c r="E12" s="2">
        <f t="shared" si="0"/>
        <v>3.7064600815714215</v>
      </c>
      <c r="F12" s="2">
        <f t="shared" si="5"/>
        <v>1.4825840326285686</v>
      </c>
      <c r="G12" s="2"/>
      <c r="H12" s="2"/>
      <c r="I12" s="3">
        <v>2015</v>
      </c>
      <c r="J12" s="2">
        <v>10.169166666666667</v>
      </c>
      <c r="K12" s="2">
        <f t="shared" si="1"/>
        <v>0.98063323690131809</v>
      </c>
      <c r="L12" s="2">
        <f t="shared" si="6"/>
        <v>1.0214929551055396</v>
      </c>
      <c r="O12">
        <f t="shared" si="2"/>
        <v>2015</v>
      </c>
      <c r="P12">
        <f t="shared" si="3"/>
        <v>1.4825840326285686</v>
      </c>
      <c r="Q12">
        <f t="shared" si="4"/>
        <v>1.0214929551055396</v>
      </c>
    </row>
    <row r="13" spans="3:17" x14ac:dyDescent="0.25">
      <c r="C13" s="2">
        <v>2016</v>
      </c>
      <c r="D13" s="2">
        <v>0.1255</v>
      </c>
      <c r="E13" s="2">
        <f t="shared" si="0"/>
        <v>3.6771600018752046</v>
      </c>
      <c r="F13" s="2">
        <f t="shared" si="5"/>
        <v>1.4708640007500819</v>
      </c>
      <c r="G13" s="2"/>
      <c r="H13" s="2"/>
      <c r="I13" s="3">
        <v>2016</v>
      </c>
      <c r="J13" s="2">
        <v>9.658333333333335</v>
      </c>
      <c r="K13" s="2">
        <f t="shared" si="1"/>
        <v>0.93137254901960809</v>
      </c>
      <c r="L13" s="2">
        <f t="shared" si="6"/>
        <v>0.97017973856209183</v>
      </c>
      <c r="O13">
        <f t="shared" si="2"/>
        <v>2016</v>
      </c>
      <c r="P13">
        <f t="shared" si="3"/>
        <v>1.4708640007500819</v>
      </c>
      <c r="Q13">
        <f t="shared" si="4"/>
        <v>0.97017973856209183</v>
      </c>
    </row>
    <row r="14" spans="3:17" x14ac:dyDescent="0.25">
      <c r="C14" s="2">
        <v>2017</v>
      </c>
      <c r="D14" s="2">
        <v>0.12890000000000001</v>
      </c>
      <c r="E14" s="2">
        <f t="shared" si="0"/>
        <v>3.7767802728423421</v>
      </c>
      <c r="F14" s="2">
        <f t="shared" si="5"/>
        <v>1.5107121091369369</v>
      </c>
      <c r="G14" s="2"/>
      <c r="H14" s="2"/>
      <c r="I14" s="3">
        <v>2017</v>
      </c>
      <c r="J14" s="2">
        <v>9.81</v>
      </c>
      <c r="K14" s="2">
        <f t="shared" si="1"/>
        <v>0.94599807135969149</v>
      </c>
      <c r="L14" s="2">
        <f t="shared" si="6"/>
        <v>0.98541465766634539</v>
      </c>
      <c r="O14">
        <f t="shared" si="2"/>
        <v>2017</v>
      </c>
      <c r="P14">
        <f t="shared" si="3"/>
        <v>1.5107121091369369</v>
      </c>
      <c r="Q14">
        <f t="shared" si="4"/>
        <v>0.98541465766634539</v>
      </c>
    </row>
    <row r="15" spans="3:17" x14ac:dyDescent="0.25">
      <c r="C15" s="2">
        <v>2018</v>
      </c>
      <c r="D15" s="2">
        <v>0.12869999999999998</v>
      </c>
      <c r="E15" s="2">
        <f t="shared" si="0"/>
        <v>3.7709202569030977</v>
      </c>
      <c r="F15" s="2">
        <f t="shared" si="5"/>
        <v>1.508368102761239</v>
      </c>
      <c r="G15" s="2"/>
      <c r="H15" s="2"/>
      <c r="I15" s="3">
        <v>2018</v>
      </c>
      <c r="J15" s="2">
        <v>10.346666666666666</v>
      </c>
      <c r="K15" s="2">
        <f t="shared" si="1"/>
        <v>0.99774991963998716</v>
      </c>
      <c r="L15" s="2">
        <f t="shared" si="6"/>
        <v>1.03932283295832</v>
      </c>
      <c r="O15">
        <f t="shared" si="2"/>
        <v>2018</v>
      </c>
      <c r="P15">
        <f t="shared" si="3"/>
        <v>1.508368102761239</v>
      </c>
      <c r="Q15">
        <f t="shared" si="4"/>
        <v>1.03932283295832</v>
      </c>
    </row>
    <row r="16" spans="3:17" x14ac:dyDescent="0.25">
      <c r="C16" s="2">
        <v>2019</v>
      </c>
      <c r="D16" s="2">
        <v>0.13009999999999999</v>
      </c>
      <c r="E16" s="2">
        <f t="shared" si="0"/>
        <v>3.8119403684778019</v>
      </c>
      <c r="F16" s="2">
        <f t="shared" si="5"/>
        <v>1.5247761473911208</v>
      </c>
      <c r="G16" s="2"/>
      <c r="H16" s="2"/>
      <c r="I16" s="3">
        <v>2019</v>
      </c>
      <c r="J16" s="2">
        <v>9.4216666666666669</v>
      </c>
      <c r="K16" s="2">
        <f t="shared" si="1"/>
        <v>0.90855030536804893</v>
      </c>
      <c r="L16" s="2">
        <f t="shared" si="6"/>
        <v>0.94640656809171764</v>
      </c>
      <c r="O16">
        <f t="shared" si="2"/>
        <v>2019</v>
      </c>
      <c r="P16">
        <f t="shared" si="3"/>
        <v>1.5247761473911208</v>
      </c>
      <c r="Q16">
        <f t="shared" si="4"/>
        <v>0.94640656809171764</v>
      </c>
    </row>
    <row r="17" spans="3:17" x14ac:dyDescent="0.25">
      <c r="C17" s="2">
        <v>2020</v>
      </c>
      <c r="D17" s="2">
        <v>0.13150000000000001</v>
      </c>
      <c r="E17" s="2">
        <f t="shared" si="0"/>
        <v>3.8529604800525057</v>
      </c>
      <c r="F17" s="2">
        <f t="shared" si="5"/>
        <v>1.5411841920210023</v>
      </c>
      <c r="G17" s="2"/>
      <c r="H17" s="2"/>
      <c r="I17" s="3">
        <v>2020</v>
      </c>
      <c r="J17" s="2">
        <v>9.17</v>
      </c>
      <c r="K17" s="2">
        <f t="shared" si="1"/>
        <v>0.88428158148505309</v>
      </c>
      <c r="L17" s="2">
        <f t="shared" si="6"/>
        <v>0.92112664738026362</v>
      </c>
      <c r="O17">
        <f t="shared" si="2"/>
        <v>2020</v>
      </c>
      <c r="P17">
        <f t="shared" si="3"/>
        <v>1.5411841920210023</v>
      </c>
      <c r="Q17">
        <f t="shared" si="4"/>
        <v>0.92112664738026362</v>
      </c>
    </row>
    <row r="18" spans="3:17" x14ac:dyDescent="0.25">
      <c r="C18" s="2">
        <v>2021</v>
      </c>
      <c r="D18" s="2">
        <v>0.13720000000000002</v>
      </c>
      <c r="E18" s="2">
        <f t="shared" si="0"/>
        <v>4.0199709343209413</v>
      </c>
      <c r="F18" s="2">
        <f t="shared" si="5"/>
        <v>1.6079883737283764</v>
      </c>
      <c r="G18" s="2"/>
      <c r="H18" s="2"/>
      <c r="I18" s="3">
        <v>2021</v>
      </c>
      <c r="J18" s="2">
        <v>11.115454545454547</v>
      </c>
      <c r="K18" s="2">
        <f t="shared" si="1"/>
        <v>1.0718856842289823</v>
      </c>
      <c r="L18" s="2">
        <f t="shared" si="6"/>
        <v>1.1165475877385234</v>
      </c>
      <c r="O18">
        <f t="shared" si="2"/>
        <v>2021</v>
      </c>
      <c r="P18">
        <f t="shared" si="3"/>
        <v>1.6079883737283764</v>
      </c>
      <c r="Q18">
        <f t="shared" si="4"/>
        <v>1.1165475877385234</v>
      </c>
    </row>
    <row r="19" spans="3:17" x14ac:dyDescent="0.25">
      <c r="C19" s="2">
        <v>2022</v>
      </c>
      <c r="D19" s="2">
        <v>0.13615578692285535</v>
      </c>
      <c r="E19" s="2">
        <f t="shared" si="0"/>
        <v>3.9893754079407708</v>
      </c>
      <c r="F19" s="2">
        <f t="shared" si="5"/>
        <v>1.5957501631763082</v>
      </c>
      <c r="G19" s="2"/>
      <c r="H19" s="2"/>
      <c r="I19" s="3">
        <v>2022</v>
      </c>
      <c r="J19" s="2">
        <v>10.683333333333332</v>
      </c>
      <c r="K19" s="2">
        <f t="shared" si="1"/>
        <v>1.0302153648344583</v>
      </c>
      <c r="L19" s="2">
        <f t="shared" si="6"/>
        <v>1.073141005035894</v>
      </c>
      <c r="O19">
        <f t="shared" si="2"/>
        <v>2022</v>
      </c>
      <c r="P19">
        <f t="shared" si="3"/>
        <v>1.5957501631763082</v>
      </c>
      <c r="Q19">
        <f t="shared" si="4"/>
        <v>1.073141005035894</v>
      </c>
    </row>
    <row r="20" spans="3:17" x14ac:dyDescent="0.25">
      <c r="C20" s="4">
        <v>2023</v>
      </c>
      <c r="D20" s="4">
        <f>D19*(1+$E$3)</f>
        <v>0.13887890266131245</v>
      </c>
      <c r="E20" s="4">
        <f t="shared" si="0"/>
        <v>4.0691629160995859</v>
      </c>
      <c r="F20" s="4">
        <f t="shared" si="5"/>
        <v>1.6276651664398343</v>
      </c>
      <c r="G20" s="4"/>
      <c r="H20" s="4"/>
      <c r="I20" s="4">
        <v>2023</v>
      </c>
      <c r="J20" s="4">
        <f>J19*(1+$K$3)</f>
        <v>11.217499999999999</v>
      </c>
      <c r="K20" s="4">
        <f t="shared" si="1"/>
        <v>1.0817261330761814</v>
      </c>
      <c r="L20" s="4">
        <f t="shared" si="6"/>
        <v>1.1267980552876891</v>
      </c>
      <c r="O20">
        <f t="shared" si="2"/>
        <v>2023</v>
      </c>
      <c r="P20">
        <f t="shared" si="3"/>
        <v>1.6276651664398343</v>
      </c>
      <c r="Q20">
        <f t="shared" si="4"/>
        <v>1.1267980552876891</v>
      </c>
    </row>
    <row r="21" spans="3:17" x14ac:dyDescent="0.25">
      <c r="C21" s="4">
        <v>2024</v>
      </c>
      <c r="D21" s="4">
        <f t="shared" ref="D21:D24" si="7">D20*(1+$E$3)</f>
        <v>0.14165648071453871</v>
      </c>
      <c r="E21" s="4">
        <f t="shared" ref="E21:E33" si="8">D21/$E$1</f>
        <v>4.1505461744215779</v>
      </c>
      <c r="F21" s="4">
        <f t="shared" si="5"/>
        <v>1.6602184697686311</v>
      </c>
      <c r="G21" s="4"/>
      <c r="H21" s="4"/>
      <c r="I21" s="4">
        <v>2024</v>
      </c>
      <c r="J21" s="4">
        <f t="shared" ref="J21:J24" si="9">J20*(1+$K$3)</f>
        <v>11.778375</v>
      </c>
      <c r="K21" s="4">
        <f t="shared" si="1"/>
        <v>1.1358124397299905</v>
      </c>
      <c r="L21" s="4">
        <f t="shared" si="6"/>
        <v>1.1831379580520733</v>
      </c>
      <c r="O21">
        <f t="shared" si="2"/>
        <v>2024</v>
      </c>
      <c r="P21">
        <f t="shared" si="3"/>
        <v>1.6602184697686311</v>
      </c>
      <c r="Q21">
        <f t="shared" si="4"/>
        <v>1.1831379580520733</v>
      </c>
    </row>
    <row r="22" spans="3:17" x14ac:dyDescent="0.25">
      <c r="C22" s="4">
        <v>2025</v>
      </c>
      <c r="D22" s="4">
        <f t="shared" si="7"/>
        <v>0.14448961032882948</v>
      </c>
      <c r="E22" s="4">
        <f t="shared" si="8"/>
        <v>4.2335570979100101</v>
      </c>
      <c r="F22" s="4">
        <f t="shared" si="5"/>
        <v>1.693422839164004</v>
      </c>
      <c r="G22" s="4"/>
      <c r="H22" s="4"/>
      <c r="I22" s="4">
        <v>2025</v>
      </c>
      <c r="J22" s="4">
        <f t="shared" si="9"/>
        <v>12.367293750000002</v>
      </c>
      <c r="K22" s="4">
        <f t="shared" si="1"/>
        <v>1.1926030617164902</v>
      </c>
      <c r="L22" s="4">
        <f t="shared" si="6"/>
        <v>1.2422948559546774</v>
      </c>
      <c r="O22">
        <f t="shared" si="2"/>
        <v>2025</v>
      </c>
      <c r="P22">
        <f t="shared" si="3"/>
        <v>1.693422839164004</v>
      </c>
      <c r="Q22">
        <f t="shared" si="4"/>
        <v>1.2422948559546774</v>
      </c>
    </row>
    <row r="23" spans="3:17" x14ac:dyDescent="0.25">
      <c r="C23" s="4">
        <v>2026</v>
      </c>
      <c r="D23" s="4">
        <f t="shared" si="7"/>
        <v>0.14737940253540607</v>
      </c>
      <c r="E23" s="4">
        <f t="shared" si="8"/>
        <v>4.3182282398682101</v>
      </c>
      <c r="F23" s="4">
        <f t="shared" si="5"/>
        <v>1.7272912959472841</v>
      </c>
      <c r="G23" s="4"/>
      <c r="H23" s="4"/>
      <c r="I23" s="4">
        <v>2026</v>
      </c>
      <c r="J23" s="4">
        <f t="shared" si="9"/>
        <v>12.985658437500003</v>
      </c>
      <c r="K23" s="4">
        <f t="shared" si="1"/>
        <v>1.2522332148023148</v>
      </c>
      <c r="L23" s="4">
        <f t="shared" si="6"/>
        <v>1.3044095987524114</v>
      </c>
      <c r="O23">
        <f t="shared" si="2"/>
        <v>2026</v>
      </c>
      <c r="P23">
        <f t="shared" si="3"/>
        <v>1.7272912959472841</v>
      </c>
      <c r="Q23">
        <f t="shared" si="4"/>
        <v>1.3044095987524114</v>
      </c>
    </row>
    <row r="24" spans="3:17" x14ac:dyDescent="0.25">
      <c r="C24" s="4">
        <v>2027</v>
      </c>
      <c r="D24" s="4">
        <f t="shared" si="7"/>
        <v>0.15032699058611421</v>
      </c>
      <c r="E24" s="4">
        <f t="shared" si="8"/>
        <v>4.4045928046655742</v>
      </c>
      <c r="F24" s="4">
        <f t="shared" si="5"/>
        <v>1.7618371218662296</v>
      </c>
      <c r="G24" s="4"/>
      <c r="H24" s="4"/>
      <c r="I24" s="4">
        <v>2027</v>
      </c>
      <c r="J24" s="4">
        <f t="shared" si="9"/>
        <v>13.634941359375004</v>
      </c>
      <c r="K24" s="4">
        <f t="shared" si="1"/>
        <v>1.3148448755424305</v>
      </c>
      <c r="L24" s="4">
        <f t="shared" si="6"/>
        <v>1.3696300786900317</v>
      </c>
      <c r="O24">
        <f t="shared" si="2"/>
        <v>2027</v>
      </c>
      <c r="P24">
        <f t="shared" si="3"/>
        <v>1.7618371218662296</v>
      </c>
      <c r="Q24">
        <f t="shared" si="4"/>
        <v>1.3696300786900317</v>
      </c>
    </row>
    <row r="25" spans="3:17" x14ac:dyDescent="0.25">
      <c r="C25" s="4">
        <v>2028</v>
      </c>
      <c r="D25" s="4">
        <f t="shared" ref="D25:D28" si="10">D24*(1+$E$3)</f>
        <v>0.15333353039783648</v>
      </c>
      <c r="E25" s="4">
        <f t="shared" si="8"/>
        <v>4.4926846607588855</v>
      </c>
      <c r="F25" s="4">
        <f t="shared" si="5"/>
        <v>1.7970738643035542</v>
      </c>
      <c r="G25" s="4"/>
      <c r="H25" s="4"/>
      <c r="I25" s="4">
        <v>2028</v>
      </c>
      <c r="J25" s="4">
        <f t="shared" ref="J25:J28" si="11">J24*(1+$K$3)</f>
        <v>14.316688427343754</v>
      </c>
      <c r="K25" s="4">
        <f t="shared" ref="K25:K33" si="12">J25/$K$1</f>
        <v>1.380587119319552</v>
      </c>
      <c r="L25" s="4">
        <f t="shared" si="6"/>
        <v>1.4381115826245334</v>
      </c>
      <c r="O25">
        <f t="shared" si="2"/>
        <v>2028</v>
      </c>
      <c r="P25">
        <f t="shared" si="3"/>
        <v>1.7970738643035542</v>
      </c>
      <c r="Q25">
        <f t="shared" si="4"/>
        <v>1.4381115826245334</v>
      </c>
    </row>
    <row r="26" spans="3:17" x14ac:dyDescent="0.25">
      <c r="C26" s="4">
        <v>2029</v>
      </c>
      <c r="D26" s="4">
        <f t="shared" si="10"/>
        <v>0.15640020100579322</v>
      </c>
      <c r="E26" s="4">
        <f t="shared" si="8"/>
        <v>4.5825383539740638</v>
      </c>
      <c r="F26" s="4">
        <f t="shared" si="5"/>
        <v>1.8330153415896255</v>
      </c>
      <c r="G26" s="4"/>
      <c r="H26" s="4"/>
      <c r="I26" s="4">
        <v>2029</v>
      </c>
      <c r="J26" s="4">
        <f t="shared" si="11"/>
        <v>15.032522848710943</v>
      </c>
      <c r="K26" s="4">
        <f t="shared" si="12"/>
        <v>1.4496164752855298</v>
      </c>
      <c r="L26" s="4">
        <f t="shared" si="6"/>
        <v>1.5100171617557603</v>
      </c>
      <c r="O26">
        <f t="shared" si="2"/>
        <v>2029</v>
      </c>
      <c r="P26">
        <f t="shared" si="3"/>
        <v>1.8330153415896255</v>
      </c>
      <c r="Q26">
        <f t="shared" si="4"/>
        <v>1.5100171617557603</v>
      </c>
    </row>
    <row r="27" spans="3:17" x14ac:dyDescent="0.25">
      <c r="C27" s="4">
        <v>2030</v>
      </c>
      <c r="D27" s="4">
        <f t="shared" si="10"/>
        <v>0.15952820502590909</v>
      </c>
      <c r="E27" s="4">
        <f t="shared" si="8"/>
        <v>4.6741891210535451</v>
      </c>
      <c r="F27" s="4">
        <f t="shared" si="5"/>
        <v>1.8696756484214181</v>
      </c>
      <c r="G27" s="4"/>
      <c r="H27" s="4"/>
      <c r="I27" s="4">
        <v>2030</v>
      </c>
      <c r="J27" s="4">
        <f t="shared" si="11"/>
        <v>15.784148991146491</v>
      </c>
      <c r="K27" s="4">
        <f t="shared" si="12"/>
        <v>1.5220972990498065</v>
      </c>
      <c r="L27" s="4">
        <f t="shared" si="6"/>
        <v>1.5855180198435486</v>
      </c>
      <c r="O27">
        <f t="shared" si="2"/>
        <v>2030</v>
      </c>
      <c r="P27">
        <f t="shared" si="3"/>
        <v>1.8696756484214181</v>
      </c>
      <c r="Q27">
        <f t="shared" si="4"/>
        <v>1.5855180198435486</v>
      </c>
    </row>
    <row r="28" spans="3:17" x14ac:dyDescent="0.25">
      <c r="C28" s="4">
        <v>2031</v>
      </c>
      <c r="D28" s="4">
        <f t="shared" si="10"/>
        <v>0.16271876912642727</v>
      </c>
      <c r="E28" s="4">
        <f t="shared" si="8"/>
        <v>4.7676729034746161</v>
      </c>
      <c r="F28" s="4">
        <f t="shared" si="5"/>
        <v>1.9070691613898465</v>
      </c>
      <c r="G28" s="4"/>
      <c r="H28" s="4"/>
      <c r="I28" s="4">
        <v>2031</v>
      </c>
      <c r="J28" s="4">
        <f t="shared" si="11"/>
        <v>16.573356440703815</v>
      </c>
      <c r="K28" s="4">
        <f t="shared" si="12"/>
        <v>1.5982021640022968</v>
      </c>
      <c r="L28" s="4">
        <f t="shared" si="6"/>
        <v>1.6647939208357259</v>
      </c>
      <c r="O28">
        <f t="shared" si="2"/>
        <v>2031</v>
      </c>
      <c r="P28">
        <f t="shared" si="3"/>
        <v>1.9070691613898465</v>
      </c>
      <c r="Q28">
        <f t="shared" si="4"/>
        <v>1.6647939208357259</v>
      </c>
    </row>
    <row r="29" spans="3:17" x14ac:dyDescent="0.25">
      <c r="C29" s="4">
        <v>2032</v>
      </c>
      <c r="D29" s="4">
        <f t="shared" ref="D29:D33" si="13">D28*(1+$E$3)</f>
        <v>0.16597314450895581</v>
      </c>
      <c r="E29" s="4">
        <f t="shared" si="8"/>
        <v>4.8630263615441081</v>
      </c>
      <c r="F29" s="4">
        <f t="shared" si="5"/>
        <v>1.9452105446176433</v>
      </c>
      <c r="G29" s="4"/>
      <c r="H29" s="4"/>
      <c r="I29" s="4">
        <v>2032</v>
      </c>
      <c r="J29" s="4">
        <f t="shared" ref="J29:J33" si="14">J28*(1+$K$3)</f>
        <v>17.402024262739008</v>
      </c>
      <c r="K29" s="4">
        <f t="shared" si="12"/>
        <v>1.6781122722024118</v>
      </c>
      <c r="L29" s="4">
        <f t="shared" si="6"/>
        <v>1.7480336168775124</v>
      </c>
      <c r="O29">
        <f t="shared" ref="O29:O31" si="15">I29</f>
        <v>2032</v>
      </c>
      <c r="P29">
        <f t="shared" ref="P29:P31" si="16">F29</f>
        <v>1.9452105446176433</v>
      </c>
      <c r="Q29">
        <f t="shared" ref="Q29:Q33" si="17">L29</f>
        <v>1.7480336168775124</v>
      </c>
    </row>
    <row r="30" spans="3:17" x14ac:dyDescent="0.25">
      <c r="C30" s="4">
        <v>2033</v>
      </c>
      <c r="D30" s="4">
        <f t="shared" si="13"/>
        <v>0.16929260739913493</v>
      </c>
      <c r="E30" s="4">
        <f t="shared" si="8"/>
        <v>4.9602868887749905</v>
      </c>
      <c r="F30" s="4">
        <f t="shared" si="5"/>
        <v>1.9841147555099963</v>
      </c>
      <c r="G30" s="4"/>
      <c r="H30" s="4"/>
      <c r="I30" s="4">
        <v>2033</v>
      </c>
      <c r="J30" s="4">
        <f t="shared" si="14"/>
        <v>18.27212547587596</v>
      </c>
      <c r="K30" s="4">
        <f t="shared" si="12"/>
        <v>1.7620178858125324</v>
      </c>
      <c r="L30" s="4">
        <f t="shared" si="6"/>
        <v>1.8354352977213879</v>
      </c>
      <c r="O30">
        <f t="shared" si="15"/>
        <v>2033</v>
      </c>
      <c r="P30">
        <f t="shared" si="16"/>
        <v>1.9841147555099963</v>
      </c>
      <c r="Q30">
        <f t="shared" si="17"/>
        <v>1.8354352977213879</v>
      </c>
    </row>
    <row r="31" spans="3:17" x14ac:dyDescent="0.25">
      <c r="C31" s="4">
        <v>2034</v>
      </c>
      <c r="D31" s="4">
        <f t="shared" si="13"/>
        <v>0.17267845954711764</v>
      </c>
      <c r="E31" s="4">
        <f t="shared" si="8"/>
        <v>5.0594926265504903</v>
      </c>
      <c r="F31" s="4">
        <f t="shared" si="5"/>
        <v>2.0237970506201961</v>
      </c>
      <c r="G31" s="4"/>
      <c r="H31" s="4"/>
      <c r="I31" s="4">
        <v>2034</v>
      </c>
      <c r="J31" s="4">
        <f t="shared" si="14"/>
        <v>19.18573174966976</v>
      </c>
      <c r="K31" s="4">
        <f t="shared" si="12"/>
        <v>1.8501187801031593</v>
      </c>
      <c r="L31" s="4">
        <f t="shared" si="6"/>
        <v>1.9272070626074578</v>
      </c>
      <c r="O31">
        <f t="shared" si="15"/>
        <v>2034</v>
      </c>
      <c r="P31">
        <f t="shared" si="16"/>
        <v>2.0237970506201961</v>
      </c>
      <c r="Q31">
        <f t="shared" si="17"/>
        <v>1.9272070626074578</v>
      </c>
    </row>
    <row r="32" spans="3:17" x14ac:dyDescent="0.25">
      <c r="C32" s="4">
        <v>2035</v>
      </c>
      <c r="D32" s="4">
        <f t="shared" si="13"/>
        <v>0.17613202873806</v>
      </c>
      <c r="E32" s="4">
        <f t="shared" si="8"/>
        <v>5.1606824790815002</v>
      </c>
      <c r="F32" s="4">
        <f t="shared" si="5"/>
        <v>2.0642729916325999</v>
      </c>
      <c r="G32" s="4"/>
      <c r="H32" s="4"/>
      <c r="I32" s="4">
        <v>2035</v>
      </c>
      <c r="J32" s="4">
        <f t="shared" si="14"/>
        <v>20.14501833715325</v>
      </c>
      <c r="K32" s="4">
        <f t="shared" si="12"/>
        <v>1.9426247191083175</v>
      </c>
      <c r="L32" s="4">
        <f t="shared" si="6"/>
        <v>2.0235674157378307</v>
      </c>
      <c r="O32">
        <f t="shared" ref="O32:O33" si="18">I32</f>
        <v>2035</v>
      </c>
      <c r="P32">
        <f t="shared" ref="P32:P33" si="19">F32</f>
        <v>2.0642729916325999</v>
      </c>
      <c r="Q32">
        <f>L32</f>
        <v>2.0235674157378307</v>
      </c>
    </row>
    <row r="33" spans="3:17" x14ac:dyDescent="0.25">
      <c r="C33" s="4">
        <v>2036</v>
      </c>
      <c r="D33" s="4">
        <f t="shared" si="13"/>
        <v>0.1796546693128212</v>
      </c>
      <c r="E33" s="4">
        <f t="shared" si="8"/>
        <v>5.2638961286631307</v>
      </c>
      <c r="F33" s="4">
        <f t="shared" si="5"/>
        <v>2.1055584514652521</v>
      </c>
      <c r="G33" s="4"/>
      <c r="H33" s="4"/>
      <c r="I33" s="4">
        <v>2036</v>
      </c>
      <c r="J33" s="4">
        <f t="shared" si="14"/>
        <v>21.152269254010914</v>
      </c>
      <c r="K33" s="4">
        <f t="shared" si="12"/>
        <v>2.0397559550637334</v>
      </c>
      <c r="L33" s="4">
        <f t="shared" si="6"/>
        <v>2.1247457865247226</v>
      </c>
      <c r="O33">
        <f t="shared" si="18"/>
        <v>2036</v>
      </c>
      <c r="P33">
        <f t="shared" si="19"/>
        <v>2.1055584514652521</v>
      </c>
      <c r="Q33">
        <f t="shared" si="17"/>
        <v>2.1247457865247226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0A1D-23FC-4CB6-8179-376DB555F8F8}">
  <dimension ref="A1:A3"/>
  <sheetViews>
    <sheetView workbookViewId="0">
      <selection activeCell="U14" sqref="U14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Kowalkowski</dc:creator>
  <cp:lastModifiedBy>Henrik Kowalkowski</cp:lastModifiedBy>
  <dcterms:created xsi:type="dcterms:W3CDTF">2022-07-02T02:22:15Z</dcterms:created>
  <dcterms:modified xsi:type="dcterms:W3CDTF">2022-07-04T02:42:48Z</dcterms:modified>
</cp:coreProperties>
</file>