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enrik\Documents\Arbeit\Promotion\Projects\PBPK_models\Liver\Isoniazid\data\Lauterburg1981\"/>
    </mc:Choice>
  </mc:AlternateContent>
  <bookViews>
    <workbookView xWindow="0" yWindow="0" windowWidth="8925" windowHeight="1200" activeTab="3"/>
  </bookViews>
  <sheets>
    <sheet name="fast" sheetId="3" r:id="rId1"/>
    <sheet name="slow" sheetId="4" r:id="rId2"/>
    <sheet name="slow_mg" sheetId="1" r:id="rId3"/>
    <sheet name="fast_mg" sheetId="2" r:id="rId4"/>
    <sheet name="Accuracy tabl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15" i="2"/>
  <c r="K15" i="2"/>
  <c r="L16" i="1" l="1"/>
  <c r="L17" i="1"/>
  <c r="L18" i="1"/>
  <c r="L19" i="1"/>
  <c r="L20" i="1"/>
  <c r="L21" i="1"/>
  <c r="L22" i="1"/>
  <c r="L23" i="1"/>
  <c r="L24" i="1"/>
  <c r="L15" i="1"/>
  <c r="I16" i="1"/>
  <c r="I17" i="1"/>
  <c r="I18" i="1"/>
  <c r="I19" i="1"/>
  <c r="I20" i="1"/>
  <c r="I21" i="1"/>
  <c r="I22" i="1"/>
  <c r="I23" i="1"/>
  <c r="I24" i="1"/>
  <c r="I15" i="1"/>
  <c r="F16" i="1"/>
  <c r="F17" i="1"/>
  <c r="F18" i="1"/>
  <c r="F19" i="1"/>
  <c r="F20" i="1"/>
  <c r="F21" i="1"/>
  <c r="F22" i="1"/>
  <c r="F23" i="1"/>
  <c r="F15" i="1"/>
  <c r="C16" i="1"/>
  <c r="C17" i="1"/>
  <c r="C18" i="1"/>
  <c r="C19" i="1"/>
  <c r="C20" i="1"/>
  <c r="C21" i="1"/>
  <c r="C22" i="1"/>
  <c r="C15" i="1"/>
  <c r="L16" i="2"/>
  <c r="L17" i="2"/>
  <c r="L18" i="2"/>
  <c r="L19" i="2"/>
  <c r="L20" i="2"/>
  <c r="L21" i="2"/>
  <c r="L22" i="2"/>
  <c r="L23" i="2"/>
  <c r="L24" i="2"/>
  <c r="L25" i="2"/>
  <c r="L15" i="2"/>
  <c r="I16" i="2"/>
  <c r="I17" i="2"/>
  <c r="I18" i="2"/>
  <c r="I19" i="2"/>
  <c r="I20" i="2"/>
  <c r="I21" i="2"/>
  <c r="I22" i="2"/>
  <c r="I23" i="2"/>
  <c r="I24" i="2"/>
  <c r="I25" i="2"/>
  <c r="I15" i="2"/>
  <c r="C3" i="5"/>
  <c r="C4" i="5"/>
  <c r="C5" i="5"/>
  <c r="C2" i="5"/>
  <c r="B15" i="2" l="1"/>
  <c r="C15" i="2" s="1"/>
  <c r="K24" i="1" l="1"/>
  <c r="H23" i="1"/>
  <c r="H24" i="1"/>
  <c r="E23" i="1"/>
  <c r="B22" i="1"/>
  <c r="B21" i="2"/>
  <c r="C21" i="2" s="1"/>
  <c r="B22" i="2"/>
  <c r="C22" i="2" s="1"/>
  <c r="E23" i="2"/>
  <c r="F23" i="2" s="1"/>
  <c r="E24" i="2"/>
  <c r="F24" i="2" s="1"/>
  <c r="H23" i="2"/>
  <c r="H24" i="2"/>
  <c r="H25" i="2"/>
  <c r="K16" i="2"/>
  <c r="K17" i="2"/>
  <c r="K18" i="2"/>
  <c r="K19" i="2"/>
  <c r="K20" i="2"/>
  <c r="K21" i="2"/>
  <c r="K22" i="2"/>
  <c r="K23" i="2"/>
  <c r="K24" i="2"/>
  <c r="K25" i="2"/>
  <c r="B15" i="1" l="1"/>
  <c r="B16" i="1"/>
  <c r="B17" i="1"/>
  <c r="B18" i="1"/>
  <c r="B19" i="1"/>
  <c r="B20" i="1"/>
  <c r="B21" i="1"/>
  <c r="K23" i="1" l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O4" i="2"/>
  <c r="E21" i="2"/>
  <c r="F21" i="2" s="1"/>
  <c r="E22" i="2"/>
  <c r="F22" i="2" s="1"/>
  <c r="H22" i="2"/>
  <c r="E16" i="2"/>
  <c r="F16" i="2" s="1"/>
  <c r="H16" i="2"/>
  <c r="E17" i="2"/>
  <c r="F17" i="2" s="1"/>
  <c r="H17" i="2"/>
  <c r="E18" i="2"/>
  <c r="F18" i="2" s="1"/>
  <c r="H18" i="2"/>
  <c r="E19" i="2"/>
  <c r="F19" i="2" s="1"/>
  <c r="H19" i="2"/>
  <c r="E20" i="2"/>
  <c r="F20" i="2" s="1"/>
  <c r="H20" i="2"/>
  <c r="E15" i="2"/>
  <c r="F15" i="2" s="1"/>
  <c r="B16" i="2"/>
  <c r="C16" i="2" s="1"/>
  <c r="B17" i="2"/>
  <c r="C17" i="2" s="1"/>
  <c r="B18" i="2"/>
  <c r="C18" i="2" s="1"/>
  <c r="B19" i="2"/>
  <c r="C19" i="2" s="1"/>
  <c r="B20" i="2"/>
  <c r="C20" i="2" s="1"/>
</calcChain>
</file>

<file path=xl/sharedStrings.xml><?xml version="1.0" encoding="utf-8"?>
<sst xmlns="http://schemas.openxmlformats.org/spreadsheetml/2006/main" count="102" uniqueCount="26">
  <si>
    <t>time[h]</t>
  </si>
  <si>
    <t>INH[mg/l]</t>
  </si>
  <si>
    <t>AcINH[mg/l]</t>
  </si>
  <si>
    <t>AcHz[mg/l]</t>
  </si>
  <si>
    <t>DiAcHz[mg/l]</t>
  </si>
  <si>
    <t>INH[µmol/l]</t>
  </si>
  <si>
    <t>AcINH[µmol/l]</t>
  </si>
  <si>
    <t>AcHz[µmol/l]</t>
  </si>
  <si>
    <t>DiAcHz[µmol/l]</t>
  </si>
  <si>
    <t>mg/µmol</t>
  </si>
  <si>
    <t>=</t>
  </si>
  <si>
    <t>300 mg/ 80kg</t>
  </si>
  <si>
    <t>mg/kg</t>
  </si>
  <si>
    <t>Metabolite</t>
  </si>
  <si>
    <t>Isoniazid</t>
  </si>
  <si>
    <t>Acetylisoniazid</t>
  </si>
  <si>
    <t>Acetylhydrazine</t>
  </si>
  <si>
    <t xml:space="preserve">Diacetylhydrazine </t>
  </si>
  <si>
    <t>Recovery [%]</t>
  </si>
  <si>
    <t>Variation[%]</t>
  </si>
  <si>
    <t>0.05[µg/ml]</t>
  </si>
  <si>
    <t>0.1[µg/ml]</t>
  </si>
  <si>
    <t>0.5[µg/ml]</t>
  </si>
  <si>
    <t>1[µg/ml]</t>
  </si>
  <si>
    <t>5[µg/ml]</t>
  </si>
  <si>
    <t>SD[µmol/l]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</si>
</sst>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rgb="FF12134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2" sqref="A2:L12"/>
    </sheetView>
  </sheetViews>
  <sheetFormatPr baseColWidth="10" defaultRowHeight="15" x14ac:dyDescent="0.25"/>
  <sheetData>
    <row r="1" spans="1:12" x14ac:dyDescent="0.25">
      <c r="A1" t="s">
        <v>0</v>
      </c>
      <c r="B1" t="s">
        <v>5</v>
      </c>
      <c r="C1" t="s">
        <v>25</v>
      </c>
      <c r="D1" t="s">
        <v>0</v>
      </c>
      <c r="E1" t="s">
        <v>6</v>
      </c>
      <c r="F1" t="s">
        <v>25</v>
      </c>
      <c r="G1" t="s">
        <v>0</v>
      </c>
      <c r="H1" t="s">
        <v>7</v>
      </c>
      <c r="I1" t="s">
        <v>25</v>
      </c>
      <c r="J1" t="s">
        <v>0</v>
      </c>
      <c r="K1" t="s">
        <v>8</v>
      </c>
      <c r="L1" t="s">
        <v>25</v>
      </c>
    </row>
    <row r="2" spans="1:12" x14ac:dyDescent="0.25">
      <c r="A2" s="3">
        <v>1.53841048614569</v>
      </c>
      <c r="B2" s="4">
        <v>34.424096343740914</v>
      </c>
      <c r="C2" s="3">
        <v>3.7866505978115002</v>
      </c>
      <c r="D2" s="3">
        <v>0.57946647493686498</v>
      </c>
      <c r="E2" s="3">
        <v>4.0427622756976005</v>
      </c>
      <c r="F2" s="3">
        <v>0.36384860481278403</v>
      </c>
      <c r="G2" s="3">
        <v>0.99035820290175902</v>
      </c>
      <c r="H2" s="3">
        <v>0.81451987084187916</v>
      </c>
      <c r="I2" s="3">
        <v>8.9597185792606698E-2</v>
      </c>
      <c r="J2" s="3">
        <v>0.63285585236806696</v>
      </c>
      <c r="K2" s="3">
        <v>1.2298305868915174</v>
      </c>
      <c r="L2" s="3">
        <v>0.11068475282023656</v>
      </c>
    </row>
    <row r="3" spans="1:12" x14ac:dyDescent="0.25">
      <c r="A3" s="3">
        <v>2.7852441789724098</v>
      </c>
      <c r="B3" s="3">
        <v>17.552765133383186</v>
      </c>
      <c r="C3" s="3">
        <v>1.9308041646721505</v>
      </c>
      <c r="D3" s="3">
        <v>1.04551739394945</v>
      </c>
      <c r="E3" s="3">
        <v>6.5357432727042637</v>
      </c>
      <c r="F3" s="3">
        <v>0.58821689454338377</v>
      </c>
      <c r="G3" s="3">
        <v>1.4634883763803801</v>
      </c>
      <c r="H3" s="3">
        <v>1.2368230757868601</v>
      </c>
      <c r="I3" s="3">
        <v>0.13605053833655462</v>
      </c>
      <c r="J3" s="3">
        <v>1.2095201224121099</v>
      </c>
      <c r="K3" s="3">
        <v>2.3620658573506805</v>
      </c>
      <c r="L3" s="3">
        <v>0.21258592716156122</v>
      </c>
    </row>
    <row r="4" spans="1:12" x14ac:dyDescent="0.25">
      <c r="A4" s="3">
        <v>3.6164666408568902</v>
      </c>
      <c r="B4" s="3">
        <v>11.202996592511228</v>
      </c>
      <c r="C4" s="3">
        <v>1.232329625176235</v>
      </c>
      <c r="D4" s="3">
        <v>1.7528529026786901</v>
      </c>
      <c r="E4" s="3">
        <v>12.487460367369238</v>
      </c>
      <c r="F4" s="3">
        <v>1.1238714330632313</v>
      </c>
      <c r="G4" s="3">
        <v>1.8692181479637999</v>
      </c>
      <c r="H4" s="3">
        <v>1.917713695868642</v>
      </c>
      <c r="I4" s="3">
        <v>0.21094850654555064</v>
      </c>
      <c r="J4" s="3">
        <v>2.0227494791954799</v>
      </c>
      <c r="K4" s="3">
        <v>5.5903842787474165</v>
      </c>
      <c r="L4" s="3">
        <v>0.50313458508726749</v>
      </c>
    </row>
    <row r="5" spans="1:12" x14ac:dyDescent="0.25">
      <c r="A5" s="3">
        <v>4.4535884814630498</v>
      </c>
      <c r="B5" s="3">
        <v>6.7865199334808297</v>
      </c>
      <c r="C5" s="3">
        <v>0.7465171926828913</v>
      </c>
      <c r="D5" s="3">
        <v>2.85633169256863</v>
      </c>
      <c r="E5" s="3">
        <v>22.645271099371133</v>
      </c>
      <c r="F5" s="3">
        <v>2.0380743989434023</v>
      </c>
      <c r="G5" s="3">
        <v>2.5942517928580702</v>
      </c>
      <c r="H5" s="3">
        <v>3.1328218369416714</v>
      </c>
      <c r="I5" s="3">
        <v>0.34461040206358384</v>
      </c>
      <c r="J5" s="3">
        <v>3.0061759120992599</v>
      </c>
      <c r="K5" s="3">
        <v>9.2767597745086103</v>
      </c>
      <c r="L5" s="3">
        <v>0.83490837970577492</v>
      </c>
    </row>
    <row r="6" spans="1:12" x14ac:dyDescent="0.25">
      <c r="A6" s="3">
        <v>5.4184318713935502</v>
      </c>
      <c r="B6" s="3">
        <v>4.1978831826106386</v>
      </c>
      <c r="C6" s="3">
        <v>0.46176715008717023</v>
      </c>
      <c r="D6" s="3">
        <v>3.9006692107737502</v>
      </c>
      <c r="E6" s="3">
        <v>38.97671097237599</v>
      </c>
      <c r="F6" s="3">
        <v>3.5079039875138394</v>
      </c>
      <c r="G6" s="3">
        <v>3.8083439337794802</v>
      </c>
      <c r="H6" s="3">
        <v>6.749460043196545</v>
      </c>
      <c r="I6" s="3">
        <v>0.74244060475161999</v>
      </c>
      <c r="J6" s="3">
        <v>4.00022122670208</v>
      </c>
      <c r="K6" s="3">
        <v>14.013113270616172</v>
      </c>
      <c r="L6" s="3">
        <v>1.2611801943554555</v>
      </c>
    </row>
    <row r="7" spans="1:12" x14ac:dyDescent="0.25">
      <c r="A7" s="3">
        <v>6.2496543332780297</v>
      </c>
      <c r="B7" s="3">
        <v>2.6792856073203071</v>
      </c>
      <c r="C7" s="3">
        <v>0.29472141680523378</v>
      </c>
      <c r="D7" s="3">
        <v>8.0643032280663007</v>
      </c>
      <c r="E7" s="3">
        <v>21.718855439602912</v>
      </c>
      <c r="F7" s="3">
        <v>1.9546969895642621</v>
      </c>
      <c r="G7" s="3">
        <v>7.1544715447154603</v>
      </c>
      <c r="H7" s="3">
        <v>9.2809199355859882</v>
      </c>
      <c r="I7" s="3">
        <v>1.0209011929144587</v>
      </c>
      <c r="J7" s="3">
        <v>8.23361539737847</v>
      </c>
      <c r="K7" s="3">
        <v>7.4890337705196943</v>
      </c>
      <c r="L7" s="3">
        <v>0.67401303934677248</v>
      </c>
    </row>
    <row r="8" spans="1:12" x14ac:dyDescent="0.25">
      <c r="A8" s="3">
        <v>7.2174474125693697</v>
      </c>
      <c r="B8" s="3">
        <v>1.6145978231101719</v>
      </c>
      <c r="C8" s="3">
        <v>0.17760576054211888</v>
      </c>
      <c r="D8" s="3">
        <v>12.0398945486053</v>
      </c>
      <c r="E8" s="3">
        <v>11.367312420157552</v>
      </c>
      <c r="F8" s="3">
        <v>1.0230581178141795</v>
      </c>
      <c r="G8" s="3">
        <v>9.8584517817967292</v>
      </c>
      <c r="H8" s="3">
        <v>11.862247737950812</v>
      </c>
      <c r="I8" s="3">
        <v>1.3048472511745894</v>
      </c>
      <c r="J8" s="3">
        <v>10.154010655752799</v>
      </c>
      <c r="K8" s="3">
        <v>5.5323100893706938</v>
      </c>
      <c r="L8" s="3">
        <v>0.49790790804336249</v>
      </c>
    </row>
    <row r="9" spans="1:12" x14ac:dyDescent="0.25">
      <c r="A9" s="3">
        <v>8.0457201850930105</v>
      </c>
      <c r="B9" s="3">
        <v>1.0577691417627386</v>
      </c>
      <c r="C9" s="3">
        <v>0.11635460559390126</v>
      </c>
      <c r="D9" s="3">
        <v>16.142617480596499</v>
      </c>
      <c r="E9" s="3">
        <v>6.1068397880902445</v>
      </c>
      <c r="F9" s="3">
        <v>0.54961558092812202</v>
      </c>
      <c r="G9" s="3">
        <v>12.357723577235699</v>
      </c>
      <c r="H9" s="3">
        <v>9.2809199355859882</v>
      </c>
      <c r="I9" s="3">
        <v>1.0209011929144587</v>
      </c>
      <c r="J9" s="3">
        <v>12.344597459579999</v>
      </c>
      <c r="K9" s="3">
        <v>3.7397148370278677</v>
      </c>
      <c r="L9" s="3">
        <v>0.33657433533250808</v>
      </c>
    </row>
    <row r="10" spans="1:12" x14ac:dyDescent="0.25">
      <c r="A10" s="3"/>
      <c r="B10" s="3"/>
      <c r="C10" s="3"/>
      <c r="D10" s="3">
        <v>20.763895802223299</v>
      </c>
      <c r="E10" s="3">
        <v>3.3325600036768055</v>
      </c>
      <c r="F10" s="3">
        <v>0.29993040033091245</v>
      </c>
      <c r="G10" s="3">
        <v>16.0803790350828</v>
      </c>
      <c r="H10" s="3">
        <v>8.1027811673083558</v>
      </c>
      <c r="I10" s="3">
        <v>0.89130592840391909</v>
      </c>
      <c r="J10" s="3">
        <v>16.196006858027701</v>
      </c>
      <c r="K10" s="3">
        <v>1.8577343530157508</v>
      </c>
      <c r="L10" s="3">
        <v>0.16719609177141759</v>
      </c>
    </row>
    <row r="11" spans="1:12" x14ac:dyDescent="0.25">
      <c r="A11" s="3"/>
      <c r="B11" s="3"/>
      <c r="C11" s="3"/>
      <c r="D11" s="3">
        <v>23.993363198938098</v>
      </c>
      <c r="E11" s="3">
        <v>2.2882984774322024</v>
      </c>
      <c r="F11" s="3">
        <v>0.20594686296889822</v>
      </c>
      <c r="G11" s="3">
        <v>20.550338292498498</v>
      </c>
      <c r="H11" s="3">
        <v>5.3361522751806829</v>
      </c>
      <c r="I11" s="3">
        <v>0.58697675026987506</v>
      </c>
      <c r="J11" s="3">
        <v>20.540604317607801</v>
      </c>
      <c r="K11" s="3">
        <v>1.1733757996300551</v>
      </c>
      <c r="L11" s="3">
        <v>0.10560382196670495</v>
      </c>
    </row>
    <row r="12" spans="1:12" x14ac:dyDescent="0.25">
      <c r="A12" s="3"/>
      <c r="B12" s="3"/>
      <c r="C12" s="3"/>
      <c r="D12" s="3"/>
      <c r="E12" s="3"/>
      <c r="F12" s="3"/>
      <c r="G12" s="3">
        <v>23.829507954943502</v>
      </c>
      <c r="H12" s="3">
        <v>4.1968149887425223</v>
      </c>
      <c r="I12" s="3">
        <v>0.46164964876167747</v>
      </c>
      <c r="J12" s="3">
        <v>23.965783603414199</v>
      </c>
      <c r="K12" s="3">
        <v>0.80150132938129603</v>
      </c>
      <c r="L12" s="3">
        <v>7.2135119644316639E-2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11"/>
    </sheetView>
  </sheetViews>
  <sheetFormatPr baseColWidth="10" defaultRowHeight="15" x14ac:dyDescent="0.25"/>
  <sheetData>
    <row r="1" spans="1:12" x14ac:dyDescent="0.25">
      <c r="A1" t="s">
        <v>0</v>
      </c>
      <c r="B1" t="s">
        <v>5</v>
      </c>
      <c r="C1" t="s">
        <v>25</v>
      </c>
      <c r="D1" t="s">
        <v>0</v>
      </c>
      <c r="E1" t="s">
        <v>6</v>
      </c>
      <c r="F1" t="s">
        <v>25</v>
      </c>
      <c r="G1" t="s">
        <v>0</v>
      </c>
      <c r="H1" t="s">
        <v>7</v>
      </c>
      <c r="I1" t="s">
        <v>25</v>
      </c>
      <c r="J1" t="s">
        <v>0</v>
      </c>
      <c r="K1" t="s">
        <v>8</v>
      </c>
      <c r="L1" t="s">
        <v>25</v>
      </c>
    </row>
    <row r="2" spans="1:12" x14ac:dyDescent="0.25">
      <c r="A2" s="3">
        <v>3.85307621671258</v>
      </c>
      <c r="B2" s="3">
        <v>58.329397681422556</v>
      </c>
      <c r="C2" s="3">
        <v>6.4162337449564815</v>
      </c>
      <c r="D2" s="3">
        <v>0.77974550701823298</v>
      </c>
      <c r="E2" s="3">
        <v>2.2882984774322024</v>
      </c>
      <c r="F2" s="3">
        <v>0.20594686296889822</v>
      </c>
      <c r="G2" s="3">
        <v>0.61917880099697997</v>
      </c>
      <c r="H2" s="3">
        <v>1.0195472384733735</v>
      </c>
      <c r="I2" s="3">
        <v>0.11215019623207109</v>
      </c>
      <c r="J2" s="3">
        <v>0.83851502033320102</v>
      </c>
      <c r="K2" s="3">
        <v>7.3342463634475635E-2</v>
      </c>
      <c r="L2" s="3">
        <v>6.6008217271028066E-3</v>
      </c>
    </row>
    <row r="3" spans="1:12" x14ac:dyDescent="0.25">
      <c r="A3" s="3">
        <v>5.4340810704446998</v>
      </c>
      <c r="B3" s="3">
        <v>31.997534559301808</v>
      </c>
      <c r="C3" s="3">
        <v>3.5197288015231987</v>
      </c>
      <c r="D3" s="3">
        <v>2.3743932834841899</v>
      </c>
      <c r="E3" s="3">
        <v>4.0852002696298362</v>
      </c>
      <c r="F3" s="3">
        <v>0.36766802426668527</v>
      </c>
      <c r="G3" s="3">
        <v>1.2136953955135701</v>
      </c>
      <c r="H3" s="3">
        <v>1.9787421824075866</v>
      </c>
      <c r="I3" s="3">
        <v>0.21766164006483454</v>
      </c>
      <c r="J3" s="3">
        <v>2.4662206480388198</v>
      </c>
      <c r="K3" s="3">
        <v>9.423213513865053E-2</v>
      </c>
      <c r="L3" s="3">
        <v>8.4808921624785483E-3</v>
      </c>
    </row>
    <row r="4" spans="1:12" x14ac:dyDescent="0.25">
      <c r="A4" s="3">
        <v>6.6692903056539397</v>
      </c>
      <c r="B4" s="3">
        <v>20.42232479684111</v>
      </c>
      <c r="C4" s="3">
        <v>2.2464557276525223</v>
      </c>
      <c r="D4" s="3">
        <v>3.8971533516988002</v>
      </c>
      <c r="E4" s="3">
        <v>7.7242681644654532</v>
      </c>
      <c r="F4" s="3">
        <v>0.69518413480189079</v>
      </c>
      <c r="G4" s="3">
        <v>2.6666666666666599</v>
      </c>
      <c r="H4" s="3">
        <v>3.8806655822605429</v>
      </c>
      <c r="I4" s="3">
        <v>0.42687321404865969</v>
      </c>
      <c r="J4" s="3">
        <v>3.9622195985832298</v>
      </c>
      <c r="K4" s="3">
        <v>0.12044117820742249</v>
      </c>
      <c r="L4" s="3">
        <v>1.0839706038668025E-2</v>
      </c>
    </row>
    <row r="5" spans="1:12" x14ac:dyDescent="0.25">
      <c r="A5" s="3">
        <v>7.9086973632428101</v>
      </c>
      <c r="B5" s="3">
        <v>12.501244565702128</v>
      </c>
      <c r="C5" s="3">
        <v>1.3751369022272342</v>
      </c>
      <c r="D5" s="3">
        <v>5.0463072281254098</v>
      </c>
      <c r="E5" s="3">
        <v>11.607216662216318</v>
      </c>
      <c r="F5" s="3">
        <v>1.0446494995994686</v>
      </c>
      <c r="G5" s="3">
        <v>3.9627443263806899</v>
      </c>
      <c r="H5" s="3">
        <v>5.0383102108646876</v>
      </c>
      <c r="I5" s="3">
        <v>0.55421412319511565</v>
      </c>
      <c r="J5" s="3">
        <v>5.4419519874065303</v>
      </c>
      <c r="K5" s="3">
        <v>0.18098631750480021</v>
      </c>
      <c r="L5" s="3">
        <v>1.6288768575432017E-2</v>
      </c>
    </row>
    <row r="6" spans="1:12" x14ac:dyDescent="0.25">
      <c r="A6" s="3">
        <v>9.14338187065459</v>
      </c>
      <c r="B6" s="3">
        <v>8.0206485601454709</v>
      </c>
      <c r="C6" s="3">
        <v>0.88227134161600174</v>
      </c>
      <c r="D6" s="3">
        <v>6.0747737111373503</v>
      </c>
      <c r="E6" s="3">
        <v>15.549349245192433</v>
      </c>
      <c r="F6" s="3">
        <v>1.399441432067319</v>
      </c>
      <c r="G6" s="3">
        <v>6.1755214482487197</v>
      </c>
      <c r="H6" s="3">
        <v>7.1484575300819264</v>
      </c>
      <c r="I6" s="3">
        <v>0.78633032830901184</v>
      </c>
      <c r="J6" s="3">
        <v>6.9064672701036303</v>
      </c>
      <c r="K6" s="3">
        <v>0.31642889096443938</v>
      </c>
      <c r="L6" s="3">
        <v>2.8478600186799544E-2</v>
      </c>
    </row>
    <row r="7" spans="1:12" x14ac:dyDescent="0.25">
      <c r="A7" s="3">
        <v>10.2474091565</v>
      </c>
      <c r="B7" s="3">
        <v>5.0659745310381279</v>
      </c>
      <c r="C7" s="3">
        <v>0.55725719841419408</v>
      </c>
      <c r="D7" s="3">
        <v>11.0733307096943</v>
      </c>
      <c r="E7" s="3">
        <v>10.456265863942628</v>
      </c>
      <c r="F7" s="3">
        <v>0.9410639277548366</v>
      </c>
      <c r="G7" s="3">
        <v>8.3457956185228905</v>
      </c>
      <c r="H7" s="3">
        <v>8.018607624931791</v>
      </c>
      <c r="I7" s="3">
        <v>0.88204683874249701</v>
      </c>
      <c r="J7" s="3">
        <v>8.1353797717434002</v>
      </c>
      <c r="K7" s="3">
        <v>0.41513558409005769</v>
      </c>
      <c r="L7" s="3">
        <v>3.7362202568105192E-2</v>
      </c>
    </row>
    <row r="8" spans="1:12" x14ac:dyDescent="0.25">
      <c r="A8" s="3">
        <v>11.6982815164633</v>
      </c>
      <c r="B8" s="3">
        <v>2.7215839319006561</v>
      </c>
      <c r="C8" s="3">
        <v>0.29937423250907214</v>
      </c>
      <c r="D8" s="3">
        <v>15.0098386462022</v>
      </c>
      <c r="E8" s="3">
        <v>7.3313103729809121</v>
      </c>
      <c r="F8" s="3">
        <v>0.65981793356828211</v>
      </c>
      <c r="G8" s="3">
        <v>12</v>
      </c>
      <c r="H8" s="3">
        <v>6.7143110543131215</v>
      </c>
      <c r="I8" s="3">
        <v>0.73857421597444328</v>
      </c>
      <c r="J8" s="3">
        <v>11.818968909877899</v>
      </c>
      <c r="K8" s="3">
        <v>0.50098256774739058</v>
      </c>
      <c r="L8" s="3">
        <v>4.5088431097265153E-2</v>
      </c>
    </row>
    <row r="9" spans="1:12" x14ac:dyDescent="0.25">
      <c r="A9" s="3">
        <v>13.547422274695</v>
      </c>
      <c r="B9" s="3">
        <v>1.4393875478804214</v>
      </c>
      <c r="C9" s="3">
        <v>0.15833263026684635</v>
      </c>
      <c r="D9" s="3">
        <v>19.609077790895899</v>
      </c>
      <c r="E9" s="3">
        <v>5.0603886553824422</v>
      </c>
      <c r="F9" s="3">
        <v>0.45543497898441976</v>
      </c>
      <c r="G9" s="3">
        <v>15.920766102584199</v>
      </c>
      <c r="H9" s="3">
        <v>5.5059676642020925</v>
      </c>
      <c r="I9" s="3">
        <v>0.60565644306223021</v>
      </c>
      <c r="J9" s="3">
        <v>16.126459399186601</v>
      </c>
      <c r="K9" s="3">
        <v>0.45366859256314501</v>
      </c>
      <c r="L9" s="3">
        <v>4.0830173330683055E-2</v>
      </c>
    </row>
    <row r="10" spans="1:12" x14ac:dyDescent="0.25">
      <c r="A10" s="3"/>
      <c r="B10" s="3"/>
      <c r="C10" s="3"/>
      <c r="D10" s="3">
        <v>24.1967729240456</v>
      </c>
      <c r="E10" s="3">
        <v>3.9180751561142038</v>
      </c>
      <c r="F10" s="3">
        <v>0.35262676405027832</v>
      </c>
      <c r="G10" s="3">
        <v>19.836809654991399</v>
      </c>
      <c r="H10" s="3">
        <v>4.7323190774387562</v>
      </c>
      <c r="I10" s="3">
        <v>0.5205550985182632</v>
      </c>
      <c r="J10" s="3">
        <v>20.172635445362701</v>
      </c>
      <c r="K10" s="3">
        <v>0.39815243099198067</v>
      </c>
      <c r="L10" s="3">
        <v>3.5833718789278261E-2</v>
      </c>
    </row>
    <row r="11" spans="1:12" x14ac:dyDescent="0.25">
      <c r="A11" s="3"/>
      <c r="B11" s="3"/>
      <c r="C11" s="3"/>
      <c r="D11" s="3"/>
      <c r="E11" s="3"/>
      <c r="F11" s="3"/>
      <c r="G11" s="3">
        <v>24.418732782369101</v>
      </c>
      <c r="H11" s="3">
        <v>3.8806655822605429</v>
      </c>
      <c r="I11" s="3">
        <v>0.42687321404865969</v>
      </c>
      <c r="J11" s="3">
        <v>24.6821461366915</v>
      </c>
      <c r="K11" s="3">
        <v>0.34761015523793232</v>
      </c>
      <c r="L11" s="3">
        <v>3.1284913971413905E-2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9" workbookViewId="0">
      <selection activeCell="A14" sqref="A14:L24"/>
    </sheetView>
  </sheetViews>
  <sheetFormatPr baseColWidth="10" defaultRowHeight="15" x14ac:dyDescent="0.25"/>
  <cols>
    <col min="1" max="2" width="12.5703125" bestFit="1" customWidth="1"/>
    <col min="3" max="3" width="11.5703125" bestFit="1" customWidth="1"/>
    <col min="4" max="5" width="12.5703125" bestFit="1" customWidth="1"/>
    <col min="6" max="6" width="11.5703125" bestFit="1" customWidth="1"/>
    <col min="7" max="7" width="12.5703125" bestFit="1" customWidth="1"/>
    <col min="8" max="9" width="11.5703125" bestFit="1" customWidth="1"/>
    <col min="10" max="10" width="12.5703125" bestFit="1" customWidth="1"/>
    <col min="11" max="12" width="11.5703125" bestFit="1" customWidth="1"/>
  </cols>
  <sheetData>
    <row r="1" spans="1:14" x14ac:dyDescent="0.25">
      <c r="A1" t="s">
        <v>0</v>
      </c>
      <c r="B1" t="s">
        <v>1</v>
      </c>
      <c r="D1" t="s">
        <v>13</v>
      </c>
      <c r="E1" t="s">
        <v>18</v>
      </c>
      <c r="G1" t="s">
        <v>19</v>
      </c>
      <c r="H1" t="s">
        <v>0</v>
      </c>
      <c r="J1" t="s">
        <v>2</v>
      </c>
      <c r="K1" t="s">
        <v>0</v>
      </c>
      <c r="L1" t="s">
        <v>3</v>
      </c>
      <c r="M1" t="s">
        <v>0</v>
      </c>
      <c r="N1" t="s">
        <v>4</v>
      </c>
    </row>
    <row r="2" spans="1:14" x14ac:dyDescent="0.25">
      <c r="A2">
        <v>3.85307621671258</v>
      </c>
      <c r="B2">
        <v>7.9992935980302899</v>
      </c>
      <c r="D2" t="s">
        <v>14</v>
      </c>
      <c r="E2">
        <v>76</v>
      </c>
      <c r="G2">
        <v>11</v>
      </c>
      <c r="H2">
        <v>0.77974550701823298</v>
      </c>
      <c r="J2">
        <v>0.41001732118630202</v>
      </c>
      <c r="K2">
        <v>0.61917880099697997</v>
      </c>
      <c r="L2">
        <v>7.5528059426107505E-2</v>
      </c>
      <c r="M2">
        <v>0.83851502033320102</v>
      </c>
      <c r="N2">
        <v>8.5165268772353104E-3</v>
      </c>
    </row>
    <row r="3" spans="1:14" x14ac:dyDescent="0.25">
      <c r="A3">
        <v>5.4340810704446998</v>
      </c>
      <c r="B3">
        <v>4.3881418894626503</v>
      </c>
      <c r="D3" t="s">
        <v>15</v>
      </c>
      <c r="E3">
        <v>71</v>
      </c>
      <c r="G3">
        <v>9</v>
      </c>
      <c r="H3">
        <v>2.3743932834841899</v>
      </c>
      <c r="J3">
        <v>0.73198618431227402</v>
      </c>
      <c r="K3">
        <v>1.2136953955135701</v>
      </c>
      <c r="L3">
        <v>0.146585220872754</v>
      </c>
      <c r="M3">
        <v>2.4662206480388198</v>
      </c>
      <c r="N3">
        <v>1.09422355323001E-2</v>
      </c>
    </row>
    <row r="4" spans="1:14" x14ac:dyDescent="0.25">
      <c r="A4">
        <v>6.6692903056539397</v>
      </c>
      <c r="B4">
        <v>2.80071762263879</v>
      </c>
      <c r="D4" t="s">
        <v>16</v>
      </c>
      <c r="E4">
        <v>70</v>
      </c>
      <c r="G4">
        <v>11</v>
      </c>
      <c r="H4">
        <v>3.8971533516988002</v>
      </c>
      <c r="J4">
        <v>1.3840343697089199</v>
      </c>
      <c r="K4">
        <v>2.6666666666666599</v>
      </c>
      <c r="L4">
        <v>0.287479706333861</v>
      </c>
      <c r="M4">
        <v>3.9622195985832298</v>
      </c>
      <c r="N4">
        <v>1.3985629613445899E-2</v>
      </c>
    </row>
    <row r="5" spans="1:14" x14ac:dyDescent="0.25">
      <c r="A5">
        <v>7.9086973632428101</v>
      </c>
      <c r="B5">
        <v>1.71442067974039</v>
      </c>
      <c r="D5" t="s">
        <v>17</v>
      </c>
      <c r="E5">
        <v>64</v>
      </c>
      <c r="G5">
        <v>9</v>
      </c>
      <c r="H5">
        <v>5.0463072281254098</v>
      </c>
      <c r="J5">
        <v>2.0797810815359199</v>
      </c>
      <c r="K5">
        <v>3.9627443263806899</v>
      </c>
      <c r="L5">
        <v>0.37323802042085602</v>
      </c>
      <c r="M5">
        <v>5.4419519874065303</v>
      </c>
      <c r="N5">
        <v>2.1016131188657399E-2</v>
      </c>
    </row>
    <row r="6" spans="1:14" x14ac:dyDescent="0.25">
      <c r="A6">
        <v>9.14338187065459</v>
      </c>
      <c r="B6">
        <v>1.0999517435383499</v>
      </c>
      <c r="D6">
        <v>6.0747737111373503</v>
      </c>
      <c r="E6">
        <v>2.7861323977535801</v>
      </c>
      <c r="G6">
        <v>6.1755214482487197</v>
      </c>
      <c r="H6">
        <v>0.52955773382846905</v>
      </c>
      <c r="J6">
        <v>6.9064672701036303</v>
      </c>
      <c r="K6">
        <v>3.6743722818790701E-2</v>
      </c>
    </row>
    <row r="7" spans="1:14" x14ac:dyDescent="0.25">
      <c r="A7">
        <v>10.2474091565</v>
      </c>
      <c r="B7">
        <v>0.69474774718656895</v>
      </c>
      <c r="D7">
        <v>11.0733307096943</v>
      </c>
      <c r="E7">
        <v>1.87355371750124</v>
      </c>
      <c r="G7">
        <v>8.3457956185228905</v>
      </c>
      <c r="H7">
        <v>0.59401845285494703</v>
      </c>
      <c r="J7">
        <v>8.1353797717434002</v>
      </c>
      <c r="K7">
        <v>4.82055440245375E-2</v>
      </c>
    </row>
    <row r="8" spans="1:14" x14ac:dyDescent="0.25">
      <c r="A8">
        <v>11.6982815164633</v>
      </c>
      <c r="B8">
        <v>0.37323802042085602</v>
      </c>
      <c r="D8">
        <v>15.0098386462022</v>
      </c>
      <c r="E8">
        <v>1.3136241926307199</v>
      </c>
      <c r="G8">
        <v>12</v>
      </c>
      <c r="H8">
        <v>0.49739616290351601</v>
      </c>
      <c r="J8">
        <v>11.818968909877899</v>
      </c>
      <c r="K8">
        <v>5.8174095766827E-2</v>
      </c>
    </row>
    <row r="9" spans="1:14" x14ac:dyDescent="0.25">
      <c r="A9">
        <v>13.547422274695</v>
      </c>
      <c r="B9">
        <v>0.197397608316321</v>
      </c>
      <c r="D9">
        <v>19.609077790895899</v>
      </c>
      <c r="E9">
        <v>0.90672043927142598</v>
      </c>
      <c r="G9">
        <v>15.920766102584199</v>
      </c>
      <c r="H9">
        <v>0.40788208456409097</v>
      </c>
      <c r="J9">
        <v>16.126459399186601</v>
      </c>
      <c r="K9">
        <v>5.2679996968432397E-2</v>
      </c>
    </row>
    <row r="10" spans="1:14" x14ac:dyDescent="0.25">
      <c r="D10">
        <v>24.1967729240456</v>
      </c>
      <c r="E10">
        <v>0.70204070647254302</v>
      </c>
      <c r="G10">
        <v>19.836809654991399</v>
      </c>
      <c r="H10">
        <v>0.350570197256663</v>
      </c>
      <c r="J10">
        <v>20.172635445362701</v>
      </c>
      <c r="K10">
        <v>4.6233460286788798E-2</v>
      </c>
    </row>
    <row r="11" spans="1:14" x14ac:dyDescent="0.25">
      <c r="G11">
        <v>24.418732782369101</v>
      </c>
      <c r="H11">
        <v>0.287479706333861</v>
      </c>
      <c r="J11">
        <v>24.6821461366915</v>
      </c>
      <c r="K11">
        <v>4.0364491226228698E-2</v>
      </c>
    </row>
    <row r="13" spans="1:14" x14ac:dyDescent="0.25">
      <c r="A13" t="s">
        <v>9</v>
      </c>
      <c r="B13">
        <v>0.13714000000000001</v>
      </c>
      <c r="E13">
        <v>0.17918000000000001</v>
      </c>
      <c r="H13">
        <v>7.4079999999999993E-2</v>
      </c>
      <c r="K13">
        <v>0.11612</v>
      </c>
    </row>
    <row r="14" spans="1:14" x14ac:dyDescent="0.25">
      <c r="A14" t="s">
        <v>0</v>
      </c>
      <c r="B14" t="s">
        <v>5</v>
      </c>
      <c r="C14" t="s">
        <v>25</v>
      </c>
      <c r="D14" t="s">
        <v>0</v>
      </c>
      <c r="E14" t="s">
        <v>6</v>
      </c>
      <c r="F14" t="s">
        <v>25</v>
      </c>
      <c r="G14" t="s">
        <v>0</v>
      </c>
      <c r="H14" t="s">
        <v>7</v>
      </c>
      <c r="I14" t="s">
        <v>25</v>
      </c>
      <c r="J14" t="s">
        <v>0</v>
      </c>
      <c r="K14" t="s">
        <v>8</v>
      </c>
      <c r="L14" t="s">
        <v>25</v>
      </c>
    </row>
    <row r="15" spans="1:14" x14ac:dyDescent="0.25">
      <c r="A15" s="2">
        <v>3.85307621671258</v>
      </c>
      <c r="B15" s="2">
        <f>B2/$B$13</f>
        <v>58.329397681422556</v>
      </c>
      <c r="C15" s="2">
        <f>(B15*$C$27/100)</f>
        <v>6.4162337449564815</v>
      </c>
      <c r="D15" s="2">
        <v>0.77974550701823298</v>
      </c>
      <c r="E15" s="2">
        <f>J2/$E$13</f>
        <v>2.2882984774322024</v>
      </c>
      <c r="F15" s="2">
        <f>(E15*$C$28/100)</f>
        <v>0.20594686296889822</v>
      </c>
      <c r="G15" s="2">
        <v>0.61917880099697997</v>
      </c>
      <c r="H15" s="2">
        <f>L2/$H$13</f>
        <v>1.0195472384733735</v>
      </c>
      <c r="I15" s="2">
        <f>(H15*$C$29/100)</f>
        <v>0.11215019623207109</v>
      </c>
      <c r="J15" s="2">
        <v>0.83851502033320102</v>
      </c>
      <c r="K15" s="2">
        <f>N2/$K$13</f>
        <v>7.3342463634475635E-2</v>
      </c>
      <c r="L15" s="2">
        <f>(K15*$C$30/100)</f>
        <v>6.6008217271028066E-3</v>
      </c>
    </row>
    <row r="16" spans="1:14" x14ac:dyDescent="0.25">
      <c r="A16" s="2">
        <v>5.4340810704446998</v>
      </c>
      <c r="B16" s="2">
        <f t="shared" ref="B16:B22" si="0">B3/$B$13</f>
        <v>31.997534559301808</v>
      </c>
      <c r="C16" s="2">
        <f t="shared" ref="C16:C22" si="1">(B16*$C$27/100)</f>
        <v>3.5197288015231987</v>
      </c>
      <c r="D16" s="2">
        <v>2.3743932834841899</v>
      </c>
      <c r="E16" s="2">
        <f>J3/$E$13</f>
        <v>4.0852002696298362</v>
      </c>
      <c r="F16" s="2">
        <f t="shared" ref="F16:F23" si="2">(E16*$C$28/100)</f>
        <v>0.36766802426668527</v>
      </c>
      <c r="G16" s="2">
        <v>1.2136953955135701</v>
      </c>
      <c r="H16" s="2">
        <f>L3/$H$13</f>
        <v>1.9787421824075866</v>
      </c>
      <c r="I16" s="2">
        <f t="shared" ref="I16:I24" si="3">(H16*$C$29/100)</f>
        <v>0.21766164006483454</v>
      </c>
      <c r="J16" s="2">
        <v>2.4662206480388198</v>
      </c>
      <c r="K16" s="2">
        <f>N3/$K$13</f>
        <v>9.423213513865053E-2</v>
      </c>
      <c r="L16" s="2">
        <f t="shared" ref="L16:L24" si="4">(K16*$C$30/100)</f>
        <v>8.4808921624785483E-3</v>
      </c>
    </row>
    <row r="17" spans="1:12" x14ac:dyDescent="0.25">
      <c r="A17" s="2">
        <v>6.6692903056539397</v>
      </c>
      <c r="B17" s="2">
        <f t="shared" si="0"/>
        <v>20.42232479684111</v>
      </c>
      <c r="C17" s="2">
        <f t="shared" si="1"/>
        <v>2.2464557276525223</v>
      </c>
      <c r="D17" s="2">
        <v>3.8971533516988002</v>
      </c>
      <c r="E17" s="2">
        <f>J4/$E$13</f>
        <v>7.7242681644654532</v>
      </c>
      <c r="F17" s="2">
        <f t="shared" si="2"/>
        <v>0.69518413480189079</v>
      </c>
      <c r="G17" s="2">
        <v>2.6666666666666599</v>
      </c>
      <c r="H17" s="2">
        <f>L4/$H$13</f>
        <v>3.8806655822605429</v>
      </c>
      <c r="I17" s="2">
        <f t="shared" si="3"/>
        <v>0.42687321404865969</v>
      </c>
      <c r="J17" s="2">
        <v>3.9622195985832298</v>
      </c>
      <c r="K17" s="2">
        <f>N4/$K$13</f>
        <v>0.12044117820742249</v>
      </c>
      <c r="L17" s="2">
        <f t="shared" si="4"/>
        <v>1.0839706038668025E-2</v>
      </c>
    </row>
    <row r="18" spans="1:12" x14ac:dyDescent="0.25">
      <c r="A18" s="2">
        <v>7.9086973632428101</v>
      </c>
      <c r="B18" s="2">
        <f t="shared" si="0"/>
        <v>12.501244565702128</v>
      </c>
      <c r="C18" s="2">
        <f t="shared" si="1"/>
        <v>1.3751369022272342</v>
      </c>
      <c r="D18" s="2">
        <v>5.0463072281254098</v>
      </c>
      <c r="E18" s="2">
        <f>J5/$E$13</f>
        <v>11.607216662216318</v>
      </c>
      <c r="F18" s="2">
        <f t="shared" si="2"/>
        <v>1.0446494995994686</v>
      </c>
      <c r="G18" s="2">
        <v>3.9627443263806899</v>
      </c>
      <c r="H18" s="2">
        <f>L5/$H$13</f>
        <v>5.0383102108646876</v>
      </c>
      <c r="I18" s="2">
        <f t="shared" si="3"/>
        <v>0.55421412319511565</v>
      </c>
      <c r="J18" s="2">
        <v>5.4419519874065303</v>
      </c>
      <c r="K18" s="2">
        <f>N5/$K$13</f>
        <v>0.18098631750480021</v>
      </c>
      <c r="L18" s="2">
        <f t="shared" si="4"/>
        <v>1.6288768575432017E-2</v>
      </c>
    </row>
    <row r="19" spans="1:12" x14ac:dyDescent="0.25">
      <c r="A19" s="2">
        <v>9.14338187065459</v>
      </c>
      <c r="B19" s="2">
        <f t="shared" si="0"/>
        <v>8.0206485601454709</v>
      </c>
      <c r="C19" s="2">
        <f t="shared" si="1"/>
        <v>0.88227134161600174</v>
      </c>
      <c r="D19" s="2">
        <v>6.0747737111373503</v>
      </c>
      <c r="E19" s="2">
        <f t="shared" ref="E19:E23" si="5">E6/$E$13</f>
        <v>15.549349245192433</v>
      </c>
      <c r="F19" s="2">
        <f t="shared" si="2"/>
        <v>1.399441432067319</v>
      </c>
      <c r="G19" s="2">
        <v>6.1755214482487197</v>
      </c>
      <c r="H19" s="2">
        <f t="shared" ref="H19:H24" si="6">H6/$H$13</f>
        <v>7.1484575300819264</v>
      </c>
      <c r="I19" s="2">
        <f t="shared" si="3"/>
        <v>0.78633032830901184</v>
      </c>
      <c r="J19" s="2">
        <v>6.9064672701036303</v>
      </c>
      <c r="K19" s="2">
        <f t="shared" ref="K19:K24" si="7">K6/$K$13</f>
        <v>0.31642889096443938</v>
      </c>
      <c r="L19" s="2">
        <f t="shared" si="4"/>
        <v>2.8478600186799544E-2</v>
      </c>
    </row>
    <row r="20" spans="1:12" x14ac:dyDescent="0.25">
      <c r="A20" s="2">
        <v>10.2474091565</v>
      </c>
      <c r="B20" s="2">
        <f t="shared" si="0"/>
        <v>5.0659745310381279</v>
      </c>
      <c r="C20" s="2">
        <f t="shared" si="1"/>
        <v>0.55725719841419408</v>
      </c>
      <c r="D20" s="2">
        <v>11.0733307096943</v>
      </c>
      <c r="E20" s="2">
        <f t="shared" si="5"/>
        <v>10.456265863942628</v>
      </c>
      <c r="F20" s="2">
        <f t="shared" si="2"/>
        <v>0.9410639277548366</v>
      </c>
      <c r="G20" s="2">
        <v>8.3457956185228905</v>
      </c>
      <c r="H20" s="2">
        <f t="shared" si="6"/>
        <v>8.018607624931791</v>
      </c>
      <c r="I20" s="2">
        <f t="shared" si="3"/>
        <v>0.88204683874249701</v>
      </c>
      <c r="J20" s="2">
        <v>8.1353797717434002</v>
      </c>
      <c r="K20" s="2">
        <f t="shared" si="7"/>
        <v>0.41513558409005769</v>
      </c>
      <c r="L20" s="2">
        <f t="shared" si="4"/>
        <v>3.7362202568105192E-2</v>
      </c>
    </row>
    <row r="21" spans="1:12" x14ac:dyDescent="0.25">
      <c r="A21" s="2">
        <v>11.6982815164633</v>
      </c>
      <c r="B21" s="2">
        <f t="shared" si="0"/>
        <v>2.7215839319006561</v>
      </c>
      <c r="C21" s="2">
        <f t="shared" si="1"/>
        <v>0.29937423250907214</v>
      </c>
      <c r="D21" s="2">
        <v>15.0098386462022</v>
      </c>
      <c r="E21" s="2">
        <f>E8/$E$13</f>
        <v>7.3313103729809121</v>
      </c>
      <c r="F21" s="2">
        <f t="shared" si="2"/>
        <v>0.65981793356828211</v>
      </c>
      <c r="G21" s="2">
        <v>12</v>
      </c>
      <c r="H21" s="2">
        <f>H8/$H$13</f>
        <v>6.7143110543131215</v>
      </c>
      <c r="I21" s="2">
        <f t="shared" si="3"/>
        <v>0.73857421597444328</v>
      </c>
      <c r="J21" s="2">
        <v>11.818968909877899</v>
      </c>
      <c r="K21" s="2">
        <f>K8/$K$13</f>
        <v>0.50098256774739058</v>
      </c>
      <c r="L21" s="2">
        <f t="shared" si="4"/>
        <v>4.5088431097265153E-2</v>
      </c>
    </row>
    <row r="22" spans="1:12" x14ac:dyDescent="0.25">
      <c r="A22" s="2">
        <v>13.547422274695</v>
      </c>
      <c r="B22" s="2">
        <f t="shared" si="0"/>
        <v>1.4393875478804214</v>
      </c>
      <c r="C22" s="2">
        <f t="shared" si="1"/>
        <v>0.15833263026684635</v>
      </c>
      <c r="D22" s="2">
        <v>19.609077790895899</v>
      </c>
      <c r="E22" s="2">
        <f t="shared" si="5"/>
        <v>5.0603886553824422</v>
      </c>
      <c r="F22" s="2">
        <f t="shared" si="2"/>
        <v>0.45543497898441976</v>
      </c>
      <c r="G22" s="2">
        <v>15.920766102584199</v>
      </c>
      <c r="H22" s="2">
        <f t="shared" si="6"/>
        <v>5.5059676642020925</v>
      </c>
      <c r="I22" s="2">
        <f t="shared" si="3"/>
        <v>0.60565644306223021</v>
      </c>
      <c r="J22" s="2">
        <v>16.126459399186601</v>
      </c>
      <c r="K22" s="2">
        <f t="shared" si="7"/>
        <v>0.45366859256314501</v>
      </c>
      <c r="L22" s="2">
        <f t="shared" si="4"/>
        <v>4.0830173330683055E-2</v>
      </c>
    </row>
    <row r="23" spans="1:12" x14ac:dyDescent="0.25">
      <c r="A23" s="2"/>
      <c r="B23" s="2"/>
      <c r="C23" s="2"/>
      <c r="D23" s="2">
        <v>24.1967729240456</v>
      </c>
      <c r="E23" s="2">
        <f t="shared" si="5"/>
        <v>3.9180751561142038</v>
      </c>
      <c r="F23" s="2">
        <f t="shared" si="2"/>
        <v>0.35262676405027832</v>
      </c>
      <c r="G23" s="2">
        <v>19.836809654991399</v>
      </c>
      <c r="H23" s="2">
        <f t="shared" si="6"/>
        <v>4.7323190774387562</v>
      </c>
      <c r="I23" s="2">
        <f t="shared" si="3"/>
        <v>0.5205550985182632</v>
      </c>
      <c r="J23" s="2">
        <v>20.172635445362701</v>
      </c>
      <c r="K23" s="2">
        <f t="shared" si="7"/>
        <v>0.39815243099198067</v>
      </c>
      <c r="L23" s="2">
        <f t="shared" si="4"/>
        <v>3.5833718789278261E-2</v>
      </c>
    </row>
    <row r="24" spans="1:12" x14ac:dyDescent="0.25">
      <c r="A24" s="2"/>
      <c r="B24" s="2"/>
      <c r="C24" s="2"/>
      <c r="D24" s="2"/>
      <c r="E24" s="2"/>
      <c r="F24" s="2"/>
      <c r="G24" s="2">
        <v>24.418732782369101</v>
      </c>
      <c r="H24" s="2">
        <f t="shared" si="6"/>
        <v>3.8806655822605429</v>
      </c>
      <c r="I24" s="2">
        <f t="shared" si="3"/>
        <v>0.42687321404865969</v>
      </c>
      <c r="J24" s="2">
        <v>24.6821461366915</v>
      </c>
      <c r="K24" s="2">
        <f t="shared" si="7"/>
        <v>0.34761015523793232</v>
      </c>
      <c r="L24" s="2">
        <f t="shared" si="4"/>
        <v>3.1284913971413905E-2</v>
      </c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t="s">
        <v>13</v>
      </c>
      <c r="B26" t="s">
        <v>18</v>
      </c>
      <c r="C26" t="s">
        <v>19</v>
      </c>
    </row>
    <row r="27" spans="1:12" x14ac:dyDescent="0.25">
      <c r="A27" t="s">
        <v>14</v>
      </c>
      <c r="B27">
        <v>76</v>
      </c>
      <c r="C27">
        <v>11</v>
      </c>
    </row>
    <row r="28" spans="1:12" x14ac:dyDescent="0.25">
      <c r="A28" t="s">
        <v>15</v>
      </c>
      <c r="B28">
        <v>71</v>
      </c>
      <c r="C28">
        <v>9</v>
      </c>
    </row>
    <row r="29" spans="1:12" x14ac:dyDescent="0.25">
      <c r="A29" t="s">
        <v>16</v>
      </c>
      <c r="B29">
        <v>70</v>
      </c>
      <c r="C29">
        <v>11</v>
      </c>
    </row>
    <row r="30" spans="1:12" x14ac:dyDescent="0.25">
      <c r="A30" t="s">
        <v>17</v>
      </c>
      <c r="B30">
        <v>64</v>
      </c>
      <c r="C30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H22" sqref="H22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6" x14ac:dyDescent="0.25">
      <c r="A2">
        <v>1.53841048614569</v>
      </c>
      <c r="B2">
        <v>4.7209205725806296</v>
      </c>
      <c r="D2">
        <v>0.57946647493686498</v>
      </c>
      <c r="E2">
        <v>0.72438214455949601</v>
      </c>
      <c r="G2">
        <v>0.99035820290175902</v>
      </c>
      <c r="H2">
        <v>6.0339632031966399E-2</v>
      </c>
      <c r="J2">
        <v>0.63285585236806696</v>
      </c>
      <c r="K2">
        <v>0.14280792774984299</v>
      </c>
    </row>
    <row r="3" spans="1:16" x14ac:dyDescent="0.25">
      <c r="A3">
        <v>2.7852441789724098</v>
      </c>
      <c r="B3">
        <v>2.4071862103921702</v>
      </c>
      <c r="D3">
        <v>1.04551739394945</v>
      </c>
      <c r="E3">
        <v>1.17107447960315</v>
      </c>
      <c r="G3">
        <v>1.4634883763803801</v>
      </c>
      <c r="H3">
        <v>9.1623853454290596E-2</v>
      </c>
      <c r="J3">
        <v>1.2095201224121099</v>
      </c>
      <c r="K3">
        <v>0.27428308735556101</v>
      </c>
    </row>
    <row r="4" spans="1:16" x14ac:dyDescent="0.25">
      <c r="A4">
        <v>3.6164666408568902</v>
      </c>
      <c r="B4">
        <v>1.53637895269699</v>
      </c>
      <c r="D4">
        <v>1.7528529026786901</v>
      </c>
      <c r="E4">
        <v>2.2375031486252199</v>
      </c>
      <c r="G4">
        <v>1.8692181479637999</v>
      </c>
      <c r="H4">
        <v>0.14206423058994899</v>
      </c>
      <c r="J4">
        <v>2.0227494791954799</v>
      </c>
      <c r="K4">
        <v>0.64915542244815005</v>
      </c>
      <c r="M4" t="s">
        <v>11</v>
      </c>
      <c r="N4" t="s">
        <v>10</v>
      </c>
      <c r="O4">
        <f>300/80</f>
        <v>3.75</v>
      </c>
      <c r="P4" t="s">
        <v>12</v>
      </c>
    </row>
    <row r="5" spans="1:16" x14ac:dyDescent="0.25">
      <c r="A5">
        <v>4.4535884814630498</v>
      </c>
      <c r="B5">
        <v>0.93070334367756102</v>
      </c>
      <c r="D5">
        <v>2.85633169256863</v>
      </c>
      <c r="E5">
        <v>4.0575796755853197</v>
      </c>
      <c r="G5">
        <v>2.5942517928580702</v>
      </c>
      <c r="H5">
        <v>0.23207944168063899</v>
      </c>
      <c r="J5">
        <v>3.0061759120992599</v>
      </c>
      <c r="K5">
        <v>1.0772173450159399</v>
      </c>
    </row>
    <row r="6" spans="1:16" x14ac:dyDescent="0.25">
      <c r="A6">
        <v>5.4184318713935502</v>
      </c>
      <c r="B6">
        <v>0.57569769966322304</v>
      </c>
      <c r="D6">
        <v>3.9006692107737502</v>
      </c>
      <c r="E6">
        <v>6.9838470720303301</v>
      </c>
      <c r="G6">
        <v>3.8083439337794802</v>
      </c>
      <c r="H6">
        <v>0.5</v>
      </c>
      <c r="J6">
        <v>4.00022122670208</v>
      </c>
      <c r="K6">
        <v>1.6272027129839499</v>
      </c>
    </row>
    <row r="7" spans="1:16" x14ac:dyDescent="0.25">
      <c r="A7">
        <v>6.2496543332780297</v>
      </c>
      <c r="B7">
        <v>0.36743722818790697</v>
      </c>
      <c r="D7">
        <v>8.0643032280663007</v>
      </c>
      <c r="E7">
        <v>3.8915845176680501</v>
      </c>
      <c r="G7">
        <v>7.1544715447154603</v>
      </c>
      <c r="H7">
        <v>0.68753054882820996</v>
      </c>
      <c r="J7">
        <v>8.23361539737847</v>
      </c>
      <c r="K7">
        <v>0.86962660143274695</v>
      </c>
    </row>
    <row r="8" spans="1:16" x14ac:dyDescent="0.25">
      <c r="A8">
        <v>7.2174474125693697</v>
      </c>
      <c r="B8">
        <v>0.22142594546132899</v>
      </c>
      <c r="D8">
        <v>12.0398945486053</v>
      </c>
      <c r="E8">
        <v>2.0367950394438301</v>
      </c>
      <c r="G8">
        <v>9.8584517817967292</v>
      </c>
      <c r="H8">
        <v>0.87875531242739602</v>
      </c>
      <c r="J8">
        <v>10.154010655752799</v>
      </c>
      <c r="K8">
        <v>0.64241184757772496</v>
      </c>
    </row>
    <row r="9" spans="1:16" x14ac:dyDescent="0.25">
      <c r="A9">
        <v>8.0457201850930105</v>
      </c>
      <c r="B9">
        <v>0.14506246010134199</v>
      </c>
      <c r="D9">
        <v>16.142617480596499</v>
      </c>
      <c r="E9">
        <v>1.09422355323001</v>
      </c>
      <c r="G9">
        <v>12.357723577235699</v>
      </c>
      <c r="H9">
        <v>0.68753054882820996</v>
      </c>
      <c r="J9">
        <v>12.344597459579999</v>
      </c>
      <c r="K9">
        <v>0.43425568687567601</v>
      </c>
    </row>
    <row r="10" spans="1:16" x14ac:dyDescent="0.25">
      <c r="D10">
        <v>20.763895802223299</v>
      </c>
      <c r="E10">
        <v>0.59712810145881001</v>
      </c>
      <c r="G10">
        <v>16.0803790350828</v>
      </c>
      <c r="H10">
        <v>0.60025402887420298</v>
      </c>
      <c r="J10">
        <v>16.196006858027701</v>
      </c>
      <c r="K10">
        <v>0.215720113072189</v>
      </c>
    </row>
    <row r="11" spans="1:16" x14ac:dyDescent="0.25">
      <c r="D11">
        <v>23.993363198938098</v>
      </c>
      <c r="E11">
        <v>0.41001732118630202</v>
      </c>
      <c r="G11">
        <v>20.550338292498498</v>
      </c>
      <c r="H11">
        <v>0.39530216054538497</v>
      </c>
      <c r="J11">
        <v>20.540604317607801</v>
      </c>
      <c r="K11">
        <v>0.136252397853042</v>
      </c>
    </row>
    <row r="12" spans="1:16" x14ac:dyDescent="0.25">
      <c r="G12">
        <v>23.829507954943502</v>
      </c>
      <c r="H12">
        <v>0.31090005436604601</v>
      </c>
      <c r="J12">
        <v>23.965783603414199</v>
      </c>
      <c r="K12">
        <v>9.3070334367756094E-2</v>
      </c>
    </row>
    <row r="13" spans="1:16" x14ac:dyDescent="0.25">
      <c r="A13" t="s">
        <v>9</v>
      </c>
      <c r="B13">
        <v>0.13714000000000001</v>
      </c>
      <c r="E13">
        <v>0.17918000000000001</v>
      </c>
      <c r="H13">
        <v>7.4079999999999993E-2</v>
      </c>
      <c r="K13">
        <v>0.11612</v>
      </c>
    </row>
    <row r="14" spans="1:16" x14ac:dyDescent="0.25">
      <c r="A14" t="s">
        <v>0</v>
      </c>
      <c r="B14" t="s">
        <v>5</v>
      </c>
      <c r="C14" t="s">
        <v>25</v>
      </c>
      <c r="D14" t="s">
        <v>0</v>
      </c>
      <c r="E14" t="s">
        <v>6</v>
      </c>
      <c r="F14" t="s">
        <v>25</v>
      </c>
      <c r="G14" t="s">
        <v>0</v>
      </c>
      <c r="H14" t="s">
        <v>7</v>
      </c>
      <c r="I14" t="s">
        <v>25</v>
      </c>
      <c r="J14" t="s">
        <v>0</v>
      </c>
      <c r="K14" t="s">
        <v>8</v>
      </c>
      <c r="L14" t="s">
        <v>25</v>
      </c>
    </row>
    <row r="15" spans="1:16" x14ac:dyDescent="0.25">
      <c r="A15" s="3">
        <v>1.53841048614569</v>
      </c>
      <c r="B15" s="3">
        <f t="shared" ref="B15:B22" si="0">B2/$B$13</f>
        <v>34.424096343740914</v>
      </c>
      <c r="C15" s="3">
        <f>(B15*$C$29/100)</f>
        <v>3.7866505978115002</v>
      </c>
      <c r="D15" s="3">
        <v>0.57946647493686498</v>
      </c>
      <c r="E15" s="3">
        <f>E2/$E$13</f>
        <v>4.0427622756976005</v>
      </c>
      <c r="F15" s="3">
        <f>(E15*$C$30/100)</f>
        <v>0.36384860481278403</v>
      </c>
      <c r="G15" s="3">
        <v>0.99035820290175902</v>
      </c>
      <c r="H15" s="3">
        <f>H2/$H$13</f>
        <v>0.81451987084187916</v>
      </c>
      <c r="I15" s="3">
        <f>(H15*$C$31/100)</f>
        <v>8.9597185792606698E-2</v>
      </c>
      <c r="J15" s="3">
        <v>0.63285585236806696</v>
      </c>
      <c r="K15" s="3">
        <f>K2/$K$13</f>
        <v>1.2298305868915174</v>
      </c>
      <c r="L15" s="3">
        <f>(K15*$C$32/100)</f>
        <v>0.11068475282023656</v>
      </c>
    </row>
    <row r="16" spans="1:16" x14ac:dyDescent="0.25">
      <c r="A16" s="3">
        <v>2.7852441789724098</v>
      </c>
      <c r="B16" s="3">
        <f t="shared" si="0"/>
        <v>17.552765133383186</v>
      </c>
      <c r="C16" s="3">
        <f t="shared" ref="C16:C22" si="1">(B16*$C$29/100)</f>
        <v>1.9308041646721505</v>
      </c>
      <c r="D16" s="3">
        <v>1.04551739394945</v>
      </c>
      <c r="E16" s="3">
        <f t="shared" ref="E16:E24" si="2">E3/$E$13</f>
        <v>6.5357432727042637</v>
      </c>
      <c r="F16" s="3">
        <f t="shared" ref="F16:F24" si="3">(E16*$C$30/100)</f>
        <v>0.58821689454338377</v>
      </c>
      <c r="G16" s="3">
        <v>1.4634883763803801</v>
      </c>
      <c r="H16" s="3">
        <f t="shared" ref="H16:H25" si="4">H3/$H$13</f>
        <v>1.2368230757868601</v>
      </c>
      <c r="I16" s="3">
        <f t="shared" ref="I16:I25" si="5">(H16*$C$31/100)</f>
        <v>0.13605053833655462</v>
      </c>
      <c r="J16" s="3">
        <v>1.2095201224121099</v>
      </c>
      <c r="K16" s="3">
        <f t="shared" ref="K16:K25" si="6">K3/$K$13</f>
        <v>2.3620658573506805</v>
      </c>
      <c r="L16" s="3">
        <f t="shared" ref="L16:L25" si="7">(K16*$C$32/100)</f>
        <v>0.21258592716156122</v>
      </c>
    </row>
    <row r="17" spans="1:12" x14ac:dyDescent="0.25">
      <c r="A17" s="3">
        <v>3.6164666408568902</v>
      </c>
      <c r="B17" s="3">
        <f t="shared" si="0"/>
        <v>11.202996592511228</v>
      </c>
      <c r="C17" s="3">
        <f t="shared" si="1"/>
        <v>1.232329625176235</v>
      </c>
      <c r="D17" s="3">
        <v>1.7528529026786901</v>
      </c>
      <c r="E17" s="3">
        <f t="shared" si="2"/>
        <v>12.487460367369238</v>
      </c>
      <c r="F17" s="3">
        <f t="shared" si="3"/>
        <v>1.1238714330632313</v>
      </c>
      <c r="G17" s="3">
        <v>1.8692181479637999</v>
      </c>
      <c r="H17" s="3">
        <f t="shared" si="4"/>
        <v>1.917713695868642</v>
      </c>
      <c r="I17" s="3">
        <f t="shared" si="5"/>
        <v>0.21094850654555064</v>
      </c>
      <c r="J17" s="3">
        <v>2.0227494791954799</v>
      </c>
      <c r="K17" s="3">
        <f t="shared" si="6"/>
        <v>5.5903842787474165</v>
      </c>
      <c r="L17" s="3">
        <f t="shared" si="7"/>
        <v>0.50313458508726749</v>
      </c>
    </row>
    <row r="18" spans="1:12" x14ac:dyDescent="0.25">
      <c r="A18" s="3">
        <v>4.4535884814630498</v>
      </c>
      <c r="B18" s="3">
        <f t="shared" si="0"/>
        <v>6.7865199334808297</v>
      </c>
      <c r="C18" s="3">
        <f t="shared" si="1"/>
        <v>0.7465171926828913</v>
      </c>
      <c r="D18" s="3">
        <v>2.85633169256863</v>
      </c>
      <c r="E18" s="3">
        <f t="shared" si="2"/>
        <v>22.645271099371133</v>
      </c>
      <c r="F18" s="3">
        <f t="shared" si="3"/>
        <v>2.0380743989434023</v>
      </c>
      <c r="G18" s="3">
        <v>2.5942517928580702</v>
      </c>
      <c r="H18" s="3">
        <f t="shared" si="4"/>
        <v>3.1328218369416714</v>
      </c>
      <c r="I18" s="3">
        <f t="shared" si="5"/>
        <v>0.34461040206358384</v>
      </c>
      <c r="J18" s="3">
        <v>3.0061759120992599</v>
      </c>
      <c r="K18" s="3">
        <f t="shared" si="6"/>
        <v>9.2767597745086103</v>
      </c>
      <c r="L18" s="3">
        <f t="shared" si="7"/>
        <v>0.83490837970577492</v>
      </c>
    </row>
    <row r="19" spans="1:12" x14ac:dyDescent="0.25">
      <c r="A19" s="3">
        <v>5.4184318713935502</v>
      </c>
      <c r="B19" s="3">
        <f t="shared" si="0"/>
        <v>4.1978831826106386</v>
      </c>
      <c r="C19" s="3">
        <f t="shared" si="1"/>
        <v>0.46176715008717023</v>
      </c>
      <c r="D19" s="3">
        <v>3.9006692107737502</v>
      </c>
      <c r="E19" s="3">
        <f t="shared" si="2"/>
        <v>38.97671097237599</v>
      </c>
      <c r="F19" s="3">
        <f t="shared" si="3"/>
        <v>3.5079039875138394</v>
      </c>
      <c r="G19" s="3">
        <v>3.8083439337794802</v>
      </c>
      <c r="H19" s="3">
        <f t="shared" si="4"/>
        <v>6.749460043196545</v>
      </c>
      <c r="I19" s="3">
        <f t="shared" si="5"/>
        <v>0.74244060475161999</v>
      </c>
      <c r="J19" s="3">
        <v>4.00022122670208</v>
      </c>
      <c r="K19" s="3">
        <f t="shared" si="6"/>
        <v>14.013113270616172</v>
      </c>
      <c r="L19" s="3">
        <f t="shared" si="7"/>
        <v>1.2611801943554555</v>
      </c>
    </row>
    <row r="20" spans="1:12" x14ac:dyDescent="0.25">
      <c r="A20" s="3">
        <v>6.2496543332780297</v>
      </c>
      <c r="B20" s="3">
        <f t="shared" si="0"/>
        <v>2.6792856073203071</v>
      </c>
      <c r="C20" s="3">
        <f t="shared" si="1"/>
        <v>0.29472141680523378</v>
      </c>
      <c r="D20" s="3">
        <v>8.0643032280663007</v>
      </c>
      <c r="E20" s="3">
        <f t="shared" si="2"/>
        <v>21.718855439602912</v>
      </c>
      <c r="F20" s="3">
        <f t="shared" si="3"/>
        <v>1.9546969895642621</v>
      </c>
      <c r="G20" s="3">
        <v>7.1544715447154603</v>
      </c>
      <c r="H20" s="3">
        <f t="shared" si="4"/>
        <v>9.2809199355859882</v>
      </c>
      <c r="I20" s="3">
        <f t="shared" si="5"/>
        <v>1.0209011929144587</v>
      </c>
      <c r="J20" s="3">
        <v>8.23361539737847</v>
      </c>
      <c r="K20" s="3">
        <f t="shared" si="6"/>
        <v>7.4890337705196943</v>
      </c>
      <c r="L20" s="3">
        <f t="shared" si="7"/>
        <v>0.67401303934677248</v>
      </c>
    </row>
    <row r="21" spans="1:12" x14ac:dyDescent="0.25">
      <c r="A21" s="3">
        <v>7.2174474125693697</v>
      </c>
      <c r="B21" s="3">
        <f t="shared" si="0"/>
        <v>1.6145978231101719</v>
      </c>
      <c r="C21" s="3">
        <f t="shared" si="1"/>
        <v>0.17760576054211888</v>
      </c>
      <c r="D21" s="3">
        <v>12.0398945486053</v>
      </c>
      <c r="E21" s="3">
        <f>E8/$E$13</f>
        <v>11.367312420157552</v>
      </c>
      <c r="F21" s="3">
        <f t="shared" si="3"/>
        <v>1.0230581178141795</v>
      </c>
      <c r="G21" s="3">
        <v>9.8584517817967292</v>
      </c>
      <c r="H21" s="3">
        <f>H8/$H$13</f>
        <v>11.862247737950812</v>
      </c>
      <c r="I21" s="3">
        <f t="shared" si="5"/>
        <v>1.3048472511745894</v>
      </c>
      <c r="J21" s="3">
        <v>10.154010655752799</v>
      </c>
      <c r="K21" s="3">
        <f t="shared" si="6"/>
        <v>5.5323100893706938</v>
      </c>
      <c r="L21" s="3">
        <f t="shared" si="7"/>
        <v>0.49790790804336249</v>
      </c>
    </row>
    <row r="22" spans="1:12" x14ac:dyDescent="0.25">
      <c r="A22" s="3">
        <v>8.0457201850930105</v>
      </c>
      <c r="B22" s="3">
        <f t="shared" si="0"/>
        <v>1.0577691417627386</v>
      </c>
      <c r="C22" s="3">
        <f t="shared" si="1"/>
        <v>0.11635460559390126</v>
      </c>
      <c r="D22" s="3">
        <v>16.142617480596499</v>
      </c>
      <c r="E22" s="3">
        <f t="shared" si="2"/>
        <v>6.1068397880902445</v>
      </c>
      <c r="F22" s="3">
        <f t="shared" si="3"/>
        <v>0.54961558092812202</v>
      </c>
      <c r="G22" s="3">
        <v>12.357723577235699</v>
      </c>
      <c r="H22" s="3">
        <f t="shared" si="4"/>
        <v>9.2809199355859882</v>
      </c>
      <c r="I22" s="3">
        <f t="shared" si="5"/>
        <v>1.0209011929144587</v>
      </c>
      <c r="J22" s="3">
        <v>12.344597459579999</v>
      </c>
      <c r="K22" s="3">
        <f t="shared" si="6"/>
        <v>3.7397148370278677</v>
      </c>
      <c r="L22" s="3">
        <f t="shared" si="7"/>
        <v>0.33657433533250808</v>
      </c>
    </row>
    <row r="23" spans="1:12" x14ac:dyDescent="0.25">
      <c r="A23" s="3"/>
      <c r="B23" s="3"/>
      <c r="C23" s="3"/>
      <c r="D23" s="3">
        <v>20.763895802223299</v>
      </c>
      <c r="E23" s="3">
        <f t="shared" si="2"/>
        <v>3.3325600036768055</v>
      </c>
      <c r="F23" s="3">
        <f t="shared" si="3"/>
        <v>0.29993040033091245</v>
      </c>
      <c r="G23" s="3">
        <v>16.0803790350828</v>
      </c>
      <c r="H23" s="3">
        <f t="shared" si="4"/>
        <v>8.1027811673083558</v>
      </c>
      <c r="I23" s="3">
        <f t="shared" si="5"/>
        <v>0.89130592840391909</v>
      </c>
      <c r="J23" s="3">
        <v>16.196006858027701</v>
      </c>
      <c r="K23" s="3">
        <f t="shared" si="6"/>
        <v>1.8577343530157508</v>
      </c>
      <c r="L23" s="3">
        <f t="shared" si="7"/>
        <v>0.16719609177141759</v>
      </c>
    </row>
    <row r="24" spans="1:12" x14ac:dyDescent="0.25">
      <c r="A24" s="3"/>
      <c r="B24" s="3"/>
      <c r="C24" s="3"/>
      <c r="D24" s="3">
        <v>23.993363198938098</v>
      </c>
      <c r="E24" s="3">
        <f t="shared" si="2"/>
        <v>2.2882984774322024</v>
      </c>
      <c r="F24" s="3">
        <f t="shared" si="3"/>
        <v>0.20594686296889822</v>
      </c>
      <c r="G24" s="3">
        <v>20.550338292498498</v>
      </c>
      <c r="H24" s="3">
        <f t="shared" si="4"/>
        <v>5.3361522751806829</v>
      </c>
      <c r="I24" s="3">
        <f t="shared" si="5"/>
        <v>0.58697675026987506</v>
      </c>
      <c r="J24" s="3">
        <v>20.540604317607801</v>
      </c>
      <c r="K24" s="3">
        <f t="shared" si="6"/>
        <v>1.1733757996300551</v>
      </c>
      <c r="L24" s="3">
        <f t="shared" si="7"/>
        <v>0.10560382196670495</v>
      </c>
    </row>
    <row r="25" spans="1:12" x14ac:dyDescent="0.25">
      <c r="A25" s="3"/>
      <c r="B25" s="3"/>
      <c r="C25" s="3"/>
      <c r="D25" s="3"/>
      <c r="E25" s="3"/>
      <c r="F25" s="3"/>
      <c r="G25" s="3">
        <v>23.829507954943502</v>
      </c>
      <c r="H25" s="3">
        <f t="shared" si="4"/>
        <v>4.1968149887425223</v>
      </c>
      <c r="I25" s="3">
        <f t="shared" si="5"/>
        <v>0.46164964876167747</v>
      </c>
      <c r="J25" s="3">
        <v>23.965783603414199</v>
      </c>
      <c r="K25" s="3">
        <f t="shared" si="6"/>
        <v>0.80150132938129603</v>
      </c>
      <c r="L25" s="3">
        <f t="shared" si="7"/>
        <v>7.2135119644316639E-2</v>
      </c>
    </row>
    <row r="28" spans="1:12" x14ac:dyDescent="0.25">
      <c r="A28" t="s">
        <v>13</v>
      </c>
      <c r="B28" t="s">
        <v>18</v>
      </c>
      <c r="C28" t="s">
        <v>19</v>
      </c>
    </row>
    <row r="29" spans="1:12" x14ac:dyDescent="0.25">
      <c r="A29" t="s">
        <v>14</v>
      </c>
      <c r="B29">
        <v>76</v>
      </c>
      <c r="C29">
        <v>11</v>
      </c>
    </row>
    <row r="30" spans="1:12" x14ac:dyDescent="0.25">
      <c r="A30" t="s">
        <v>15</v>
      </c>
      <c r="B30">
        <v>71</v>
      </c>
      <c r="C30">
        <v>9</v>
      </c>
    </row>
    <row r="31" spans="1:12" x14ac:dyDescent="0.25">
      <c r="A31" t="s">
        <v>16</v>
      </c>
      <c r="B31">
        <v>70</v>
      </c>
      <c r="C31">
        <v>11</v>
      </c>
    </row>
    <row r="32" spans="1:12" x14ac:dyDescent="0.25">
      <c r="A32" t="s">
        <v>17</v>
      </c>
      <c r="B32">
        <v>64</v>
      </c>
      <c r="C32">
        <v>9</v>
      </c>
    </row>
    <row r="36" spans="2:3" x14ac:dyDescent="0.25">
      <c r="B36" s="1"/>
      <c r="C36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C5"/>
    </sheetView>
  </sheetViews>
  <sheetFormatPr baseColWidth="10" defaultRowHeight="15" x14ac:dyDescent="0.25"/>
  <sheetData>
    <row r="1" spans="1:9" x14ac:dyDescent="0.25">
      <c r="A1" t="s">
        <v>13</v>
      </c>
      <c r="B1" t="s">
        <v>18</v>
      </c>
      <c r="C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14</v>
      </c>
      <c r="B2">
        <v>76</v>
      </c>
      <c r="C2">
        <f>MAX(E2:I2)</f>
        <v>11</v>
      </c>
      <c r="F2">
        <v>11</v>
      </c>
      <c r="G2">
        <v>8</v>
      </c>
      <c r="H2">
        <v>5</v>
      </c>
      <c r="I2">
        <v>4</v>
      </c>
    </row>
    <row r="3" spans="1:9" x14ac:dyDescent="0.25">
      <c r="A3" t="s">
        <v>15</v>
      </c>
      <c r="B3">
        <v>71</v>
      </c>
      <c r="C3">
        <f t="shared" ref="C3:C5" si="0">MAX(E3:I3)</f>
        <v>9</v>
      </c>
      <c r="F3">
        <v>9</v>
      </c>
      <c r="G3">
        <v>5</v>
      </c>
      <c r="H3">
        <v>6</v>
      </c>
    </row>
    <row r="4" spans="1:9" x14ac:dyDescent="0.25">
      <c r="A4" t="s">
        <v>16</v>
      </c>
      <c r="B4">
        <v>70</v>
      </c>
      <c r="C4">
        <f t="shared" si="0"/>
        <v>11</v>
      </c>
      <c r="E4">
        <v>8</v>
      </c>
      <c r="F4">
        <v>11</v>
      </c>
      <c r="G4">
        <v>6</v>
      </c>
      <c r="H4">
        <v>3</v>
      </c>
    </row>
    <row r="5" spans="1:9" x14ac:dyDescent="0.25">
      <c r="A5" t="s">
        <v>17</v>
      </c>
      <c r="B5">
        <v>64</v>
      </c>
      <c r="C5">
        <f t="shared" si="0"/>
        <v>9</v>
      </c>
      <c r="E5">
        <v>9</v>
      </c>
      <c r="F5">
        <v>5</v>
      </c>
      <c r="G5">
        <v>6</v>
      </c>
      <c r="H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fast</vt:lpstr>
      <vt:lpstr>slow</vt:lpstr>
      <vt:lpstr>slow_mg</vt:lpstr>
      <vt:lpstr>fast_mg</vt:lpstr>
      <vt:lpstr>Accuracy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 Cordes</cp:lastModifiedBy>
  <dcterms:created xsi:type="dcterms:W3CDTF">2015-04-16T11:51:34Z</dcterms:created>
  <dcterms:modified xsi:type="dcterms:W3CDTF">2017-03-07T13:37:31Z</dcterms:modified>
</cp:coreProperties>
</file>