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HeCaTos\PBPK\Liver\Isoniazid\data\Sassen 1985\"/>
    </mc:Choice>
  </mc:AlternateContent>
  <bookViews>
    <workbookView xWindow="0" yWindow="0" windowWidth="8928" windowHeight="3420" activeTab="1"/>
  </bookViews>
  <sheets>
    <sheet name="Tabelle3" sheetId="3" r:id="rId1"/>
    <sheet name="Tabelle2" sheetId="2" r:id="rId2"/>
    <sheet name="Tabelle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G14" i="1"/>
  <c r="D15" i="1"/>
  <c r="D14" i="1"/>
  <c r="J3" i="1"/>
  <c r="E14" i="1" s="1"/>
  <c r="E15" i="1" s="1"/>
  <c r="E16" i="1" s="1"/>
  <c r="E17" i="1" s="1"/>
  <c r="E18" i="1" s="1"/>
  <c r="E19" i="1" s="1"/>
  <c r="E20" i="1" s="1"/>
  <c r="E21" i="1" s="1"/>
  <c r="C14" i="1"/>
  <c r="B14" i="1"/>
  <c r="G15" i="1" l="1"/>
  <c r="G16" i="1" s="1"/>
  <c r="G17" i="1" s="1"/>
  <c r="G18" i="1" s="1"/>
  <c r="G19" i="1" s="1"/>
  <c r="G20" i="1" s="1"/>
  <c r="G21" i="1" s="1"/>
  <c r="I14" i="1"/>
  <c r="I15" i="1" s="1"/>
  <c r="I16" i="1" s="1"/>
  <c r="I17" i="1" s="1"/>
  <c r="I18" i="1" s="1"/>
  <c r="I19" i="1" s="1"/>
  <c r="I20" i="1" s="1"/>
  <c r="I21" i="1" s="1"/>
  <c r="C15" i="1"/>
  <c r="C16" i="1" s="1"/>
  <c r="C17" i="1" s="1"/>
  <c r="C18" i="1" s="1"/>
  <c r="C19" i="1" s="1"/>
  <c r="C20" i="1" s="1"/>
  <c r="C21" i="1" s="1"/>
  <c r="B23" i="1"/>
  <c r="H21" i="1"/>
  <c r="H20" i="1"/>
  <c r="H19" i="1"/>
  <c r="H18" i="1"/>
  <c r="H17" i="1"/>
  <c r="H16" i="1"/>
  <c r="H15" i="1"/>
  <c r="H14" i="1"/>
  <c r="D16" i="1"/>
  <c r="D17" i="1"/>
  <c r="D18" i="1"/>
  <c r="D19" i="1"/>
  <c r="D20" i="1"/>
  <c r="D21" i="1"/>
  <c r="B21" i="1"/>
  <c r="B15" i="1"/>
  <c r="B16" i="1"/>
  <c r="B17" i="1"/>
  <c r="B18" i="1"/>
  <c r="B19" i="1"/>
  <c r="B20" i="1"/>
  <c r="B13" i="1"/>
  <c r="I25" i="1" l="1"/>
</calcChain>
</file>

<file path=xl/sharedStrings.xml><?xml version="1.0" encoding="utf-8"?>
<sst xmlns="http://schemas.openxmlformats.org/spreadsheetml/2006/main" count="33" uniqueCount="16">
  <si>
    <t>DiAcINH[µmol/h]</t>
  </si>
  <si>
    <t>time[h]</t>
  </si>
  <si>
    <t>AcINH[µmol/h]</t>
  </si>
  <si>
    <t>AcHz[µmol/h]</t>
  </si>
  <si>
    <t>INH[µmol/h]</t>
  </si>
  <si>
    <t>INH[µmol]</t>
  </si>
  <si>
    <t>AcHz[µmol]</t>
  </si>
  <si>
    <t>AcINH[µmol]</t>
  </si>
  <si>
    <t>DiAcINH[µmol]</t>
  </si>
  <si>
    <t>% of Dose[INH]</t>
  </si>
  <si>
    <t>% Dose[AcHz]</t>
  </si>
  <si>
    <t>% Dose[AcINH]</t>
  </si>
  <si>
    <t>% Dose[DiAcINH]</t>
  </si>
  <si>
    <t>300mg INH = µmol</t>
  </si>
  <si>
    <t>DiAcHz[µmol]</t>
  </si>
  <si>
    <t>% Dose[DiAcHz]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</si>
</sst>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7952930883639557"/>
          <c:h val="0.8416746864975212"/>
        </c:manualLayout>
      </c:layout>
      <c:scatterChart>
        <c:scatterStyle val="lineMarker"/>
        <c:varyColors val="0"/>
        <c:ser>
          <c:idx val="2"/>
          <c:order val="0"/>
          <c:tx>
            <c:strRef>
              <c:f>Tabelle1!$C$12</c:f>
              <c:strCache>
                <c:ptCount val="1"/>
                <c:pt idx="0">
                  <c:v>% of Dose[INH]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Tabelle1!$A$13:$A$21</c:f>
              <c:numCache>
                <c:formatCode>General</c:formatCode>
                <c:ptCount val="9"/>
                <c:pt idx="0">
                  <c:v>0</c:v>
                </c:pt>
                <c:pt idx="1">
                  <c:v>0.98081023454157701</c:v>
                </c:pt>
                <c:pt idx="2">
                  <c:v>2.98507462686567</c:v>
                </c:pt>
                <c:pt idx="3">
                  <c:v>4.9893390191897602</c:v>
                </c:pt>
                <c:pt idx="4">
                  <c:v>7.5053304904051101</c:v>
                </c:pt>
                <c:pt idx="5">
                  <c:v>10.533049040511701</c:v>
                </c:pt>
                <c:pt idx="6">
                  <c:v>17.995735607675901</c:v>
                </c:pt>
                <c:pt idx="7">
                  <c:v>29.9360341151386</c:v>
                </c:pt>
                <c:pt idx="8">
                  <c:v>41.876332622601197</c:v>
                </c:pt>
              </c:numCache>
            </c:numRef>
          </c:xVal>
          <c:yVal>
            <c:numRef>
              <c:f>Tabelle1!$C$13:$C$21</c:f>
              <c:numCache>
                <c:formatCode>General</c:formatCode>
                <c:ptCount val="9"/>
                <c:pt idx="0">
                  <c:v>0</c:v>
                </c:pt>
                <c:pt idx="1">
                  <c:v>2.3687388502015128</c:v>
                </c:pt>
                <c:pt idx="2">
                  <c:v>13.931698847141467</c:v>
                </c:pt>
                <c:pt idx="3">
                  <c:v>21.931312688521224</c:v>
                </c:pt>
                <c:pt idx="4">
                  <c:v>27.519587079259249</c:v>
                </c:pt>
                <c:pt idx="5">
                  <c:v>29.637294105709415</c:v>
                </c:pt>
                <c:pt idx="6">
                  <c:v>30.981775103365379</c:v>
                </c:pt>
                <c:pt idx="7">
                  <c:v>31.202364047557769</c:v>
                </c:pt>
                <c:pt idx="8">
                  <c:v>31.25461920933008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Tabelle1!$E$12</c:f>
              <c:strCache>
                <c:ptCount val="1"/>
                <c:pt idx="0">
                  <c:v>% Dose[AcHz]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Tabelle1!$A$13:$A$21</c:f>
              <c:numCache>
                <c:formatCode>General</c:formatCode>
                <c:ptCount val="9"/>
                <c:pt idx="0">
                  <c:v>0</c:v>
                </c:pt>
                <c:pt idx="1">
                  <c:v>0.98081023454157701</c:v>
                </c:pt>
                <c:pt idx="2">
                  <c:v>2.98507462686567</c:v>
                </c:pt>
                <c:pt idx="3">
                  <c:v>4.9893390191897602</c:v>
                </c:pt>
                <c:pt idx="4">
                  <c:v>7.5053304904051101</c:v>
                </c:pt>
                <c:pt idx="5">
                  <c:v>10.533049040511701</c:v>
                </c:pt>
                <c:pt idx="6">
                  <c:v>17.995735607675901</c:v>
                </c:pt>
                <c:pt idx="7">
                  <c:v>29.9360341151386</c:v>
                </c:pt>
                <c:pt idx="8">
                  <c:v>41.876332622601197</c:v>
                </c:pt>
              </c:numCache>
            </c:numRef>
          </c:xVal>
          <c:yVal>
            <c:numRef>
              <c:f>Tabelle1!$E$13:$E$21</c:f>
              <c:numCache>
                <c:formatCode>General</c:formatCode>
                <c:ptCount val="9"/>
                <c:pt idx="0">
                  <c:v>0</c:v>
                </c:pt>
                <c:pt idx="1">
                  <c:v>3.6610705011192429E-2</c:v>
                </c:pt>
                <c:pt idx="2">
                  <c:v>0.2551012558249533</c:v>
                </c:pt>
                <c:pt idx="3">
                  <c:v>0.5419592438770291</c:v>
                </c:pt>
                <c:pt idx="4">
                  <c:v>1.0346574453837611</c:v>
                </c:pt>
                <c:pt idx="5">
                  <c:v>1.4734199570928022</c:v>
                </c:pt>
                <c:pt idx="6">
                  <c:v>1.999778821385483</c:v>
                </c:pt>
                <c:pt idx="7">
                  <c:v>2.2478023220452621</c:v>
                </c:pt>
                <c:pt idx="8">
                  <c:v>2.307548621978762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Tabelle1!$G$12</c:f>
              <c:strCache>
                <c:ptCount val="1"/>
                <c:pt idx="0">
                  <c:v>% Dose[AcINH]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Tabelle1!$A$13:$A$21</c:f>
              <c:numCache>
                <c:formatCode>General</c:formatCode>
                <c:ptCount val="9"/>
                <c:pt idx="0">
                  <c:v>0</c:v>
                </c:pt>
                <c:pt idx="1">
                  <c:v>0.98081023454157701</c:v>
                </c:pt>
                <c:pt idx="2">
                  <c:v>2.98507462686567</c:v>
                </c:pt>
                <c:pt idx="3">
                  <c:v>4.9893390191897602</c:v>
                </c:pt>
                <c:pt idx="4">
                  <c:v>7.5053304904051101</c:v>
                </c:pt>
                <c:pt idx="5">
                  <c:v>10.533049040511701</c:v>
                </c:pt>
                <c:pt idx="6">
                  <c:v>17.995735607675901</c:v>
                </c:pt>
                <c:pt idx="7">
                  <c:v>29.9360341151386</c:v>
                </c:pt>
                <c:pt idx="8">
                  <c:v>41.876332622601197</c:v>
                </c:pt>
              </c:numCache>
            </c:numRef>
          </c:xVal>
          <c:yVal>
            <c:numRef>
              <c:f>Tabelle1!$G$13:$G$21</c:f>
              <c:numCache>
                <c:formatCode>General</c:formatCode>
                <c:ptCount val="9"/>
                <c:pt idx="0">
                  <c:v>0</c:v>
                </c:pt>
                <c:pt idx="1">
                  <c:v>0.6807702815934491</c:v>
                </c:pt>
                <c:pt idx="2">
                  <c:v>4.3659296121422795</c:v>
                </c:pt>
                <c:pt idx="3">
                  <c:v>7.9621704317384703</c:v>
                </c:pt>
                <c:pt idx="4">
                  <c:v>11.892230232821731</c:v>
                </c:pt>
                <c:pt idx="5">
                  <c:v>13.683407648988815</c:v>
                </c:pt>
                <c:pt idx="6">
                  <c:v>15.500863037317936</c:v>
                </c:pt>
                <c:pt idx="7">
                  <c:v>16.145089095418065</c:v>
                </c:pt>
                <c:pt idx="8">
                  <c:v>16.242189291220594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Tabelle1!$I$12</c:f>
              <c:strCache>
                <c:ptCount val="1"/>
                <c:pt idx="0">
                  <c:v>% Dose[DiAcINH]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Tabelle1!$A$13:$A$21</c:f>
              <c:numCache>
                <c:formatCode>General</c:formatCode>
                <c:ptCount val="9"/>
                <c:pt idx="0">
                  <c:v>0</c:v>
                </c:pt>
                <c:pt idx="1">
                  <c:v>0.98081023454157701</c:v>
                </c:pt>
                <c:pt idx="2">
                  <c:v>2.98507462686567</c:v>
                </c:pt>
                <c:pt idx="3">
                  <c:v>4.9893390191897602</c:v>
                </c:pt>
                <c:pt idx="4">
                  <c:v>7.5053304904051101</c:v>
                </c:pt>
                <c:pt idx="5">
                  <c:v>10.533049040511701</c:v>
                </c:pt>
                <c:pt idx="6">
                  <c:v>17.995735607675901</c:v>
                </c:pt>
                <c:pt idx="7">
                  <c:v>29.9360341151386</c:v>
                </c:pt>
                <c:pt idx="8">
                  <c:v>41.876332622601197</c:v>
                </c:pt>
              </c:numCache>
            </c:numRef>
          </c:xVal>
          <c:yVal>
            <c:numRef>
              <c:f>Tabelle1!$I$13:$I$21</c:f>
              <c:numCache>
                <c:formatCode>General</c:formatCode>
                <c:ptCount val="9"/>
                <c:pt idx="0">
                  <c:v>0</c:v>
                </c:pt>
                <c:pt idx="1">
                  <c:v>9.2735166445027245E-3</c:v>
                </c:pt>
                <c:pt idx="2">
                  <c:v>0.12244291235923369</c:v>
                </c:pt>
                <c:pt idx="3">
                  <c:v>0.28207547791274323</c:v>
                </c:pt>
                <c:pt idx="4">
                  <c:v>0.54733309884147796</c:v>
                </c:pt>
                <c:pt idx="5">
                  <c:v>0.90116458615291917</c:v>
                </c:pt>
                <c:pt idx="6">
                  <c:v>1.815871456740322</c:v>
                </c:pt>
                <c:pt idx="7">
                  <c:v>2.8283875245558461</c:v>
                </c:pt>
                <c:pt idx="8">
                  <c:v>3.1809370266536345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43568"/>
        <c:axId val="960954448"/>
      </c:scatterChart>
      <c:valAx>
        <c:axId val="9609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4448"/>
        <c:crosses val="autoZero"/>
        <c:crossBetween val="midCat"/>
      </c:valAx>
      <c:valAx>
        <c:axId val="96095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4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3046806649169"/>
          <c:y val="0.14467483231262757"/>
          <c:w val="0.25713976377952757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6</xdr:row>
      <xdr:rowOff>109537</xdr:rowOff>
    </xdr:from>
    <xdr:to>
      <xdr:col>16</xdr:col>
      <xdr:colOff>233362</xdr:colOff>
      <xdr:row>20</xdr:row>
      <xdr:rowOff>185737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" sqref="G1:J9"/>
    </sheetView>
  </sheetViews>
  <sheetFormatPr baseColWidth="10" defaultRowHeight="14.4" x14ac:dyDescent="0.3"/>
  <cols>
    <col min="2" max="2" width="14" customWidth="1"/>
  </cols>
  <sheetData>
    <row r="1" spans="1:5" x14ac:dyDescent="0.3">
      <c r="A1" t="s">
        <v>1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0.98081023454157701</v>
      </c>
      <c r="B2">
        <v>2.3687388502015128</v>
      </c>
      <c r="C2">
        <v>3.6610705011192429E-2</v>
      </c>
      <c r="D2">
        <v>0.6807702815934491</v>
      </c>
      <c r="E2">
        <v>9.2735166445027245E-3</v>
      </c>
    </row>
    <row r="3" spans="1:5" x14ac:dyDescent="0.3">
      <c r="A3">
        <v>2.98507462686567</v>
      </c>
      <c r="B3">
        <v>13.931698847141467</v>
      </c>
      <c r="C3">
        <v>0.2551012558249533</v>
      </c>
      <c r="D3">
        <v>4.3659296121422795</v>
      </c>
      <c r="E3">
        <v>0.12244291235923369</v>
      </c>
    </row>
    <row r="4" spans="1:5" x14ac:dyDescent="0.3">
      <c r="A4">
        <v>4.9893390191897602</v>
      </c>
      <c r="B4">
        <v>21.931312688521224</v>
      </c>
      <c r="C4">
        <v>0.5419592438770291</v>
      </c>
      <c r="D4">
        <v>7.9621704317384703</v>
      </c>
      <c r="E4">
        <v>0.28207547791274323</v>
      </c>
    </row>
    <row r="5" spans="1:5" x14ac:dyDescent="0.3">
      <c r="A5">
        <v>7.5053304904051101</v>
      </c>
      <c r="B5">
        <v>27.519587079259249</v>
      </c>
      <c r="C5">
        <v>1.0346574453837611</v>
      </c>
      <c r="D5">
        <v>11.892230232821731</v>
      </c>
      <c r="E5">
        <v>0.54733309884147796</v>
      </c>
    </row>
    <row r="6" spans="1:5" x14ac:dyDescent="0.3">
      <c r="A6">
        <v>10.533049040511701</v>
      </c>
      <c r="B6">
        <v>29.637294105709415</v>
      </c>
      <c r="C6">
        <v>1.4734199570928022</v>
      </c>
      <c r="D6">
        <v>13.683407648988815</v>
      </c>
      <c r="E6">
        <v>0.90116458615291917</v>
      </c>
    </row>
    <row r="7" spans="1:5" x14ac:dyDescent="0.3">
      <c r="A7">
        <v>17.995735607675901</v>
      </c>
      <c r="B7">
        <v>30.981775103365379</v>
      </c>
      <c r="C7">
        <v>1.999778821385483</v>
      </c>
      <c r="D7">
        <v>15.500863037317936</v>
      </c>
      <c r="E7">
        <v>1.815871456740322</v>
      </c>
    </row>
    <row r="8" spans="1:5" x14ac:dyDescent="0.3">
      <c r="A8">
        <v>29.9360341151386</v>
      </c>
      <c r="B8">
        <v>31.202364047557769</v>
      </c>
      <c r="C8">
        <v>2.2478023220452621</v>
      </c>
      <c r="D8">
        <v>16.145089095418065</v>
      </c>
      <c r="E8">
        <v>2.8283875245558461</v>
      </c>
    </row>
    <row r="9" spans="1:5" x14ac:dyDescent="0.3">
      <c r="A9">
        <v>41.876332622601197</v>
      </c>
      <c r="B9">
        <v>31.25461920933008</v>
      </c>
      <c r="C9">
        <v>2.307548621978762</v>
      </c>
      <c r="D9">
        <v>16.242189291220594</v>
      </c>
      <c r="E9">
        <v>3.1809370266536345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2" sqref="E2"/>
    </sheetView>
  </sheetViews>
  <sheetFormatPr baseColWidth="10" defaultRowHeight="14.4" x14ac:dyDescent="0.3"/>
  <cols>
    <col min="2" max="2" width="14.44140625" bestFit="1" customWidth="1"/>
    <col min="3" max="3" width="13.109375" bestFit="1" customWidth="1"/>
    <col min="4" max="4" width="14.33203125" bestFit="1" customWidth="1"/>
    <col min="5" max="5" width="16.33203125" bestFit="1" customWidth="1"/>
  </cols>
  <sheetData>
    <row r="1" spans="1:10" x14ac:dyDescent="0.3">
      <c r="A1" t="s">
        <v>1</v>
      </c>
      <c r="B1" t="s">
        <v>9</v>
      </c>
      <c r="C1" t="s">
        <v>10</v>
      </c>
      <c r="D1" t="s">
        <v>11</v>
      </c>
      <c r="E1" t="s">
        <v>15</v>
      </c>
      <c r="F1" t="s">
        <v>1</v>
      </c>
      <c r="G1" t="s">
        <v>5</v>
      </c>
      <c r="H1" t="s">
        <v>6</v>
      </c>
      <c r="I1" t="s">
        <v>7</v>
      </c>
      <c r="J1" t="s">
        <v>14</v>
      </c>
    </row>
    <row r="2" spans="1:10" x14ac:dyDescent="0.3">
      <c r="A2">
        <v>0.98081023454157701</v>
      </c>
      <c r="B2">
        <v>2.3687388502015128</v>
      </c>
      <c r="C2">
        <v>3.6610705011192429E-2</v>
      </c>
      <c r="D2">
        <v>0.6807702815934491</v>
      </c>
      <c r="E2">
        <v>9.2735166445027245E-3</v>
      </c>
      <c r="F2">
        <v>0.98081023454157701</v>
      </c>
      <c r="G2">
        <v>126.08862189347411</v>
      </c>
      <c r="H2">
        <v>1.9487979187815714</v>
      </c>
      <c r="I2">
        <v>36.23758973043735</v>
      </c>
      <c r="J2">
        <v>0.49363184705315649</v>
      </c>
    </row>
    <row r="3" spans="1:10" x14ac:dyDescent="0.3">
      <c r="A3">
        <v>2.98507462686567</v>
      </c>
      <c r="B3">
        <v>13.931698847141467</v>
      </c>
      <c r="C3">
        <v>0.2551012558249533</v>
      </c>
      <c r="D3">
        <v>4.3659296121422795</v>
      </c>
      <c r="E3">
        <v>0.12244291235923369</v>
      </c>
      <c r="F3">
        <v>2.98507462686567</v>
      </c>
      <c r="G3">
        <v>615.49954774436094</v>
      </c>
      <c r="H3">
        <v>11.630312242529198</v>
      </c>
      <c r="I3">
        <v>196.162046908316</v>
      </c>
      <c r="J3">
        <v>6.0240381268596757</v>
      </c>
    </row>
    <row r="4" spans="1:10" x14ac:dyDescent="0.3">
      <c r="A4">
        <v>4.9893390191897602</v>
      </c>
      <c r="B4">
        <v>21.931312688521224</v>
      </c>
      <c r="C4">
        <v>0.5419592438770291</v>
      </c>
      <c r="D4">
        <v>7.9621704317384703</v>
      </c>
      <c r="E4">
        <v>0.28207547791274323</v>
      </c>
      <c r="F4">
        <v>4.9893390191897602</v>
      </c>
      <c r="G4">
        <v>425.8216497161456</v>
      </c>
      <c r="H4">
        <v>15.269529770892179</v>
      </c>
      <c r="I4">
        <v>191.42889006163182</v>
      </c>
      <c r="J4">
        <v>8.4972854640558531</v>
      </c>
    </row>
    <row r="5" spans="1:10" x14ac:dyDescent="0.3">
      <c r="A5">
        <v>7.5053304904051101</v>
      </c>
      <c r="B5">
        <v>27.519587079259249</v>
      </c>
      <c r="C5">
        <v>1.0346574453837611</v>
      </c>
      <c r="D5">
        <v>11.892230232821731</v>
      </c>
      <c r="E5">
        <v>0.54733309884147796</v>
      </c>
      <c r="F5">
        <v>7.5053304904051101</v>
      </c>
      <c r="G5">
        <v>297.46538611920363</v>
      </c>
      <c r="H5">
        <v>26.226461068974352</v>
      </c>
      <c r="I5">
        <v>209.19816645696224</v>
      </c>
      <c r="J5">
        <v>14.119736275191505</v>
      </c>
    </row>
    <row r="6" spans="1:10" x14ac:dyDescent="0.3">
      <c r="A6">
        <v>10.533049040511701</v>
      </c>
      <c r="B6">
        <v>29.637294105709415</v>
      </c>
      <c r="C6">
        <v>1.4734199570928022</v>
      </c>
      <c r="D6">
        <v>13.683407648988815</v>
      </c>
      <c r="E6">
        <v>0.90116458615291917</v>
      </c>
      <c r="F6">
        <v>10.533049040511701</v>
      </c>
      <c r="G6">
        <v>112.72612872310192</v>
      </c>
      <c r="H6">
        <v>23.355449434709055</v>
      </c>
      <c r="I6">
        <v>95.344867566134681</v>
      </c>
      <c r="J6">
        <v>18.834547596423512</v>
      </c>
    </row>
    <row r="7" spans="1:10" x14ac:dyDescent="0.3">
      <c r="A7">
        <v>17.995735607675901</v>
      </c>
      <c r="B7">
        <v>30.981775103365379</v>
      </c>
      <c r="C7">
        <v>1.999778821385483</v>
      </c>
      <c r="D7">
        <v>15.500863037317936</v>
      </c>
      <c r="E7">
        <v>1.815871456740322</v>
      </c>
      <c r="F7">
        <v>17.995735607675901</v>
      </c>
      <c r="G7">
        <v>71.567094085522371</v>
      </c>
      <c r="H7">
        <v>28.018227426983881</v>
      </c>
      <c r="I7">
        <v>96.74365126733683</v>
      </c>
      <c r="J7">
        <v>48.690098842701182</v>
      </c>
    </row>
    <row r="8" spans="1:10" x14ac:dyDescent="0.3">
      <c r="A8">
        <v>29.9360341151386</v>
      </c>
      <c r="B8">
        <v>31.202364047557769</v>
      </c>
      <c r="C8">
        <v>2.2478023220452621</v>
      </c>
      <c r="D8">
        <v>16.145089095418065</v>
      </c>
      <c r="E8">
        <v>2.8283875245558461</v>
      </c>
      <c r="F8">
        <v>29.9360341151386</v>
      </c>
      <c r="G8">
        <v>11.742010300455297</v>
      </c>
      <c r="H8">
        <v>13.202359303021627</v>
      </c>
      <c r="I8">
        <v>34.292330641176513</v>
      </c>
      <c r="J8">
        <v>53.896509370375703</v>
      </c>
    </row>
    <row r="9" spans="1:10" x14ac:dyDescent="0.3">
      <c r="A9">
        <v>41.876332622601197</v>
      </c>
      <c r="B9">
        <v>31.25461920933008</v>
      </c>
      <c r="C9">
        <v>2.307548621978762</v>
      </c>
      <c r="D9">
        <v>16.242189291220594</v>
      </c>
      <c r="E9">
        <v>3.1809370266536345</v>
      </c>
      <c r="F9">
        <v>41.876332622601197</v>
      </c>
      <c r="G9">
        <v>2.7815566642691851</v>
      </c>
      <c r="H9">
        <v>3.1803120133771938</v>
      </c>
      <c r="I9">
        <v>5.1686701863677582</v>
      </c>
      <c r="J9">
        <v>18.766307170146248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12" sqref="A12:I21"/>
    </sheetView>
  </sheetViews>
  <sheetFormatPr baseColWidth="10" defaultRowHeight="14.4" x14ac:dyDescent="0.3"/>
  <sheetData>
    <row r="1" spans="1:10" x14ac:dyDescent="0.3">
      <c r="A1" t="s">
        <v>1</v>
      </c>
      <c r="B1" t="s">
        <v>4</v>
      </c>
      <c r="C1" t="s">
        <v>1</v>
      </c>
      <c r="D1" t="s">
        <v>3</v>
      </c>
      <c r="E1" t="s">
        <v>1</v>
      </c>
      <c r="F1" t="s">
        <v>2</v>
      </c>
      <c r="G1" t="s">
        <v>1</v>
      </c>
      <c r="H1" t="s">
        <v>0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 t="s">
        <v>13</v>
      </c>
    </row>
    <row r="3" spans="1:10" x14ac:dyDescent="0.3">
      <c r="A3">
        <v>0.98081023454157701</v>
      </c>
      <c r="B3">
        <v>128.55557319139001</v>
      </c>
      <c r="C3">
        <v>0.98081023454157501</v>
      </c>
      <c r="D3">
        <v>1.9869265737142601</v>
      </c>
      <c r="E3">
        <v>1.02345415778251</v>
      </c>
      <c r="F3">
        <v>35.407144965781697</v>
      </c>
      <c r="G3">
        <v>0.98081023454157701</v>
      </c>
      <c r="H3">
        <v>0.50328986145202304</v>
      </c>
      <c r="J3">
        <f>(73*10)/0.13714</f>
        <v>5323.0275630742299</v>
      </c>
    </row>
    <row r="4" spans="1:10" x14ac:dyDescent="0.3">
      <c r="A4">
        <v>2.98507462686567</v>
      </c>
      <c r="B4">
        <v>307.09498711926102</v>
      </c>
      <c r="C4">
        <v>2.9850746268656598</v>
      </c>
      <c r="D4">
        <v>5.8027834486661902</v>
      </c>
      <c r="E4">
        <v>2.98507462686567</v>
      </c>
      <c r="F4">
        <v>100</v>
      </c>
      <c r="G4">
        <v>2.9424307036247299</v>
      </c>
      <c r="H4">
        <v>3.0709498711926</v>
      </c>
    </row>
    <row r="5" spans="1:10" x14ac:dyDescent="0.3">
      <c r="A5">
        <v>4.9893390191897602</v>
      </c>
      <c r="B5">
        <v>212.457823103056</v>
      </c>
      <c r="C5">
        <v>5.0319829424306999</v>
      </c>
      <c r="D5">
        <v>7.4598015234879202</v>
      </c>
      <c r="E5">
        <v>5.0319829424306999</v>
      </c>
      <c r="F5">
        <v>93.520988998859806</v>
      </c>
      <c r="G5">
        <v>4.9893390191897602</v>
      </c>
      <c r="H5">
        <v>4.1512780027522904</v>
      </c>
    </row>
    <row r="6" spans="1:10" x14ac:dyDescent="0.3">
      <c r="A6">
        <v>7.5053304904051101</v>
      </c>
      <c r="B6">
        <v>118.22988651687</v>
      </c>
      <c r="C6">
        <v>7.5053304904051101</v>
      </c>
      <c r="D6">
        <v>10.603629518404301</v>
      </c>
      <c r="E6">
        <v>7.5053304904051101</v>
      </c>
      <c r="F6">
        <v>84.580982817513302</v>
      </c>
      <c r="G6">
        <v>7.5479744136460498</v>
      </c>
      <c r="H6">
        <v>5.5184635942206803</v>
      </c>
    </row>
    <row r="7" spans="1:10" x14ac:dyDescent="0.3">
      <c r="A7">
        <v>10.533049040511701</v>
      </c>
      <c r="B7">
        <v>37.2313763177008</v>
      </c>
      <c r="C7">
        <v>10.533049040511701</v>
      </c>
      <c r="D7">
        <v>7.7138773132948</v>
      </c>
      <c r="E7">
        <v>10.533049040511701</v>
      </c>
      <c r="F7">
        <v>31.490664005998202</v>
      </c>
      <c r="G7">
        <v>10.533049040511701</v>
      </c>
      <c r="H7">
        <v>6.3095734448019201</v>
      </c>
    </row>
    <row r="8" spans="1:10" x14ac:dyDescent="0.3">
      <c r="A8">
        <v>17.995735607675901</v>
      </c>
      <c r="B8">
        <v>9.5899906074599706</v>
      </c>
      <c r="C8">
        <v>17.995735607675901</v>
      </c>
      <c r="D8">
        <v>3.7544424752158299</v>
      </c>
      <c r="E8">
        <v>17.995735607675901</v>
      </c>
      <c r="F8">
        <v>12.963649269823099</v>
      </c>
      <c r="G8">
        <v>17.995735607675901</v>
      </c>
      <c r="H8">
        <v>6.52447324492194</v>
      </c>
    </row>
    <row r="9" spans="1:10" x14ac:dyDescent="0.3">
      <c r="A9">
        <v>29.9360341151386</v>
      </c>
      <c r="B9">
        <v>0.98339336266313004</v>
      </c>
      <c r="C9">
        <v>29.9360341151386</v>
      </c>
      <c r="D9">
        <v>1.10569759162806</v>
      </c>
      <c r="E9">
        <v>29.9360341151386</v>
      </c>
      <c r="F9">
        <v>2.87198269119853</v>
      </c>
      <c r="G9">
        <v>29.9360341151386</v>
      </c>
      <c r="H9">
        <v>4.5138326597689602</v>
      </c>
    </row>
    <row r="10" spans="1:10" x14ac:dyDescent="0.3">
      <c r="A10">
        <v>41.876332622601197</v>
      </c>
      <c r="B10">
        <v>0.23295537063254601</v>
      </c>
      <c r="C10">
        <v>41.876332622601197</v>
      </c>
      <c r="D10">
        <v>0.26635113112034198</v>
      </c>
      <c r="E10">
        <v>41.876332622601197</v>
      </c>
      <c r="F10">
        <v>0.432876128108303</v>
      </c>
      <c r="G10">
        <v>41.876332622601197</v>
      </c>
      <c r="H10">
        <v>1.5716782254997601</v>
      </c>
    </row>
    <row r="12" spans="1:10" x14ac:dyDescent="0.3">
      <c r="A12" t="s">
        <v>1</v>
      </c>
      <c r="B12" t="s">
        <v>5</v>
      </c>
      <c r="C12" t="s">
        <v>9</v>
      </c>
      <c r="D12" t="s">
        <v>6</v>
      </c>
      <c r="E12" t="s">
        <v>10</v>
      </c>
      <c r="F12" t="s">
        <v>7</v>
      </c>
      <c r="G12" t="s">
        <v>11</v>
      </c>
      <c r="H12" t="s">
        <v>8</v>
      </c>
      <c r="I12" t="s">
        <v>12</v>
      </c>
    </row>
    <row r="13" spans="1:10" x14ac:dyDescent="0.3">
      <c r="A13">
        <v>0</v>
      </c>
      <c r="B13">
        <f>(A3-A2)*(B2)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0" x14ac:dyDescent="0.3">
      <c r="A14">
        <v>0.98081023454157701</v>
      </c>
      <c r="B14">
        <f>(A3-A2)*(B3)</f>
        <v>126.08862189347411</v>
      </c>
      <c r="C14">
        <f>B14/$J$3*100</f>
        <v>2.3687388502015128</v>
      </c>
      <c r="D14">
        <f>(C3-C2)*(D3)</f>
        <v>1.9487979187815714</v>
      </c>
      <c r="E14">
        <f>D14/$J$3*100</f>
        <v>3.6610705011192429E-2</v>
      </c>
      <c r="F14">
        <f t="shared" ref="F14:F21" si="0">(E3-E2)*(F3)</f>
        <v>36.23758973043735</v>
      </c>
      <c r="G14">
        <f>F14/$J$3*100</f>
        <v>0.6807702815934491</v>
      </c>
      <c r="H14">
        <f>(G3-G2)*(H3)</f>
        <v>0.49363184705315649</v>
      </c>
      <c r="I14">
        <f>H14/$J$3*100</f>
        <v>9.2735166445027245E-3</v>
      </c>
    </row>
    <row r="15" spans="1:10" x14ac:dyDescent="0.3">
      <c r="A15">
        <v>2.98507462686567</v>
      </c>
      <c r="B15">
        <f t="shared" ref="B15:B21" si="1">(A4-A3)*(B4)</f>
        <v>615.49954774436094</v>
      </c>
      <c r="C15">
        <f>(B15/$J$3*100)+C14</f>
        <v>13.931698847141467</v>
      </c>
      <c r="D15">
        <f>(C4-C3)*(D4)</f>
        <v>11.630312242529198</v>
      </c>
      <c r="E15">
        <f>(D15/$J$3*100)+E14</f>
        <v>0.2551012558249533</v>
      </c>
      <c r="F15">
        <f t="shared" si="0"/>
        <v>196.162046908316</v>
      </c>
      <c r="G15">
        <f>(F15/$J$3*100)+G14</f>
        <v>4.3659296121422795</v>
      </c>
      <c r="H15">
        <f>(G4-G3)*(H4)</f>
        <v>6.0240381268596757</v>
      </c>
      <c r="I15">
        <f>(H15/$J$3*100)+I14</f>
        <v>0.12244291235923369</v>
      </c>
    </row>
    <row r="16" spans="1:10" x14ac:dyDescent="0.3">
      <c r="A16">
        <v>4.9893390191897602</v>
      </c>
      <c r="B16">
        <f t="shared" si="1"/>
        <v>425.8216497161456</v>
      </c>
      <c r="C16">
        <f t="shared" ref="C16:C21" si="2">(B16/$J$3*100)+C15</f>
        <v>21.931312688521224</v>
      </c>
      <c r="D16">
        <f t="shared" ref="D16:D21" si="3">(C5-C4)*(D5)</f>
        <v>15.269529770892179</v>
      </c>
      <c r="E16">
        <f t="shared" ref="E16:I21" si="4">(D16/$J$3*100)+E15</f>
        <v>0.5419592438770291</v>
      </c>
      <c r="F16">
        <f t="shared" si="0"/>
        <v>191.42889006163182</v>
      </c>
      <c r="G16">
        <f t="shared" si="4"/>
        <v>7.9621704317384703</v>
      </c>
      <c r="H16">
        <f t="shared" ref="H16" si="5">(G5-G4)*(H5)</f>
        <v>8.4972854640558531</v>
      </c>
      <c r="I16">
        <f t="shared" si="4"/>
        <v>0.28207547791274323</v>
      </c>
    </row>
    <row r="17" spans="1:9" x14ac:dyDescent="0.3">
      <c r="A17">
        <v>7.5053304904051101</v>
      </c>
      <c r="B17">
        <f t="shared" si="1"/>
        <v>297.46538611920363</v>
      </c>
      <c r="C17">
        <f t="shared" si="2"/>
        <v>27.519587079259249</v>
      </c>
      <c r="D17">
        <f t="shared" si="3"/>
        <v>26.226461068974352</v>
      </c>
      <c r="E17">
        <f t="shared" si="4"/>
        <v>1.0346574453837611</v>
      </c>
      <c r="F17">
        <f t="shared" si="0"/>
        <v>209.19816645696224</v>
      </c>
      <c r="G17">
        <f t="shared" si="4"/>
        <v>11.892230232821731</v>
      </c>
      <c r="H17">
        <f t="shared" ref="H17" si="6">(G6-G5)*(H6)</f>
        <v>14.119736275191505</v>
      </c>
      <c r="I17">
        <f t="shared" si="4"/>
        <v>0.54733309884147796</v>
      </c>
    </row>
    <row r="18" spans="1:9" x14ac:dyDescent="0.3">
      <c r="A18">
        <v>10.533049040511701</v>
      </c>
      <c r="B18">
        <f t="shared" si="1"/>
        <v>112.72612872310192</v>
      </c>
      <c r="C18">
        <f t="shared" si="2"/>
        <v>29.637294105709415</v>
      </c>
      <c r="D18">
        <f t="shared" si="3"/>
        <v>23.355449434709055</v>
      </c>
      <c r="E18">
        <f t="shared" si="4"/>
        <v>1.4734199570928022</v>
      </c>
      <c r="F18">
        <f t="shared" si="0"/>
        <v>95.344867566134681</v>
      </c>
      <c r="G18">
        <f t="shared" si="4"/>
        <v>13.683407648988815</v>
      </c>
      <c r="H18">
        <f t="shared" ref="H18" si="7">(G7-G6)*(H7)</f>
        <v>18.834547596423512</v>
      </c>
      <c r="I18">
        <f t="shared" si="4"/>
        <v>0.90116458615291917</v>
      </c>
    </row>
    <row r="19" spans="1:9" x14ac:dyDescent="0.3">
      <c r="A19">
        <v>17.995735607675901</v>
      </c>
      <c r="B19">
        <f t="shared" si="1"/>
        <v>71.567094085522371</v>
      </c>
      <c r="C19">
        <f t="shared" si="2"/>
        <v>30.981775103365379</v>
      </c>
      <c r="D19">
        <f t="shared" si="3"/>
        <v>28.018227426983881</v>
      </c>
      <c r="E19">
        <f t="shared" si="4"/>
        <v>1.999778821385483</v>
      </c>
      <c r="F19">
        <f t="shared" si="0"/>
        <v>96.74365126733683</v>
      </c>
      <c r="G19">
        <f t="shared" si="4"/>
        <v>15.500863037317936</v>
      </c>
      <c r="H19">
        <f t="shared" ref="H19" si="8">(G8-G7)*(H8)</f>
        <v>48.690098842701182</v>
      </c>
      <c r="I19">
        <f t="shared" si="4"/>
        <v>1.815871456740322</v>
      </c>
    </row>
    <row r="20" spans="1:9" x14ac:dyDescent="0.3">
      <c r="A20">
        <v>29.9360341151386</v>
      </c>
      <c r="B20">
        <f t="shared" si="1"/>
        <v>11.742010300455297</v>
      </c>
      <c r="C20">
        <f t="shared" si="2"/>
        <v>31.202364047557769</v>
      </c>
      <c r="D20">
        <f t="shared" si="3"/>
        <v>13.202359303021627</v>
      </c>
      <c r="E20">
        <f t="shared" si="4"/>
        <v>2.2478023220452621</v>
      </c>
      <c r="F20">
        <f t="shared" si="0"/>
        <v>34.292330641176513</v>
      </c>
      <c r="G20">
        <f t="shared" si="4"/>
        <v>16.145089095418065</v>
      </c>
      <c r="H20">
        <f t="shared" ref="H20" si="9">(G9-G8)*(H9)</f>
        <v>53.896509370375703</v>
      </c>
      <c r="I20">
        <f t="shared" si="4"/>
        <v>2.8283875245558461</v>
      </c>
    </row>
    <row r="21" spans="1:9" x14ac:dyDescent="0.3">
      <c r="A21">
        <v>41.876332622601197</v>
      </c>
      <c r="B21">
        <f t="shared" si="1"/>
        <v>2.7815566642691851</v>
      </c>
      <c r="C21">
        <f t="shared" si="2"/>
        <v>31.25461920933008</v>
      </c>
      <c r="D21">
        <f t="shared" si="3"/>
        <v>3.1803120133771938</v>
      </c>
      <c r="E21">
        <f t="shared" si="4"/>
        <v>2.307548621978762</v>
      </c>
      <c r="F21">
        <f t="shared" si="0"/>
        <v>5.1686701863677582</v>
      </c>
      <c r="G21">
        <f t="shared" si="4"/>
        <v>16.242189291220594</v>
      </c>
      <c r="H21">
        <f t="shared" ref="H21" si="10">(G10-G9)*(H10)</f>
        <v>18.766307170146248</v>
      </c>
      <c r="I21">
        <f t="shared" si="4"/>
        <v>3.1809370266536345</v>
      </c>
    </row>
    <row r="23" spans="1:9" x14ac:dyDescent="0.3">
      <c r="B23">
        <f>(73*10)/0.13714</f>
        <v>5323.0275630742299</v>
      </c>
    </row>
    <row r="25" spans="1:9" x14ac:dyDescent="0.3">
      <c r="I25">
        <f>SUM(I21+G21+E21+C21)</f>
        <v>52.985294149183069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Tabelle3</vt:lpstr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2015-04-17T12:08:17Z</dcterms:created>
  <dcterms:modified xsi:type="dcterms:W3CDTF">2015-05-15T12:04:42Z</dcterms:modified>
</cp:coreProperties>
</file>